
<file path=[Content_Types].xml><?xml version="1.0" encoding="utf-8"?>
<Types xmlns="http://schemas.openxmlformats.org/package/2006/content-types"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/>
  <workbookPr/>
  <mc:AlternateContent xmlns:mc="http://schemas.openxmlformats.org/markup-compatibility/2006">
    <mc:Choice Requires="x15">
      <x15ac:absPath xmlns:x15ac="http://schemas.microsoft.com/office/spreadsheetml/2010/11/ac" url="D:\Data analytics classess\"/>
    </mc:Choice>
  </mc:AlternateContent>
  <xr:revisionPtr revIDLastSave="0" documentId="8_{14DE338C-BE1D-4BB0-8247-BAF77ED12600}" xr6:coauthVersionLast="47" xr6:coauthVersionMax="47" xr10:uidLastSave="{00000000-0000-0000-0000-000000000000}"/>
  <bookViews>
    <workbookView xWindow="-120" yWindow="-120" windowWidth="20730" windowHeight="11040" firstSheet="2" activeTab="2" xr2:uid="{00000000-000D-0000-FFFF-FFFF00000000}"/>
  </bookViews>
  <sheets>
    <sheet name="IF" sheetId="1" r:id="rId1"/>
    <sheet name="Comparative Operators and Words" sheetId="2" r:id="rId2"/>
    <sheet name="IF(1)" sheetId="3" r:id="rId3"/>
    <sheet name="IF(1an)" sheetId="4" state="hidden" r:id="rId4"/>
    <sheet name="IF(2)" sheetId="5" r:id="rId5"/>
    <sheet name="IF(2an)" sheetId="6" state="hidden" r:id="rId6"/>
    <sheet name="IS Functions" sheetId="7" r:id="rId7"/>
    <sheet name="IS Functions (an)" sheetId="8" state="hidden" r:id="rId8"/>
    <sheet name="Sales Category" sheetId="9" r:id="rId9"/>
    <sheet name="Sales Category (an)" sheetId="10" state="hidden" r:id="rId10"/>
  </sheets>
  <calcPr calcId="181029"/>
  <extLst>
    <ext uri="GoogleSheetsCustomDataVersion2">
      <go:sheetsCustomData xmlns:go="http://customooxmlschemas.google.com/" r:id="rId14" roundtripDataChecksum="eOgsgqsjE/CBIicolKB26agLJWcI708mU+nvG9vi8iI="/>
    </ext>
  </extLst>
</workbook>
</file>

<file path=xl/calcChain.xml><?xml version="1.0" encoding="utf-8"?>
<calcChain xmlns="http://schemas.openxmlformats.org/spreadsheetml/2006/main">
  <c r="O7" i="9" l="1"/>
  <c r="M8" i="9"/>
  <c r="M9" i="9"/>
  <c r="M10" i="9"/>
  <c r="M11" i="9"/>
  <c r="M12" i="9"/>
  <c r="M13" i="9"/>
  <c r="M14" i="9"/>
  <c r="M15" i="9"/>
  <c r="M16" i="9"/>
  <c r="M17" i="9"/>
  <c r="M18" i="9"/>
  <c r="M19" i="9"/>
  <c r="M20" i="9"/>
  <c r="M21" i="9"/>
  <c r="M22" i="9"/>
  <c r="M23" i="9"/>
  <c r="M24" i="9"/>
  <c r="M25" i="9"/>
  <c r="M26" i="9"/>
  <c r="M27" i="9"/>
  <c r="M28" i="9"/>
  <c r="M29" i="9"/>
  <c r="M30" i="9"/>
  <c r="M31" i="9"/>
  <c r="M32" i="9"/>
  <c r="M33" i="9"/>
  <c r="M34" i="9"/>
  <c r="M35" i="9"/>
  <c r="M36" i="9"/>
  <c r="M37" i="9"/>
  <c r="M38" i="9"/>
  <c r="M39" i="9"/>
  <c r="M40" i="9"/>
  <c r="M41" i="9"/>
  <c r="M42" i="9"/>
  <c r="M43" i="9"/>
  <c r="M44" i="9"/>
  <c r="M45" i="9"/>
  <c r="M46" i="9"/>
  <c r="M47" i="9"/>
  <c r="M48" i="9"/>
  <c r="M49" i="9"/>
  <c r="M50" i="9"/>
  <c r="M51" i="9"/>
  <c r="M52" i="9"/>
  <c r="M53" i="9"/>
  <c r="M54" i="9"/>
  <c r="M55" i="9"/>
  <c r="M56" i="9"/>
  <c r="M57" i="9"/>
  <c r="M58" i="9"/>
  <c r="M59" i="9"/>
  <c r="M60" i="9"/>
  <c r="M61" i="9"/>
  <c r="M62" i="9"/>
  <c r="M63" i="9"/>
  <c r="M64" i="9"/>
  <c r="M65" i="9"/>
  <c r="M66" i="9"/>
  <c r="M67" i="9"/>
  <c r="M68" i="9"/>
  <c r="M69" i="9"/>
  <c r="M70" i="9"/>
  <c r="M71" i="9"/>
  <c r="M72" i="9"/>
  <c r="M73" i="9"/>
  <c r="M74" i="9"/>
  <c r="M75" i="9"/>
  <c r="M76" i="9"/>
  <c r="M77" i="9"/>
  <c r="M78" i="9"/>
  <c r="M79" i="9"/>
  <c r="M80" i="9"/>
  <c r="M81" i="9"/>
  <c r="M82" i="9"/>
  <c r="M83" i="9"/>
  <c r="M84" i="9"/>
  <c r="M85" i="9"/>
  <c r="M86" i="9"/>
  <c r="M87" i="9"/>
  <c r="M88" i="9"/>
  <c r="M89" i="9"/>
  <c r="M90" i="9"/>
  <c r="M91" i="9"/>
  <c r="M92" i="9"/>
  <c r="M93" i="9"/>
  <c r="M94" i="9"/>
  <c r="M95" i="9"/>
  <c r="M96" i="9"/>
  <c r="M97" i="9"/>
  <c r="M98" i="9"/>
  <c r="M99" i="9"/>
  <c r="M100" i="9"/>
  <c r="M101" i="9"/>
  <c r="M102" i="9"/>
  <c r="M103" i="9"/>
  <c r="M104" i="9"/>
  <c r="M105" i="9"/>
  <c r="M106" i="9"/>
  <c r="M107" i="9"/>
  <c r="M108" i="9"/>
  <c r="M109" i="9"/>
  <c r="M110" i="9"/>
  <c r="M111" i="9"/>
  <c r="M112" i="9"/>
  <c r="M113" i="9"/>
  <c r="M114" i="9"/>
  <c r="M115" i="9"/>
  <c r="M116" i="9"/>
  <c r="M117" i="9"/>
  <c r="M118" i="9"/>
  <c r="M119" i="9"/>
  <c r="M120" i="9"/>
  <c r="M121" i="9"/>
  <c r="M122" i="9"/>
  <c r="M123" i="9"/>
  <c r="M124" i="9"/>
  <c r="M125" i="9"/>
  <c r="M126" i="9"/>
  <c r="M127" i="9"/>
  <c r="M128" i="9"/>
  <c r="M129" i="9"/>
  <c r="M130" i="9"/>
  <c r="M131" i="9"/>
  <c r="M132" i="9"/>
  <c r="M133" i="9"/>
  <c r="M134" i="9"/>
  <c r="M135" i="9"/>
  <c r="M136" i="9"/>
  <c r="M137" i="9"/>
  <c r="M138" i="9"/>
  <c r="M139" i="9"/>
  <c r="M140" i="9"/>
  <c r="M141" i="9"/>
  <c r="M142" i="9"/>
  <c r="M143" i="9"/>
  <c r="M144" i="9"/>
  <c r="M145" i="9"/>
  <c r="M146" i="9"/>
  <c r="M147" i="9"/>
  <c r="M148" i="9"/>
  <c r="M149" i="9"/>
  <c r="M150" i="9"/>
  <c r="M151" i="9"/>
  <c r="M152" i="9"/>
  <c r="M153" i="9"/>
  <c r="M154" i="9"/>
  <c r="M155" i="9"/>
  <c r="M156" i="9"/>
  <c r="M157" i="9"/>
  <c r="M158" i="9"/>
  <c r="M159" i="9"/>
  <c r="M160" i="9"/>
  <c r="M161" i="9"/>
  <c r="M162" i="9"/>
  <c r="M163" i="9"/>
  <c r="M164" i="9"/>
  <c r="M165" i="9"/>
  <c r="M166" i="9"/>
  <c r="M167" i="9"/>
  <c r="M168" i="9"/>
  <c r="M169" i="9"/>
  <c r="M170" i="9"/>
  <c r="M171" i="9"/>
  <c r="M172" i="9"/>
  <c r="M173" i="9"/>
  <c r="M174" i="9"/>
  <c r="M175" i="9"/>
  <c r="M176" i="9"/>
  <c r="M177" i="9"/>
  <c r="M178" i="9"/>
  <c r="M179" i="9"/>
  <c r="M180" i="9"/>
  <c r="M181" i="9"/>
  <c r="M182" i="9"/>
  <c r="M183" i="9"/>
  <c r="M184" i="9"/>
  <c r="M185" i="9"/>
  <c r="M186" i="9"/>
  <c r="M187" i="9"/>
  <c r="M188" i="9"/>
  <c r="M189" i="9"/>
  <c r="M190" i="9"/>
  <c r="M191" i="9"/>
  <c r="M192" i="9"/>
  <c r="M193" i="9"/>
  <c r="M194" i="9"/>
  <c r="M195" i="9"/>
  <c r="M196" i="9"/>
  <c r="M197" i="9"/>
  <c r="M198" i="9"/>
  <c r="M199" i="9"/>
  <c r="M200" i="9"/>
  <c r="M201" i="9"/>
  <c r="M202" i="9"/>
  <c r="M203" i="9"/>
  <c r="M204" i="9"/>
  <c r="M205" i="9"/>
  <c r="M206" i="9"/>
  <c r="M207" i="9"/>
  <c r="M208" i="9"/>
  <c r="M209" i="9"/>
  <c r="M210" i="9"/>
  <c r="M211" i="9"/>
  <c r="M212" i="9"/>
  <c r="M213" i="9"/>
  <c r="M214" i="9"/>
  <c r="M215" i="9"/>
  <c r="M216" i="9"/>
  <c r="M217" i="9"/>
  <c r="M218" i="9"/>
  <c r="M219" i="9"/>
  <c r="M220" i="9"/>
  <c r="M221" i="9"/>
  <c r="M222" i="9"/>
  <c r="M223" i="9"/>
  <c r="M224" i="9"/>
  <c r="M225" i="9"/>
  <c r="M226" i="9"/>
  <c r="M227" i="9"/>
  <c r="M228" i="9"/>
  <c r="M229" i="9"/>
  <c r="M230" i="9"/>
  <c r="M231" i="9"/>
  <c r="M232" i="9"/>
  <c r="M233" i="9"/>
  <c r="M234" i="9"/>
  <c r="M235" i="9"/>
  <c r="M236" i="9"/>
  <c r="M237" i="9"/>
  <c r="M238" i="9"/>
  <c r="M239" i="9"/>
  <c r="M240" i="9"/>
  <c r="M241" i="9"/>
  <c r="M242" i="9"/>
  <c r="M243" i="9"/>
  <c r="M244" i="9"/>
  <c r="M245" i="9"/>
  <c r="M246" i="9"/>
  <c r="M247" i="9"/>
  <c r="M248" i="9"/>
  <c r="M249" i="9"/>
  <c r="M250" i="9"/>
  <c r="M251" i="9"/>
  <c r="M252" i="9"/>
  <c r="M253" i="9"/>
  <c r="M254" i="9"/>
  <c r="M255" i="9"/>
  <c r="M256" i="9"/>
  <c r="M257" i="9"/>
  <c r="M258" i="9"/>
  <c r="M259" i="9"/>
  <c r="M260" i="9"/>
  <c r="M261" i="9"/>
  <c r="M262" i="9"/>
  <c r="M263" i="9"/>
  <c r="M264" i="9"/>
  <c r="M265" i="9"/>
  <c r="M266" i="9"/>
  <c r="M267" i="9"/>
  <c r="M268" i="9"/>
  <c r="M269" i="9"/>
  <c r="M270" i="9"/>
  <c r="M271" i="9"/>
  <c r="M272" i="9"/>
  <c r="M273" i="9"/>
  <c r="M274" i="9"/>
  <c r="M275" i="9"/>
  <c r="M276" i="9"/>
  <c r="M277" i="9"/>
  <c r="M278" i="9"/>
  <c r="M279" i="9"/>
  <c r="M280" i="9"/>
  <c r="M281" i="9"/>
  <c r="M282" i="9"/>
  <c r="M283" i="9"/>
  <c r="M284" i="9"/>
  <c r="M285" i="9"/>
  <c r="M286" i="9"/>
  <c r="M287" i="9"/>
  <c r="M288" i="9"/>
  <c r="M289" i="9"/>
  <c r="M290" i="9"/>
  <c r="M291" i="9"/>
  <c r="M292" i="9"/>
  <c r="M293" i="9"/>
  <c r="M294" i="9"/>
  <c r="M295" i="9"/>
  <c r="M296" i="9"/>
  <c r="M297" i="9"/>
  <c r="M298" i="9"/>
  <c r="M299" i="9"/>
  <c r="M300" i="9"/>
  <c r="M301" i="9"/>
  <c r="M302" i="9"/>
  <c r="M303" i="9"/>
  <c r="M304" i="9"/>
  <c r="M305" i="9"/>
  <c r="M306" i="9"/>
  <c r="M307" i="9"/>
  <c r="M308" i="9"/>
  <c r="M309" i="9"/>
  <c r="M310" i="9"/>
  <c r="M311" i="9"/>
  <c r="M312" i="9"/>
  <c r="M313" i="9"/>
  <c r="M314" i="9"/>
  <c r="M315" i="9"/>
  <c r="M316" i="9"/>
  <c r="M317" i="9"/>
  <c r="M318" i="9"/>
  <c r="M319" i="9"/>
  <c r="M320" i="9"/>
  <c r="M321" i="9"/>
  <c r="M322" i="9"/>
  <c r="M323" i="9"/>
  <c r="M324" i="9"/>
  <c r="M325" i="9"/>
  <c r="M326" i="9"/>
  <c r="M327" i="9"/>
  <c r="M328" i="9"/>
  <c r="M329" i="9"/>
  <c r="M330" i="9"/>
  <c r="M331" i="9"/>
  <c r="M332" i="9"/>
  <c r="M333" i="9"/>
  <c r="M334" i="9"/>
  <c r="M335" i="9"/>
  <c r="M336" i="9"/>
  <c r="M337" i="9"/>
  <c r="M338" i="9"/>
  <c r="M339" i="9"/>
  <c r="M340" i="9"/>
  <c r="M341" i="9"/>
  <c r="M342" i="9"/>
  <c r="M343" i="9"/>
  <c r="M344" i="9"/>
  <c r="M345" i="9"/>
  <c r="M346" i="9"/>
  <c r="M347" i="9"/>
  <c r="M348" i="9"/>
  <c r="M349" i="9"/>
  <c r="M350" i="9"/>
  <c r="M351" i="9"/>
  <c r="M352" i="9"/>
  <c r="M353" i="9"/>
  <c r="M354" i="9"/>
  <c r="M355" i="9"/>
  <c r="M356" i="9"/>
  <c r="M357" i="9"/>
  <c r="M358" i="9"/>
  <c r="M359" i="9"/>
  <c r="M360" i="9"/>
  <c r="M361" i="9"/>
  <c r="M362" i="9"/>
  <c r="M363" i="9"/>
  <c r="M364" i="9"/>
  <c r="M365" i="9"/>
  <c r="M366" i="9"/>
  <c r="M367" i="9"/>
  <c r="M368" i="9"/>
  <c r="M369" i="9"/>
  <c r="M370" i="9"/>
  <c r="M371" i="9"/>
  <c r="M372" i="9"/>
  <c r="M373" i="9"/>
  <c r="M374" i="9"/>
  <c r="M375" i="9"/>
  <c r="M376" i="9"/>
  <c r="M377" i="9"/>
  <c r="M378" i="9"/>
  <c r="M379" i="9"/>
  <c r="M380" i="9"/>
  <c r="M381" i="9"/>
  <c r="M382" i="9"/>
  <c r="M383" i="9"/>
  <c r="M384" i="9"/>
  <c r="M385" i="9"/>
  <c r="M386" i="9"/>
  <c r="M387" i="9"/>
  <c r="M388" i="9"/>
  <c r="M389" i="9"/>
  <c r="M390" i="9"/>
  <c r="M391" i="9"/>
  <c r="M392" i="9"/>
  <c r="M393" i="9"/>
  <c r="M394" i="9"/>
  <c r="M395" i="9"/>
  <c r="M396" i="9"/>
  <c r="M397" i="9"/>
  <c r="M398" i="9"/>
  <c r="M399" i="9"/>
  <c r="M400" i="9"/>
  <c r="M401" i="9"/>
  <c r="M402" i="9"/>
  <c r="M403" i="9"/>
  <c r="M404" i="9"/>
  <c r="M405" i="9"/>
  <c r="M406" i="9"/>
  <c r="M407" i="9"/>
  <c r="M408" i="9"/>
  <c r="M409" i="9"/>
  <c r="M410" i="9"/>
  <c r="M411" i="9"/>
  <c r="M412" i="9"/>
  <c r="M413" i="9"/>
  <c r="M414" i="9"/>
  <c r="M415" i="9"/>
  <c r="M416" i="9"/>
  <c r="M417" i="9"/>
  <c r="M418" i="9"/>
  <c r="M419" i="9"/>
  <c r="M420" i="9"/>
  <c r="M421" i="9"/>
  <c r="M422" i="9"/>
  <c r="M423" i="9"/>
  <c r="M424" i="9"/>
  <c r="M425" i="9"/>
  <c r="M426" i="9"/>
  <c r="M427" i="9"/>
  <c r="M428" i="9"/>
  <c r="M429" i="9"/>
  <c r="M430" i="9"/>
  <c r="M431" i="9"/>
  <c r="M432" i="9"/>
  <c r="M433" i="9"/>
  <c r="M434" i="9"/>
  <c r="M435" i="9"/>
  <c r="M436" i="9"/>
  <c r="M437" i="9"/>
  <c r="M438" i="9"/>
  <c r="M439" i="9"/>
  <c r="M440" i="9"/>
  <c r="M441" i="9"/>
  <c r="M442" i="9"/>
  <c r="M443" i="9"/>
  <c r="M444" i="9"/>
  <c r="M445" i="9"/>
  <c r="M446" i="9"/>
  <c r="M447" i="9"/>
  <c r="M448" i="9"/>
  <c r="M449" i="9"/>
  <c r="M450" i="9"/>
  <c r="M451" i="9"/>
  <c r="M452" i="9"/>
  <c r="M453" i="9"/>
  <c r="M454" i="9"/>
  <c r="M455" i="9"/>
  <c r="M456" i="9"/>
  <c r="M457" i="9"/>
  <c r="M458" i="9"/>
  <c r="M459" i="9"/>
  <c r="M460" i="9"/>
  <c r="M461" i="9"/>
  <c r="M462" i="9"/>
  <c r="M463" i="9"/>
  <c r="M464" i="9"/>
  <c r="M465" i="9"/>
  <c r="M466" i="9"/>
  <c r="M467" i="9"/>
  <c r="M468" i="9"/>
  <c r="M469" i="9"/>
  <c r="M470" i="9"/>
  <c r="M471" i="9"/>
  <c r="M472" i="9"/>
  <c r="M473" i="9"/>
  <c r="M474" i="9"/>
  <c r="M475" i="9"/>
  <c r="M476" i="9"/>
  <c r="M477" i="9"/>
  <c r="M478" i="9"/>
  <c r="M479" i="9"/>
  <c r="M480" i="9"/>
  <c r="M481" i="9"/>
  <c r="M482" i="9"/>
  <c r="M483" i="9"/>
  <c r="M484" i="9"/>
  <c r="M485" i="9"/>
  <c r="M486" i="9"/>
  <c r="M487" i="9"/>
  <c r="M488" i="9"/>
  <c r="M489" i="9"/>
  <c r="M490" i="9"/>
  <c r="M491" i="9"/>
  <c r="M492" i="9"/>
  <c r="M493" i="9"/>
  <c r="M494" i="9"/>
  <c r="M495" i="9"/>
  <c r="M496" i="9"/>
  <c r="M497" i="9"/>
  <c r="M498" i="9"/>
  <c r="M499" i="9"/>
  <c r="M500" i="9"/>
  <c r="M501" i="9"/>
  <c r="M502" i="9"/>
  <c r="M503" i="9"/>
  <c r="M504" i="9"/>
  <c r="M505" i="9"/>
  <c r="M506" i="9"/>
  <c r="M507" i="9"/>
  <c r="M508" i="9"/>
  <c r="M509" i="9"/>
  <c r="M510" i="9"/>
  <c r="M511" i="9"/>
  <c r="M512" i="9"/>
  <c r="M513" i="9"/>
  <c r="M514" i="9"/>
  <c r="M515" i="9"/>
  <c r="M516" i="9"/>
  <c r="M517" i="9"/>
  <c r="M518" i="9"/>
  <c r="M519" i="9"/>
  <c r="M520" i="9"/>
  <c r="M521" i="9"/>
  <c r="M522" i="9"/>
  <c r="M523" i="9"/>
  <c r="M524" i="9"/>
  <c r="M525" i="9"/>
  <c r="M526" i="9"/>
  <c r="M527" i="9"/>
  <c r="M528" i="9"/>
  <c r="M529" i="9"/>
  <c r="M530" i="9"/>
  <c r="M531" i="9"/>
  <c r="M532" i="9"/>
  <c r="M533" i="9"/>
  <c r="M534" i="9"/>
  <c r="M535" i="9"/>
  <c r="M536" i="9"/>
  <c r="M537" i="9"/>
  <c r="M538" i="9"/>
  <c r="M539" i="9"/>
  <c r="M540" i="9"/>
  <c r="M541" i="9"/>
  <c r="M542" i="9"/>
  <c r="M543" i="9"/>
  <c r="M544" i="9"/>
  <c r="M545" i="9"/>
  <c r="M546" i="9"/>
  <c r="M547" i="9"/>
  <c r="M548" i="9"/>
  <c r="M549" i="9"/>
  <c r="M550" i="9"/>
  <c r="M551" i="9"/>
  <c r="M552" i="9"/>
  <c r="M553" i="9"/>
  <c r="M554" i="9"/>
  <c r="M555" i="9"/>
  <c r="M556" i="9"/>
  <c r="M557" i="9"/>
  <c r="M558" i="9"/>
  <c r="M559" i="9"/>
  <c r="M560" i="9"/>
  <c r="M561" i="9"/>
  <c r="M562" i="9"/>
  <c r="M563" i="9"/>
  <c r="M564" i="9"/>
  <c r="M565" i="9"/>
  <c r="M566" i="9"/>
  <c r="M567" i="9"/>
  <c r="M568" i="9"/>
  <c r="M569" i="9"/>
  <c r="M570" i="9"/>
  <c r="M571" i="9"/>
  <c r="M572" i="9"/>
  <c r="M573" i="9"/>
  <c r="M574" i="9"/>
  <c r="M575" i="9"/>
  <c r="M576" i="9"/>
  <c r="M577" i="9"/>
  <c r="M578" i="9"/>
  <c r="M579" i="9"/>
  <c r="M580" i="9"/>
  <c r="M581" i="9"/>
  <c r="M582" i="9"/>
  <c r="M583" i="9"/>
  <c r="M584" i="9"/>
  <c r="M585" i="9"/>
  <c r="M586" i="9"/>
  <c r="M587" i="9"/>
  <c r="M588" i="9"/>
  <c r="M589" i="9"/>
  <c r="M590" i="9"/>
  <c r="M591" i="9"/>
  <c r="M592" i="9"/>
  <c r="M593" i="9"/>
  <c r="M594" i="9"/>
  <c r="M595" i="9"/>
  <c r="M596" i="9"/>
  <c r="M597" i="9"/>
  <c r="M598" i="9"/>
  <c r="M599" i="9"/>
  <c r="M600" i="9"/>
  <c r="M601" i="9"/>
  <c r="M602" i="9"/>
  <c r="M603" i="9"/>
  <c r="M604" i="9"/>
  <c r="M605" i="9"/>
  <c r="M606" i="9"/>
  <c r="M607" i="9"/>
  <c r="M608" i="9"/>
  <c r="M609" i="9"/>
  <c r="M610" i="9"/>
  <c r="M611" i="9"/>
  <c r="M612" i="9"/>
  <c r="M613" i="9"/>
  <c r="M614" i="9"/>
  <c r="M615" i="9"/>
  <c r="M616" i="9"/>
  <c r="M617" i="9"/>
  <c r="M618" i="9"/>
  <c r="M619" i="9"/>
  <c r="M620" i="9"/>
  <c r="M621" i="9"/>
  <c r="M622" i="9"/>
  <c r="M623" i="9"/>
  <c r="M624" i="9"/>
  <c r="M625" i="9"/>
  <c r="M626" i="9"/>
  <c r="M627" i="9"/>
  <c r="M628" i="9"/>
  <c r="M629" i="9"/>
  <c r="M630" i="9"/>
  <c r="M631" i="9"/>
  <c r="M632" i="9"/>
  <c r="M633" i="9"/>
  <c r="M634" i="9"/>
  <c r="M635" i="9"/>
  <c r="M636" i="9"/>
  <c r="M637" i="9"/>
  <c r="M638" i="9"/>
  <c r="M639" i="9"/>
  <c r="M640" i="9"/>
  <c r="M641" i="9"/>
  <c r="M642" i="9"/>
  <c r="M643" i="9"/>
  <c r="M644" i="9"/>
  <c r="M645" i="9"/>
  <c r="M646" i="9"/>
  <c r="M647" i="9"/>
  <c r="M648" i="9"/>
  <c r="M649" i="9"/>
  <c r="M650" i="9"/>
  <c r="M651" i="9"/>
  <c r="M652" i="9"/>
  <c r="M653" i="9"/>
  <c r="M654" i="9"/>
  <c r="M655" i="9"/>
  <c r="M656" i="9"/>
  <c r="M657" i="9"/>
  <c r="M658" i="9"/>
  <c r="M659" i="9"/>
  <c r="M660" i="9"/>
  <c r="M661" i="9"/>
  <c r="M662" i="9"/>
  <c r="M663" i="9"/>
  <c r="M664" i="9"/>
  <c r="M665" i="9"/>
  <c r="M666" i="9"/>
  <c r="M667" i="9"/>
  <c r="M668" i="9"/>
  <c r="M669" i="9"/>
  <c r="M670" i="9"/>
  <c r="M671" i="9"/>
  <c r="M672" i="9"/>
  <c r="M673" i="9"/>
  <c r="M674" i="9"/>
  <c r="M675" i="9"/>
  <c r="M676" i="9"/>
  <c r="M677" i="9"/>
  <c r="M678" i="9"/>
  <c r="M679" i="9"/>
  <c r="M680" i="9"/>
  <c r="M681" i="9"/>
  <c r="M682" i="9"/>
  <c r="M683" i="9"/>
  <c r="M684" i="9"/>
  <c r="M685" i="9"/>
  <c r="M686" i="9"/>
  <c r="M687" i="9"/>
  <c r="M688" i="9"/>
  <c r="M689" i="9"/>
  <c r="M690" i="9"/>
  <c r="M691" i="9"/>
  <c r="M692" i="9"/>
  <c r="M693" i="9"/>
  <c r="M694" i="9"/>
  <c r="M695" i="9"/>
  <c r="M696" i="9"/>
  <c r="M697" i="9"/>
  <c r="M698" i="9"/>
  <c r="M699" i="9"/>
  <c r="M700" i="9"/>
  <c r="M701" i="9"/>
  <c r="M702" i="9"/>
  <c r="M703" i="9"/>
  <c r="M704" i="9"/>
  <c r="M705" i="9"/>
  <c r="M706" i="9"/>
  <c r="M707" i="9"/>
  <c r="M708" i="9"/>
  <c r="M709" i="9"/>
  <c r="M710" i="9"/>
  <c r="M711" i="9"/>
  <c r="M712" i="9"/>
  <c r="M713" i="9"/>
  <c r="M714" i="9"/>
  <c r="M715" i="9"/>
  <c r="M716" i="9"/>
  <c r="M717" i="9"/>
  <c r="M718" i="9"/>
  <c r="M719" i="9"/>
  <c r="M720" i="9"/>
  <c r="M721" i="9"/>
  <c r="M722" i="9"/>
  <c r="M723" i="9"/>
  <c r="M724" i="9"/>
  <c r="M725" i="9"/>
  <c r="M726" i="9"/>
  <c r="M727" i="9"/>
  <c r="M728" i="9"/>
  <c r="M729" i="9"/>
  <c r="M730" i="9"/>
  <c r="M731" i="9"/>
  <c r="M732" i="9"/>
  <c r="M733" i="9"/>
  <c r="M734" i="9"/>
  <c r="M735" i="9"/>
  <c r="M736" i="9"/>
  <c r="M737" i="9"/>
  <c r="M738" i="9"/>
  <c r="M739" i="9"/>
  <c r="M740" i="9"/>
  <c r="M741" i="9"/>
  <c r="M742" i="9"/>
  <c r="M743" i="9"/>
  <c r="M744" i="9"/>
  <c r="M745" i="9"/>
  <c r="M746" i="9"/>
  <c r="M747" i="9"/>
  <c r="M748" i="9"/>
  <c r="M749" i="9"/>
  <c r="M750" i="9"/>
  <c r="M751" i="9"/>
  <c r="M752" i="9"/>
  <c r="M753" i="9"/>
  <c r="M754" i="9"/>
  <c r="M755" i="9"/>
  <c r="M756" i="9"/>
  <c r="M757" i="9"/>
  <c r="M758" i="9"/>
  <c r="M759" i="9"/>
  <c r="M760" i="9"/>
  <c r="M761" i="9"/>
  <c r="M762" i="9"/>
  <c r="M763" i="9"/>
  <c r="M764" i="9"/>
  <c r="M765" i="9"/>
  <c r="M766" i="9"/>
  <c r="M767" i="9"/>
  <c r="M768" i="9"/>
  <c r="M769" i="9"/>
  <c r="M770" i="9"/>
  <c r="M771" i="9"/>
  <c r="M772" i="9"/>
  <c r="M773" i="9"/>
  <c r="M774" i="9"/>
  <c r="M775" i="9"/>
  <c r="M776" i="9"/>
  <c r="M777" i="9"/>
  <c r="M778" i="9"/>
  <c r="M779" i="9"/>
  <c r="M780" i="9"/>
  <c r="M781" i="9"/>
  <c r="M782" i="9"/>
  <c r="M783" i="9"/>
  <c r="M784" i="9"/>
  <c r="M785" i="9"/>
  <c r="M786" i="9"/>
  <c r="M787" i="9"/>
  <c r="M788" i="9"/>
  <c r="M789" i="9"/>
  <c r="M790" i="9"/>
  <c r="M791" i="9"/>
  <c r="M792" i="9"/>
  <c r="M793" i="9"/>
  <c r="M794" i="9"/>
  <c r="M795" i="9"/>
  <c r="M796" i="9"/>
  <c r="M797" i="9"/>
  <c r="M798" i="9"/>
  <c r="M799" i="9"/>
  <c r="M800" i="9"/>
  <c r="M801" i="9"/>
  <c r="M802" i="9"/>
  <c r="M803" i="9"/>
  <c r="M804" i="9"/>
  <c r="M805" i="9"/>
  <c r="M806" i="9"/>
  <c r="M807" i="9"/>
  <c r="M808" i="9"/>
  <c r="M809" i="9"/>
  <c r="M810" i="9"/>
  <c r="M811" i="9"/>
  <c r="M812" i="9"/>
  <c r="M813" i="9"/>
  <c r="M814" i="9"/>
  <c r="M815" i="9"/>
  <c r="M816" i="9"/>
  <c r="M817" i="9"/>
  <c r="M818" i="9"/>
  <c r="M819" i="9"/>
  <c r="M820" i="9"/>
  <c r="M821" i="9"/>
  <c r="M822" i="9"/>
  <c r="M823" i="9"/>
  <c r="M824" i="9"/>
  <c r="M825" i="9"/>
  <c r="M826" i="9"/>
  <c r="M827" i="9"/>
  <c r="M828" i="9"/>
  <c r="M829" i="9"/>
  <c r="M830" i="9"/>
  <c r="M831" i="9"/>
  <c r="M832" i="9"/>
  <c r="M833" i="9"/>
  <c r="M834" i="9"/>
  <c r="M835" i="9"/>
  <c r="M836" i="9"/>
  <c r="M837" i="9"/>
  <c r="M838" i="9"/>
  <c r="M839" i="9"/>
  <c r="M840" i="9"/>
  <c r="M841" i="9"/>
  <c r="M842" i="9"/>
  <c r="M843" i="9"/>
  <c r="M844" i="9"/>
  <c r="M845" i="9"/>
  <c r="M846" i="9"/>
  <c r="M847" i="9"/>
  <c r="M848" i="9"/>
  <c r="M849" i="9"/>
  <c r="M850" i="9"/>
  <c r="M851" i="9"/>
  <c r="M852" i="9"/>
  <c r="M853" i="9"/>
  <c r="M854" i="9"/>
  <c r="M855" i="9"/>
  <c r="M856" i="9"/>
  <c r="M857" i="9"/>
  <c r="M858" i="9"/>
  <c r="M859" i="9"/>
  <c r="M860" i="9"/>
  <c r="M861" i="9"/>
  <c r="M862" i="9"/>
  <c r="M863" i="9"/>
  <c r="M864" i="9"/>
  <c r="M865" i="9"/>
  <c r="M866" i="9"/>
  <c r="M867" i="9"/>
  <c r="M868" i="9"/>
  <c r="M869" i="9"/>
  <c r="M870" i="9"/>
  <c r="M871" i="9"/>
  <c r="M872" i="9"/>
  <c r="M873" i="9"/>
  <c r="M874" i="9"/>
  <c r="M875" i="9"/>
  <c r="M876" i="9"/>
  <c r="M877" i="9"/>
  <c r="M878" i="9"/>
  <c r="M879" i="9"/>
  <c r="M880" i="9"/>
  <c r="M881" i="9"/>
  <c r="M882" i="9"/>
  <c r="M883" i="9"/>
  <c r="M884" i="9"/>
  <c r="M885" i="9"/>
  <c r="M886" i="9"/>
  <c r="M887" i="9"/>
  <c r="M888" i="9"/>
  <c r="M889" i="9"/>
  <c r="M890" i="9"/>
  <c r="M891" i="9"/>
  <c r="M892" i="9"/>
  <c r="M893" i="9"/>
  <c r="M894" i="9"/>
  <c r="M895" i="9"/>
  <c r="M896" i="9"/>
  <c r="M897" i="9"/>
  <c r="M898" i="9"/>
  <c r="M899" i="9"/>
  <c r="M900" i="9"/>
  <c r="M901" i="9"/>
  <c r="M902" i="9"/>
  <c r="M903" i="9"/>
  <c r="M904" i="9"/>
  <c r="M905" i="9"/>
  <c r="M906" i="9"/>
  <c r="M907" i="9"/>
  <c r="M908" i="9"/>
  <c r="M909" i="9"/>
  <c r="M910" i="9"/>
  <c r="M911" i="9"/>
  <c r="M912" i="9"/>
  <c r="M913" i="9"/>
  <c r="M914" i="9"/>
  <c r="M915" i="9"/>
  <c r="M916" i="9"/>
  <c r="M917" i="9"/>
  <c r="M918" i="9"/>
  <c r="M919" i="9"/>
  <c r="M920" i="9"/>
  <c r="M921" i="9"/>
  <c r="M922" i="9"/>
  <c r="M923" i="9"/>
  <c r="M924" i="9"/>
  <c r="M925" i="9"/>
  <c r="M926" i="9"/>
  <c r="M927" i="9"/>
  <c r="M928" i="9"/>
  <c r="M929" i="9"/>
  <c r="M930" i="9"/>
  <c r="M931" i="9"/>
  <c r="M932" i="9"/>
  <c r="M933" i="9"/>
  <c r="M934" i="9"/>
  <c r="M935" i="9"/>
  <c r="M936" i="9"/>
  <c r="M937" i="9"/>
  <c r="M938" i="9"/>
  <c r="M939" i="9"/>
  <c r="M940" i="9"/>
  <c r="M941" i="9"/>
  <c r="M942" i="9"/>
  <c r="M943" i="9"/>
  <c r="M944" i="9"/>
  <c r="M945" i="9"/>
  <c r="M946" i="9"/>
  <c r="M947" i="9"/>
  <c r="M948" i="9"/>
  <c r="M949" i="9"/>
  <c r="M950" i="9"/>
  <c r="M951" i="9"/>
  <c r="M952" i="9"/>
  <c r="M953" i="9"/>
  <c r="M954" i="9"/>
  <c r="M955" i="9"/>
  <c r="M956" i="9"/>
  <c r="M957" i="9"/>
  <c r="M958" i="9"/>
  <c r="M959" i="9"/>
  <c r="M960" i="9"/>
  <c r="M961" i="9"/>
  <c r="M962" i="9"/>
  <c r="M963" i="9"/>
  <c r="M964" i="9"/>
  <c r="M965" i="9"/>
  <c r="M966" i="9"/>
  <c r="M967" i="9"/>
  <c r="M968" i="9"/>
  <c r="M969" i="9"/>
  <c r="M970" i="9"/>
  <c r="M971" i="9"/>
  <c r="M972" i="9"/>
  <c r="M973" i="9"/>
  <c r="M974" i="9"/>
  <c r="M975" i="9"/>
  <c r="M976" i="9"/>
  <c r="M977" i="9"/>
  <c r="M978" i="9"/>
  <c r="M979" i="9"/>
  <c r="M980" i="9"/>
  <c r="M981" i="9"/>
  <c r="M982" i="9"/>
  <c r="M983" i="9"/>
  <c r="M984" i="9"/>
  <c r="M985" i="9"/>
  <c r="M986" i="9"/>
  <c r="M987" i="9"/>
  <c r="M988" i="9"/>
  <c r="M989" i="9"/>
  <c r="M990" i="9"/>
  <c r="M991" i="9"/>
  <c r="M992" i="9"/>
  <c r="M993" i="9"/>
  <c r="M994" i="9"/>
  <c r="M995" i="9"/>
  <c r="M996" i="9"/>
  <c r="M997" i="9"/>
  <c r="M998" i="9"/>
  <c r="M999" i="9"/>
  <c r="M1000" i="9"/>
  <c r="M1001" i="9"/>
  <c r="M1002" i="9"/>
  <c r="M1003" i="9"/>
  <c r="M1004" i="9"/>
  <c r="M1005" i="9"/>
  <c r="M1006" i="9"/>
  <c r="M1007" i="9"/>
  <c r="M1008" i="9"/>
  <c r="M1009" i="9"/>
  <c r="M1010" i="9"/>
  <c r="M1011" i="9"/>
  <c r="M1012" i="9"/>
  <c r="M1013" i="9"/>
  <c r="M1014" i="9"/>
  <c r="M1015" i="9"/>
  <c r="M1016" i="9"/>
  <c r="M1017" i="9"/>
  <c r="M1018" i="9"/>
  <c r="M1019" i="9"/>
  <c r="M1020" i="9"/>
  <c r="M1021" i="9"/>
  <c r="M1022" i="9"/>
  <c r="M1023" i="9"/>
  <c r="M1024" i="9"/>
  <c r="M1025" i="9"/>
  <c r="M1026" i="9"/>
  <c r="M1027" i="9"/>
  <c r="M1028" i="9"/>
  <c r="M1029" i="9"/>
  <c r="M1030" i="9"/>
  <c r="M1031" i="9"/>
  <c r="M1032" i="9"/>
  <c r="M1033" i="9"/>
  <c r="M1034" i="9"/>
  <c r="M1035" i="9"/>
  <c r="M1036" i="9"/>
  <c r="M1037" i="9"/>
  <c r="M1038" i="9"/>
  <c r="M1039" i="9"/>
  <c r="M1040" i="9"/>
  <c r="M1041" i="9"/>
  <c r="M1042" i="9"/>
  <c r="M1043" i="9"/>
  <c r="M1044" i="9"/>
  <c r="M1045" i="9"/>
  <c r="M1046" i="9"/>
  <c r="M1047" i="9"/>
  <c r="M1048" i="9"/>
  <c r="M1049" i="9"/>
  <c r="M1050" i="9"/>
  <c r="M1051" i="9"/>
  <c r="M1052" i="9"/>
  <c r="M1053" i="9"/>
  <c r="M1054" i="9"/>
  <c r="M1055" i="9"/>
  <c r="M1056" i="9"/>
  <c r="M1057" i="9"/>
  <c r="M1058" i="9"/>
  <c r="M1059" i="9"/>
  <c r="M1060" i="9"/>
  <c r="M1061" i="9"/>
  <c r="M1062" i="9"/>
  <c r="M1063" i="9"/>
  <c r="M1064" i="9"/>
  <c r="M1065" i="9"/>
  <c r="M1066" i="9"/>
  <c r="M1067" i="9"/>
  <c r="M1068" i="9"/>
  <c r="M1069" i="9"/>
  <c r="M1070" i="9"/>
  <c r="M1071" i="9"/>
  <c r="M1072" i="9"/>
  <c r="M1073" i="9"/>
  <c r="M1074" i="9"/>
  <c r="M1075" i="9"/>
  <c r="M1076" i="9"/>
  <c r="M1077" i="9"/>
  <c r="M1078" i="9"/>
  <c r="M1079" i="9"/>
  <c r="M1080" i="9"/>
  <c r="M1081" i="9"/>
  <c r="M1082" i="9"/>
  <c r="M1083" i="9"/>
  <c r="M1084" i="9"/>
  <c r="M1085" i="9"/>
  <c r="M1086" i="9"/>
  <c r="M1087" i="9"/>
  <c r="M1088" i="9"/>
  <c r="M1089" i="9"/>
  <c r="M1090" i="9"/>
  <c r="M1091" i="9"/>
  <c r="M1092" i="9"/>
  <c r="M1093" i="9"/>
  <c r="M1094" i="9"/>
  <c r="M1095" i="9"/>
  <c r="M1096" i="9"/>
  <c r="M1097" i="9"/>
  <c r="M1098" i="9"/>
  <c r="M1099" i="9"/>
  <c r="M1100" i="9"/>
  <c r="M1101" i="9"/>
  <c r="M1102" i="9"/>
  <c r="M1103" i="9"/>
  <c r="M1104" i="9"/>
  <c r="M1105" i="9"/>
  <c r="M1106" i="9"/>
  <c r="M1107" i="9"/>
  <c r="M1108" i="9"/>
  <c r="M1109" i="9"/>
  <c r="M1110" i="9"/>
  <c r="M1111" i="9"/>
  <c r="M1112" i="9"/>
  <c r="M1113" i="9"/>
  <c r="M1114" i="9"/>
  <c r="M1115" i="9"/>
  <c r="M1116" i="9"/>
  <c r="M1117" i="9"/>
  <c r="M1118" i="9"/>
  <c r="M1119" i="9"/>
  <c r="M1120" i="9"/>
  <c r="M1121" i="9"/>
  <c r="M1122" i="9"/>
  <c r="M1123" i="9"/>
  <c r="M1124" i="9"/>
  <c r="M1125" i="9"/>
  <c r="M1126" i="9"/>
  <c r="M1127" i="9"/>
  <c r="M1128" i="9"/>
  <c r="M1129" i="9"/>
  <c r="M1130" i="9"/>
  <c r="M1131" i="9"/>
  <c r="M1132" i="9"/>
  <c r="M1133" i="9"/>
  <c r="M1134" i="9"/>
  <c r="M1135" i="9"/>
  <c r="M1136" i="9"/>
  <c r="M1137" i="9"/>
  <c r="M1138" i="9"/>
  <c r="M1139" i="9"/>
  <c r="M1140" i="9"/>
  <c r="M1141" i="9"/>
  <c r="M1142" i="9"/>
  <c r="M1143" i="9"/>
  <c r="M1144" i="9"/>
  <c r="M1145" i="9"/>
  <c r="M1146" i="9"/>
  <c r="M1147" i="9"/>
  <c r="M1148" i="9"/>
  <c r="M1149" i="9"/>
  <c r="M1150" i="9"/>
  <c r="M1151" i="9"/>
  <c r="M1152" i="9"/>
  <c r="M1153" i="9"/>
  <c r="M1154" i="9"/>
  <c r="M1155" i="9"/>
  <c r="M1156" i="9"/>
  <c r="M1157" i="9"/>
  <c r="M1158" i="9"/>
  <c r="M1159" i="9"/>
  <c r="M1160" i="9"/>
  <c r="M1161" i="9"/>
  <c r="M1162" i="9"/>
  <c r="M1163" i="9"/>
  <c r="M1164" i="9"/>
  <c r="M1165" i="9"/>
  <c r="M1166" i="9"/>
  <c r="M1167" i="9"/>
  <c r="M1168" i="9"/>
  <c r="M1169" i="9"/>
  <c r="M1170" i="9"/>
  <c r="M1171" i="9"/>
  <c r="M1172" i="9"/>
  <c r="M1173" i="9"/>
  <c r="M1174" i="9"/>
  <c r="M1175" i="9"/>
  <c r="M1176" i="9"/>
  <c r="M1177" i="9"/>
  <c r="M1178" i="9"/>
  <c r="M1179" i="9"/>
  <c r="M1180" i="9"/>
  <c r="M1181" i="9"/>
  <c r="M1182" i="9"/>
  <c r="M1183" i="9"/>
  <c r="M1184" i="9"/>
  <c r="M1185" i="9"/>
  <c r="M1186" i="9"/>
  <c r="M1187" i="9"/>
  <c r="M1188" i="9"/>
  <c r="M1189" i="9"/>
  <c r="M1190" i="9"/>
  <c r="M1191" i="9"/>
  <c r="M1192" i="9"/>
  <c r="M1193" i="9"/>
  <c r="M1194" i="9"/>
  <c r="M1195" i="9"/>
  <c r="M1196" i="9"/>
  <c r="M1197" i="9"/>
  <c r="M1198" i="9"/>
  <c r="M1199" i="9"/>
  <c r="M1200" i="9"/>
  <c r="M1201" i="9"/>
  <c r="M1202" i="9"/>
  <c r="M1203" i="9"/>
  <c r="M1204" i="9"/>
  <c r="M1205" i="9"/>
  <c r="M1206" i="9"/>
  <c r="M1207" i="9"/>
  <c r="M1208" i="9"/>
  <c r="M1209" i="9"/>
  <c r="M1210" i="9"/>
  <c r="M1211" i="9"/>
  <c r="M1212" i="9"/>
  <c r="M1213" i="9"/>
  <c r="M1214" i="9"/>
  <c r="M1215" i="9"/>
  <c r="M1216" i="9"/>
  <c r="M1217" i="9"/>
  <c r="M1218" i="9"/>
  <c r="M1219" i="9"/>
  <c r="M1220" i="9"/>
  <c r="M1221" i="9"/>
  <c r="M1222" i="9"/>
  <c r="M1223" i="9"/>
  <c r="M1224" i="9"/>
  <c r="M1225" i="9"/>
  <c r="M1226" i="9"/>
  <c r="M1227" i="9"/>
  <c r="M1228" i="9"/>
  <c r="M1229" i="9"/>
  <c r="M1230" i="9"/>
  <c r="M1231" i="9"/>
  <c r="M1232" i="9"/>
  <c r="M1233" i="9"/>
  <c r="M1234" i="9"/>
  <c r="M1235" i="9"/>
  <c r="M1236" i="9"/>
  <c r="M1237" i="9"/>
  <c r="M1238" i="9"/>
  <c r="M1239" i="9"/>
  <c r="M1240" i="9"/>
  <c r="M1241" i="9"/>
  <c r="M1242" i="9"/>
  <c r="M1243" i="9"/>
  <c r="M1244" i="9"/>
  <c r="M1245" i="9"/>
  <c r="M1246" i="9"/>
  <c r="M1247" i="9"/>
  <c r="M1248" i="9"/>
  <c r="M1249" i="9"/>
  <c r="M1250" i="9"/>
  <c r="M1251" i="9"/>
  <c r="M1252" i="9"/>
  <c r="M1253" i="9"/>
  <c r="M1254" i="9"/>
  <c r="M1255" i="9"/>
  <c r="M1256" i="9"/>
  <c r="M1257" i="9"/>
  <c r="M1258" i="9"/>
  <c r="M1259" i="9"/>
  <c r="M1260" i="9"/>
  <c r="M1261" i="9"/>
  <c r="M1262" i="9"/>
  <c r="M1263" i="9"/>
  <c r="M1264" i="9"/>
  <c r="M1265" i="9"/>
  <c r="M1266" i="9"/>
  <c r="M1267" i="9"/>
  <c r="M1268" i="9"/>
  <c r="M1269" i="9"/>
  <c r="M1270" i="9"/>
  <c r="M1271" i="9"/>
  <c r="M1272" i="9"/>
  <c r="M1273" i="9"/>
  <c r="M1274" i="9"/>
  <c r="M1275" i="9"/>
  <c r="M1276" i="9"/>
  <c r="M1277" i="9"/>
  <c r="M1278" i="9"/>
  <c r="M1279" i="9"/>
  <c r="M1280" i="9"/>
  <c r="M1281" i="9"/>
  <c r="M1282" i="9"/>
  <c r="M1283" i="9"/>
  <c r="M1284" i="9"/>
  <c r="M1285" i="9"/>
  <c r="M1286" i="9"/>
  <c r="M1287" i="9"/>
  <c r="M1288" i="9"/>
  <c r="M1289" i="9"/>
  <c r="M1290" i="9"/>
  <c r="M1291" i="9"/>
  <c r="M1292" i="9"/>
  <c r="M1293" i="9"/>
  <c r="M1294" i="9"/>
  <c r="M1295" i="9"/>
  <c r="M1296" i="9"/>
  <c r="M1297" i="9"/>
  <c r="M1298" i="9"/>
  <c r="M1299" i="9"/>
  <c r="M1300" i="9"/>
  <c r="M1301" i="9"/>
  <c r="M1302" i="9"/>
  <c r="M1303" i="9"/>
  <c r="M1304" i="9"/>
  <c r="M1305" i="9"/>
  <c r="M1306" i="9"/>
  <c r="M1307" i="9"/>
  <c r="M1308" i="9"/>
  <c r="M1309" i="9"/>
  <c r="M1310" i="9"/>
  <c r="M1311" i="9"/>
  <c r="M1312" i="9"/>
  <c r="M1313" i="9"/>
  <c r="M1314" i="9"/>
  <c r="M1315" i="9"/>
  <c r="M1316" i="9"/>
  <c r="M1317" i="9"/>
  <c r="M1318" i="9"/>
  <c r="M1319" i="9"/>
  <c r="M1320" i="9"/>
  <c r="M1321" i="9"/>
  <c r="M1322" i="9"/>
  <c r="M1323" i="9"/>
  <c r="M1324" i="9"/>
  <c r="M1325" i="9"/>
  <c r="M1326" i="9"/>
  <c r="M1327" i="9"/>
  <c r="M1328" i="9"/>
  <c r="M1329" i="9"/>
  <c r="M1330" i="9"/>
  <c r="M1331" i="9"/>
  <c r="M1332" i="9"/>
  <c r="M1333" i="9"/>
  <c r="M1334" i="9"/>
  <c r="M1335" i="9"/>
  <c r="M1336" i="9"/>
  <c r="M1337" i="9"/>
  <c r="M1338" i="9"/>
  <c r="M1339" i="9"/>
  <c r="M1340" i="9"/>
  <c r="M1341" i="9"/>
  <c r="M1342" i="9"/>
  <c r="M1343" i="9"/>
  <c r="M1344" i="9"/>
  <c r="M1345" i="9"/>
  <c r="M1346" i="9"/>
  <c r="M1347" i="9"/>
  <c r="M1348" i="9"/>
  <c r="M1349" i="9"/>
  <c r="M1350" i="9"/>
  <c r="M1351" i="9"/>
  <c r="M1352" i="9"/>
  <c r="M1353" i="9"/>
  <c r="M1354" i="9"/>
  <c r="M1355" i="9"/>
  <c r="M1356" i="9"/>
  <c r="M1357" i="9"/>
  <c r="M1358" i="9"/>
  <c r="M1359" i="9"/>
  <c r="M1360" i="9"/>
  <c r="M1361" i="9"/>
  <c r="M1362" i="9"/>
  <c r="M1363" i="9"/>
  <c r="M1364" i="9"/>
  <c r="M1365" i="9"/>
  <c r="M1366" i="9"/>
  <c r="M1367" i="9"/>
  <c r="M1368" i="9"/>
  <c r="M1369" i="9"/>
  <c r="M1370" i="9"/>
  <c r="M1371" i="9"/>
  <c r="M1372" i="9"/>
  <c r="M1373" i="9"/>
  <c r="M1374" i="9"/>
  <c r="M1375" i="9"/>
  <c r="M1376" i="9"/>
  <c r="M1377" i="9"/>
  <c r="M1378" i="9"/>
  <c r="M1379" i="9"/>
  <c r="M1380" i="9"/>
  <c r="M1381" i="9"/>
  <c r="M1382" i="9"/>
  <c r="M1383" i="9"/>
  <c r="M1384" i="9"/>
  <c r="M1385" i="9"/>
  <c r="M1386" i="9"/>
  <c r="M1387" i="9"/>
  <c r="M1388" i="9"/>
  <c r="M1389" i="9"/>
  <c r="M1390" i="9"/>
  <c r="M1391" i="9"/>
  <c r="M1392" i="9"/>
  <c r="M1393" i="9"/>
  <c r="M1394" i="9"/>
  <c r="M1395" i="9"/>
  <c r="M1396" i="9"/>
  <c r="M1397" i="9"/>
  <c r="M1398" i="9"/>
  <c r="M1399" i="9"/>
  <c r="M1400" i="9"/>
  <c r="M1401" i="9"/>
  <c r="M1402" i="9"/>
  <c r="M1403" i="9"/>
  <c r="M1404" i="9"/>
  <c r="M1405" i="9"/>
  <c r="M1406" i="9"/>
  <c r="M1407" i="9"/>
  <c r="M1408" i="9"/>
  <c r="M1409" i="9"/>
  <c r="M1410" i="9"/>
  <c r="M1411" i="9"/>
  <c r="M1412" i="9"/>
  <c r="M1413" i="9"/>
  <c r="M1414" i="9"/>
  <c r="M1415" i="9"/>
  <c r="M1416" i="9"/>
  <c r="M1417" i="9"/>
  <c r="M1418" i="9"/>
  <c r="M1419" i="9"/>
  <c r="M1420" i="9"/>
  <c r="M1421" i="9"/>
  <c r="M1422" i="9"/>
  <c r="M1423" i="9"/>
  <c r="M1424" i="9"/>
  <c r="M1425" i="9"/>
  <c r="M1426" i="9"/>
  <c r="M1427" i="9"/>
  <c r="M1428" i="9"/>
  <c r="M1429" i="9"/>
  <c r="M1430" i="9"/>
  <c r="M1431" i="9"/>
  <c r="M1432" i="9"/>
  <c r="M1433" i="9"/>
  <c r="M1434" i="9"/>
  <c r="M1435" i="9"/>
  <c r="M1436" i="9"/>
  <c r="M1437" i="9"/>
  <c r="M1438" i="9"/>
  <c r="M1439" i="9"/>
  <c r="M1440" i="9"/>
  <c r="M1441" i="9"/>
  <c r="M1442" i="9"/>
  <c r="M1443" i="9"/>
  <c r="M1444" i="9"/>
  <c r="M1445" i="9"/>
  <c r="M1446" i="9"/>
  <c r="M1447" i="9"/>
  <c r="M1448" i="9"/>
  <c r="M1449" i="9"/>
  <c r="M1450" i="9"/>
  <c r="M1451" i="9"/>
  <c r="M1452" i="9"/>
  <c r="M1453" i="9"/>
  <c r="M1454" i="9"/>
  <c r="M1455" i="9"/>
  <c r="M1456" i="9"/>
  <c r="M1457" i="9"/>
  <c r="M1458" i="9"/>
  <c r="M1459" i="9"/>
  <c r="M1460" i="9"/>
  <c r="M1461" i="9"/>
  <c r="M1462" i="9"/>
  <c r="M1463" i="9"/>
  <c r="M1464" i="9"/>
  <c r="M1465" i="9"/>
  <c r="M1466" i="9"/>
  <c r="M1467" i="9"/>
  <c r="M1468" i="9"/>
  <c r="M1469" i="9"/>
  <c r="M1470" i="9"/>
  <c r="M1471" i="9"/>
  <c r="M1472" i="9"/>
  <c r="M1473" i="9"/>
  <c r="M1474" i="9"/>
  <c r="M1475" i="9"/>
  <c r="M1476" i="9"/>
  <c r="M1477" i="9"/>
  <c r="M1478" i="9"/>
  <c r="M1479" i="9"/>
  <c r="M1480" i="9"/>
  <c r="M1481" i="9"/>
  <c r="M1482" i="9"/>
  <c r="M1483" i="9"/>
  <c r="M1484" i="9"/>
  <c r="M1485" i="9"/>
  <c r="M1486" i="9"/>
  <c r="M1487" i="9"/>
  <c r="M1488" i="9"/>
  <c r="M1489" i="9"/>
  <c r="M1490" i="9"/>
  <c r="M1491" i="9"/>
  <c r="M1492" i="9"/>
  <c r="M1493" i="9"/>
  <c r="M1494" i="9"/>
  <c r="M1495" i="9"/>
  <c r="M1496" i="9"/>
  <c r="M1497" i="9"/>
  <c r="M1498" i="9"/>
  <c r="M1499" i="9"/>
  <c r="M1500" i="9"/>
  <c r="M1501" i="9"/>
  <c r="M1502" i="9"/>
  <c r="M1503" i="9"/>
  <c r="M1504" i="9"/>
  <c r="M1505" i="9"/>
  <c r="M1506" i="9"/>
  <c r="M1507" i="9"/>
  <c r="M1508" i="9"/>
  <c r="M1509" i="9"/>
  <c r="M1510" i="9"/>
  <c r="M1511" i="9"/>
  <c r="M1512" i="9"/>
  <c r="M1513" i="9"/>
  <c r="M1514" i="9"/>
  <c r="M1515" i="9"/>
  <c r="M1516" i="9"/>
  <c r="M1517" i="9"/>
  <c r="M1518" i="9"/>
  <c r="M1519" i="9"/>
  <c r="M1520" i="9"/>
  <c r="M1521" i="9"/>
  <c r="M1522" i="9"/>
  <c r="M1523" i="9"/>
  <c r="M1524" i="9"/>
  <c r="M1525" i="9"/>
  <c r="M1526" i="9"/>
  <c r="M1527" i="9"/>
  <c r="M1528" i="9"/>
  <c r="M1529" i="9"/>
  <c r="M1530" i="9"/>
  <c r="M1531" i="9"/>
  <c r="M1532" i="9"/>
  <c r="M1533" i="9"/>
  <c r="M1534" i="9"/>
  <c r="M1535" i="9"/>
  <c r="M1536" i="9"/>
  <c r="M1537" i="9"/>
  <c r="M1538" i="9"/>
  <c r="M1539" i="9"/>
  <c r="M1540" i="9"/>
  <c r="M1541" i="9"/>
  <c r="M1542" i="9"/>
  <c r="M1543" i="9"/>
  <c r="M1544" i="9"/>
  <c r="M1545" i="9"/>
  <c r="M1546" i="9"/>
  <c r="M1547" i="9"/>
  <c r="M1548" i="9"/>
  <c r="M1549" i="9"/>
  <c r="M1550" i="9"/>
  <c r="M1551" i="9"/>
  <c r="M1552" i="9"/>
  <c r="M1553" i="9"/>
  <c r="M1554" i="9"/>
  <c r="M1555" i="9"/>
  <c r="M1556" i="9"/>
  <c r="M1557" i="9"/>
  <c r="M1558" i="9"/>
  <c r="M1559" i="9"/>
  <c r="M1560" i="9"/>
  <c r="M1561" i="9"/>
  <c r="M1562" i="9"/>
  <c r="M1563" i="9"/>
  <c r="M1564" i="9"/>
  <c r="M1565" i="9"/>
  <c r="M1566" i="9"/>
  <c r="M1567" i="9"/>
  <c r="M1568" i="9"/>
  <c r="M1569" i="9"/>
  <c r="M1570" i="9"/>
  <c r="M1571" i="9"/>
  <c r="M1572" i="9"/>
  <c r="M1573" i="9"/>
  <c r="M1574" i="9"/>
  <c r="M1575" i="9"/>
  <c r="M1576" i="9"/>
  <c r="M1577" i="9"/>
  <c r="M1578" i="9"/>
  <c r="M1579" i="9"/>
  <c r="M1580" i="9"/>
  <c r="M1581" i="9"/>
  <c r="M1582" i="9"/>
  <c r="M1583" i="9"/>
  <c r="M1584" i="9"/>
  <c r="M1585" i="9"/>
  <c r="M1586" i="9"/>
  <c r="M1587" i="9"/>
  <c r="M1588" i="9"/>
  <c r="M1589" i="9"/>
  <c r="M1590" i="9"/>
  <c r="M1591" i="9"/>
  <c r="M1592" i="9"/>
  <c r="M1593" i="9"/>
  <c r="M1594" i="9"/>
  <c r="M1595" i="9"/>
  <c r="M1596" i="9"/>
  <c r="M1597" i="9"/>
  <c r="M1598" i="9"/>
  <c r="M1599" i="9"/>
  <c r="M1600" i="9"/>
  <c r="M1601" i="9"/>
  <c r="M1602" i="9"/>
  <c r="M1603" i="9"/>
  <c r="M1604" i="9"/>
  <c r="M1605" i="9"/>
  <c r="M1606" i="9"/>
  <c r="M1607" i="9"/>
  <c r="M1608" i="9"/>
  <c r="M1609" i="9"/>
  <c r="M1610" i="9"/>
  <c r="M1611" i="9"/>
  <c r="M1612" i="9"/>
  <c r="M1613" i="9"/>
  <c r="M1614" i="9"/>
  <c r="M1615" i="9"/>
  <c r="M1616" i="9"/>
  <c r="M1617" i="9"/>
  <c r="M1618" i="9"/>
  <c r="M1619" i="9"/>
  <c r="M1620" i="9"/>
  <c r="M1621" i="9"/>
  <c r="M1622" i="9"/>
  <c r="M1623" i="9"/>
  <c r="M1624" i="9"/>
  <c r="M1625" i="9"/>
  <c r="M1626" i="9"/>
  <c r="M1627" i="9"/>
  <c r="M1628" i="9"/>
  <c r="M1629" i="9"/>
  <c r="M1630" i="9"/>
  <c r="M1631" i="9"/>
  <c r="M1632" i="9"/>
  <c r="M1633" i="9"/>
  <c r="M1634" i="9"/>
  <c r="M1635" i="9"/>
  <c r="M1636" i="9"/>
  <c r="M1637" i="9"/>
  <c r="M1638" i="9"/>
  <c r="M1639" i="9"/>
  <c r="M1640" i="9"/>
  <c r="M1641" i="9"/>
  <c r="M1642" i="9"/>
  <c r="M1643" i="9"/>
  <c r="M1644" i="9"/>
  <c r="M1645" i="9"/>
  <c r="M1646" i="9"/>
  <c r="M1647" i="9"/>
  <c r="M1648" i="9"/>
  <c r="M1649" i="9"/>
  <c r="M1650" i="9"/>
  <c r="M1651" i="9"/>
  <c r="M1652" i="9"/>
  <c r="M1653" i="9"/>
  <c r="M1654" i="9"/>
  <c r="M1655" i="9"/>
  <c r="M1656" i="9"/>
  <c r="M1657" i="9"/>
  <c r="M1658" i="9"/>
  <c r="M1659" i="9"/>
  <c r="M1660" i="9"/>
  <c r="M1661" i="9"/>
  <c r="M1662" i="9"/>
  <c r="M1663" i="9"/>
  <c r="M1664" i="9"/>
  <c r="M1665" i="9"/>
  <c r="M1666" i="9"/>
  <c r="M1667" i="9"/>
  <c r="M1668" i="9"/>
  <c r="M1669" i="9"/>
  <c r="M1670" i="9"/>
  <c r="M1671" i="9"/>
  <c r="M1672" i="9"/>
  <c r="M1673" i="9"/>
  <c r="M1674" i="9"/>
  <c r="M1675" i="9"/>
  <c r="M1676" i="9"/>
  <c r="M1677" i="9"/>
  <c r="M1678" i="9"/>
  <c r="M1679" i="9"/>
  <c r="M1680" i="9"/>
  <c r="M1681" i="9"/>
  <c r="M1682" i="9"/>
  <c r="M1683" i="9"/>
  <c r="M1684" i="9"/>
  <c r="M1685" i="9"/>
  <c r="M1686" i="9"/>
  <c r="M1687" i="9"/>
  <c r="M1688" i="9"/>
  <c r="M1689" i="9"/>
  <c r="M1690" i="9"/>
  <c r="M1691" i="9"/>
  <c r="M1692" i="9"/>
  <c r="M1693" i="9"/>
  <c r="M1694" i="9"/>
  <c r="M1695" i="9"/>
  <c r="M1696" i="9"/>
  <c r="M1697" i="9"/>
  <c r="M1698" i="9"/>
  <c r="M1699" i="9"/>
  <c r="M1700" i="9"/>
  <c r="M1701" i="9"/>
  <c r="M1702" i="9"/>
  <c r="M1703" i="9"/>
  <c r="M1704" i="9"/>
  <c r="M1705" i="9"/>
  <c r="M1706" i="9"/>
  <c r="M1707" i="9"/>
  <c r="M1708" i="9"/>
  <c r="M1709" i="9"/>
  <c r="M1710" i="9"/>
  <c r="M1711" i="9"/>
  <c r="M1712" i="9"/>
  <c r="M1713" i="9"/>
  <c r="M1714" i="9"/>
  <c r="M1715" i="9"/>
  <c r="M1716" i="9"/>
  <c r="M1717" i="9"/>
  <c r="M1718" i="9"/>
  <c r="M1719" i="9"/>
  <c r="M1720" i="9"/>
  <c r="M1721" i="9"/>
  <c r="M1722" i="9"/>
  <c r="M1723" i="9"/>
  <c r="M1724" i="9"/>
  <c r="M1725" i="9"/>
  <c r="M1726" i="9"/>
  <c r="M1727" i="9"/>
  <c r="M1728" i="9"/>
  <c r="M1729" i="9"/>
  <c r="M1730" i="9"/>
  <c r="M1731" i="9"/>
  <c r="M1732" i="9"/>
  <c r="M1733" i="9"/>
  <c r="M1734" i="9"/>
  <c r="M1735" i="9"/>
  <c r="M1736" i="9"/>
  <c r="M1737" i="9"/>
  <c r="M1738" i="9"/>
  <c r="M1739" i="9"/>
  <c r="M1740" i="9"/>
  <c r="M1741" i="9"/>
  <c r="M1742" i="9"/>
  <c r="M1743" i="9"/>
  <c r="M1744" i="9"/>
  <c r="M1745" i="9"/>
  <c r="M1746" i="9"/>
  <c r="M1747" i="9"/>
  <c r="M1748" i="9"/>
  <c r="M1749" i="9"/>
  <c r="M1750" i="9"/>
  <c r="M1751" i="9"/>
  <c r="M1752" i="9"/>
  <c r="M1753" i="9"/>
  <c r="M1754" i="9"/>
  <c r="M1755" i="9"/>
  <c r="M1756" i="9"/>
  <c r="M1757" i="9"/>
  <c r="M1758" i="9"/>
  <c r="M1759" i="9"/>
  <c r="M1760" i="9"/>
  <c r="M1761" i="9"/>
  <c r="M1762" i="9"/>
  <c r="M1763" i="9"/>
  <c r="M1764" i="9"/>
  <c r="M1765" i="9"/>
  <c r="M1766" i="9"/>
  <c r="M1767" i="9"/>
  <c r="M1768" i="9"/>
  <c r="M1769" i="9"/>
  <c r="M1770" i="9"/>
  <c r="M1771" i="9"/>
  <c r="M1772" i="9"/>
  <c r="M1773" i="9"/>
  <c r="M1774" i="9"/>
  <c r="M1775" i="9"/>
  <c r="M1776" i="9"/>
  <c r="M1777" i="9"/>
  <c r="M1778" i="9"/>
  <c r="M1779" i="9"/>
  <c r="M1780" i="9"/>
  <c r="M1781" i="9"/>
  <c r="M1782" i="9"/>
  <c r="M1783" i="9"/>
  <c r="M1784" i="9"/>
  <c r="M1785" i="9"/>
  <c r="M1786" i="9"/>
  <c r="M1787" i="9"/>
  <c r="M1788" i="9"/>
  <c r="M1789" i="9"/>
  <c r="M1790" i="9"/>
  <c r="M1791" i="9"/>
  <c r="M1792" i="9"/>
  <c r="M1793" i="9"/>
  <c r="M1794" i="9"/>
  <c r="M1795" i="9"/>
  <c r="M1796" i="9"/>
  <c r="M1797" i="9"/>
  <c r="M1798" i="9"/>
  <c r="M1799" i="9"/>
  <c r="M1800" i="9"/>
  <c r="M1801" i="9"/>
  <c r="M1802" i="9"/>
  <c r="M1803" i="9"/>
  <c r="M1804" i="9"/>
  <c r="M1805" i="9"/>
  <c r="M1806" i="9"/>
  <c r="M1807" i="9"/>
  <c r="M1808" i="9"/>
  <c r="M1809" i="9"/>
  <c r="M1810" i="9"/>
  <c r="M1811" i="9"/>
  <c r="M1812" i="9"/>
  <c r="M1813" i="9"/>
  <c r="M1814" i="9"/>
  <c r="M1815" i="9"/>
  <c r="M1816" i="9"/>
  <c r="M1817" i="9"/>
  <c r="M1818" i="9"/>
  <c r="M1819" i="9"/>
  <c r="M1820" i="9"/>
  <c r="M1821" i="9"/>
  <c r="M1822" i="9"/>
  <c r="M1823" i="9"/>
  <c r="M1824" i="9"/>
  <c r="M1825" i="9"/>
  <c r="M1826" i="9"/>
  <c r="M1827" i="9"/>
  <c r="M1828" i="9"/>
  <c r="M1829" i="9"/>
  <c r="M1830" i="9"/>
  <c r="M1831" i="9"/>
  <c r="M1832" i="9"/>
  <c r="M1833" i="9"/>
  <c r="M1834" i="9"/>
  <c r="M1835" i="9"/>
  <c r="M1836" i="9"/>
  <c r="M1837" i="9"/>
  <c r="M1838" i="9"/>
  <c r="M1839" i="9"/>
  <c r="M1840" i="9"/>
  <c r="M1841" i="9"/>
  <c r="M1842" i="9"/>
  <c r="M1843" i="9"/>
  <c r="M1844" i="9"/>
  <c r="M1845" i="9"/>
  <c r="M1846" i="9"/>
  <c r="M1847" i="9"/>
  <c r="M1848" i="9"/>
  <c r="M1849" i="9"/>
  <c r="M1850" i="9"/>
  <c r="M1851" i="9"/>
  <c r="M1852" i="9"/>
  <c r="M1853" i="9"/>
  <c r="M1854" i="9"/>
  <c r="M1855" i="9"/>
  <c r="M1856" i="9"/>
  <c r="M1857" i="9"/>
  <c r="M1858" i="9"/>
  <c r="M1859" i="9"/>
  <c r="M1860" i="9"/>
  <c r="M1861" i="9"/>
  <c r="M1862" i="9"/>
  <c r="M1863" i="9"/>
  <c r="M1864" i="9"/>
  <c r="M1865" i="9"/>
  <c r="M1866" i="9"/>
  <c r="M1867" i="9"/>
  <c r="M1868" i="9"/>
  <c r="M1869" i="9"/>
  <c r="M1870" i="9"/>
  <c r="M1871" i="9"/>
  <c r="M1872" i="9"/>
  <c r="M1873" i="9"/>
  <c r="M1874" i="9"/>
  <c r="M1875" i="9"/>
  <c r="M1876" i="9"/>
  <c r="M1877" i="9"/>
  <c r="M1878" i="9"/>
  <c r="M1879" i="9"/>
  <c r="M1880" i="9"/>
  <c r="M1881" i="9"/>
  <c r="M1882" i="9"/>
  <c r="M1883" i="9"/>
  <c r="M1884" i="9"/>
  <c r="M1885" i="9"/>
  <c r="M1886" i="9"/>
  <c r="M1887" i="9"/>
  <c r="M1888" i="9"/>
  <c r="M1889" i="9"/>
  <c r="M1890" i="9"/>
  <c r="M1891" i="9"/>
  <c r="M1892" i="9"/>
  <c r="M1893" i="9"/>
  <c r="M1894" i="9"/>
  <c r="M1895" i="9"/>
  <c r="M1896" i="9"/>
  <c r="M1897" i="9"/>
  <c r="M1898" i="9"/>
  <c r="M1899" i="9"/>
  <c r="M1900" i="9"/>
  <c r="M1901" i="9"/>
  <c r="M1902" i="9"/>
  <c r="M1903" i="9"/>
  <c r="M1904" i="9"/>
  <c r="M1905" i="9"/>
  <c r="M1906" i="9"/>
  <c r="M1907" i="9"/>
  <c r="M1908" i="9"/>
  <c r="M1909" i="9"/>
  <c r="M1910" i="9"/>
  <c r="M1911" i="9"/>
  <c r="M1912" i="9"/>
  <c r="M1913" i="9"/>
  <c r="M1914" i="9"/>
  <c r="M1915" i="9"/>
  <c r="M1916" i="9"/>
  <c r="M1917" i="9"/>
  <c r="M1918" i="9"/>
  <c r="M1919" i="9"/>
  <c r="M1920" i="9"/>
  <c r="M1921" i="9"/>
  <c r="M1922" i="9"/>
  <c r="M1923" i="9"/>
  <c r="M1924" i="9"/>
  <c r="M1925" i="9"/>
  <c r="M1926" i="9"/>
  <c r="M1927" i="9"/>
  <c r="M1928" i="9"/>
  <c r="M1929" i="9"/>
  <c r="M1930" i="9"/>
  <c r="M1931" i="9"/>
  <c r="M1932" i="9"/>
  <c r="M1933" i="9"/>
  <c r="M1934" i="9"/>
  <c r="M1935" i="9"/>
  <c r="M1936" i="9"/>
  <c r="M1937" i="9"/>
  <c r="M1938" i="9"/>
  <c r="M1939" i="9"/>
  <c r="M1940" i="9"/>
  <c r="M1941" i="9"/>
  <c r="M1942" i="9"/>
  <c r="M1943" i="9"/>
  <c r="M1944" i="9"/>
  <c r="M1945" i="9"/>
  <c r="M1946" i="9"/>
  <c r="M1947" i="9"/>
  <c r="M1948" i="9"/>
  <c r="M1949" i="9"/>
  <c r="M1950" i="9"/>
  <c r="M1951" i="9"/>
  <c r="M1952" i="9"/>
  <c r="M1953" i="9"/>
  <c r="M1954" i="9"/>
  <c r="M1955" i="9"/>
  <c r="M1956" i="9"/>
  <c r="M1957" i="9"/>
  <c r="M1958" i="9"/>
  <c r="M1959" i="9"/>
  <c r="M1960" i="9"/>
  <c r="M1961" i="9"/>
  <c r="M1962" i="9"/>
  <c r="M1963" i="9"/>
  <c r="M1964" i="9"/>
  <c r="M1965" i="9"/>
  <c r="M1966" i="9"/>
  <c r="M1967" i="9"/>
  <c r="M1968" i="9"/>
  <c r="M1969" i="9"/>
  <c r="M1970" i="9"/>
  <c r="M1971" i="9"/>
  <c r="M1972" i="9"/>
  <c r="M1973" i="9"/>
  <c r="M1974" i="9"/>
  <c r="M1975" i="9"/>
  <c r="M1976" i="9"/>
  <c r="M1977" i="9"/>
  <c r="M1978" i="9"/>
  <c r="M1979" i="9"/>
  <c r="M1980" i="9"/>
  <c r="M1981" i="9"/>
  <c r="M1982" i="9"/>
  <c r="M1983" i="9"/>
  <c r="M1984" i="9"/>
  <c r="M1985" i="9"/>
  <c r="M1986" i="9"/>
  <c r="M1987" i="9"/>
  <c r="M1988" i="9"/>
  <c r="M1989" i="9"/>
  <c r="M1990" i="9"/>
  <c r="M1991" i="9"/>
  <c r="M1992" i="9"/>
  <c r="M1993" i="9"/>
  <c r="M1994" i="9"/>
  <c r="M1995" i="9"/>
  <c r="M1996" i="9"/>
  <c r="M1997" i="9"/>
  <c r="M1998" i="9"/>
  <c r="M1999" i="9"/>
  <c r="M2000" i="9"/>
  <c r="M2001" i="9"/>
  <c r="M2002" i="9"/>
  <c r="M2003" i="9"/>
  <c r="M2004" i="9"/>
  <c r="M2005" i="9"/>
  <c r="M2006" i="9"/>
  <c r="M2007" i="9"/>
  <c r="M2008" i="9"/>
  <c r="M2009" i="9"/>
  <c r="M2010" i="9"/>
  <c r="M2011" i="9"/>
  <c r="M2012" i="9"/>
  <c r="M2013" i="9"/>
  <c r="M2014" i="9"/>
  <c r="M2015" i="9"/>
  <c r="M2016" i="9"/>
  <c r="M2017" i="9"/>
  <c r="M2018" i="9"/>
  <c r="M2019" i="9"/>
  <c r="M2020" i="9"/>
  <c r="M2021" i="9"/>
  <c r="M2022" i="9"/>
  <c r="M2023" i="9"/>
  <c r="M2024" i="9"/>
  <c r="M2025" i="9"/>
  <c r="M2026" i="9"/>
  <c r="M2027" i="9"/>
  <c r="M2028" i="9"/>
  <c r="M2029" i="9"/>
  <c r="M2030" i="9"/>
  <c r="M2031" i="9"/>
  <c r="M2032" i="9"/>
  <c r="M2033" i="9"/>
  <c r="M2034" i="9"/>
  <c r="M2035" i="9"/>
  <c r="M2036" i="9"/>
  <c r="M2037" i="9"/>
  <c r="M2038" i="9"/>
  <c r="M2039" i="9"/>
  <c r="M2040" i="9"/>
  <c r="M2041" i="9"/>
  <c r="M2042" i="9"/>
  <c r="M2043" i="9"/>
  <c r="M2044" i="9"/>
  <c r="M2045" i="9"/>
  <c r="M2046" i="9"/>
  <c r="M2047" i="9"/>
  <c r="M2048" i="9"/>
  <c r="M2049" i="9"/>
  <c r="M2050" i="9"/>
  <c r="M2051" i="9"/>
  <c r="M2052" i="9"/>
  <c r="M2053" i="9"/>
  <c r="M2054" i="9"/>
  <c r="M2055" i="9"/>
  <c r="M2056" i="9"/>
  <c r="M2057" i="9"/>
  <c r="M2058" i="9"/>
  <c r="M2059" i="9"/>
  <c r="M2060" i="9"/>
  <c r="M2061" i="9"/>
  <c r="M2062" i="9"/>
  <c r="M2063" i="9"/>
  <c r="M2064" i="9"/>
  <c r="M2065" i="9"/>
  <c r="M2066" i="9"/>
  <c r="M2067" i="9"/>
  <c r="M2068" i="9"/>
  <c r="M2069" i="9"/>
  <c r="M2070" i="9"/>
  <c r="M2071" i="9"/>
  <c r="M2072" i="9"/>
  <c r="M2073" i="9"/>
  <c r="M2074" i="9"/>
  <c r="M2075" i="9"/>
  <c r="M2076" i="9"/>
  <c r="M2077" i="9"/>
  <c r="M2078" i="9"/>
  <c r="M2079" i="9"/>
  <c r="M2080" i="9"/>
  <c r="M2081" i="9"/>
  <c r="M2082" i="9"/>
  <c r="M2083" i="9"/>
  <c r="M2084" i="9"/>
  <c r="M2085" i="9"/>
  <c r="M2086" i="9"/>
  <c r="M2087" i="9"/>
  <c r="M2088" i="9"/>
  <c r="M2089" i="9"/>
  <c r="M2090" i="9"/>
  <c r="M2091" i="9"/>
  <c r="M2092" i="9"/>
  <c r="M2093" i="9"/>
  <c r="M2094" i="9"/>
  <c r="M2095" i="9"/>
  <c r="M2096" i="9"/>
  <c r="M2097" i="9"/>
  <c r="M2098" i="9"/>
  <c r="M2099" i="9"/>
  <c r="M2100" i="9"/>
  <c r="M2101" i="9"/>
  <c r="M2102" i="9"/>
  <c r="M2103" i="9"/>
  <c r="M2104" i="9"/>
  <c r="M2105" i="9"/>
  <c r="M2106" i="9"/>
  <c r="M2107" i="9"/>
  <c r="M2108" i="9"/>
  <c r="M2109" i="9"/>
  <c r="M2110" i="9"/>
  <c r="M2111" i="9"/>
  <c r="M2112" i="9"/>
  <c r="M2113" i="9"/>
  <c r="M2114" i="9"/>
  <c r="M2115" i="9"/>
  <c r="M2116" i="9"/>
  <c r="M2117" i="9"/>
  <c r="M2118" i="9"/>
  <c r="M2119" i="9"/>
  <c r="M2120" i="9"/>
  <c r="M2121" i="9"/>
  <c r="M2122" i="9"/>
  <c r="M2123" i="9"/>
  <c r="M2124" i="9"/>
  <c r="M2125" i="9"/>
  <c r="M2126" i="9"/>
  <c r="M2127" i="9"/>
  <c r="M2128" i="9"/>
  <c r="M2129" i="9"/>
  <c r="M2130" i="9"/>
  <c r="M2131" i="9"/>
  <c r="M2132" i="9"/>
  <c r="M2133" i="9"/>
  <c r="M2134" i="9"/>
  <c r="M2135" i="9"/>
  <c r="M2136" i="9"/>
  <c r="M2137" i="9"/>
  <c r="M2138" i="9"/>
  <c r="M2139" i="9"/>
  <c r="M2140" i="9"/>
  <c r="M2141" i="9"/>
  <c r="M2142" i="9"/>
  <c r="M2143" i="9"/>
  <c r="M2144" i="9"/>
  <c r="M2145" i="9"/>
  <c r="M2146" i="9"/>
  <c r="M2147" i="9"/>
  <c r="M2148" i="9"/>
  <c r="M2149" i="9"/>
  <c r="M2150" i="9"/>
  <c r="M2151" i="9"/>
  <c r="M2152" i="9"/>
  <c r="M2153" i="9"/>
  <c r="M2154" i="9"/>
  <c r="M2155" i="9"/>
  <c r="M2156" i="9"/>
  <c r="M2157" i="9"/>
  <c r="M2158" i="9"/>
  <c r="M2159" i="9"/>
  <c r="M2160" i="9"/>
  <c r="M2161" i="9"/>
  <c r="M2162" i="9"/>
  <c r="M2163" i="9"/>
  <c r="M2164" i="9"/>
  <c r="M2165" i="9"/>
  <c r="M2166" i="9"/>
  <c r="M2167" i="9"/>
  <c r="M2168" i="9"/>
  <c r="M2169" i="9"/>
  <c r="M2170" i="9"/>
  <c r="M2171" i="9"/>
  <c r="M2172" i="9"/>
  <c r="M2173" i="9"/>
  <c r="M2174" i="9"/>
  <c r="M2175" i="9"/>
  <c r="M2176" i="9"/>
  <c r="M2177" i="9"/>
  <c r="M2178" i="9"/>
  <c r="M2179" i="9"/>
  <c r="M2180" i="9"/>
  <c r="M2181" i="9"/>
  <c r="M2182" i="9"/>
  <c r="M2183" i="9"/>
  <c r="M2184" i="9"/>
  <c r="M2185" i="9"/>
  <c r="M2186" i="9"/>
  <c r="M2187" i="9"/>
  <c r="M2188" i="9"/>
  <c r="M2189" i="9"/>
  <c r="M2190" i="9"/>
  <c r="M2191" i="9"/>
  <c r="M2192" i="9"/>
  <c r="M2193" i="9"/>
  <c r="M2194" i="9"/>
  <c r="M2195" i="9"/>
  <c r="M2196" i="9"/>
  <c r="M2197" i="9"/>
  <c r="M2198" i="9"/>
  <c r="M2199" i="9"/>
  <c r="M2200" i="9"/>
  <c r="M2201" i="9"/>
  <c r="M2202" i="9"/>
  <c r="M2203" i="9"/>
  <c r="M2204" i="9"/>
  <c r="M2205" i="9"/>
  <c r="M2206" i="9"/>
  <c r="M2207" i="9"/>
  <c r="M2208" i="9"/>
  <c r="M2209" i="9"/>
  <c r="M2210" i="9"/>
  <c r="M2211" i="9"/>
  <c r="M2212" i="9"/>
  <c r="M2213" i="9"/>
  <c r="M2214" i="9"/>
  <c r="M2215" i="9"/>
  <c r="M2216" i="9"/>
  <c r="M2217" i="9"/>
  <c r="M2218" i="9"/>
  <c r="M2219" i="9"/>
  <c r="M2220" i="9"/>
  <c r="M2221" i="9"/>
  <c r="M2222" i="9"/>
  <c r="M2223" i="9"/>
  <c r="M2224" i="9"/>
  <c r="M2225" i="9"/>
  <c r="M2226" i="9"/>
  <c r="M2227" i="9"/>
  <c r="M2228" i="9"/>
  <c r="M2229" i="9"/>
  <c r="M2230" i="9"/>
  <c r="M2231" i="9"/>
  <c r="M2232" i="9"/>
  <c r="M2233" i="9"/>
  <c r="M2234" i="9"/>
  <c r="M2235" i="9"/>
  <c r="M2236" i="9"/>
  <c r="M2237" i="9"/>
  <c r="M2238" i="9"/>
  <c r="M2239" i="9"/>
  <c r="M2240" i="9"/>
  <c r="M2241" i="9"/>
  <c r="M2242" i="9"/>
  <c r="M2243" i="9"/>
  <c r="M2244" i="9"/>
  <c r="M2245" i="9"/>
  <c r="M2246" i="9"/>
  <c r="M2247" i="9"/>
  <c r="M2248" i="9"/>
  <c r="M2249" i="9"/>
  <c r="M2250" i="9"/>
  <c r="M2251" i="9"/>
  <c r="M2252" i="9"/>
  <c r="M2253" i="9"/>
  <c r="M2254" i="9"/>
  <c r="M2255" i="9"/>
  <c r="M2256" i="9"/>
  <c r="M2257" i="9"/>
  <c r="M2258" i="9"/>
  <c r="M2259" i="9"/>
  <c r="M2260" i="9"/>
  <c r="M2261" i="9"/>
  <c r="M2262" i="9"/>
  <c r="M2263" i="9"/>
  <c r="M2264" i="9"/>
  <c r="M2265" i="9"/>
  <c r="M2266" i="9"/>
  <c r="M2267" i="9"/>
  <c r="M2268" i="9"/>
  <c r="M2269" i="9"/>
  <c r="M2270" i="9"/>
  <c r="M2271" i="9"/>
  <c r="M2272" i="9"/>
  <c r="M2273" i="9"/>
  <c r="M2274" i="9"/>
  <c r="M2275" i="9"/>
  <c r="M2276" i="9"/>
  <c r="M2277" i="9"/>
  <c r="M2278" i="9"/>
  <c r="M2279" i="9"/>
  <c r="M2280" i="9"/>
  <c r="M2281" i="9"/>
  <c r="M2282" i="9"/>
  <c r="M2283" i="9"/>
  <c r="M2284" i="9"/>
  <c r="M2285" i="9"/>
  <c r="M2286" i="9"/>
  <c r="M2287" i="9"/>
  <c r="M2288" i="9"/>
  <c r="M2289" i="9"/>
  <c r="M2290" i="9"/>
  <c r="M2291" i="9"/>
  <c r="M2292" i="9"/>
  <c r="M2293" i="9"/>
  <c r="M2294" i="9"/>
  <c r="M2295" i="9"/>
  <c r="M2296" i="9"/>
  <c r="M2297" i="9"/>
  <c r="M2298" i="9"/>
  <c r="M2299" i="9"/>
  <c r="M2300" i="9"/>
  <c r="M2301" i="9"/>
  <c r="M2302" i="9"/>
  <c r="M2303" i="9"/>
  <c r="M2304" i="9"/>
  <c r="M2305" i="9"/>
  <c r="M2306" i="9"/>
  <c r="M2307" i="9"/>
  <c r="M2308" i="9"/>
  <c r="M2309" i="9"/>
  <c r="M2310" i="9"/>
  <c r="M2311" i="9"/>
  <c r="M2312" i="9"/>
  <c r="M2313" i="9"/>
  <c r="M2314" i="9"/>
  <c r="M2315" i="9"/>
  <c r="M2316" i="9"/>
  <c r="M2317" i="9"/>
  <c r="M2318" i="9"/>
  <c r="M2319" i="9"/>
  <c r="M2320" i="9"/>
  <c r="M2321" i="9"/>
  <c r="M2322" i="9"/>
  <c r="M2323" i="9"/>
  <c r="M2324" i="9"/>
  <c r="M2325" i="9"/>
  <c r="M2326" i="9"/>
  <c r="M2327" i="9"/>
  <c r="M2328" i="9"/>
  <c r="M2329" i="9"/>
  <c r="M2330" i="9"/>
  <c r="M2331" i="9"/>
  <c r="M2332" i="9"/>
  <c r="M2333" i="9"/>
  <c r="M2334" i="9"/>
  <c r="M2335" i="9"/>
  <c r="M2336" i="9"/>
  <c r="M2337" i="9"/>
  <c r="M2338" i="9"/>
  <c r="M2339" i="9"/>
  <c r="M2340" i="9"/>
  <c r="M2341" i="9"/>
  <c r="M2342" i="9"/>
  <c r="M2343" i="9"/>
  <c r="M2344" i="9"/>
  <c r="M2345" i="9"/>
  <c r="M2346" i="9"/>
  <c r="M2347" i="9"/>
  <c r="M2348" i="9"/>
  <c r="M2349" i="9"/>
  <c r="M2350" i="9"/>
  <c r="M2351" i="9"/>
  <c r="M2352" i="9"/>
  <c r="M2353" i="9"/>
  <c r="M2354" i="9"/>
  <c r="M2355" i="9"/>
  <c r="M2356" i="9"/>
  <c r="M2357" i="9"/>
  <c r="M2358" i="9"/>
  <c r="M2359" i="9"/>
  <c r="M2360" i="9"/>
  <c r="M2361" i="9"/>
  <c r="M2362" i="9"/>
  <c r="M2363" i="9"/>
  <c r="M2364" i="9"/>
  <c r="M2365" i="9"/>
  <c r="M2366" i="9"/>
  <c r="M2367" i="9"/>
  <c r="M2368" i="9"/>
  <c r="M2369" i="9"/>
  <c r="M2370" i="9"/>
  <c r="M2371" i="9"/>
  <c r="M2372" i="9"/>
  <c r="M2373" i="9"/>
  <c r="M2374" i="9"/>
  <c r="M2375" i="9"/>
  <c r="M2376" i="9"/>
  <c r="M2377" i="9"/>
  <c r="M2378" i="9"/>
  <c r="M2379" i="9"/>
  <c r="M2380" i="9"/>
  <c r="M2381" i="9"/>
  <c r="M2382" i="9"/>
  <c r="M2383" i="9"/>
  <c r="M2384" i="9"/>
  <c r="M2385" i="9"/>
  <c r="M2386" i="9"/>
  <c r="M2387" i="9"/>
  <c r="M2388" i="9"/>
  <c r="M2389" i="9"/>
  <c r="M2390" i="9"/>
  <c r="M2391" i="9"/>
  <c r="M2392" i="9"/>
  <c r="M2393" i="9"/>
  <c r="M2394" i="9"/>
  <c r="M2395" i="9"/>
  <c r="M2396" i="9"/>
  <c r="M2397" i="9"/>
  <c r="M2398" i="9"/>
  <c r="M2399" i="9"/>
  <c r="M2400" i="9"/>
  <c r="M2401" i="9"/>
  <c r="M2402" i="9"/>
  <c r="M2403" i="9"/>
  <c r="M2404" i="9"/>
  <c r="M2405" i="9"/>
  <c r="M2406" i="9"/>
  <c r="M2407" i="9"/>
  <c r="M2408" i="9"/>
  <c r="M2409" i="9"/>
  <c r="M2410" i="9"/>
  <c r="M2411" i="9"/>
  <c r="M2412" i="9"/>
  <c r="M2413" i="9"/>
  <c r="M2414" i="9"/>
  <c r="M2415" i="9"/>
  <c r="M2416" i="9"/>
  <c r="M2417" i="9"/>
  <c r="M2418" i="9"/>
  <c r="M2419" i="9"/>
  <c r="M2420" i="9"/>
  <c r="M2421" i="9"/>
  <c r="M2422" i="9"/>
  <c r="M2423" i="9"/>
  <c r="M2424" i="9"/>
  <c r="M2425" i="9"/>
  <c r="M2426" i="9"/>
  <c r="M2427" i="9"/>
  <c r="M2428" i="9"/>
  <c r="M2429" i="9"/>
  <c r="M2430" i="9"/>
  <c r="M2431" i="9"/>
  <c r="M2432" i="9"/>
  <c r="M2433" i="9"/>
  <c r="M2434" i="9"/>
  <c r="M2435" i="9"/>
  <c r="M2436" i="9"/>
  <c r="M2437" i="9"/>
  <c r="M2438" i="9"/>
  <c r="M2439" i="9"/>
  <c r="M2440" i="9"/>
  <c r="M2441" i="9"/>
  <c r="M2442" i="9"/>
  <c r="M2443" i="9"/>
  <c r="M2444" i="9"/>
  <c r="M2445" i="9"/>
  <c r="M2446" i="9"/>
  <c r="M2447" i="9"/>
  <c r="M2448" i="9"/>
  <c r="M2449" i="9"/>
  <c r="M2450" i="9"/>
  <c r="M2451" i="9"/>
  <c r="M2452" i="9"/>
  <c r="M2453" i="9"/>
  <c r="M2454" i="9"/>
  <c r="M2455" i="9"/>
  <c r="M2456" i="9"/>
  <c r="M2457" i="9"/>
  <c r="M2458" i="9"/>
  <c r="M2459" i="9"/>
  <c r="M2460" i="9"/>
  <c r="M2461" i="9"/>
  <c r="M2462" i="9"/>
  <c r="M2463" i="9"/>
  <c r="M2464" i="9"/>
  <c r="M2465" i="9"/>
  <c r="M2466" i="9"/>
  <c r="M2467" i="9"/>
  <c r="M2468" i="9"/>
  <c r="M2469" i="9"/>
  <c r="M2470" i="9"/>
  <c r="M2471" i="9"/>
  <c r="M2472" i="9"/>
  <c r="M2473" i="9"/>
  <c r="M2474" i="9"/>
  <c r="M2475" i="9"/>
  <c r="M2476" i="9"/>
  <c r="M2477" i="9"/>
  <c r="M2478" i="9"/>
  <c r="M2479" i="9"/>
  <c r="M2480" i="9"/>
  <c r="M2481" i="9"/>
  <c r="M2482" i="9"/>
  <c r="M2483" i="9"/>
  <c r="M2484" i="9"/>
  <c r="M2485" i="9"/>
  <c r="M2486" i="9"/>
  <c r="M2487" i="9"/>
  <c r="M2488" i="9"/>
  <c r="M2489" i="9"/>
  <c r="M2490" i="9"/>
  <c r="M2491" i="9"/>
  <c r="M2492" i="9"/>
  <c r="M2493" i="9"/>
  <c r="M2494" i="9"/>
  <c r="M2495" i="9"/>
  <c r="M2496" i="9"/>
  <c r="M2497" i="9"/>
  <c r="M2498" i="9"/>
  <c r="M2499" i="9"/>
  <c r="M2500" i="9"/>
  <c r="M2501" i="9"/>
  <c r="M2502" i="9"/>
  <c r="M2503" i="9"/>
  <c r="M2504" i="9"/>
  <c r="M2505" i="9"/>
  <c r="M2506" i="9"/>
  <c r="M2507" i="9"/>
  <c r="M2508" i="9"/>
  <c r="M2509" i="9"/>
  <c r="M2510" i="9"/>
  <c r="M2511" i="9"/>
  <c r="M2512" i="9"/>
  <c r="M2513" i="9"/>
  <c r="M2514" i="9"/>
  <c r="M2515" i="9"/>
  <c r="M2516" i="9"/>
  <c r="M2517" i="9"/>
  <c r="M2518" i="9"/>
  <c r="M2519" i="9"/>
  <c r="M2520" i="9"/>
  <c r="M2521" i="9"/>
  <c r="M2522" i="9"/>
  <c r="M2523" i="9"/>
  <c r="M2524" i="9"/>
  <c r="M2525" i="9"/>
  <c r="M2526" i="9"/>
  <c r="M2527" i="9"/>
  <c r="M2528" i="9"/>
  <c r="M2529" i="9"/>
  <c r="M2530" i="9"/>
  <c r="M2531" i="9"/>
  <c r="M2532" i="9"/>
  <c r="M2533" i="9"/>
  <c r="M2534" i="9"/>
  <c r="M2535" i="9"/>
  <c r="M2536" i="9"/>
  <c r="M2537" i="9"/>
  <c r="M2538" i="9"/>
  <c r="M2539" i="9"/>
  <c r="M2540" i="9"/>
  <c r="M2541" i="9"/>
  <c r="M2542" i="9"/>
  <c r="M2543" i="9"/>
  <c r="M2544" i="9"/>
  <c r="M2545" i="9"/>
  <c r="M2546" i="9"/>
  <c r="M2547" i="9"/>
  <c r="M2548" i="9"/>
  <c r="M2549" i="9"/>
  <c r="M2550" i="9"/>
  <c r="M2551" i="9"/>
  <c r="M2552" i="9"/>
  <c r="M2553" i="9"/>
  <c r="M2554" i="9"/>
  <c r="M2555" i="9"/>
  <c r="M2556" i="9"/>
  <c r="M2557" i="9"/>
  <c r="M2558" i="9"/>
  <c r="M2559" i="9"/>
  <c r="M2560" i="9"/>
  <c r="M2561" i="9"/>
  <c r="M2562" i="9"/>
  <c r="M2563" i="9"/>
  <c r="M2564" i="9"/>
  <c r="M2565" i="9"/>
  <c r="M2566" i="9"/>
  <c r="M2567" i="9"/>
  <c r="M2568" i="9"/>
  <c r="M2569" i="9"/>
  <c r="M2570" i="9"/>
  <c r="M2571" i="9"/>
  <c r="M2572" i="9"/>
  <c r="M2573" i="9"/>
  <c r="M2574" i="9"/>
  <c r="M2575" i="9"/>
  <c r="M2576" i="9"/>
  <c r="M2577" i="9"/>
  <c r="M2578" i="9"/>
  <c r="M2579" i="9"/>
  <c r="M2580" i="9"/>
  <c r="M2581" i="9"/>
  <c r="M2582" i="9"/>
  <c r="M2583" i="9"/>
  <c r="M2584" i="9"/>
  <c r="M2585" i="9"/>
  <c r="M2586" i="9"/>
  <c r="M2587" i="9"/>
  <c r="M2588" i="9"/>
  <c r="M2589" i="9"/>
  <c r="M2590" i="9"/>
  <c r="M2591" i="9"/>
  <c r="M2592" i="9"/>
  <c r="M2593" i="9"/>
  <c r="M2594" i="9"/>
  <c r="M2595" i="9"/>
  <c r="M2596" i="9"/>
  <c r="M2597" i="9"/>
  <c r="M2598" i="9"/>
  <c r="M2599" i="9"/>
  <c r="M2600" i="9"/>
  <c r="M2601" i="9"/>
  <c r="M2602" i="9"/>
  <c r="M2603" i="9"/>
  <c r="M2604" i="9"/>
  <c r="M2605" i="9"/>
  <c r="M2606" i="9"/>
  <c r="M2607" i="9"/>
  <c r="M2608" i="9"/>
  <c r="M2609" i="9"/>
  <c r="M2610" i="9"/>
  <c r="M2611" i="9"/>
  <c r="M2612" i="9"/>
  <c r="M2613" i="9"/>
  <c r="M2614" i="9"/>
  <c r="M2615" i="9"/>
  <c r="M2616" i="9"/>
  <c r="M2617" i="9"/>
  <c r="M2618" i="9"/>
  <c r="M2619" i="9"/>
  <c r="M2620" i="9"/>
  <c r="M2621" i="9"/>
  <c r="M2622" i="9"/>
  <c r="M2623" i="9"/>
  <c r="M2624" i="9"/>
  <c r="M2625" i="9"/>
  <c r="M2626" i="9"/>
  <c r="M2627" i="9"/>
  <c r="M2628" i="9"/>
  <c r="M2629" i="9"/>
  <c r="M2630" i="9"/>
  <c r="M2631" i="9"/>
  <c r="M2632" i="9"/>
  <c r="M2633" i="9"/>
  <c r="M2634" i="9"/>
  <c r="M2635" i="9"/>
  <c r="M2636" i="9"/>
  <c r="M2637" i="9"/>
  <c r="M2638" i="9"/>
  <c r="M2639" i="9"/>
  <c r="M2640" i="9"/>
  <c r="M2641" i="9"/>
  <c r="M2642" i="9"/>
  <c r="M2643" i="9"/>
  <c r="M2644" i="9"/>
  <c r="M2645" i="9"/>
  <c r="M2646" i="9"/>
  <c r="M2647" i="9"/>
  <c r="M2648" i="9"/>
  <c r="M2649" i="9"/>
  <c r="M2650" i="9"/>
  <c r="M2651" i="9"/>
  <c r="M2652" i="9"/>
  <c r="M2653" i="9"/>
  <c r="M2654" i="9"/>
  <c r="M2655" i="9"/>
  <c r="M2656" i="9"/>
  <c r="M2657" i="9"/>
  <c r="M2658" i="9"/>
  <c r="M2659" i="9"/>
  <c r="M2660" i="9"/>
  <c r="M2661" i="9"/>
  <c r="M2662" i="9"/>
  <c r="M2663" i="9"/>
  <c r="M2664" i="9"/>
  <c r="M2665" i="9"/>
  <c r="M2666" i="9"/>
  <c r="M2667" i="9"/>
  <c r="M2668" i="9"/>
  <c r="M2669" i="9"/>
  <c r="M2670" i="9"/>
  <c r="M2671" i="9"/>
  <c r="M2672" i="9"/>
  <c r="M2673" i="9"/>
  <c r="M2674" i="9"/>
  <c r="M2675" i="9"/>
  <c r="M2676" i="9"/>
  <c r="M2677" i="9"/>
  <c r="M2678" i="9"/>
  <c r="M2679" i="9"/>
  <c r="M2680" i="9"/>
  <c r="M2681" i="9"/>
  <c r="M2682" i="9"/>
  <c r="M2683" i="9"/>
  <c r="M2684" i="9"/>
  <c r="M2685" i="9"/>
  <c r="M2686" i="9"/>
  <c r="M2687" i="9"/>
  <c r="M2688" i="9"/>
  <c r="M2689" i="9"/>
  <c r="M2690" i="9"/>
  <c r="M2691" i="9"/>
  <c r="M2692" i="9"/>
  <c r="M2693" i="9"/>
  <c r="M2694" i="9"/>
  <c r="M2695" i="9"/>
  <c r="M2696" i="9"/>
  <c r="M2697" i="9"/>
  <c r="M2698" i="9"/>
  <c r="M2699" i="9"/>
  <c r="M2700" i="9"/>
  <c r="M2701" i="9"/>
  <c r="M2702" i="9"/>
  <c r="M2703" i="9"/>
  <c r="M2704" i="9"/>
  <c r="M2705" i="9"/>
  <c r="M2706" i="9"/>
  <c r="M2707" i="9"/>
  <c r="M2708" i="9"/>
  <c r="M2709" i="9"/>
  <c r="M2710" i="9"/>
  <c r="M2711" i="9"/>
  <c r="M2712" i="9"/>
  <c r="M2713" i="9"/>
  <c r="M2714" i="9"/>
  <c r="M2715" i="9"/>
  <c r="M2716" i="9"/>
  <c r="M2717" i="9"/>
  <c r="M2718" i="9"/>
  <c r="M2719" i="9"/>
  <c r="M2720" i="9"/>
  <c r="M2721" i="9"/>
  <c r="M2722" i="9"/>
  <c r="M2723" i="9"/>
  <c r="M2724" i="9"/>
  <c r="M2725" i="9"/>
  <c r="M2726" i="9"/>
  <c r="M2727" i="9"/>
  <c r="M2728" i="9"/>
  <c r="M2729" i="9"/>
  <c r="M2730" i="9"/>
  <c r="M2731" i="9"/>
  <c r="M2732" i="9"/>
  <c r="M2733" i="9"/>
  <c r="M2734" i="9"/>
  <c r="M2735" i="9"/>
  <c r="M2736" i="9"/>
  <c r="M2737" i="9"/>
  <c r="M2738" i="9"/>
  <c r="M2739" i="9"/>
  <c r="M2740" i="9"/>
  <c r="M2741" i="9"/>
  <c r="M2742" i="9"/>
  <c r="M2743" i="9"/>
  <c r="M2744" i="9"/>
  <c r="M2745" i="9"/>
  <c r="M2746" i="9"/>
  <c r="M2747" i="9"/>
  <c r="M2748" i="9"/>
  <c r="M2749" i="9"/>
  <c r="M2750" i="9"/>
  <c r="M2751" i="9"/>
  <c r="M2752" i="9"/>
  <c r="M2753" i="9"/>
  <c r="M2754" i="9"/>
  <c r="M2755" i="9"/>
  <c r="M2756" i="9"/>
  <c r="M2757" i="9"/>
  <c r="M2758" i="9"/>
  <c r="M2759" i="9"/>
  <c r="M2760" i="9"/>
  <c r="M2761" i="9"/>
  <c r="M2762" i="9"/>
  <c r="M2763" i="9"/>
  <c r="M2764" i="9"/>
  <c r="M2765" i="9"/>
  <c r="M2766" i="9"/>
  <c r="M2767" i="9"/>
  <c r="M2768" i="9"/>
  <c r="M2769" i="9"/>
  <c r="M2770" i="9"/>
  <c r="M2771" i="9"/>
  <c r="M2772" i="9"/>
  <c r="M2773" i="9"/>
  <c r="M2774" i="9"/>
  <c r="M2775" i="9"/>
  <c r="M2776" i="9"/>
  <c r="M2777" i="9"/>
  <c r="M2778" i="9"/>
  <c r="M2779" i="9"/>
  <c r="M2780" i="9"/>
  <c r="M2781" i="9"/>
  <c r="M2782" i="9"/>
  <c r="M2783" i="9"/>
  <c r="M2784" i="9"/>
  <c r="M2785" i="9"/>
  <c r="M2786" i="9"/>
  <c r="M2787" i="9"/>
  <c r="M2788" i="9"/>
  <c r="M2789" i="9"/>
  <c r="M2790" i="9"/>
  <c r="M2791" i="9"/>
  <c r="M2792" i="9"/>
  <c r="M2793" i="9"/>
  <c r="M2794" i="9"/>
  <c r="M2795" i="9"/>
  <c r="M2796" i="9"/>
  <c r="M2797" i="9"/>
  <c r="M2798" i="9"/>
  <c r="M2799" i="9"/>
  <c r="M2800" i="9"/>
  <c r="M2801" i="9"/>
  <c r="M2802" i="9"/>
  <c r="M2803" i="9"/>
  <c r="M2804" i="9"/>
  <c r="M2805" i="9"/>
  <c r="M2806" i="9"/>
  <c r="M2807" i="9"/>
  <c r="M2808" i="9"/>
  <c r="M2809" i="9"/>
  <c r="M2810" i="9"/>
  <c r="M2811" i="9"/>
  <c r="M2812" i="9"/>
  <c r="M2813" i="9"/>
  <c r="M2814" i="9"/>
  <c r="M2815" i="9"/>
  <c r="M2816" i="9"/>
  <c r="M2817" i="9"/>
  <c r="M2818" i="9"/>
  <c r="M2819" i="9"/>
  <c r="M2820" i="9"/>
  <c r="M2821" i="9"/>
  <c r="M2822" i="9"/>
  <c r="M2823" i="9"/>
  <c r="M2824" i="9"/>
  <c r="M2825" i="9"/>
  <c r="M2826" i="9"/>
  <c r="M2827" i="9"/>
  <c r="M2828" i="9"/>
  <c r="M2829" i="9"/>
  <c r="M2830" i="9"/>
  <c r="M2831" i="9"/>
  <c r="M2832" i="9"/>
  <c r="M2833" i="9"/>
  <c r="M2834" i="9"/>
  <c r="M2835" i="9"/>
  <c r="M2836" i="9"/>
  <c r="M2837" i="9"/>
  <c r="M2838" i="9"/>
  <c r="M2839" i="9"/>
  <c r="M2840" i="9"/>
  <c r="M2841" i="9"/>
  <c r="M2842" i="9"/>
  <c r="M2843" i="9"/>
  <c r="M2844" i="9"/>
  <c r="M2845" i="9"/>
  <c r="M2846" i="9"/>
  <c r="M2847" i="9"/>
  <c r="M2848" i="9"/>
  <c r="M2849" i="9"/>
  <c r="M2850" i="9"/>
  <c r="M2851" i="9"/>
  <c r="M2852" i="9"/>
  <c r="M2853" i="9"/>
  <c r="M2854" i="9"/>
  <c r="M2855" i="9"/>
  <c r="M2856" i="9"/>
  <c r="M2857" i="9"/>
  <c r="M2858" i="9"/>
  <c r="M2859" i="9"/>
  <c r="M2860" i="9"/>
  <c r="M2861" i="9"/>
  <c r="M2862" i="9"/>
  <c r="M2863" i="9"/>
  <c r="M2864" i="9"/>
  <c r="M2865" i="9"/>
  <c r="M2866" i="9"/>
  <c r="M2867" i="9"/>
  <c r="M2868" i="9"/>
  <c r="M2869" i="9"/>
  <c r="M2870" i="9"/>
  <c r="M2871" i="9"/>
  <c r="M2872" i="9"/>
  <c r="M2873" i="9"/>
  <c r="M2874" i="9"/>
  <c r="M2875" i="9"/>
  <c r="M2876" i="9"/>
  <c r="M2877" i="9"/>
  <c r="M2878" i="9"/>
  <c r="M2879" i="9"/>
  <c r="M2880" i="9"/>
  <c r="M2881" i="9"/>
  <c r="M2882" i="9"/>
  <c r="M2883" i="9"/>
  <c r="M2884" i="9"/>
  <c r="M2885" i="9"/>
  <c r="M2886" i="9"/>
  <c r="M2887" i="9"/>
  <c r="M2888" i="9"/>
  <c r="M2889" i="9"/>
  <c r="M2890" i="9"/>
  <c r="M2891" i="9"/>
  <c r="M2892" i="9"/>
  <c r="M2893" i="9"/>
  <c r="M2894" i="9"/>
  <c r="M2895" i="9"/>
  <c r="M2896" i="9"/>
  <c r="M2897" i="9"/>
  <c r="M2898" i="9"/>
  <c r="M2899" i="9"/>
  <c r="M2900" i="9"/>
  <c r="M2901" i="9"/>
  <c r="M2902" i="9"/>
  <c r="M2903" i="9"/>
  <c r="M2904" i="9"/>
  <c r="M2905" i="9"/>
  <c r="M2906" i="9"/>
  <c r="M2907" i="9"/>
  <c r="M2908" i="9"/>
  <c r="M2909" i="9"/>
  <c r="M2910" i="9"/>
  <c r="M2911" i="9"/>
  <c r="M2912" i="9"/>
  <c r="M2913" i="9"/>
  <c r="M2914" i="9"/>
  <c r="M2915" i="9"/>
  <c r="M2916" i="9"/>
  <c r="M2917" i="9"/>
  <c r="M2918" i="9"/>
  <c r="M2919" i="9"/>
  <c r="M2920" i="9"/>
  <c r="M2921" i="9"/>
  <c r="M2922" i="9"/>
  <c r="M2923" i="9"/>
  <c r="M2924" i="9"/>
  <c r="M2925" i="9"/>
  <c r="M2926" i="9"/>
  <c r="M2927" i="9"/>
  <c r="M2928" i="9"/>
  <c r="M2929" i="9"/>
  <c r="M2930" i="9"/>
  <c r="M2931" i="9"/>
  <c r="M2932" i="9"/>
  <c r="M2933" i="9"/>
  <c r="M2934" i="9"/>
  <c r="M2935" i="9"/>
  <c r="M2936" i="9"/>
  <c r="M2937" i="9"/>
  <c r="M2938" i="9"/>
  <c r="M2939" i="9"/>
  <c r="M2940" i="9"/>
  <c r="M2941" i="9"/>
  <c r="M2942" i="9"/>
  <c r="M2943" i="9"/>
  <c r="M2944" i="9"/>
  <c r="M2945" i="9"/>
  <c r="M2946" i="9"/>
  <c r="M2947" i="9"/>
  <c r="M2948" i="9"/>
  <c r="M2949" i="9"/>
  <c r="M2950" i="9"/>
  <c r="M2951" i="9"/>
  <c r="M2952" i="9"/>
  <c r="M2953" i="9"/>
  <c r="M2954" i="9"/>
  <c r="M2955" i="9"/>
  <c r="M2956" i="9"/>
  <c r="M2957" i="9"/>
  <c r="M2958" i="9"/>
  <c r="M2959" i="9"/>
  <c r="M2960" i="9"/>
  <c r="M2961" i="9"/>
  <c r="M2962" i="9"/>
  <c r="M2963" i="9"/>
  <c r="M2964" i="9"/>
  <c r="M2965" i="9"/>
  <c r="M2966" i="9"/>
  <c r="M2967" i="9"/>
  <c r="M2968" i="9"/>
  <c r="M2969" i="9"/>
  <c r="M2970" i="9"/>
  <c r="M2971" i="9"/>
  <c r="M2972" i="9"/>
  <c r="M2973" i="9"/>
  <c r="M2974" i="9"/>
  <c r="M2975" i="9"/>
  <c r="M2976" i="9"/>
  <c r="M2977" i="9"/>
  <c r="M2978" i="9"/>
  <c r="M2979" i="9"/>
  <c r="M2980" i="9"/>
  <c r="M2981" i="9"/>
  <c r="M2982" i="9"/>
  <c r="M2983" i="9"/>
  <c r="M2984" i="9"/>
  <c r="M2985" i="9"/>
  <c r="M2986" i="9"/>
  <c r="M2987" i="9"/>
  <c r="M2988" i="9"/>
  <c r="M2989" i="9"/>
  <c r="M2990" i="9"/>
  <c r="M2991" i="9"/>
  <c r="M2992" i="9"/>
  <c r="M2993" i="9"/>
  <c r="M2994" i="9"/>
  <c r="M2995" i="9"/>
  <c r="M2996" i="9"/>
  <c r="M2997" i="9"/>
  <c r="M2998" i="9"/>
  <c r="M2999" i="9"/>
  <c r="M3000" i="9"/>
  <c r="M3001" i="9"/>
  <c r="M3002" i="9"/>
  <c r="M3003" i="9"/>
  <c r="M3004" i="9"/>
  <c r="M3005" i="9"/>
  <c r="M3006" i="9"/>
  <c r="M3007" i="9"/>
  <c r="M3008" i="9"/>
  <c r="M3009" i="9"/>
  <c r="M3010" i="9"/>
  <c r="M3011" i="9"/>
  <c r="M3012" i="9"/>
  <c r="M3013" i="9"/>
  <c r="M3014" i="9"/>
  <c r="M3015" i="9"/>
  <c r="M3016" i="9"/>
  <c r="M3017" i="9"/>
  <c r="M3018" i="9"/>
  <c r="M3019" i="9"/>
  <c r="M3020" i="9"/>
  <c r="M3021" i="9"/>
  <c r="M3022" i="9"/>
  <c r="M3023" i="9"/>
  <c r="M3024" i="9"/>
  <c r="M3025" i="9"/>
  <c r="M3026" i="9"/>
  <c r="M3027" i="9"/>
  <c r="M3028" i="9"/>
  <c r="M3029" i="9"/>
  <c r="M3030" i="9"/>
  <c r="M3031" i="9"/>
  <c r="M3032" i="9"/>
  <c r="M3033" i="9"/>
  <c r="M3034" i="9"/>
  <c r="M3035" i="9"/>
  <c r="M3036" i="9"/>
  <c r="M3037" i="9"/>
  <c r="M3038" i="9"/>
  <c r="M3039" i="9"/>
  <c r="M3040" i="9"/>
  <c r="M3041" i="9"/>
  <c r="M3042" i="9"/>
  <c r="M3043" i="9"/>
  <c r="M3044" i="9"/>
  <c r="M3045" i="9"/>
  <c r="M3046" i="9"/>
  <c r="M3047" i="9"/>
  <c r="M3048" i="9"/>
  <c r="M3049" i="9"/>
  <c r="M3050" i="9"/>
  <c r="M3051" i="9"/>
  <c r="M3052" i="9"/>
  <c r="M3053" i="9"/>
  <c r="M3054" i="9"/>
  <c r="M3055" i="9"/>
  <c r="M3056" i="9"/>
  <c r="M3057" i="9"/>
  <c r="M3058" i="9"/>
  <c r="M3059" i="9"/>
  <c r="M3060" i="9"/>
  <c r="M3061" i="9"/>
  <c r="M3062" i="9"/>
  <c r="M3063" i="9"/>
  <c r="M3064" i="9"/>
  <c r="M3065" i="9"/>
  <c r="M3066" i="9"/>
  <c r="M3067" i="9"/>
  <c r="M3068" i="9"/>
  <c r="M3069" i="9"/>
  <c r="M3070" i="9"/>
  <c r="M3071" i="9"/>
  <c r="M3072" i="9"/>
  <c r="M3073" i="9"/>
  <c r="M3074" i="9"/>
  <c r="M3075" i="9"/>
  <c r="M3076" i="9"/>
  <c r="M3077" i="9"/>
  <c r="M3078" i="9"/>
  <c r="M3079" i="9"/>
  <c r="M3080" i="9"/>
  <c r="M3081" i="9"/>
  <c r="M3082" i="9"/>
  <c r="M3083" i="9"/>
  <c r="M3084" i="9"/>
  <c r="M3085" i="9"/>
  <c r="M3086" i="9"/>
  <c r="M3087" i="9"/>
  <c r="M3088" i="9"/>
  <c r="M3089" i="9"/>
  <c r="M3090" i="9"/>
  <c r="M3091" i="9"/>
  <c r="M3092" i="9"/>
  <c r="M3093" i="9"/>
  <c r="M3094" i="9"/>
  <c r="M3095" i="9"/>
  <c r="M3096" i="9"/>
  <c r="M3097" i="9"/>
  <c r="M3098" i="9"/>
  <c r="M3099" i="9"/>
  <c r="M3100" i="9"/>
  <c r="M3101" i="9"/>
  <c r="M3102" i="9"/>
  <c r="M3103" i="9"/>
  <c r="M3104" i="9"/>
  <c r="M3105" i="9"/>
  <c r="M3106" i="9"/>
  <c r="M3107" i="9"/>
  <c r="M3108" i="9"/>
  <c r="M3109" i="9"/>
  <c r="M3110" i="9"/>
  <c r="M3111" i="9"/>
  <c r="M3112" i="9"/>
  <c r="M3113" i="9"/>
  <c r="M3114" i="9"/>
  <c r="M3115" i="9"/>
  <c r="M3116" i="9"/>
  <c r="M3117" i="9"/>
  <c r="M3118" i="9"/>
  <c r="M3119" i="9"/>
  <c r="M3120" i="9"/>
  <c r="M3121" i="9"/>
  <c r="M3122" i="9"/>
  <c r="M3123" i="9"/>
  <c r="M3124" i="9"/>
  <c r="M3125" i="9"/>
  <c r="M3126" i="9"/>
  <c r="M3127" i="9"/>
  <c r="M3128" i="9"/>
  <c r="M3129" i="9"/>
  <c r="M3130" i="9"/>
  <c r="M3131" i="9"/>
  <c r="M3132" i="9"/>
  <c r="M3133" i="9"/>
  <c r="M3134" i="9"/>
  <c r="M3135" i="9"/>
  <c r="M3136" i="9"/>
  <c r="M3137" i="9"/>
  <c r="M3138" i="9"/>
  <c r="M3139" i="9"/>
  <c r="M3140" i="9"/>
  <c r="M3141" i="9"/>
  <c r="M3142" i="9"/>
  <c r="M3143" i="9"/>
  <c r="M3144" i="9"/>
  <c r="M3145" i="9"/>
  <c r="M3146" i="9"/>
  <c r="M3147" i="9"/>
  <c r="M3148" i="9"/>
  <c r="M3149" i="9"/>
  <c r="M3150" i="9"/>
  <c r="M3151" i="9"/>
  <c r="M3152" i="9"/>
  <c r="M3153" i="9"/>
  <c r="M3154" i="9"/>
  <c r="M3155" i="9"/>
  <c r="M3156" i="9"/>
  <c r="M3157" i="9"/>
  <c r="M3158" i="9"/>
  <c r="M3159" i="9"/>
  <c r="M3160" i="9"/>
  <c r="M3161" i="9"/>
  <c r="M3162" i="9"/>
  <c r="M3163" i="9"/>
  <c r="M3164" i="9"/>
  <c r="M3165" i="9"/>
  <c r="M3166" i="9"/>
  <c r="M3167" i="9"/>
  <c r="M3168" i="9"/>
  <c r="M3169" i="9"/>
  <c r="M3170" i="9"/>
  <c r="M3171" i="9"/>
  <c r="M3172" i="9"/>
  <c r="M3173" i="9"/>
  <c r="M3174" i="9"/>
  <c r="M3175" i="9"/>
  <c r="M3176" i="9"/>
  <c r="M3177" i="9"/>
  <c r="M3178" i="9"/>
  <c r="M3179" i="9"/>
  <c r="M3180" i="9"/>
  <c r="M3181" i="9"/>
  <c r="M3182" i="9"/>
  <c r="M3183" i="9"/>
  <c r="M3184" i="9"/>
  <c r="M3185" i="9"/>
  <c r="M3186" i="9"/>
  <c r="M3187" i="9"/>
  <c r="M3188" i="9"/>
  <c r="M3189" i="9"/>
  <c r="M3190" i="9"/>
  <c r="M3191" i="9"/>
  <c r="M3192" i="9"/>
  <c r="M3193" i="9"/>
  <c r="M3194" i="9"/>
  <c r="M3195" i="9"/>
  <c r="M3196" i="9"/>
  <c r="M3197" i="9"/>
  <c r="M3198" i="9"/>
  <c r="M3199" i="9"/>
  <c r="M3200" i="9"/>
  <c r="M3201" i="9"/>
  <c r="M3202" i="9"/>
  <c r="M3203" i="9"/>
  <c r="M3204" i="9"/>
  <c r="M3205" i="9"/>
  <c r="M3206" i="9"/>
  <c r="M3207" i="9"/>
  <c r="M3208" i="9"/>
  <c r="M3209" i="9"/>
  <c r="M3210" i="9"/>
  <c r="M3211" i="9"/>
  <c r="M3212" i="9"/>
  <c r="M3213" i="9"/>
  <c r="M3214" i="9"/>
  <c r="M3215" i="9"/>
  <c r="M3216" i="9"/>
  <c r="M3217" i="9"/>
  <c r="M3218" i="9"/>
  <c r="M3219" i="9"/>
  <c r="M3220" i="9"/>
  <c r="M3221" i="9"/>
  <c r="M3222" i="9"/>
  <c r="M3223" i="9"/>
  <c r="M3224" i="9"/>
  <c r="M3225" i="9"/>
  <c r="M3226" i="9"/>
  <c r="M3227" i="9"/>
  <c r="M3228" i="9"/>
  <c r="M3229" i="9"/>
  <c r="M3230" i="9"/>
  <c r="M3231" i="9"/>
  <c r="M3232" i="9"/>
  <c r="M3233" i="9"/>
  <c r="M3234" i="9"/>
  <c r="M3235" i="9"/>
  <c r="M3236" i="9"/>
  <c r="M3237" i="9"/>
  <c r="M3238" i="9"/>
  <c r="M3239" i="9"/>
  <c r="M3240" i="9"/>
  <c r="M3241" i="9"/>
  <c r="M3242" i="9"/>
  <c r="M3243" i="9"/>
  <c r="M3244" i="9"/>
  <c r="M3245" i="9"/>
  <c r="M3246" i="9"/>
  <c r="M3247" i="9"/>
  <c r="M3248" i="9"/>
  <c r="M3249" i="9"/>
  <c r="M3250" i="9"/>
  <c r="M3251" i="9"/>
  <c r="M3252" i="9"/>
  <c r="M3253" i="9"/>
  <c r="M3254" i="9"/>
  <c r="M3255" i="9"/>
  <c r="M3256" i="9"/>
  <c r="M3257" i="9"/>
  <c r="M3258" i="9"/>
  <c r="M3259" i="9"/>
  <c r="M3260" i="9"/>
  <c r="M3261" i="9"/>
  <c r="M3262" i="9"/>
  <c r="M3263" i="9"/>
  <c r="M3264" i="9"/>
  <c r="M3265" i="9"/>
  <c r="M3266" i="9"/>
  <c r="M3267" i="9"/>
  <c r="M3268" i="9"/>
  <c r="M3269" i="9"/>
  <c r="M3270" i="9"/>
  <c r="M3271" i="9"/>
  <c r="M3272" i="9"/>
  <c r="M3273" i="9"/>
  <c r="M3274" i="9"/>
  <c r="M3275" i="9"/>
  <c r="M3276" i="9"/>
  <c r="M3277" i="9"/>
  <c r="M3278" i="9"/>
  <c r="M3279" i="9"/>
  <c r="M3280" i="9"/>
  <c r="M3281" i="9"/>
  <c r="M3282" i="9"/>
  <c r="M3283" i="9"/>
  <c r="M3284" i="9"/>
  <c r="M3285" i="9"/>
  <c r="M3286" i="9"/>
  <c r="M3287" i="9"/>
  <c r="M3288" i="9"/>
  <c r="M3289" i="9"/>
  <c r="M3290" i="9"/>
  <c r="M3291" i="9"/>
  <c r="M3292" i="9"/>
  <c r="M3293" i="9"/>
  <c r="M3294" i="9"/>
  <c r="M3295" i="9"/>
  <c r="M3296" i="9"/>
  <c r="M3297" i="9"/>
  <c r="M3298" i="9"/>
  <c r="M3299" i="9"/>
  <c r="M3300" i="9"/>
  <c r="M3301" i="9"/>
  <c r="M3302" i="9"/>
  <c r="M3303" i="9"/>
  <c r="M3304" i="9"/>
  <c r="M3305" i="9"/>
  <c r="M3306" i="9"/>
  <c r="M3307" i="9"/>
  <c r="M3308" i="9"/>
  <c r="M3309" i="9"/>
  <c r="M3310" i="9"/>
  <c r="M3311" i="9"/>
  <c r="M3312" i="9"/>
  <c r="M3313" i="9"/>
  <c r="M3314" i="9"/>
  <c r="M3315" i="9"/>
  <c r="M3316" i="9"/>
  <c r="M3317" i="9"/>
  <c r="M3318" i="9"/>
  <c r="M3319" i="9"/>
  <c r="M3320" i="9"/>
  <c r="M3321" i="9"/>
  <c r="M3322" i="9"/>
  <c r="M3323" i="9"/>
  <c r="M3324" i="9"/>
  <c r="M3325" i="9"/>
  <c r="M3326" i="9"/>
  <c r="M3327" i="9"/>
  <c r="M3328" i="9"/>
  <c r="M3329" i="9"/>
  <c r="M3330" i="9"/>
  <c r="M3331" i="9"/>
  <c r="M3332" i="9"/>
  <c r="M3333" i="9"/>
  <c r="M3334" i="9"/>
  <c r="M3335" i="9"/>
  <c r="M3336" i="9"/>
  <c r="M3337" i="9"/>
  <c r="M3338" i="9"/>
  <c r="M3339" i="9"/>
  <c r="M3340" i="9"/>
  <c r="M3341" i="9"/>
  <c r="M3342" i="9"/>
  <c r="M3343" i="9"/>
  <c r="M3344" i="9"/>
  <c r="M3345" i="9"/>
  <c r="M3346" i="9"/>
  <c r="M3347" i="9"/>
  <c r="M3348" i="9"/>
  <c r="M3349" i="9"/>
  <c r="M3350" i="9"/>
  <c r="M3351" i="9"/>
  <c r="M3352" i="9"/>
  <c r="M3353" i="9"/>
  <c r="M3354" i="9"/>
  <c r="M3355" i="9"/>
  <c r="M3356" i="9"/>
  <c r="M3357" i="9"/>
  <c r="M3358" i="9"/>
  <c r="M3359" i="9"/>
  <c r="M3360" i="9"/>
  <c r="M3361" i="9"/>
  <c r="M3362" i="9"/>
  <c r="M3363" i="9"/>
  <c r="M3364" i="9"/>
  <c r="M3365" i="9"/>
  <c r="M3366" i="9"/>
  <c r="M3367" i="9"/>
  <c r="M3368" i="9"/>
  <c r="M3369" i="9"/>
  <c r="M3370" i="9"/>
  <c r="M3371" i="9"/>
  <c r="M3372" i="9"/>
  <c r="M3373" i="9"/>
  <c r="M3374" i="9"/>
  <c r="M3375" i="9"/>
  <c r="M3376" i="9"/>
  <c r="M3377" i="9"/>
  <c r="M3378" i="9"/>
  <c r="M3379" i="9"/>
  <c r="M3380" i="9"/>
  <c r="M3381" i="9"/>
  <c r="M3382" i="9"/>
  <c r="M3383" i="9"/>
  <c r="M3384" i="9"/>
  <c r="M3385" i="9"/>
  <c r="M3386" i="9"/>
  <c r="M3387" i="9"/>
  <c r="M3388" i="9"/>
  <c r="M3389" i="9"/>
  <c r="M3390" i="9"/>
  <c r="M3391" i="9"/>
  <c r="M3392" i="9"/>
  <c r="M3393" i="9"/>
  <c r="M3394" i="9"/>
  <c r="M3395" i="9"/>
  <c r="M3396" i="9"/>
  <c r="M3397" i="9"/>
  <c r="M3398" i="9"/>
  <c r="M3399" i="9"/>
  <c r="M3400" i="9"/>
  <c r="M3401" i="9"/>
  <c r="M3402" i="9"/>
  <c r="M3403" i="9"/>
  <c r="M3404" i="9"/>
  <c r="M3405" i="9"/>
  <c r="M3406" i="9"/>
  <c r="M3407" i="9"/>
  <c r="M3408" i="9"/>
  <c r="M3409" i="9"/>
  <c r="M3410" i="9"/>
  <c r="M3411" i="9"/>
  <c r="M3412" i="9"/>
  <c r="M3413" i="9"/>
  <c r="M3414" i="9"/>
  <c r="M3415" i="9"/>
  <c r="M3416" i="9"/>
  <c r="M3417" i="9"/>
  <c r="M3418" i="9"/>
  <c r="M3419" i="9"/>
  <c r="M3420" i="9"/>
  <c r="M3421" i="9"/>
  <c r="M3422" i="9"/>
  <c r="M3423" i="9"/>
  <c r="M3424" i="9"/>
  <c r="M3425" i="9"/>
  <c r="M3426" i="9"/>
  <c r="M3427" i="9"/>
  <c r="M3428" i="9"/>
  <c r="M3429" i="9"/>
  <c r="M3430" i="9"/>
  <c r="M3431" i="9"/>
  <c r="M3432" i="9"/>
  <c r="M3433" i="9"/>
  <c r="M3434" i="9"/>
  <c r="M3435" i="9"/>
  <c r="M3436" i="9"/>
  <c r="M3437" i="9"/>
  <c r="M3438" i="9"/>
  <c r="M3439" i="9"/>
  <c r="M3440" i="9"/>
  <c r="M3441" i="9"/>
  <c r="M3442" i="9"/>
  <c r="M3443" i="9"/>
  <c r="M3444" i="9"/>
  <c r="M3445" i="9"/>
  <c r="M3446" i="9"/>
  <c r="M3447" i="9"/>
  <c r="M3448" i="9"/>
  <c r="M3449" i="9"/>
  <c r="M3450" i="9"/>
  <c r="M3451" i="9"/>
  <c r="M3452" i="9"/>
  <c r="M3453" i="9"/>
  <c r="M3454" i="9"/>
  <c r="M3455" i="9"/>
  <c r="M3456" i="9"/>
  <c r="M3457" i="9"/>
  <c r="M3458" i="9"/>
  <c r="M3459" i="9"/>
  <c r="M3460" i="9"/>
  <c r="M3461" i="9"/>
  <c r="M3462" i="9"/>
  <c r="M3463" i="9"/>
  <c r="M3464" i="9"/>
  <c r="M3465" i="9"/>
  <c r="M3466" i="9"/>
  <c r="M3467" i="9"/>
  <c r="M3468" i="9"/>
  <c r="M3469" i="9"/>
  <c r="M3470" i="9"/>
  <c r="M3471" i="9"/>
  <c r="M3472" i="9"/>
  <c r="M3473" i="9"/>
  <c r="M3474" i="9"/>
  <c r="M3475" i="9"/>
  <c r="M3476" i="9"/>
  <c r="M3477" i="9"/>
  <c r="M3478" i="9"/>
  <c r="M3479" i="9"/>
  <c r="M3480" i="9"/>
  <c r="M3481" i="9"/>
  <c r="M3482" i="9"/>
  <c r="M3483" i="9"/>
  <c r="M3484" i="9"/>
  <c r="M3485" i="9"/>
  <c r="M3486" i="9"/>
  <c r="M3487" i="9"/>
  <c r="M3488" i="9"/>
  <c r="M3489" i="9"/>
  <c r="M3490" i="9"/>
  <c r="M3491" i="9"/>
  <c r="M3492" i="9"/>
  <c r="M3493" i="9"/>
  <c r="M3494" i="9"/>
  <c r="M3495" i="9"/>
  <c r="M3496" i="9"/>
  <c r="M3497" i="9"/>
  <c r="M3498" i="9"/>
  <c r="M3499" i="9"/>
  <c r="M3500" i="9"/>
  <c r="M3501" i="9"/>
  <c r="M3502" i="9"/>
  <c r="M3503" i="9"/>
  <c r="M3504" i="9"/>
  <c r="M3505" i="9"/>
  <c r="M3506" i="9"/>
  <c r="M3507" i="9"/>
  <c r="M3508" i="9"/>
  <c r="M3509" i="9"/>
  <c r="M3510" i="9"/>
  <c r="M3511" i="9"/>
  <c r="M3512" i="9"/>
  <c r="M3513" i="9"/>
  <c r="M3514" i="9"/>
  <c r="M3515" i="9"/>
  <c r="M3516" i="9"/>
  <c r="M3517" i="9"/>
  <c r="M3518" i="9"/>
  <c r="M3519" i="9"/>
  <c r="M3520" i="9"/>
  <c r="M3521" i="9"/>
  <c r="M3522" i="9"/>
  <c r="M3523" i="9"/>
  <c r="M3524" i="9"/>
  <c r="M3525" i="9"/>
  <c r="M3526" i="9"/>
  <c r="M3527" i="9"/>
  <c r="M3528" i="9"/>
  <c r="M3529" i="9"/>
  <c r="M3530" i="9"/>
  <c r="M3531" i="9"/>
  <c r="M3532" i="9"/>
  <c r="M3533" i="9"/>
  <c r="M3534" i="9"/>
  <c r="M3535" i="9"/>
  <c r="M3536" i="9"/>
  <c r="M3537" i="9"/>
  <c r="M3538" i="9"/>
  <c r="M3539" i="9"/>
  <c r="M3540" i="9"/>
  <c r="M3541" i="9"/>
  <c r="M3542" i="9"/>
  <c r="M3543" i="9"/>
  <c r="M3544" i="9"/>
  <c r="M3545" i="9"/>
  <c r="M3546" i="9"/>
  <c r="M3547" i="9"/>
  <c r="M3548" i="9"/>
  <c r="M3549" i="9"/>
  <c r="M3550" i="9"/>
  <c r="M3551" i="9"/>
  <c r="M3552" i="9"/>
  <c r="M3553" i="9"/>
  <c r="M3554" i="9"/>
  <c r="M3555" i="9"/>
  <c r="M3556" i="9"/>
  <c r="M3557" i="9"/>
  <c r="M3558" i="9"/>
  <c r="M3559" i="9"/>
  <c r="M3560" i="9"/>
  <c r="M3561" i="9"/>
  <c r="M3562" i="9"/>
  <c r="M3563" i="9"/>
  <c r="M3564" i="9"/>
  <c r="M3565" i="9"/>
  <c r="M3566" i="9"/>
  <c r="M3567" i="9"/>
  <c r="M3568" i="9"/>
  <c r="M3569" i="9"/>
  <c r="M3570" i="9"/>
  <c r="M3571" i="9"/>
  <c r="M3572" i="9"/>
  <c r="M3573" i="9"/>
  <c r="M3574" i="9"/>
  <c r="M3575" i="9"/>
  <c r="M3576" i="9"/>
  <c r="M3577" i="9"/>
  <c r="M3578" i="9"/>
  <c r="M3579" i="9"/>
  <c r="M3580" i="9"/>
  <c r="M3581" i="9"/>
  <c r="M3582" i="9"/>
  <c r="M3583" i="9"/>
  <c r="M3584" i="9"/>
  <c r="M3585" i="9"/>
  <c r="M3586" i="9"/>
  <c r="M3587" i="9"/>
  <c r="M3588" i="9"/>
  <c r="M3589" i="9"/>
  <c r="M3590" i="9"/>
  <c r="M3591" i="9"/>
  <c r="M3592" i="9"/>
  <c r="M3593" i="9"/>
  <c r="M3594" i="9"/>
  <c r="M3595" i="9"/>
  <c r="M3596" i="9"/>
  <c r="M3597" i="9"/>
  <c r="M3598" i="9"/>
  <c r="M3599" i="9"/>
  <c r="M3600" i="9"/>
  <c r="M3601" i="9"/>
  <c r="M3602" i="9"/>
  <c r="M3603" i="9"/>
  <c r="M3604" i="9"/>
  <c r="M3605" i="9"/>
  <c r="M3606" i="9"/>
  <c r="M3607" i="9"/>
  <c r="M3608" i="9"/>
  <c r="M3609" i="9"/>
  <c r="M3610" i="9"/>
  <c r="M3611" i="9"/>
  <c r="M3612" i="9"/>
  <c r="M3613" i="9"/>
  <c r="M3614" i="9"/>
  <c r="M3615" i="9"/>
  <c r="M3616" i="9"/>
  <c r="M3617" i="9"/>
  <c r="M3618" i="9"/>
  <c r="M3619" i="9"/>
  <c r="M3620" i="9"/>
  <c r="M3621" i="9"/>
  <c r="M3622" i="9"/>
  <c r="M3623" i="9"/>
  <c r="M3624" i="9"/>
  <c r="M3625" i="9"/>
  <c r="M3626" i="9"/>
  <c r="M3627" i="9"/>
  <c r="M3628" i="9"/>
  <c r="M3629" i="9"/>
  <c r="M3630" i="9"/>
  <c r="M3631" i="9"/>
  <c r="M3632" i="9"/>
  <c r="M3633" i="9"/>
  <c r="M3634" i="9"/>
  <c r="M3635" i="9"/>
  <c r="M3636" i="9"/>
  <c r="M3637" i="9"/>
  <c r="M3638" i="9"/>
  <c r="M3639" i="9"/>
  <c r="M3640" i="9"/>
  <c r="M3641" i="9"/>
  <c r="M3642" i="9"/>
  <c r="M3643" i="9"/>
  <c r="M3644" i="9"/>
  <c r="M3645" i="9"/>
  <c r="M3646" i="9"/>
  <c r="M3647" i="9"/>
  <c r="M3648" i="9"/>
  <c r="M3649" i="9"/>
  <c r="M3650" i="9"/>
  <c r="M3651" i="9"/>
  <c r="M3652" i="9"/>
  <c r="M3653" i="9"/>
  <c r="M3654" i="9"/>
  <c r="M3655" i="9"/>
  <c r="M3656" i="9"/>
  <c r="M3657" i="9"/>
  <c r="M3658" i="9"/>
  <c r="M3659" i="9"/>
  <c r="M3660" i="9"/>
  <c r="M3661" i="9"/>
  <c r="M3662" i="9"/>
  <c r="M3663" i="9"/>
  <c r="M3664" i="9"/>
  <c r="M3665" i="9"/>
  <c r="M3666" i="9"/>
  <c r="M3667" i="9"/>
  <c r="M3668" i="9"/>
  <c r="M3669" i="9"/>
  <c r="M3670" i="9"/>
  <c r="M3671" i="9"/>
  <c r="M3672" i="9"/>
  <c r="M3673" i="9"/>
  <c r="M3674" i="9"/>
  <c r="M3675" i="9"/>
  <c r="M3676" i="9"/>
  <c r="M3677" i="9"/>
  <c r="M3678" i="9"/>
  <c r="M3679" i="9"/>
  <c r="M3680" i="9"/>
  <c r="M3681" i="9"/>
  <c r="M3682" i="9"/>
  <c r="M3683" i="9"/>
  <c r="M3684" i="9"/>
  <c r="M3685" i="9"/>
  <c r="M3686" i="9"/>
  <c r="M3687" i="9"/>
  <c r="M3688" i="9"/>
  <c r="M3689" i="9"/>
  <c r="M3690" i="9"/>
  <c r="M3691" i="9"/>
  <c r="M3692" i="9"/>
  <c r="M3693" i="9"/>
  <c r="M3694" i="9"/>
  <c r="M3695" i="9"/>
  <c r="M3696" i="9"/>
  <c r="M3697" i="9"/>
  <c r="M3698" i="9"/>
  <c r="M3699" i="9"/>
  <c r="M3700" i="9"/>
  <c r="M3701" i="9"/>
  <c r="M3702" i="9"/>
  <c r="M3703" i="9"/>
  <c r="M3704" i="9"/>
  <c r="M3705" i="9"/>
  <c r="M3706" i="9"/>
  <c r="M3707" i="9"/>
  <c r="M3708" i="9"/>
  <c r="M3709" i="9"/>
  <c r="M3710" i="9"/>
  <c r="M3711" i="9"/>
  <c r="M3712" i="9"/>
  <c r="M3713" i="9"/>
  <c r="M3714" i="9"/>
  <c r="M3715" i="9"/>
  <c r="M3716" i="9"/>
  <c r="M3717" i="9"/>
  <c r="M3718" i="9"/>
  <c r="M3719" i="9"/>
  <c r="M3720" i="9"/>
  <c r="M3721" i="9"/>
  <c r="M3722" i="9"/>
  <c r="M3723" i="9"/>
  <c r="M3724" i="9"/>
  <c r="M3725" i="9"/>
  <c r="M3726" i="9"/>
  <c r="M3727" i="9"/>
  <c r="M3728" i="9"/>
  <c r="M3729" i="9"/>
  <c r="M3730" i="9"/>
  <c r="M3731" i="9"/>
  <c r="M3732" i="9"/>
  <c r="M3733" i="9"/>
  <c r="M3734" i="9"/>
  <c r="M3735" i="9"/>
  <c r="M3736" i="9"/>
  <c r="M3737" i="9"/>
  <c r="M3738" i="9"/>
  <c r="M3739" i="9"/>
  <c r="M3740" i="9"/>
  <c r="M3741" i="9"/>
  <c r="M3742" i="9"/>
  <c r="M3743" i="9"/>
  <c r="M3744" i="9"/>
  <c r="M3745" i="9"/>
  <c r="M3746" i="9"/>
  <c r="M3747" i="9"/>
  <c r="M3748" i="9"/>
  <c r="M3749" i="9"/>
  <c r="M3750" i="9"/>
  <c r="M3751" i="9"/>
  <c r="M3752" i="9"/>
  <c r="M3753" i="9"/>
  <c r="M3754" i="9"/>
  <c r="M3755" i="9"/>
  <c r="M3756" i="9"/>
  <c r="M3757" i="9"/>
  <c r="M3758" i="9"/>
  <c r="M3759" i="9"/>
  <c r="M3760" i="9"/>
  <c r="M3761" i="9"/>
  <c r="M3762" i="9"/>
  <c r="M3763" i="9"/>
  <c r="M3764" i="9"/>
  <c r="M3765" i="9"/>
  <c r="M3766" i="9"/>
  <c r="M3767" i="9"/>
  <c r="M3768" i="9"/>
  <c r="M3769" i="9"/>
  <c r="M3770" i="9"/>
  <c r="M3771" i="9"/>
  <c r="M3772" i="9"/>
  <c r="M3773" i="9"/>
  <c r="M3774" i="9"/>
  <c r="M3775" i="9"/>
  <c r="M3776" i="9"/>
  <c r="M3777" i="9"/>
  <c r="M3778" i="9"/>
  <c r="M3779" i="9"/>
  <c r="M3780" i="9"/>
  <c r="M3781" i="9"/>
  <c r="M3782" i="9"/>
  <c r="M3783" i="9"/>
  <c r="M3784" i="9"/>
  <c r="M3785" i="9"/>
  <c r="M3786" i="9"/>
  <c r="M3787" i="9"/>
  <c r="M3788" i="9"/>
  <c r="M3789" i="9"/>
  <c r="M3790" i="9"/>
  <c r="M3791" i="9"/>
  <c r="M3792" i="9"/>
  <c r="M3793" i="9"/>
  <c r="M3794" i="9"/>
  <c r="M3795" i="9"/>
  <c r="M3796" i="9"/>
  <c r="M3797" i="9"/>
  <c r="M3798" i="9"/>
  <c r="M3799" i="9"/>
  <c r="M3800" i="9"/>
  <c r="M3801" i="9"/>
  <c r="M3802" i="9"/>
  <c r="M3803" i="9"/>
  <c r="M3804" i="9"/>
  <c r="M3805" i="9"/>
  <c r="M3806" i="9"/>
  <c r="M3807" i="9"/>
  <c r="M3808" i="9"/>
  <c r="M3809" i="9"/>
  <c r="M3810" i="9"/>
  <c r="M3811" i="9"/>
  <c r="M3812" i="9"/>
  <c r="M3813" i="9"/>
  <c r="M3814" i="9"/>
  <c r="M3815" i="9"/>
  <c r="M3816" i="9"/>
  <c r="M3817" i="9"/>
  <c r="M3818" i="9"/>
  <c r="M3819" i="9"/>
  <c r="M3820" i="9"/>
  <c r="M3821" i="9"/>
  <c r="M3822" i="9"/>
  <c r="M3823" i="9"/>
  <c r="M3824" i="9"/>
  <c r="M3825" i="9"/>
  <c r="M3826" i="9"/>
  <c r="M3827" i="9"/>
  <c r="M3828" i="9"/>
  <c r="M3829" i="9"/>
  <c r="M3830" i="9"/>
  <c r="M3831" i="9"/>
  <c r="M3832" i="9"/>
  <c r="M3833" i="9"/>
  <c r="M3834" i="9"/>
  <c r="M3835" i="9"/>
  <c r="M3836" i="9"/>
  <c r="M3837" i="9"/>
  <c r="M3838" i="9"/>
  <c r="M3839" i="9"/>
  <c r="M3840" i="9"/>
  <c r="M3841" i="9"/>
  <c r="M3842" i="9"/>
  <c r="M3843" i="9"/>
  <c r="M3844" i="9"/>
  <c r="M3845" i="9"/>
  <c r="M3846" i="9"/>
  <c r="M3847" i="9"/>
  <c r="M3848" i="9"/>
  <c r="M3849" i="9"/>
  <c r="M3850" i="9"/>
  <c r="M3851" i="9"/>
  <c r="M3852" i="9"/>
  <c r="M3853" i="9"/>
  <c r="M3854" i="9"/>
  <c r="M3855" i="9"/>
  <c r="M3856" i="9"/>
  <c r="M3857" i="9"/>
  <c r="M3858" i="9"/>
  <c r="M3859" i="9"/>
  <c r="M3860" i="9"/>
  <c r="M3861" i="9"/>
  <c r="M3862" i="9"/>
  <c r="M3863" i="9"/>
  <c r="M3864" i="9"/>
  <c r="M3865" i="9"/>
  <c r="M3866" i="9"/>
  <c r="M3867" i="9"/>
  <c r="M3868" i="9"/>
  <c r="M3869" i="9"/>
  <c r="M3870" i="9"/>
  <c r="M3871" i="9"/>
  <c r="M3872" i="9"/>
  <c r="M3873" i="9"/>
  <c r="M3874" i="9"/>
  <c r="M3875" i="9"/>
  <c r="M3876" i="9"/>
  <c r="M3877" i="9"/>
  <c r="M3878" i="9"/>
  <c r="M3879" i="9"/>
  <c r="M3880" i="9"/>
  <c r="M3881" i="9"/>
  <c r="M3882" i="9"/>
  <c r="M3883" i="9"/>
  <c r="M3884" i="9"/>
  <c r="M3885" i="9"/>
  <c r="M3886" i="9"/>
  <c r="M3887" i="9"/>
  <c r="M3888" i="9"/>
  <c r="M3889" i="9"/>
  <c r="M3890" i="9"/>
  <c r="M3891" i="9"/>
  <c r="M3892" i="9"/>
  <c r="M3893" i="9"/>
  <c r="M3894" i="9"/>
  <c r="M3895" i="9"/>
  <c r="M3896" i="9"/>
  <c r="M3897" i="9"/>
  <c r="M3898" i="9"/>
  <c r="M3899" i="9"/>
  <c r="M3900" i="9"/>
  <c r="M3901" i="9"/>
  <c r="M3902" i="9"/>
  <c r="M3903" i="9"/>
  <c r="M3904" i="9"/>
  <c r="M3905" i="9"/>
  <c r="M3906" i="9"/>
  <c r="M3907" i="9"/>
  <c r="M3908" i="9"/>
  <c r="M3909" i="9"/>
  <c r="M3910" i="9"/>
  <c r="M3911" i="9"/>
  <c r="M3912" i="9"/>
  <c r="M3913" i="9"/>
  <c r="M3914" i="9"/>
  <c r="M3915" i="9"/>
  <c r="M3916" i="9"/>
  <c r="M3917" i="9"/>
  <c r="M3918" i="9"/>
  <c r="M3919" i="9"/>
  <c r="M3920" i="9"/>
  <c r="M3921" i="9"/>
  <c r="M3922" i="9"/>
  <c r="M3923" i="9"/>
  <c r="M3924" i="9"/>
  <c r="M3925" i="9"/>
  <c r="M3926" i="9"/>
  <c r="M3927" i="9"/>
  <c r="M3928" i="9"/>
  <c r="M3929" i="9"/>
  <c r="M3930" i="9"/>
  <c r="M3931" i="9"/>
  <c r="M3932" i="9"/>
  <c r="M3933" i="9"/>
  <c r="M3934" i="9"/>
  <c r="M3935" i="9"/>
  <c r="M3936" i="9"/>
  <c r="M3937" i="9"/>
  <c r="M3938" i="9"/>
  <c r="M3939" i="9"/>
  <c r="M3940" i="9"/>
  <c r="M3941" i="9"/>
  <c r="M3942" i="9"/>
  <c r="M3943" i="9"/>
  <c r="M3944" i="9"/>
  <c r="M3945" i="9"/>
  <c r="M3946" i="9"/>
  <c r="M3947" i="9"/>
  <c r="M3948" i="9"/>
  <c r="M3949" i="9"/>
  <c r="M3950" i="9"/>
  <c r="M3951" i="9"/>
  <c r="M3952" i="9"/>
  <c r="M3953" i="9"/>
  <c r="M3954" i="9"/>
  <c r="M3955" i="9"/>
  <c r="M3956" i="9"/>
  <c r="M3957" i="9"/>
  <c r="M3958" i="9"/>
  <c r="M3959" i="9"/>
  <c r="M3960" i="9"/>
  <c r="M3961" i="9"/>
  <c r="M3962" i="9"/>
  <c r="M3963" i="9"/>
  <c r="M3964" i="9"/>
  <c r="M3965" i="9"/>
  <c r="M3966" i="9"/>
  <c r="M3967" i="9"/>
  <c r="M3968" i="9"/>
  <c r="M3969" i="9"/>
  <c r="M3970" i="9"/>
  <c r="M3971" i="9"/>
  <c r="M3972" i="9"/>
  <c r="M3973" i="9"/>
  <c r="M3974" i="9"/>
  <c r="M3975" i="9"/>
  <c r="M3976" i="9"/>
  <c r="M3977" i="9"/>
  <c r="M3978" i="9"/>
  <c r="M3979" i="9"/>
  <c r="M3980" i="9"/>
  <c r="M3981" i="9"/>
  <c r="M3982" i="9"/>
  <c r="M3983" i="9"/>
  <c r="M3984" i="9"/>
  <c r="M3985" i="9"/>
  <c r="M3986" i="9"/>
  <c r="M3987" i="9"/>
  <c r="M3988" i="9"/>
  <c r="M3989" i="9"/>
  <c r="M3990" i="9"/>
  <c r="M3991" i="9"/>
  <c r="M3992" i="9"/>
  <c r="M3993" i="9"/>
  <c r="M3994" i="9"/>
  <c r="M3995" i="9"/>
  <c r="M3996" i="9"/>
  <c r="M3997" i="9"/>
  <c r="M3998" i="9"/>
  <c r="M3999" i="9"/>
  <c r="M4000" i="9"/>
  <c r="M4001" i="9"/>
  <c r="M4002" i="9"/>
  <c r="M4003" i="9"/>
  <c r="M4004" i="9"/>
  <c r="M4005" i="9"/>
  <c r="M4006" i="9"/>
  <c r="M4007" i="9"/>
  <c r="M4008" i="9"/>
  <c r="M4009" i="9"/>
  <c r="M4010" i="9"/>
  <c r="M4011" i="9"/>
  <c r="M4012" i="9"/>
  <c r="M4013" i="9"/>
  <c r="M4014" i="9"/>
  <c r="M4015" i="9"/>
  <c r="M4016" i="9"/>
  <c r="M4017" i="9"/>
  <c r="M4018" i="9"/>
  <c r="M4019" i="9"/>
  <c r="M4020" i="9"/>
  <c r="M4021" i="9"/>
  <c r="M4022" i="9"/>
  <c r="M4023" i="9"/>
  <c r="M4024" i="9"/>
  <c r="M4025" i="9"/>
  <c r="M4026" i="9"/>
  <c r="M4027" i="9"/>
  <c r="M4028" i="9"/>
  <c r="M4029" i="9"/>
  <c r="M4030" i="9"/>
  <c r="M4031" i="9"/>
  <c r="M4032" i="9"/>
  <c r="M4033" i="9"/>
  <c r="M4034" i="9"/>
  <c r="M4035" i="9"/>
  <c r="M4036" i="9"/>
  <c r="M4037" i="9"/>
  <c r="M4038" i="9"/>
  <c r="M4039" i="9"/>
  <c r="M4040" i="9"/>
  <c r="M4041" i="9"/>
  <c r="M4042" i="9"/>
  <c r="M4043" i="9"/>
  <c r="M4044" i="9"/>
  <c r="M4045" i="9"/>
  <c r="M4046" i="9"/>
  <c r="M4047" i="9"/>
  <c r="M4048" i="9"/>
  <c r="M4049" i="9"/>
  <c r="M4050" i="9"/>
  <c r="M4051" i="9"/>
  <c r="M4052" i="9"/>
  <c r="M4053" i="9"/>
  <c r="M4054" i="9"/>
  <c r="M4055" i="9"/>
  <c r="M4056" i="9"/>
  <c r="M4057" i="9"/>
  <c r="M4058" i="9"/>
  <c r="M4059" i="9"/>
  <c r="M4060" i="9"/>
  <c r="M4061" i="9"/>
  <c r="M4062" i="9"/>
  <c r="M4063" i="9"/>
  <c r="M4064" i="9"/>
  <c r="M4065" i="9"/>
  <c r="M4066" i="9"/>
  <c r="M4067" i="9"/>
  <c r="M4068" i="9"/>
  <c r="M4069" i="9"/>
  <c r="M4070" i="9"/>
  <c r="M4071" i="9"/>
  <c r="M4072" i="9"/>
  <c r="M4073" i="9"/>
  <c r="M4074" i="9"/>
  <c r="M4075" i="9"/>
  <c r="M4076" i="9"/>
  <c r="M4077" i="9"/>
  <c r="M4078" i="9"/>
  <c r="M4079" i="9"/>
  <c r="M4080" i="9"/>
  <c r="M4081" i="9"/>
  <c r="M4082" i="9"/>
  <c r="M4083" i="9"/>
  <c r="M4084" i="9"/>
  <c r="M4085" i="9"/>
  <c r="M4086" i="9"/>
  <c r="M4087" i="9"/>
  <c r="M4088" i="9"/>
  <c r="M4089" i="9"/>
  <c r="M4090" i="9"/>
  <c r="M4091" i="9"/>
  <c r="M4092" i="9"/>
  <c r="M4093" i="9"/>
  <c r="M4094" i="9"/>
  <c r="M4095" i="9"/>
  <c r="M4096" i="9"/>
  <c r="M4097" i="9"/>
  <c r="M4098" i="9"/>
  <c r="M4099" i="9"/>
  <c r="M4100" i="9"/>
  <c r="M4101" i="9"/>
  <c r="M4102" i="9"/>
  <c r="M4103" i="9"/>
  <c r="M4104" i="9"/>
  <c r="M4105" i="9"/>
  <c r="M4106" i="9"/>
  <c r="M4107" i="9"/>
  <c r="M4108" i="9"/>
  <c r="M4109" i="9"/>
  <c r="M4110" i="9"/>
  <c r="M4111" i="9"/>
  <c r="M4112" i="9"/>
  <c r="M4113" i="9"/>
  <c r="M4114" i="9"/>
  <c r="M4115" i="9"/>
  <c r="M4116" i="9"/>
  <c r="M4117" i="9"/>
  <c r="M4118" i="9"/>
  <c r="M4119" i="9"/>
  <c r="M4120" i="9"/>
  <c r="M4121" i="9"/>
  <c r="M4122" i="9"/>
  <c r="M4123" i="9"/>
  <c r="M4124" i="9"/>
  <c r="M4125" i="9"/>
  <c r="M4126" i="9"/>
  <c r="M4127" i="9"/>
  <c r="M4128" i="9"/>
  <c r="M4129" i="9"/>
  <c r="M4130" i="9"/>
  <c r="M4131" i="9"/>
  <c r="M4132" i="9"/>
  <c r="M4133" i="9"/>
  <c r="M4134" i="9"/>
  <c r="M4135" i="9"/>
  <c r="M4136" i="9"/>
  <c r="M4137" i="9"/>
  <c r="M4138" i="9"/>
  <c r="M4139" i="9"/>
  <c r="M4140" i="9"/>
  <c r="M4141" i="9"/>
  <c r="M4142" i="9"/>
  <c r="M4143" i="9"/>
  <c r="M4144" i="9"/>
  <c r="M4145" i="9"/>
  <c r="M4146" i="9"/>
  <c r="M4147" i="9"/>
  <c r="M4148" i="9"/>
  <c r="M4149" i="9"/>
  <c r="M4150" i="9"/>
  <c r="M4151" i="9"/>
  <c r="M4152" i="9"/>
  <c r="M4153" i="9"/>
  <c r="M4154" i="9"/>
  <c r="M4155" i="9"/>
  <c r="M4156" i="9"/>
  <c r="M4157" i="9"/>
  <c r="M4158" i="9"/>
  <c r="M4159" i="9"/>
  <c r="M4160" i="9"/>
  <c r="M4161" i="9"/>
  <c r="M4162" i="9"/>
  <c r="M4163" i="9"/>
  <c r="M4164" i="9"/>
  <c r="M4165" i="9"/>
  <c r="M4166" i="9"/>
  <c r="M4167" i="9"/>
  <c r="M4168" i="9"/>
  <c r="M4169" i="9"/>
  <c r="M4170" i="9"/>
  <c r="M4171" i="9"/>
  <c r="M4172" i="9"/>
  <c r="M4173" i="9"/>
  <c r="M4174" i="9"/>
  <c r="M4175" i="9"/>
  <c r="M4176" i="9"/>
  <c r="M4177" i="9"/>
  <c r="M4178" i="9"/>
  <c r="M4179" i="9"/>
  <c r="M4180" i="9"/>
  <c r="M4181" i="9"/>
  <c r="M4182" i="9"/>
  <c r="M4183" i="9"/>
  <c r="M4184" i="9"/>
  <c r="M4185" i="9"/>
  <c r="M4186" i="9"/>
  <c r="M4187" i="9"/>
  <c r="M4188" i="9"/>
  <c r="M4189" i="9"/>
  <c r="M4190" i="9"/>
  <c r="M4191" i="9"/>
  <c r="M4192" i="9"/>
  <c r="M4193" i="9"/>
  <c r="M4194" i="9"/>
  <c r="M4195" i="9"/>
  <c r="M4196" i="9"/>
  <c r="M4197" i="9"/>
  <c r="M4198" i="9"/>
  <c r="M4199" i="9"/>
  <c r="M4200" i="9"/>
  <c r="M4201" i="9"/>
  <c r="M4202" i="9"/>
  <c r="M4203" i="9"/>
  <c r="M4204" i="9"/>
  <c r="M4205" i="9"/>
  <c r="M4206" i="9"/>
  <c r="M4207" i="9"/>
  <c r="M4208" i="9"/>
  <c r="M4209" i="9"/>
  <c r="M4210" i="9"/>
  <c r="M4211" i="9"/>
  <c r="M4212" i="9"/>
  <c r="M4213" i="9"/>
  <c r="M4214" i="9"/>
  <c r="M4215" i="9"/>
  <c r="M4216" i="9"/>
  <c r="M4217" i="9"/>
  <c r="M4218" i="9"/>
  <c r="M4219" i="9"/>
  <c r="M4220" i="9"/>
  <c r="M4221" i="9"/>
  <c r="M4222" i="9"/>
  <c r="M4223" i="9"/>
  <c r="M4224" i="9"/>
  <c r="M4225" i="9"/>
  <c r="M4226" i="9"/>
  <c r="M4227" i="9"/>
  <c r="M4228" i="9"/>
  <c r="M4229" i="9"/>
  <c r="M4230" i="9"/>
  <c r="M4231" i="9"/>
  <c r="M4232" i="9"/>
  <c r="M4233" i="9"/>
  <c r="M4234" i="9"/>
  <c r="M4235" i="9"/>
  <c r="M4236" i="9"/>
  <c r="M4237" i="9"/>
  <c r="M4238" i="9"/>
  <c r="M4239" i="9"/>
  <c r="M4240" i="9"/>
  <c r="M4241" i="9"/>
  <c r="M4242" i="9"/>
  <c r="M4243" i="9"/>
  <c r="M4244" i="9"/>
  <c r="M4245" i="9"/>
  <c r="M4246" i="9"/>
  <c r="M4247" i="9"/>
  <c r="M4248" i="9"/>
  <c r="M4249" i="9"/>
  <c r="M4250" i="9"/>
  <c r="M4251" i="9"/>
  <c r="M4252" i="9"/>
  <c r="M4253" i="9"/>
  <c r="M4254" i="9"/>
  <c r="M4255" i="9"/>
  <c r="M4256" i="9"/>
  <c r="M4257" i="9"/>
  <c r="M4258" i="9"/>
  <c r="M4259" i="9"/>
  <c r="M4260" i="9"/>
  <c r="M4261" i="9"/>
  <c r="M4262" i="9"/>
  <c r="M4263" i="9"/>
  <c r="M4264" i="9"/>
  <c r="M4265" i="9"/>
  <c r="M4266" i="9"/>
  <c r="M4267" i="9"/>
  <c r="M4268" i="9"/>
  <c r="M4269" i="9"/>
  <c r="M4270" i="9"/>
  <c r="M4271" i="9"/>
  <c r="M4272" i="9"/>
  <c r="M4273" i="9"/>
  <c r="M4274" i="9"/>
  <c r="M4275" i="9"/>
  <c r="M4276" i="9"/>
  <c r="M4277" i="9"/>
  <c r="M4278" i="9"/>
  <c r="M4279" i="9"/>
  <c r="M4280" i="9"/>
  <c r="M4281" i="9"/>
  <c r="M4282" i="9"/>
  <c r="M4283" i="9"/>
  <c r="M4284" i="9"/>
  <c r="M4285" i="9"/>
  <c r="M4286" i="9"/>
  <c r="M4287" i="9"/>
  <c r="M4288" i="9"/>
  <c r="M4289" i="9"/>
  <c r="M4290" i="9"/>
  <c r="M4291" i="9"/>
  <c r="M4292" i="9"/>
  <c r="M4293" i="9"/>
  <c r="M4294" i="9"/>
  <c r="M4295" i="9"/>
  <c r="M4296" i="9"/>
  <c r="M4297" i="9"/>
  <c r="M4298" i="9"/>
  <c r="M4299" i="9"/>
  <c r="M4300" i="9"/>
  <c r="M4301" i="9"/>
  <c r="M4302" i="9"/>
  <c r="M4303" i="9"/>
  <c r="M4304" i="9"/>
  <c r="M4305" i="9"/>
  <c r="M4306" i="9"/>
  <c r="M4307" i="9"/>
  <c r="M4308" i="9"/>
  <c r="M4309" i="9"/>
  <c r="M4310" i="9"/>
  <c r="M4311" i="9"/>
  <c r="M4312" i="9"/>
  <c r="M4313" i="9"/>
  <c r="M4314" i="9"/>
  <c r="M4315" i="9"/>
  <c r="M4316" i="9"/>
  <c r="M4317" i="9"/>
  <c r="M4318" i="9"/>
  <c r="M4319" i="9"/>
  <c r="M4320" i="9"/>
  <c r="M4321" i="9"/>
  <c r="M4322" i="9"/>
  <c r="M4323" i="9"/>
  <c r="M4324" i="9"/>
  <c r="M4325" i="9"/>
  <c r="M4326" i="9"/>
  <c r="M4327" i="9"/>
  <c r="M4328" i="9"/>
  <c r="M4329" i="9"/>
  <c r="M4330" i="9"/>
  <c r="M4331" i="9"/>
  <c r="M4332" i="9"/>
  <c r="M4333" i="9"/>
  <c r="M4334" i="9"/>
  <c r="M4335" i="9"/>
  <c r="M4336" i="9"/>
  <c r="M4337" i="9"/>
  <c r="M4338" i="9"/>
  <c r="M4339" i="9"/>
  <c r="M4340" i="9"/>
  <c r="M4341" i="9"/>
  <c r="M4342" i="9"/>
  <c r="M4343" i="9"/>
  <c r="M4344" i="9"/>
  <c r="M4345" i="9"/>
  <c r="M4346" i="9"/>
  <c r="M4347" i="9"/>
  <c r="M4348" i="9"/>
  <c r="M4349" i="9"/>
  <c r="M4350" i="9"/>
  <c r="M4351" i="9"/>
  <c r="M4352" i="9"/>
  <c r="M4353" i="9"/>
  <c r="M4354" i="9"/>
  <c r="M4355" i="9"/>
  <c r="M4356" i="9"/>
  <c r="M4357" i="9"/>
  <c r="M4358" i="9"/>
  <c r="M4359" i="9"/>
  <c r="M4360" i="9"/>
  <c r="M4361" i="9"/>
  <c r="M4362" i="9"/>
  <c r="M4363" i="9"/>
  <c r="M4364" i="9"/>
  <c r="M4365" i="9"/>
  <c r="M4366" i="9"/>
  <c r="M4367" i="9"/>
  <c r="M4368" i="9"/>
  <c r="M4369" i="9"/>
  <c r="M4370" i="9"/>
  <c r="M4371" i="9"/>
  <c r="M4372" i="9"/>
  <c r="M4373" i="9"/>
  <c r="M4374" i="9"/>
  <c r="M4375" i="9"/>
  <c r="M4376" i="9"/>
  <c r="M4377" i="9"/>
  <c r="M4378" i="9"/>
  <c r="M4379" i="9"/>
  <c r="M4380" i="9"/>
  <c r="M4381" i="9"/>
  <c r="M4382" i="9"/>
  <c r="M4383" i="9"/>
  <c r="M4384" i="9"/>
  <c r="M4385" i="9"/>
  <c r="M4386" i="9"/>
  <c r="M4387" i="9"/>
  <c r="M4388" i="9"/>
  <c r="M4389" i="9"/>
  <c r="M4390" i="9"/>
  <c r="M4391" i="9"/>
  <c r="M4392" i="9"/>
  <c r="M4393" i="9"/>
  <c r="M4394" i="9"/>
  <c r="M4395" i="9"/>
  <c r="M4396" i="9"/>
  <c r="M4397" i="9"/>
  <c r="M4398" i="9"/>
  <c r="M4399" i="9"/>
  <c r="M4400" i="9"/>
  <c r="M4401" i="9"/>
  <c r="M4402" i="9"/>
  <c r="M4403" i="9"/>
  <c r="M4404" i="9"/>
  <c r="M4405" i="9"/>
  <c r="M4406" i="9"/>
  <c r="M4407" i="9"/>
  <c r="M4408" i="9"/>
  <c r="M4409" i="9"/>
  <c r="M4410" i="9"/>
  <c r="M4411" i="9"/>
  <c r="M4412" i="9"/>
  <c r="M4413" i="9"/>
  <c r="M4414" i="9"/>
  <c r="M4415" i="9"/>
  <c r="M4416" i="9"/>
  <c r="M4417" i="9"/>
  <c r="M4418" i="9"/>
  <c r="M4419" i="9"/>
  <c r="M4420" i="9"/>
  <c r="M4421" i="9"/>
  <c r="M4422" i="9"/>
  <c r="M4423" i="9"/>
  <c r="M4424" i="9"/>
  <c r="M4425" i="9"/>
  <c r="M4426" i="9"/>
  <c r="M4427" i="9"/>
  <c r="M4428" i="9"/>
  <c r="M4429" i="9"/>
  <c r="M4430" i="9"/>
  <c r="M4431" i="9"/>
  <c r="M4432" i="9"/>
  <c r="M4433" i="9"/>
  <c r="M4434" i="9"/>
  <c r="M4435" i="9"/>
  <c r="M4436" i="9"/>
  <c r="M4437" i="9"/>
  <c r="M4438" i="9"/>
  <c r="M4439" i="9"/>
  <c r="M4440" i="9"/>
  <c r="M4441" i="9"/>
  <c r="M4442" i="9"/>
  <c r="M4443" i="9"/>
  <c r="M4444" i="9"/>
  <c r="M4445" i="9"/>
  <c r="M4446" i="9"/>
  <c r="M4447" i="9"/>
  <c r="M4448" i="9"/>
  <c r="M4449" i="9"/>
  <c r="M4450" i="9"/>
  <c r="M4451" i="9"/>
  <c r="M4452" i="9"/>
  <c r="M4453" i="9"/>
  <c r="M4454" i="9"/>
  <c r="M4455" i="9"/>
  <c r="M4456" i="9"/>
  <c r="M4457" i="9"/>
  <c r="M4458" i="9"/>
  <c r="M4459" i="9"/>
  <c r="M4460" i="9"/>
  <c r="M4461" i="9"/>
  <c r="M4462" i="9"/>
  <c r="M4463" i="9"/>
  <c r="M4464" i="9"/>
  <c r="M4465" i="9"/>
  <c r="M4466" i="9"/>
  <c r="M4467" i="9"/>
  <c r="M4468" i="9"/>
  <c r="M4469" i="9"/>
  <c r="M4470" i="9"/>
  <c r="M4471" i="9"/>
  <c r="M4472" i="9"/>
  <c r="M4473" i="9"/>
  <c r="M4474" i="9"/>
  <c r="M4475" i="9"/>
  <c r="M4476" i="9"/>
  <c r="M4477" i="9"/>
  <c r="M4478" i="9"/>
  <c r="M4479" i="9"/>
  <c r="M4480" i="9"/>
  <c r="M4481" i="9"/>
  <c r="M4482" i="9"/>
  <c r="M4483" i="9"/>
  <c r="M4484" i="9"/>
  <c r="M4485" i="9"/>
  <c r="M4486" i="9"/>
  <c r="M4487" i="9"/>
  <c r="M4488" i="9"/>
  <c r="M4489" i="9"/>
  <c r="M4490" i="9"/>
  <c r="M4491" i="9"/>
  <c r="M4492" i="9"/>
  <c r="M4493" i="9"/>
  <c r="M4494" i="9"/>
  <c r="M4495" i="9"/>
  <c r="M4496" i="9"/>
  <c r="M4497" i="9"/>
  <c r="M4498" i="9"/>
  <c r="M4499" i="9"/>
  <c r="M4500" i="9"/>
  <c r="M4501" i="9"/>
  <c r="M4502" i="9"/>
  <c r="M4503" i="9"/>
  <c r="M4504" i="9"/>
  <c r="M4505" i="9"/>
  <c r="M4506" i="9"/>
  <c r="M4507" i="9"/>
  <c r="M4508" i="9"/>
  <c r="M4509" i="9"/>
  <c r="M4510" i="9"/>
  <c r="M4511" i="9"/>
  <c r="M4512" i="9"/>
  <c r="M4513" i="9"/>
  <c r="M4514" i="9"/>
  <c r="M4515" i="9"/>
  <c r="M4516" i="9"/>
  <c r="M4517" i="9"/>
  <c r="M4518" i="9"/>
  <c r="M4519" i="9"/>
  <c r="M4520" i="9"/>
  <c r="M4521" i="9"/>
  <c r="M4522" i="9"/>
  <c r="M4523" i="9"/>
  <c r="M4524" i="9"/>
  <c r="M4525" i="9"/>
  <c r="M4526" i="9"/>
  <c r="M4527" i="9"/>
  <c r="M4528" i="9"/>
  <c r="M4529" i="9"/>
  <c r="M4530" i="9"/>
  <c r="M4531" i="9"/>
  <c r="M4532" i="9"/>
  <c r="M4533" i="9"/>
  <c r="M4534" i="9"/>
  <c r="M4535" i="9"/>
  <c r="M4536" i="9"/>
  <c r="M4537" i="9"/>
  <c r="M4538" i="9"/>
  <c r="M4539" i="9"/>
  <c r="M4540" i="9"/>
  <c r="M4541" i="9"/>
  <c r="M4542" i="9"/>
  <c r="M4543" i="9"/>
  <c r="M4544" i="9"/>
  <c r="M4545" i="9"/>
  <c r="M4546" i="9"/>
  <c r="M4547" i="9"/>
  <c r="M4548" i="9"/>
  <c r="M4549" i="9"/>
  <c r="M4550" i="9"/>
  <c r="M4551" i="9"/>
  <c r="M4552" i="9"/>
  <c r="M4553" i="9"/>
  <c r="M4554" i="9"/>
  <c r="M4555" i="9"/>
  <c r="M4556" i="9"/>
  <c r="M4557" i="9"/>
  <c r="M4558" i="9"/>
  <c r="M4559" i="9"/>
  <c r="M4560" i="9"/>
  <c r="M4561" i="9"/>
  <c r="M4562" i="9"/>
  <c r="M4563" i="9"/>
  <c r="M4564" i="9"/>
  <c r="M4565" i="9"/>
  <c r="M4566" i="9"/>
  <c r="M4567" i="9"/>
  <c r="M4568" i="9"/>
  <c r="M4569" i="9"/>
  <c r="M4570" i="9"/>
  <c r="M4571" i="9"/>
  <c r="M4572" i="9"/>
  <c r="M4573" i="9"/>
  <c r="M4574" i="9"/>
  <c r="M4575" i="9"/>
  <c r="M4576" i="9"/>
  <c r="M4577" i="9"/>
  <c r="M4578" i="9"/>
  <c r="M4579" i="9"/>
  <c r="M4580" i="9"/>
  <c r="M4581" i="9"/>
  <c r="M4582" i="9"/>
  <c r="M4583" i="9"/>
  <c r="M4584" i="9"/>
  <c r="M4585" i="9"/>
  <c r="M4586" i="9"/>
  <c r="M4587" i="9"/>
  <c r="M4588" i="9"/>
  <c r="M4589" i="9"/>
  <c r="M4590" i="9"/>
  <c r="M4591" i="9"/>
  <c r="M4592" i="9"/>
  <c r="M4593" i="9"/>
  <c r="M4594" i="9"/>
  <c r="M4595" i="9"/>
  <c r="M4596" i="9"/>
  <c r="M4597" i="9"/>
  <c r="M4598" i="9"/>
  <c r="M4599" i="9"/>
  <c r="M4600" i="9"/>
  <c r="M4601" i="9"/>
  <c r="M4602" i="9"/>
  <c r="M4603" i="9"/>
  <c r="M4604" i="9"/>
  <c r="M4605" i="9"/>
  <c r="M4606" i="9"/>
  <c r="M4607" i="9"/>
  <c r="M4608" i="9"/>
  <c r="M4609" i="9"/>
  <c r="M4610" i="9"/>
  <c r="M4611" i="9"/>
  <c r="M4612" i="9"/>
  <c r="M4613" i="9"/>
  <c r="M4614" i="9"/>
  <c r="M4615" i="9"/>
  <c r="M4616" i="9"/>
  <c r="M4617" i="9"/>
  <c r="M4618" i="9"/>
  <c r="M4619" i="9"/>
  <c r="M4620" i="9"/>
  <c r="M4621" i="9"/>
  <c r="M4622" i="9"/>
  <c r="M4623" i="9"/>
  <c r="M4624" i="9"/>
  <c r="M4625" i="9"/>
  <c r="M4626" i="9"/>
  <c r="M4627" i="9"/>
  <c r="M4628" i="9"/>
  <c r="M4629" i="9"/>
  <c r="M4630" i="9"/>
  <c r="M4631" i="9"/>
  <c r="M4632" i="9"/>
  <c r="M4633" i="9"/>
  <c r="M4634" i="9"/>
  <c r="M4635" i="9"/>
  <c r="M4636" i="9"/>
  <c r="M4637" i="9"/>
  <c r="M4638" i="9"/>
  <c r="M4639" i="9"/>
  <c r="M4640" i="9"/>
  <c r="M4641" i="9"/>
  <c r="M4642" i="9"/>
  <c r="M4643" i="9"/>
  <c r="M4644" i="9"/>
  <c r="M4645" i="9"/>
  <c r="M4646" i="9"/>
  <c r="M4647" i="9"/>
  <c r="M4648" i="9"/>
  <c r="M4649" i="9"/>
  <c r="M4650" i="9"/>
  <c r="M4651" i="9"/>
  <c r="M4652" i="9"/>
  <c r="M4653" i="9"/>
  <c r="M4654" i="9"/>
  <c r="M4655" i="9"/>
  <c r="M4656" i="9"/>
  <c r="M4657" i="9"/>
  <c r="M4658" i="9"/>
  <c r="M4659" i="9"/>
  <c r="M4660" i="9"/>
  <c r="M4661" i="9"/>
  <c r="M4662" i="9"/>
  <c r="M4663" i="9"/>
  <c r="M4664" i="9"/>
  <c r="M4665" i="9"/>
  <c r="M4666" i="9"/>
  <c r="M4667" i="9"/>
  <c r="M4668" i="9"/>
  <c r="M4669" i="9"/>
  <c r="M4670" i="9"/>
  <c r="M4671" i="9"/>
  <c r="M4672" i="9"/>
  <c r="M4673" i="9"/>
  <c r="M4674" i="9"/>
  <c r="M4675" i="9"/>
  <c r="M4676" i="9"/>
  <c r="M4677" i="9"/>
  <c r="M4678" i="9"/>
  <c r="M4679" i="9"/>
  <c r="M4680" i="9"/>
  <c r="M4681" i="9"/>
  <c r="M4682" i="9"/>
  <c r="M4683" i="9"/>
  <c r="M4684" i="9"/>
  <c r="M4685" i="9"/>
  <c r="M4686" i="9"/>
  <c r="M4687" i="9"/>
  <c r="M4688" i="9"/>
  <c r="M4689" i="9"/>
  <c r="M4690" i="9"/>
  <c r="M4691" i="9"/>
  <c r="M4692" i="9"/>
  <c r="M4693" i="9"/>
  <c r="M4694" i="9"/>
  <c r="M4695" i="9"/>
  <c r="M4696" i="9"/>
  <c r="M4697" i="9"/>
  <c r="M4698" i="9"/>
  <c r="M4699" i="9"/>
  <c r="M4700" i="9"/>
  <c r="M4701" i="9"/>
  <c r="M4702" i="9"/>
  <c r="M4703" i="9"/>
  <c r="M4704" i="9"/>
  <c r="M4705" i="9"/>
  <c r="M4706" i="9"/>
  <c r="M4707" i="9"/>
  <c r="M4708" i="9"/>
  <c r="M4709" i="9"/>
  <c r="M4710" i="9"/>
  <c r="M4711" i="9"/>
  <c r="M4712" i="9"/>
  <c r="M4713" i="9"/>
  <c r="M4714" i="9"/>
  <c r="M4715" i="9"/>
  <c r="M4716" i="9"/>
  <c r="M4717" i="9"/>
  <c r="M4718" i="9"/>
  <c r="M4719" i="9"/>
  <c r="M4720" i="9"/>
  <c r="M4721" i="9"/>
  <c r="M4722" i="9"/>
  <c r="M4723" i="9"/>
  <c r="M4724" i="9"/>
  <c r="M4725" i="9"/>
  <c r="M4726" i="9"/>
  <c r="M4727" i="9"/>
  <c r="M4728" i="9"/>
  <c r="M4729" i="9"/>
  <c r="M4730" i="9"/>
  <c r="M4731" i="9"/>
  <c r="M4732" i="9"/>
  <c r="M4733" i="9"/>
  <c r="M4734" i="9"/>
  <c r="M4735" i="9"/>
  <c r="M4736" i="9"/>
  <c r="M4737" i="9"/>
  <c r="M4738" i="9"/>
  <c r="M4739" i="9"/>
  <c r="M4740" i="9"/>
  <c r="M4741" i="9"/>
  <c r="M4742" i="9"/>
  <c r="M4743" i="9"/>
  <c r="M4744" i="9"/>
  <c r="M4745" i="9"/>
  <c r="M4746" i="9"/>
  <c r="M4747" i="9"/>
  <c r="M4748" i="9"/>
  <c r="M4749" i="9"/>
  <c r="M4750" i="9"/>
  <c r="M4751" i="9"/>
  <c r="M4752" i="9"/>
  <c r="M4753" i="9"/>
  <c r="M4754" i="9"/>
  <c r="M4755" i="9"/>
  <c r="M4756" i="9"/>
  <c r="M4757" i="9"/>
  <c r="M4758" i="9"/>
  <c r="M4759" i="9"/>
  <c r="M4760" i="9"/>
  <c r="M4761" i="9"/>
  <c r="M4762" i="9"/>
  <c r="M4763" i="9"/>
  <c r="M4764" i="9"/>
  <c r="M4765" i="9"/>
  <c r="M4766" i="9"/>
  <c r="M4767" i="9"/>
  <c r="M4768" i="9"/>
  <c r="M4769" i="9"/>
  <c r="M4770" i="9"/>
  <c r="M4771" i="9"/>
  <c r="M4772" i="9"/>
  <c r="M4773" i="9"/>
  <c r="M4774" i="9"/>
  <c r="M4775" i="9"/>
  <c r="M4776" i="9"/>
  <c r="M4777" i="9"/>
  <c r="M4778" i="9"/>
  <c r="M4779" i="9"/>
  <c r="M4780" i="9"/>
  <c r="M4781" i="9"/>
  <c r="M4782" i="9"/>
  <c r="M4783" i="9"/>
  <c r="M4784" i="9"/>
  <c r="M4785" i="9"/>
  <c r="M4786" i="9"/>
  <c r="M4787" i="9"/>
  <c r="M4788" i="9"/>
  <c r="M4789" i="9"/>
  <c r="M4790" i="9"/>
  <c r="M4791" i="9"/>
  <c r="M4792" i="9"/>
  <c r="M4793" i="9"/>
  <c r="M4794" i="9"/>
  <c r="M4795" i="9"/>
  <c r="M4796" i="9"/>
  <c r="M4797" i="9"/>
  <c r="M4798" i="9"/>
  <c r="M4799" i="9"/>
  <c r="M4800" i="9"/>
  <c r="M4801" i="9"/>
  <c r="M4802" i="9"/>
  <c r="M4803" i="9"/>
  <c r="M4804" i="9"/>
  <c r="M4805" i="9"/>
  <c r="M4806" i="9"/>
  <c r="M4807" i="9"/>
  <c r="M4808" i="9"/>
  <c r="M4809" i="9"/>
  <c r="M4810" i="9"/>
  <c r="M4811" i="9"/>
  <c r="M4812" i="9"/>
  <c r="M4813" i="9"/>
  <c r="M4814" i="9"/>
  <c r="M4815" i="9"/>
  <c r="M4816" i="9"/>
  <c r="M4817" i="9"/>
  <c r="M4818" i="9"/>
  <c r="M4819" i="9"/>
  <c r="M4820" i="9"/>
  <c r="M4821" i="9"/>
  <c r="M4822" i="9"/>
  <c r="M4823" i="9"/>
  <c r="M4824" i="9"/>
  <c r="M4825" i="9"/>
  <c r="M4826" i="9"/>
  <c r="M4827" i="9"/>
  <c r="M4828" i="9"/>
  <c r="M4829" i="9"/>
  <c r="M4830" i="9"/>
  <c r="M4831" i="9"/>
  <c r="M4832" i="9"/>
  <c r="M4833" i="9"/>
  <c r="M4834" i="9"/>
  <c r="M4835" i="9"/>
  <c r="M4836" i="9"/>
  <c r="M4837" i="9"/>
  <c r="M4838" i="9"/>
  <c r="M4839" i="9"/>
  <c r="M4840" i="9"/>
  <c r="M4841" i="9"/>
  <c r="M4842" i="9"/>
  <c r="M4843" i="9"/>
  <c r="M4844" i="9"/>
  <c r="M4845" i="9"/>
  <c r="M4846" i="9"/>
  <c r="M4847" i="9"/>
  <c r="M4848" i="9"/>
  <c r="M4849" i="9"/>
  <c r="M4850" i="9"/>
  <c r="M4851" i="9"/>
  <c r="M4852" i="9"/>
  <c r="M4853" i="9"/>
  <c r="M4854" i="9"/>
  <c r="M4855" i="9"/>
  <c r="M4856" i="9"/>
  <c r="M4857" i="9"/>
  <c r="M4858" i="9"/>
  <c r="M4859" i="9"/>
  <c r="M4860" i="9"/>
  <c r="M4861" i="9"/>
  <c r="M4862" i="9"/>
  <c r="M4863" i="9"/>
  <c r="M4864" i="9"/>
  <c r="M4865" i="9"/>
  <c r="M4866" i="9"/>
  <c r="M4867" i="9"/>
  <c r="M4868" i="9"/>
  <c r="M4869" i="9"/>
  <c r="M4870" i="9"/>
  <c r="M4871" i="9"/>
  <c r="M4872" i="9"/>
  <c r="M4873" i="9"/>
  <c r="M4874" i="9"/>
  <c r="M4875" i="9"/>
  <c r="M4876" i="9"/>
  <c r="M4877" i="9"/>
  <c r="M4878" i="9"/>
  <c r="M4879" i="9"/>
  <c r="M4880" i="9"/>
  <c r="M4881" i="9"/>
  <c r="M4882" i="9"/>
  <c r="M4883" i="9"/>
  <c r="M4884" i="9"/>
  <c r="M4885" i="9"/>
  <c r="M4886" i="9"/>
  <c r="M4887" i="9"/>
  <c r="M4888" i="9"/>
  <c r="M4889" i="9"/>
  <c r="M4890" i="9"/>
  <c r="M4891" i="9"/>
  <c r="M4892" i="9"/>
  <c r="M4893" i="9"/>
  <c r="M4894" i="9"/>
  <c r="M4895" i="9"/>
  <c r="M4896" i="9"/>
  <c r="M4897" i="9"/>
  <c r="M4898" i="9"/>
  <c r="M4899" i="9"/>
  <c r="M4900" i="9"/>
  <c r="M4901" i="9"/>
  <c r="M4902" i="9"/>
  <c r="M4903" i="9"/>
  <c r="M4904" i="9"/>
  <c r="M4905" i="9"/>
  <c r="M4906" i="9"/>
  <c r="M4907" i="9"/>
  <c r="M4908" i="9"/>
  <c r="M4909" i="9"/>
  <c r="M4910" i="9"/>
  <c r="M4911" i="9"/>
  <c r="M4912" i="9"/>
  <c r="M4913" i="9"/>
  <c r="M4914" i="9"/>
  <c r="M4915" i="9"/>
  <c r="M4916" i="9"/>
  <c r="M4917" i="9"/>
  <c r="M4918" i="9"/>
  <c r="M4919" i="9"/>
  <c r="M4920" i="9"/>
  <c r="M4921" i="9"/>
  <c r="M4922" i="9"/>
  <c r="M4923" i="9"/>
  <c r="M4924" i="9"/>
  <c r="M4925" i="9"/>
  <c r="M4926" i="9"/>
  <c r="M4927" i="9"/>
  <c r="M4928" i="9"/>
  <c r="M4929" i="9"/>
  <c r="M4930" i="9"/>
  <c r="M4931" i="9"/>
  <c r="M4932" i="9"/>
  <c r="M4933" i="9"/>
  <c r="M4934" i="9"/>
  <c r="M4935" i="9"/>
  <c r="M4936" i="9"/>
  <c r="M4937" i="9"/>
  <c r="M4938" i="9"/>
  <c r="M4939" i="9"/>
  <c r="M4940" i="9"/>
  <c r="M4941" i="9"/>
  <c r="M4942" i="9"/>
  <c r="M4943" i="9"/>
  <c r="M4944" i="9"/>
  <c r="M4945" i="9"/>
  <c r="M4946" i="9"/>
  <c r="M4947" i="9"/>
  <c r="M4948" i="9"/>
  <c r="M4949" i="9"/>
  <c r="M4950" i="9"/>
  <c r="M4951" i="9"/>
  <c r="M4952" i="9"/>
  <c r="M4953" i="9"/>
  <c r="M4954" i="9"/>
  <c r="M4955" i="9"/>
  <c r="M4956" i="9"/>
  <c r="M4957" i="9"/>
  <c r="M4958" i="9"/>
  <c r="M4959" i="9"/>
  <c r="M4960" i="9"/>
  <c r="M4961" i="9"/>
  <c r="M4962" i="9"/>
  <c r="M4963" i="9"/>
  <c r="M4964" i="9"/>
  <c r="M4965" i="9"/>
  <c r="M4966" i="9"/>
  <c r="M4967" i="9"/>
  <c r="M4968" i="9"/>
  <c r="M4969" i="9"/>
  <c r="M4970" i="9"/>
  <c r="M4971" i="9"/>
  <c r="M4972" i="9"/>
  <c r="M4973" i="9"/>
  <c r="M4974" i="9"/>
  <c r="M4975" i="9"/>
  <c r="M4976" i="9"/>
  <c r="M4977" i="9"/>
  <c r="M4978" i="9"/>
  <c r="M4979" i="9"/>
  <c r="M4980" i="9"/>
  <c r="M4981" i="9"/>
  <c r="M4982" i="9"/>
  <c r="M4983" i="9"/>
  <c r="M4984" i="9"/>
  <c r="M4985" i="9"/>
  <c r="M4986" i="9"/>
  <c r="M4987" i="9"/>
  <c r="M4988" i="9"/>
  <c r="M4989" i="9"/>
  <c r="M4990" i="9"/>
  <c r="M4991" i="9"/>
  <c r="M4992" i="9"/>
  <c r="M4993" i="9"/>
  <c r="M4994" i="9"/>
  <c r="M4995" i="9"/>
  <c r="M4996" i="9"/>
  <c r="M4997" i="9"/>
  <c r="M4998" i="9"/>
  <c r="M4999" i="9"/>
  <c r="M5000" i="9"/>
  <c r="M5001" i="9"/>
  <c r="M5002" i="9"/>
  <c r="M5003" i="9"/>
  <c r="M5004" i="9"/>
  <c r="M5005" i="9"/>
  <c r="M5006" i="9"/>
  <c r="M5007" i="9"/>
  <c r="M5008" i="9"/>
  <c r="M5009" i="9"/>
  <c r="M5010" i="9"/>
  <c r="M5011" i="9"/>
  <c r="M5012" i="9"/>
  <c r="M5013" i="9"/>
  <c r="M5014" i="9"/>
  <c r="M5015" i="9"/>
  <c r="M5016" i="9"/>
  <c r="M5017" i="9"/>
  <c r="M5018" i="9"/>
  <c r="M5019" i="9"/>
  <c r="M5020" i="9"/>
  <c r="M5021" i="9"/>
  <c r="M5022" i="9"/>
  <c r="M5023" i="9"/>
  <c r="M5024" i="9"/>
  <c r="M5025" i="9"/>
  <c r="M5026" i="9"/>
  <c r="M5027" i="9"/>
  <c r="M5028" i="9"/>
  <c r="M5029" i="9"/>
  <c r="M5030" i="9"/>
  <c r="M5031" i="9"/>
  <c r="M5032" i="9"/>
  <c r="M5033" i="9"/>
  <c r="M5034" i="9"/>
  <c r="M5035" i="9"/>
  <c r="M5036" i="9"/>
  <c r="M5037" i="9"/>
  <c r="M5038" i="9"/>
  <c r="M5039" i="9"/>
  <c r="M5040" i="9"/>
  <c r="M5041" i="9"/>
  <c r="M5042" i="9"/>
  <c r="M5043" i="9"/>
  <c r="M5044" i="9"/>
  <c r="M5045" i="9"/>
  <c r="M5046" i="9"/>
  <c r="M5047" i="9"/>
  <c r="M5048" i="9"/>
  <c r="M5049" i="9"/>
  <c r="M5050" i="9"/>
  <c r="M5051" i="9"/>
  <c r="M5052" i="9"/>
  <c r="M5053" i="9"/>
  <c r="M5054" i="9"/>
  <c r="M5055" i="9"/>
  <c r="M5056" i="9"/>
  <c r="M5057" i="9"/>
  <c r="M5058" i="9"/>
  <c r="M5059" i="9"/>
  <c r="M5060" i="9"/>
  <c r="M5061" i="9"/>
  <c r="M5062" i="9"/>
  <c r="M5063" i="9"/>
  <c r="M5064" i="9"/>
  <c r="M5065" i="9"/>
  <c r="M5066" i="9"/>
  <c r="M5067" i="9"/>
  <c r="M5068" i="9"/>
  <c r="M5069" i="9"/>
  <c r="M5070" i="9"/>
  <c r="M5071" i="9"/>
  <c r="M5072" i="9"/>
  <c r="M5073" i="9"/>
  <c r="M5074" i="9"/>
  <c r="M5075" i="9"/>
  <c r="M5076" i="9"/>
  <c r="M5077" i="9"/>
  <c r="M5078" i="9"/>
  <c r="M5079" i="9"/>
  <c r="M5080" i="9"/>
  <c r="M5081" i="9"/>
  <c r="M5082" i="9"/>
  <c r="M5083" i="9"/>
  <c r="M5084" i="9"/>
  <c r="M5085" i="9"/>
  <c r="M5086" i="9"/>
  <c r="M5087" i="9"/>
  <c r="M5088" i="9"/>
  <c r="M5089" i="9"/>
  <c r="M5090" i="9"/>
  <c r="M5091" i="9"/>
  <c r="M5092" i="9"/>
  <c r="M5093" i="9"/>
  <c r="M5094" i="9"/>
  <c r="M5095" i="9"/>
  <c r="M5096" i="9"/>
  <c r="M5097" i="9"/>
  <c r="M5098" i="9"/>
  <c r="M5099" i="9"/>
  <c r="M5100" i="9"/>
  <c r="M5101" i="9"/>
  <c r="M5102" i="9"/>
  <c r="M5103" i="9"/>
  <c r="M5104" i="9"/>
  <c r="M5105" i="9"/>
  <c r="M5106" i="9"/>
  <c r="M5107" i="9"/>
  <c r="M5108" i="9"/>
  <c r="M5109" i="9"/>
  <c r="M5110" i="9"/>
  <c r="M5111" i="9"/>
  <c r="M5112" i="9"/>
  <c r="M5113" i="9"/>
  <c r="M5114" i="9"/>
  <c r="M5115" i="9"/>
  <c r="M5116" i="9"/>
  <c r="M5117" i="9"/>
  <c r="M5118" i="9"/>
  <c r="M5119" i="9"/>
  <c r="M5120" i="9"/>
  <c r="M5121" i="9"/>
  <c r="M5122" i="9"/>
  <c r="M5123" i="9"/>
  <c r="M5124" i="9"/>
  <c r="M5125" i="9"/>
  <c r="M5126" i="9"/>
  <c r="M5127" i="9"/>
  <c r="M5128" i="9"/>
  <c r="M5129" i="9"/>
  <c r="M5130" i="9"/>
  <c r="M5131" i="9"/>
  <c r="M5132" i="9"/>
  <c r="M5133" i="9"/>
  <c r="M5134" i="9"/>
  <c r="M5135" i="9"/>
  <c r="M5136" i="9"/>
  <c r="M5137" i="9"/>
  <c r="M5138" i="9"/>
  <c r="M5139" i="9"/>
  <c r="M5140" i="9"/>
  <c r="M5141" i="9"/>
  <c r="M5142" i="9"/>
  <c r="M5143" i="9"/>
  <c r="M5144" i="9"/>
  <c r="M5145" i="9"/>
  <c r="M5146" i="9"/>
  <c r="M5147" i="9"/>
  <c r="M5148" i="9"/>
  <c r="M5149" i="9"/>
  <c r="M5150" i="9"/>
  <c r="M5151" i="9"/>
  <c r="M5152" i="9"/>
  <c r="M5153" i="9"/>
  <c r="M5154" i="9"/>
  <c r="M5155" i="9"/>
  <c r="M5156" i="9"/>
  <c r="M5157" i="9"/>
  <c r="M5158" i="9"/>
  <c r="M5159" i="9"/>
  <c r="M5160" i="9"/>
  <c r="M5161" i="9"/>
  <c r="M5162" i="9"/>
  <c r="M5163" i="9"/>
  <c r="M5164" i="9"/>
  <c r="M5165" i="9"/>
  <c r="M5166" i="9"/>
  <c r="M5167" i="9"/>
  <c r="M5168" i="9"/>
  <c r="M5169" i="9"/>
  <c r="M5170" i="9"/>
  <c r="M5171" i="9"/>
  <c r="M5172" i="9"/>
  <c r="M5173" i="9"/>
  <c r="M5174" i="9"/>
  <c r="M5175" i="9"/>
  <c r="M5176" i="9"/>
  <c r="M5177" i="9"/>
  <c r="M5178" i="9"/>
  <c r="M5179" i="9"/>
  <c r="M5180" i="9"/>
  <c r="M5181" i="9"/>
  <c r="M5182" i="9"/>
  <c r="M5183" i="9"/>
  <c r="M5184" i="9"/>
  <c r="M5185" i="9"/>
  <c r="M5186" i="9"/>
  <c r="M5187" i="9"/>
  <c r="M5188" i="9"/>
  <c r="M5189" i="9"/>
  <c r="M5190" i="9"/>
  <c r="M5191" i="9"/>
  <c r="M5192" i="9"/>
  <c r="M5193" i="9"/>
  <c r="M5194" i="9"/>
  <c r="M5195" i="9"/>
  <c r="M5196" i="9"/>
  <c r="M5197" i="9"/>
  <c r="M5198" i="9"/>
  <c r="M5199" i="9"/>
  <c r="M5200" i="9"/>
  <c r="M5201" i="9"/>
  <c r="M5202" i="9"/>
  <c r="M5203" i="9"/>
  <c r="M5204" i="9"/>
  <c r="M5205" i="9"/>
  <c r="M5206" i="9"/>
  <c r="M5207" i="9"/>
  <c r="M5208" i="9"/>
  <c r="M5209" i="9"/>
  <c r="M5210" i="9"/>
  <c r="M5211" i="9"/>
  <c r="M5212" i="9"/>
  <c r="M5213" i="9"/>
  <c r="M5214" i="9"/>
  <c r="M5215" i="9"/>
  <c r="M5216" i="9"/>
  <c r="M5217" i="9"/>
  <c r="M5218" i="9"/>
  <c r="M5219" i="9"/>
  <c r="M5220" i="9"/>
  <c r="M5221" i="9"/>
  <c r="M5222" i="9"/>
  <c r="M5223" i="9"/>
  <c r="M5224" i="9"/>
  <c r="M5225" i="9"/>
  <c r="M5226" i="9"/>
  <c r="M5227" i="9"/>
  <c r="M5228" i="9"/>
  <c r="M5229" i="9"/>
  <c r="M5230" i="9"/>
  <c r="M5231" i="9"/>
  <c r="M5232" i="9"/>
  <c r="M5233" i="9"/>
  <c r="M5234" i="9"/>
  <c r="M5235" i="9"/>
  <c r="M5236" i="9"/>
  <c r="M5237" i="9"/>
  <c r="M5238" i="9"/>
  <c r="M5239" i="9"/>
  <c r="M5240" i="9"/>
  <c r="M5241" i="9"/>
  <c r="M5242" i="9"/>
  <c r="M5243" i="9"/>
  <c r="M5244" i="9"/>
  <c r="M5245" i="9"/>
  <c r="M5246" i="9"/>
  <c r="M5247" i="9"/>
  <c r="M5248" i="9"/>
  <c r="M5249" i="9"/>
  <c r="M5250" i="9"/>
  <c r="M5251" i="9"/>
  <c r="M5252" i="9"/>
  <c r="M5253" i="9"/>
  <c r="M5254" i="9"/>
  <c r="M5255" i="9"/>
  <c r="M5256" i="9"/>
  <c r="M5257" i="9"/>
  <c r="M5258" i="9"/>
  <c r="M5259" i="9"/>
  <c r="M5260" i="9"/>
  <c r="M5261" i="9"/>
  <c r="M5262" i="9"/>
  <c r="M5263" i="9"/>
  <c r="M5264" i="9"/>
  <c r="M5265" i="9"/>
  <c r="M5266" i="9"/>
  <c r="M5267" i="9"/>
  <c r="M5268" i="9"/>
  <c r="M5269" i="9"/>
  <c r="M5270" i="9"/>
  <c r="M5271" i="9"/>
  <c r="M5272" i="9"/>
  <c r="M5273" i="9"/>
  <c r="M5274" i="9"/>
  <c r="M5275" i="9"/>
  <c r="M5276" i="9"/>
  <c r="M5277" i="9"/>
  <c r="M5278" i="9"/>
  <c r="M5279" i="9"/>
  <c r="M5280" i="9"/>
  <c r="M5281" i="9"/>
  <c r="M5282" i="9"/>
  <c r="M5283" i="9"/>
  <c r="M5284" i="9"/>
  <c r="M5285" i="9"/>
  <c r="M5286" i="9"/>
  <c r="M5287" i="9"/>
  <c r="M5288" i="9"/>
  <c r="M5289" i="9"/>
  <c r="M5290" i="9"/>
  <c r="M5291" i="9"/>
  <c r="M5292" i="9"/>
  <c r="M5293" i="9"/>
  <c r="M5294" i="9"/>
  <c r="M5295" i="9"/>
  <c r="M5296" i="9"/>
  <c r="M5297" i="9"/>
  <c r="M5298" i="9"/>
  <c r="M5299" i="9"/>
  <c r="M5300" i="9"/>
  <c r="M5301" i="9"/>
  <c r="M5302" i="9"/>
  <c r="M5303" i="9"/>
  <c r="M5304" i="9"/>
  <c r="M5305" i="9"/>
  <c r="M5306" i="9"/>
  <c r="M5307" i="9"/>
  <c r="M5308" i="9"/>
  <c r="M5309" i="9"/>
  <c r="M5310" i="9"/>
  <c r="M5311" i="9"/>
  <c r="M5312" i="9"/>
  <c r="M5313" i="9"/>
  <c r="M5314" i="9"/>
  <c r="M5315" i="9"/>
  <c r="M5316" i="9"/>
  <c r="M5317" i="9"/>
  <c r="M5318" i="9"/>
  <c r="M5319" i="9"/>
  <c r="M5320" i="9"/>
  <c r="M5321" i="9"/>
  <c r="M5322" i="9"/>
  <c r="M5323" i="9"/>
  <c r="M5324" i="9"/>
  <c r="M5325" i="9"/>
  <c r="M5326" i="9"/>
  <c r="M5327" i="9"/>
  <c r="M5328" i="9"/>
  <c r="M5329" i="9"/>
  <c r="M5330" i="9"/>
  <c r="M5331" i="9"/>
  <c r="M5332" i="9"/>
  <c r="M5333" i="9"/>
  <c r="M5334" i="9"/>
  <c r="M5335" i="9"/>
  <c r="M5336" i="9"/>
  <c r="M5337" i="9"/>
  <c r="M5338" i="9"/>
  <c r="M5339" i="9"/>
  <c r="M5340" i="9"/>
  <c r="M5341" i="9"/>
  <c r="M5342" i="9"/>
  <c r="M5343" i="9"/>
  <c r="M5344" i="9"/>
  <c r="M5345" i="9"/>
  <c r="M5346" i="9"/>
  <c r="M5347" i="9"/>
  <c r="M5348" i="9"/>
  <c r="M5349" i="9"/>
  <c r="M5350" i="9"/>
  <c r="M5351" i="9"/>
  <c r="M5352" i="9"/>
  <c r="M5353" i="9"/>
  <c r="M5354" i="9"/>
  <c r="M5355" i="9"/>
  <c r="M5356" i="9"/>
  <c r="M5357" i="9"/>
  <c r="M5358" i="9"/>
  <c r="M5359" i="9"/>
  <c r="M5360" i="9"/>
  <c r="M5361" i="9"/>
  <c r="M5362" i="9"/>
  <c r="M5363" i="9"/>
  <c r="M5364" i="9"/>
  <c r="M5365" i="9"/>
  <c r="M5366" i="9"/>
  <c r="M5367" i="9"/>
  <c r="M5368" i="9"/>
  <c r="M5369" i="9"/>
  <c r="M5370" i="9"/>
  <c r="M5371" i="9"/>
  <c r="M5372" i="9"/>
  <c r="M5373" i="9"/>
  <c r="M5374" i="9"/>
  <c r="M5375" i="9"/>
  <c r="M5376" i="9"/>
  <c r="M5377" i="9"/>
  <c r="M5378" i="9"/>
  <c r="M5379" i="9"/>
  <c r="M5380" i="9"/>
  <c r="M5381" i="9"/>
  <c r="M5382" i="9"/>
  <c r="M5383" i="9"/>
  <c r="M5384" i="9"/>
  <c r="M5385" i="9"/>
  <c r="M5386" i="9"/>
  <c r="M5387" i="9"/>
  <c r="M5388" i="9"/>
  <c r="M5389" i="9"/>
  <c r="M5390" i="9"/>
  <c r="M5391" i="9"/>
  <c r="M5392" i="9"/>
  <c r="M5393" i="9"/>
  <c r="M5394" i="9"/>
  <c r="M5395" i="9"/>
  <c r="M5396" i="9"/>
  <c r="M5397" i="9"/>
  <c r="M5398" i="9"/>
  <c r="M5399" i="9"/>
  <c r="M5400" i="9"/>
  <c r="M5401" i="9"/>
  <c r="M5402" i="9"/>
  <c r="M5403" i="9"/>
  <c r="M5404" i="9"/>
  <c r="M5405" i="9"/>
  <c r="M5406" i="9"/>
  <c r="M5407" i="9"/>
  <c r="M5408" i="9"/>
  <c r="M5409" i="9"/>
  <c r="M5410" i="9"/>
  <c r="M5411" i="9"/>
  <c r="M5412" i="9"/>
  <c r="M5413" i="9"/>
  <c r="M5414" i="9"/>
  <c r="M5415" i="9"/>
  <c r="M5416" i="9"/>
  <c r="M5417" i="9"/>
  <c r="M5418" i="9"/>
  <c r="M5419" i="9"/>
  <c r="M5420" i="9"/>
  <c r="M5421" i="9"/>
  <c r="M5422" i="9"/>
  <c r="M5423" i="9"/>
  <c r="M5424" i="9"/>
  <c r="M5425" i="9"/>
  <c r="M5426" i="9"/>
  <c r="M5427" i="9"/>
  <c r="M5428" i="9"/>
  <c r="M5429" i="9"/>
  <c r="M5430" i="9"/>
  <c r="M5431" i="9"/>
  <c r="M5432" i="9"/>
  <c r="M5433" i="9"/>
  <c r="M5434" i="9"/>
  <c r="M5435" i="9"/>
  <c r="M5436" i="9"/>
  <c r="M5437" i="9"/>
  <c r="M5438" i="9"/>
  <c r="M5439" i="9"/>
  <c r="M5440" i="9"/>
  <c r="M5441" i="9"/>
  <c r="M5442" i="9"/>
  <c r="M5443" i="9"/>
  <c r="M5444" i="9"/>
  <c r="M5445" i="9"/>
  <c r="M5446" i="9"/>
  <c r="M5447" i="9"/>
  <c r="M5448" i="9"/>
  <c r="M5449" i="9"/>
  <c r="M5450" i="9"/>
  <c r="M5451" i="9"/>
  <c r="M5452" i="9"/>
  <c r="M5453" i="9"/>
  <c r="M5454" i="9"/>
  <c r="M5455" i="9"/>
  <c r="M5456" i="9"/>
  <c r="M5457" i="9"/>
  <c r="M5458" i="9"/>
  <c r="M5459" i="9"/>
  <c r="M5460" i="9"/>
  <c r="M5461" i="9"/>
  <c r="M5462" i="9"/>
  <c r="M5463" i="9"/>
  <c r="M5464" i="9"/>
  <c r="M5465" i="9"/>
  <c r="M5466" i="9"/>
  <c r="M5467" i="9"/>
  <c r="M5468" i="9"/>
  <c r="M5469" i="9"/>
  <c r="M5470" i="9"/>
  <c r="M5471" i="9"/>
  <c r="M5472" i="9"/>
  <c r="M5473" i="9"/>
  <c r="M5474" i="9"/>
  <c r="M5475" i="9"/>
  <c r="M5476" i="9"/>
  <c r="M5477" i="9"/>
  <c r="M5478" i="9"/>
  <c r="M5479" i="9"/>
  <c r="M5480" i="9"/>
  <c r="M5481" i="9"/>
  <c r="M5482" i="9"/>
  <c r="M5483" i="9"/>
  <c r="M5484" i="9"/>
  <c r="M5485" i="9"/>
  <c r="M5486" i="9"/>
  <c r="M5487" i="9"/>
  <c r="M5488" i="9"/>
  <c r="M5489" i="9"/>
  <c r="M5490" i="9"/>
  <c r="M5491" i="9"/>
  <c r="M5492" i="9"/>
  <c r="M5493" i="9"/>
  <c r="M5494" i="9"/>
  <c r="M5495" i="9"/>
  <c r="M5496" i="9"/>
  <c r="M5497" i="9"/>
  <c r="M5498" i="9"/>
  <c r="M5499" i="9"/>
  <c r="M5500" i="9"/>
  <c r="M5501" i="9"/>
  <c r="M5502" i="9"/>
  <c r="M5503" i="9"/>
  <c r="M5504" i="9"/>
  <c r="M5505" i="9"/>
  <c r="M5506" i="9"/>
  <c r="M5507" i="9"/>
  <c r="M5508" i="9"/>
  <c r="M5509" i="9"/>
  <c r="M5510" i="9"/>
  <c r="M5511" i="9"/>
  <c r="M5512" i="9"/>
  <c r="M5513" i="9"/>
  <c r="M5514" i="9"/>
  <c r="M5515" i="9"/>
  <c r="M5516" i="9"/>
  <c r="M5517" i="9"/>
  <c r="M5518" i="9"/>
  <c r="M5519" i="9"/>
  <c r="M5520" i="9"/>
  <c r="M5521" i="9"/>
  <c r="M5522" i="9"/>
  <c r="M5523" i="9"/>
  <c r="M5524" i="9"/>
  <c r="M5525" i="9"/>
  <c r="M5526" i="9"/>
  <c r="M5527" i="9"/>
  <c r="M5528" i="9"/>
  <c r="M5529" i="9"/>
  <c r="M5530" i="9"/>
  <c r="M5531" i="9"/>
  <c r="M5532" i="9"/>
  <c r="M5533" i="9"/>
  <c r="M5534" i="9"/>
  <c r="M5535" i="9"/>
  <c r="M5536" i="9"/>
  <c r="M5537" i="9"/>
  <c r="M5538" i="9"/>
  <c r="M5539" i="9"/>
  <c r="M5540" i="9"/>
  <c r="M5541" i="9"/>
  <c r="M5542" i="9"/>
  <c r="M5543" i="9"/>
  <c r="M5544" i="9"/>
  <c r="M5545" i="9"/>
  <c r="M5546" i="9"/>
  <c r="M5547" i="9"/>
  <c r="M5548" i="9"/>
  <c r="M5549" i="9"/>
  <c r="M5550" i="9"/>
  <c r="M5551" i="9"/>
  <c r="M5552" i="9"/>
  <c r="M5553" i="9"/>
  <c r="M5554" i="9"/>
  <c r="M5555" i="9"/>
  <c r="M5556" i="9"/>
  <c r="M5557" i="9"/>
  <c r="M5558" i="9"/>
  <c r="M5559" i="9"/>
  <c r="M5560" i="9"/>
  <c r="M5561" i="9"/>
  <c r="M5562" i="9"/>
  <c r="M5563" i="9"/>
  <c r="M5564" i="9"/>
  <c r="M5565" i="9"/>
  <c r="M5566" i="9"/>
  <c r="M5567" i="9"/>
  <c r="M5568" i="9"/>
  <c r="M5569" i="9"/>
  <c r="M5570" i="9"/>
  <c r="M5571" i="9"/>
  <c r="M5572" i="9"/>
  <c r="M5573" i="9"/>
  <c r="M5574" i="9"/>
  <c r="M5575" i="9"/>
  <c r="M5576" i="9"/>
  <c r="M5577" i="9"/>
  <c r="M5578" i="9"/>
  <c r="M5579" i="9"/>
  <c r="M5580" i="9"/>
  <c r="M5581" i="9"/>
  <c r="M5582" i="9"/>
  <c r="M5583" i="9"/>
  <c r="M5584" i="9"/>
  <c r="M5585" i="9"/>
  <c r="M5586" i="9"/>
  <c r="M5587" i="9"/>
  <c r="M5588" i="9"/>
  <c r="M5589" i="9"/>
  <c r="M5590" i="9"/>
  <c r="M5591" i="9"/>
  <c r="M5592" i="9"/>
  <c r="M5593" i="9"/>
  <c r="M5594" i="9"/>
  <c r="M5595" i="9"/>
  <c r="M5596" i="9"/>
  <c r="M5597" i="9"/>
  <c r="M5598" i="9"/>
  <c r="M5599" i="9"/>
  <c r="M5600" i="9"/>
  <c r="M5601" i="9"/>
  <c r="M5602" i="9"/>
  <c r="M5603" i="9"/>
  <c r="M5604" i="9"/>
  <c r="M5605" i="9"/>
  <c r="M5606" i="9"/>
  <c r="M5607" i="9"/>
  <c r="M5608" i="9"/>
  <c r="M5609" i="9"/>
  <c r="M5610" i="9"/>
  <c r="M5611" i="9"/>
  <c r="M5612" i="9"/>
  <c r="M5613" i="9"/>
  <c r="M5614" i="9"/>
  <c r="M5615" i="9"/>
  <c r="M5616" i="9"/>
  <c r="M5617" i="9"/>
  <c r="M5618" i="9"/>
  <c r="M5619" i="9"/>
  <c r="M5620" i="9"/>
  <c r="M5621" i="9"/>
  <c r="M5622" i="9"/>
  <c r="M5623" i="9"/>
  <c r="M5624" i="9"/>
  <c r="M5625" i="9"/>
  <c r="M5626" i="9"/>
  <c r="M5627" i="9"/>
  <c r="M5628" i="9"/>
  <c r="M5629" i="9"/>
  <c r="M5630" i="9"/>
  <c r="M5631" i="9"/>
  <c r="M5632" i="9"/>
  <c r="M5633" i="9"/>
  <c r="M5634" i="9"/>
  <c r="M5635" i="9"/>
  <c r="M5636" i="9"/>
  <c r="M5637" i="9"/>
  <c r="M5638" i="9"/>
  <c r="M5639" i="9"/>
  <c r="M5640" i="9"/>
  <c r="M5641" i="9"/>
  <c r="M5642" i="9"/>
  <c r="M5643" i="9"/>
  <c r="M5644" i="9"/>
  <c r="M5645" i="9"/>
  <c r="M5646" i="9"/>
  <c r="M5647" i="9"/>
  <c r="M5648" i="9"/>
  <c r="M5649" i="9"/>
  <c r="M5650" i="9"/>
  <c r="M5651" i="9"/>
  <c r="M5652" i="9"/>
  <c r="M5653" i="9"/>
  <c r="M5654" i="9"/>
  <c r="M5655" i="9"/>
  <c r="M5656" i="9"/>
  <c r="M5657" i="9"/>
  <c r="M5658" i="9"/>
  <c r="M5659" i="9"/>
  <c r="M5660" i="9"/>
  <c r="M5661" i="9"/>
  <c r="M5662" i="9"/>
  <c r="M5663" i="9"/>
  <c r="M5664" i="9"/>
  <c r="M5665" i="9"/>
  <c r="M5666" i="9"/>
  <c r="M5667" i="9"/>
  <c r="M5668" i="9"/>
  <c r="M5669" i="9"/>
  <c r="M5670" i="9"/>
  <c r="M5671" i="9"/>
  <c r="M5672" i="9"/>
  <c r="M5673" i="9"/>
  <c r="M5674" i="9"/>
  <c r="M5675" i="9"/>
  <c r="M5676" i="9"/>
  <c r="M5677" i="9"/>
  <c r="M5678" i="9"/>
  <c r="M5679" i="9"/>
  <c r="M5680" i="9"/>
  <c r="M5681" i="9"/>
  <c r="M5682" i="9"/>
  <c r="M5683" i="9"/>
  <c r="M5684" i="9"/>
  <c r="M5685" i="9"/>
  <c r="M5686" i="9"/>
  <c r="M5687" i="9"/>
  <c r="M5688" i="9"/>
  <c r="M5689" i="9"/>
  <c r="M5690" i="9"/>
  <c r="M5691" i="9"/>
  <c r="M5692" i="9"/>
  <c r="M5693" i="9"/>
  <c r="M5694" i="9"/>
  <c r="M5695" i="9"/>
  <c r="M5696" i="9"/>
  <c r="M5697" i="9"/>
  <c r="M5698" i="9"/>
  <c r="M5699" i="9"/>
  <c r="M5700" i="9"/>
  <c r="M5701" i="9"/>
  <c r="M5702" i="9"/>
  <c r="M5703" i="9"/>
  <c r="M5704" i="9"/>
  <c r="M5705" i="9"/>
  <c r="M5706" i="9"/>
  <c r="M5707" i="9"/>
  <c r="M5708" i="9"/>
  <c r="M5709" i="9"/>
  <c r="M5710" i="9"/>
  <c r="M5711" i="9"/>
  <c r="M5712" i="9"/>
  <c r="M5713" i="9"/>
  <c r="M5714" i="9"/>
  <c r="M5715" i="9"/>
  <c r="M5716" i="9"/>
  <c r="M5717" i="9"/>
  <c r="M5718" i="9"/>
  <c r="M5719" i="9"/>
  <c r="M5720" i="9"/>
  <c r="M5721" i="9"/>
  <c r="M5722" i="9"/>
  <c r="M5723" i="9"/>
  <c r="M5724" i="9"/>
  <c r="M5725" i="9"/>
  <c r="M5726" i="9"/>
  <c r="M5727" i="9"/>
  <c r="M5728" i="9"/>
  <c r="M5729" i="9"/>
  <c r="M5730" i="9"/>
  <c r="M5731" i="9"/>
  <c r="M5732" i="9"/>
  <c r="M5733" i="9"/>
  <c r="M5734" i="9"/>
  <c r="M5735" i="9"/>
  <c r="M5736" i="9"/>
  <c r="M5737" i="9"/>
  <c r="M5738" i="9"/>
  <c r="M5739" i="9"/>
  <c r="M5740" i="9"/>
  <c r="M5741" i="9"/>
  <c r="M5742" i="9"/>
  <c r="M5743" i="9"/>
  <c r="M5744" i="9"/>
  <c r="M5745" i="9"/>
  <c r="M5746" i="9"/>
  <c r="M5747" i="9"/>
  <c r="M5748" i="9"/>
  <c r="M5749" i="9"/>
  <c r="M5750" i="9"/>
  <c r="M5751" i="9"/>
  <c r="M5752" i="9"/>
  <c r="M5753" i="9"/>
  <c r="M5754" i="9"/>
  <c r="M5755" i="9"/>
  <c r="M5756" i="9"/>
  <c r="M5757" i="9"/>
  <c r="M5758" i="9"/>
  <c r="M5759" i="9"/>
  <c r="M5760" i="9"/>
  <c r="M5761" i="9"/>
  <c r="M5762" i="9"/>
  <c r="M5763" i="9"/>
  <c r="M5764" i="9"/>
  <c r="M5765" i="9"/>
  <c r="M5766" i="9"/>
  <c r="M5767" i="9"/>
  <c r="M5768" i="9"/>
  <c r="M5769" i="9"/>
  <c r="M5770" i="9"/>
  <c r="M5771" i="9"/>
  <c r="M5772" i="9"/>
  <c r="M5773" i="9"/>
  <c r="M5774" i="9"/>
  <c r="M5775" i="9"/>
  <c r="M5776" i="9"/>
  <c r="M5777" i="9"/>
  <c r="M5778" i="9"/>
  <c r="M5779" i="9"/>
  <c r="M5780" i="9"/>
  <c r="M5781" i="9"/>
  <c r="M5782" i="9"/>
  <c r="M5783" i="9"/>
  <c r="M5784" i="9"/>
  <c r="M5785" i="9"/>
  <c r="M5786" i="9"/>
  <c r="M5787" i="9"/>
  <c r="M5788" i="9"/>
  <c r="M5789" i="9"/>
  <c r="M5790" i="9"/>
  <c r="M5791" i="9"/>
  <c r="M5792" i="9"/>
  <c r="M5793" i="9"/>
  <c r="M5794" i="9"/>
  <c r="M5795" i="9"/>
  <c r="M5796" i="9"/>
  <c r="M5797" i="9"/>
  <c r="M5798" i="9"/>
  <c r="M5799" i="9"/>
  <c r="M5800" i="9"/>
  <c r="M5801" i="9"/>
  <c r="M5802" i="9"/>
  <c r="M5803" i="9"/>
  <c r="M5804" i="9"/>
  <c r="M5805" i="9"/>
  <c r="M5806" i="9"/>
  <c r="M5807" i="9"/>
  <c r="M5808" i="9"/>
  <c r="M5809" i="9"/>
  <c r="M5810" i="9"/>
  <c r="M5811" i="9"/>
  <c r="M5812" i="9"/>
  <c r="M5813" i="9"/>
  <c r="M5814" i="9"/>
  <c r="M5815" i="9"/>
  <c r="M5816" i="9"/>
  <c r="M5817" i="9"/>
  <c r="M5818" i="9"/>
  <c r="M5819" i="9"/>
  <c r="M5820" i="9"/>
  <c r="M5821" i="9"/>
  <c r="M5822" i="9"/>
  <c r="M5823" i="9"/>
  <c r="M5824" i="9"/>
  <c r="M5825" i="9"/>
  <c r="M5826" i="9"/>
  <c r="M5827" i="9"/>
  <c r="M5828" i="9"/>
  <c r="M5829" i="9"/>
  <c r="M5830" i="9"/>
  <c r="M5831" i="9"/>
  <c r="M5832" i="9"/>
  <c r="M5833" i="9"/>
  <c r="M5834" i="9"/>
  <c r="M5835" i="9"/>
  <c r="M5836" i="9"/>
  <c r="M5837" i="9"/>
  <c r="M5838" i="9"/>
  <c r="M5839" i="9"/>
  <c r="M5840" i="9"/>
  <c r="M5841" i="9"/>
  <c r="M5842" i="9"/>
  <c r="M5843" i="9"/>
  <c r="M5844" i="9"/>
  <c r="M5845" i="9"/>
  <c r="M5846" i="9"/>
  <c r="M5847" i="9"/>
  <c r="M5848" i="9"/>
  <c r="M5849" i="9"/>
  <c r="M5850" i="9"/>
  <c r="M5851" i="9"/>
  <c r="M5852" i="9"/>
  <c r="M5853" i="9"/>
  <c r="M5854" i="9"/>
  <c r="M5855" i="9"/>
  <c r="M5856" i="9"/>
  <c r="M5857" i="9"/>
  <c r="M5858" i="9"/>
  <c r="M5859" i="9"/>
  <c r="M5860" i="9"/>
  <c r="M5861" i="9"/>
  <c r="M5862" i="9"/>
  <c r="M5863" i="9"/>
  <c r="M5864" i="9"/>
  <c r="M5865" i="9"/>
  <c r="M5866" i="9"/>
  <c r="M5867" i="9"/>
  <c r="M5868" i="9"/>
  <c r="M5869" i="9"/>
  <c r="M5870" i="9"/>
  <c r="M5871" i="9"/>
  <c r="M5872" i="9"/>
  <c r="M5873" i="9"/>
  <c r="M5874" i="9"/>
  <c r="M5875" i="9"/>
  <c r="M5876" i="9"/>
  <c r="M5877" i="9"/>
  <c r="M5878" i="9"/>
  <c r="M5879" i="9"/>
  <c r="M5880" i="9"/>
  <c r="M5881" i="9"/>
  <c r="M5882" i="9"/>
  <c r="M5883" i="9"/>
  <c r="M5884" i="9"/>
  <c r="M5885" i="9"/>
  <c r="M5886" i="9"/>
  <c r="M5887" i="9"/>
  <c r="M5888" i="9"/>
  <c r="M5889" i="9"/>
  <c r="M5890" i="9"/>
  <c r="M5891" i="9"/>
  <c r="M5892" i="9"/>
  <c r="M5893" i="9"/>
  <c r="M5894" i="9"/>
  <c r="M5895" i="9"/>
  <c r="M5896" i="9"/>
  <c r="M5897" i="9"/>
  <c r="M5898" i="9"/>
  <c r="M5899" i="9"/>
  <c r="M5900" i="9"/>
  <c r="M5901" i="9"/>
  <c r="M5902" i="9"/>
  <c r="M5903" i="9"/>
  <c r="M5904" i="9"/>
  <c r="M5905" i="9"/>
  <c r="M5906" i="9"/>
  <c r="M5907" i="9"/>
  <c r="M5908" i="9"/>
  <c r="M5909" i="9"/>
  <c r="M5910" i="9"/>
  <c r="M5911" i="9"/>
  <c r="M5912" i="9"/>
  <c r="M5913" i="9"/>
  <c r="M5914" i="9"/>
  <c r="M5915" i="9"/>
  <c r="M5916" i="9"/>
  <c r="M5917" i="9"/>
  <c r="M5918" i="9"/>
  <c r="M5919" i="9"/>
  <c r="M5920" i="9"/>
  <c r="M5921" i="9"/>
  <c r="M5922" i="9"/>
  <c r="M5923" i="9"/>
  <c r="M5924" i="9"/>
  <c r="M5925" i="9"/>
  <c r="M5926" i="9"/>
  <c r="M5927" i="9"/>
  <c r="M5928" i="9"/>
  <c r="M5929" i="9"/>
  <c r="M5930" i="9"/>
  <c r="M5931" i="9"/>
  <c r="M5932" i="9"/>
  <c r="M5933" i="9"/>
  <c r="M5934" i="9"/>
  <c r="M5935" i="9"/>
  <c r="M5936" i="9"/>
  <c r="M5937" i="9"/>
  <c r="M5938" i="9"/>
  <c r="M5939" i="9"/>
  <c r="M5940" i="9"/>
  <c r="M5941" i="9"/>
  <c r="M5942" i="9"/>
  <c r="M5943" i="9"/>
  <c r="M5944" i="9"/>
  <c r="M5945" i="9"/>
  <c r="M5946" i="9"/>
  <c r="M5947" i="9"/>
  <c r="M5948" i="9"/>
  <c r="M5949" i="9"/>
  <c r="M5950" i="9"/>
  <c r="M5951" i="9"/>
  <c r="M5952" i="9"/>
  <c r="M5953" i="9"/>
  <c r="M5954" i="9"/>
  <c r="M5955" i="9"/>
  <c r="M5956" i="9"/>
  <c r="M5957" i="9"/>
  <c r="M5958" i="9"/>
  <c r="M5959" i="9"/>
  <c r="M5960" i="9"/>
  <c r="M5961" i="9"/>
  <c r="M5962" i="9"/>
  <c r="M5963" i="9"/>
  <c r="M5964" i="9"/>
  <c r="M5965" i="9"/>
  <c r="M5966" i="9"/>
  <c r="M5967" i="9"/>
  <c r="M5968" i="9"/>
  <c r="M5969" i="9"/>
  <c r="M5970" i="9"/>
  <c r="M5971" i="9"/>
  <c r="M5972" i="9"/>
  <c r="M5973" i="9"/>
  <c r="M5974" i="9"/>
  <c r="M5975" i="9"/>
  <c r="M5976" i="9"/>
  <c r="M5977" i="9"/>
  <c r="M5978" i="9"/>
  <c r="M5979" i="9"/>
  <c r="M5980" i="9"/>
  <c r="M5981" i="9"/>
  <c r="M5982" i="9"/>
  <c r="M5983" i="9"/>
  <c r="M5984" i="9"/>
  <c r="M5985" i="9"/>
  <c r="M5986" i="9"/>
  <c r="M5987" i="9"/>
  <c r="M5988" i="9"/>
  <c r="M5989" i="9"/>
  <c r="M5990" i="9"/>
  <c r="M5991" i="9"/>
  <c r="M5992" i="9"/>
  <c r="M5993" i="9"/>
  <c r="M5994" i="9"/>
  <c r="M5995" i="9"/>
  <c r="M5996" i="9"/>
  <c r="M5997" i="9"/>
  <c r="M5998" i="9"/>
  <c r="M5999" i="9"/>
  <c r="M6000" i="9"/>
  <c r="M6001" i="9"/>
  <c r="M6002" i="9"/>
  <c r="M6003" i="9"/>
  <c r="M6004" i="9"/>
  <c r="M6005" i="9"/>
  <c r="M6006" i="9"/>
  <c r="M6007" i="9"/>
  <c r="M6008" i="9"/>
  <c r="M6009" i="9"/>
  <c r="M6010" i="9"/>
  <c r="M6011" i="9"/>
  <c r="M6012" i="9"/>
  <c r="M6013" i="9"/>
  <c r="M6014" i="9"/>
  <c r="M6015" i="9"/>
  <c r="M6016" i="9"/>
  <c r="M6017" i="9"/>
  <c r="M6018" i="9"/>
  <c r="M6019" i="9"/>
  <c r="M6020" i="9"/>
  <c r="M6021" i="9"/>
  <c r="M6022" i="9"/>
  <c r="M6023" i="9"/>
  <c r="M6024" i="9"/>
  <c r="M6025" i="9"/>
  <c r="M6026" i="9"/>
  <c r="M6027" i="9"/>
  <c r="M6028" i="9"/>
  <c r="M6029" i="9"/>
  <c r="M6030" i="9"/>
  <c r="M6031" i="9"/>
  <c r="M6032" i="9"/>
  <c r="M6033" i="9"/>
  <c r="M6034" i="9"/>
  <c r="M6035" i="9"/>
  <c r="M6036" i="9"/>
  <c r="M6037" i="9"/>
  <c r="M6038" i="9"/>
  <c r="M6039" i="9"/>
  <c r="M6040" i="9"/>
  <c r="M6041" i="9"/>
  <c r="M6042" i="9"/>
  <c r="M6043" i="9"/>
  <c r="M6044" i="9"/>
  <c r="M6045" i="9"/>
  <c r="M6046" i="9"/>
  <c r="M6047" i="9"/>
  <c r="M6048" i="9"/>
  <c r="M6049" i="9"/>
  <c r="M6050" i="9"/>
  <c r="M6051" i="9"/>
  <c r="M6052" i="9"/>
  <c r="M6053" i="9"/>
  <c r="M6054" i="9"/>
  <c r="M6055" i="9"/>
  <c r="M6056" i="9"/>
  <c r="M6057" i="9"/>
  <c r="M6058" i="9"/>
  <c r="M6059" i="9"/>
  <c r="M6060" i="9"/>
  <c r="M6061" i="9"/>
  <c r="M6062" i="9"/>
  <c r="M6063" i="9"/>
  <c r="M6064" i="9"/>
  <c r="M6065" i="9"/>
  <c r="M6066" i="9"/>
  <c r="M6067" i="9"/>
  <c r="M6068" i="9"/>
  <c r="M6069" i="9"/>
  <c r="M6070" i="9"/>
  <c r="M6071" i="9"/>
  <c r="M6072" i="9"/>
  <c r="M6073" i="9"/>
  <c r="M6074" i="9"/>
  <c r="M6075" i="9"/>
  <c r="M6076" i="9"/>
  <c r="M6077" i="9"/>
  <c r="M6078" i="9"/>
  <c r="M6079" i="9"/>
  <c r="M6080" i="9"/>
  <c r="M6081" i="9"/>
  <c r="M6082" i="9"/>
  <c r="M6083" i="9"/>
  <c r="M6084" i="9"/>
  <c r="M6085" i="9"/>
  <c r="M6086" i="9"/>
  <c r="M6087" i="9"/>
  <c r="M6088" i="9"/>
  <c r="M6089" i="9"/>
  <c r="M6090" i="9"/>
  <c r="M6091" i="9"/>
  <c r="M6092" i="9"/>
  <c r="M6093" i="9"/>
  <c r="M6094" i="9"/>
  <c r="M6095" i="9"/>
  <c r="M6096" i="9"/>
  <c r="M6097" i="9"/>
  <c r="M6098" i="9"/>
  <c r="M6099" i="9"/>
  <c r="M6100" i="9"/>
  <c r="M6101" i="9"/>
  <c r="M6102" i="9"/>
  <c r="M6103" i="9"/>
  <c r="M6104" i="9"/>
  <c r="M6105" i="9"/>
  <c r="M6106" i="9"/>
  <c r="M6107" i="9"/>
  <c r="M6108" i="9"/>
  <c r="M6109" i="9"/>
  <c r="M6110" i="9"/>
  <c r="M6111" i="9"/>
  <c r="M6112" i="9"/>
  <c r="M6113" i="9"/>
  <c r="M6114" i="9"/>
  <c r="M6115" i="9"/>
  <c r="M6116" i="9"/>
  <c r="M6117" i="9"/>
  <c r="M6118" i="9"/>
  <c r="M6119" i="9"/>
  <c r="M6120" i="9"/>
  <c r="M6121" i="9"/>
  <c r="M6122" i="9"/>
  <c r="M6123" i="9"/>
  <c r="M6124" i="9"/>
  <c r="M6125" i="9"/>
  <c r="M6126" i="9"/>
  <c r="M6127" i="9"/>
  <c r="M6128" i="9"/>
  <c r="M6129" i="9"/>
  <c r="M6130" i="9"/>
  <c r="M6131" i="9"/>
  <c r="M6132" i="9"/>
  <c r="M6133" i="9"/>
  <c r="M6134" i="9"/>
  <c r="M6135" i="9"/>
  <c r="M6136" i="9"/>
  <c r="M6137" i="9"/>
  <c r="M6138" i="9"/>
  <c r="M6139" i="9"/>
  <c r="M6140" i="9"/>
  <c r="M6141" i="9"/>
  <c r="M6142" i="9"/>
  <c r="M6143" i="9"/>
  <c r="M6144" i="9"/>
  <c r="M6145" i="9"/>
  <c r="M6146" i="9"/>
  <c r="M6147" i="9"/>
  <c r="M6148" i="9"/>
  <c r="M6149" i="9"/>
  <c r="M6150" i="9"/>
  <c r="M6151" i="9"/>
  <c r="M6152" i="9"/>
  <c r="M6153" i="9"/>
  <c r="M6154" i="9"/>
  <c r="M6155" i="9"/>
  <c r="M6156" i="9"/>
  <c r="M6157" i="9"/>
  <c r="M6158" i="9"/>
  <c r="M6159" i="9"/>
  <c r="M6160" i="9"/>
  <c r="M6161" i="9"/>
  <c r="M6162" i="9"/>
  <c r="M6163" i="9"/>
  <c r="M6164" i="9"/>
  <c r="M6165" i="9"/>
  <c r="M6166" i="9"/>
  <c r="M6167" i="9"/>
  <c r="M6168" i="9"/>
  <c r="M6169" i="9"/>
  <c r="M6170" i="9"/>
  <c r="M6171" i="9"/>
  <c r="M6172" i="9"/>
  <c r="M6173" i="9"/>
  <c r="M6174" i="9"/>
  <c r="M6175" i="9"/>
  <c r="M6176" i="9"/>
  <c r="M6177" i="9"/>
  <c r="M6178" i="9"/>
  <c r="M6179" i="9"/>
  <c r="M6180" i="9"/>
  <c r="M6181" i="9"/>
  <c r="M6182" i="9"/>
  <c r="M6183" i="9"/>
  <c r="M6184" i="9"/>
  <c r="M6185" i="9"/>
  <c r="M6186" i="9"/>
  <c r="M6187" i="9"/>
  <c r="M6188" i="9"/>
  <c r="M6189" i="9"/>
  <c r="M6190" i="9"/>
  <c r="M6191" i="9"/>
  <c r="M6192" i="9"/>
  <c r="M6193" i="9"/>
  <c r="M6194" i="9"/>
  <c r="M6195" i="9"/>
  <c r="M6196" i="9"/>
  <c r="M6197" i="9"/>
  <c r="M6198" i="9"/>
  <c r="M6199" i="9"/>
  <c r="M6200" i="9"/>
  <c r="M6201" i="9"/>
  <c r="M6202" i="9"/>
  <c r="M6203" i="9"/>
  <c r="M6204" i="9"/>
  <c r="M6205" i="9"/>
  <c r="M6206" i="9"/>
  <c r="M6207" i="9"/>
  <c r="M6208" i="9"/>
  <c r="M6209" i="9"/>
  <c r="M6210" i="9"/>
  <c r="M6211" i="9"/>
  <c r="M6212" i="9"/>
  <c r="M6213" i="9"/>
  <c r="M6214" i="9"/>
  <c r="M6215" i="9"/>
  <c r="M6216" i="9"/>
  <c r="M6217" i="9"/>
  <c r="M6218" i="9"/>
  <c r="M6219" i="9"/>
  <c r="M6220" i="9"/>
  <c r="M6221" i="9"/>
  <c r="M6222" i="9"/>
  <c r="M6223" i="9"/>
  <c r="M6224" i="9"/>
  <c r="M6225" i="9"/>
  <c r="M6226" i="9"/>
  <c r="M6227" i="9"/>
  <c r="M6228" i="9"/>
  <c r="M6229" i="9"/>
  <c r="M6230" i="9"/>
  <c r="M6231" i="9"/>
  <c r="M6232" i="9"/>
  <c r="M6233" i="9"/>
  <c r="M6234" i="9"/>
  <c r="M6235" i="9"/>
  <c r="M6236" i="9"/>
  <c r="M6237" i="9"/>
  <c r="M6238" i="9"/>
  <c r="M6239" i="9"/>
  <c r="M6240" i="9"/>
  <c r="M6241" i="9"/>
  <c r="M6242" i="9"/>
  <c r="M6243" i="9"/>
  <c r="M6244" i="9"/>
  <c r="M6245" i="9"/>
  <c r="M6246" i="9"/>
  <c r="M6247" i="9"/>
  <c r="M6248" i="9"/>
  <c r="M6249" i="9"/>
  <c r="M6250" i="9"/>
  <c r="M6251" i="9"/>
  <c r="M6252" i="9"/>
  <c r="M6253" i="9"/>
  <c r="M6254" i="9"/>
  <c r="M6255" i="9"/>
  <c r="M6256" i="9"/>
  <c r="M6257" i="9"/>
  <c r="M6258" i="9"/>
  <c r="M6259" i="9"/>
  <c r="M6260" i="9"/>
  <c r="M6261" i="9"/>
  <c r="M6262" i="9"/>
  <c r="M6263" i="9"/>
  <c r="M6264" i="9"/>
  <c r="M6265" i="9"/>
  <c r="M6266" i="9"/>
  <c r="M6267" i="9"/>
  <c r="M6268" i="9"/>
  <c r="M6269" i="9"/>
  <c r="M6270" i="9"/>
  <c r="M6271" i="9"/>
  <c r="M6272" i="9"/>
  <c r="M6273" i="9"/>
  <c r="M6274" i="9"/>
  <c r="M6275" i="9"/>
  <c r="M6276" i="9"/>
  <c r="M6277" i="9"/>
  <c r="M6278" i="9"/>
  <c r="M6279" i="9"/>
  <c r="M6280" i="9"/>
  <c r="M6281" i="9"/>
  <c r="M6282" i="9"/>
  <c r="M6283" i="9"/>
  <c r="M6284" i="9"/>
  <c r="M6285" i="9"/>
  <c r="M6286" i="9"/>
  <c r="M6287" i="9"/>
  <c r="M6288" i="9"/>
  <c r="M6289" i="9"/>
  <c r="M6290" i="9"/>
  <c r="M6291" i="9"/>
  <c r="M6292" i="9"/>
  <c r="M6293" i="9"/>
  <c r="M6294" i="9"/>
  <c r="M6295" i="9"/>
  <c r="M6296" i="9"/>
  <c r="M6297" i="9"/>
  <c r="M6298" i="9"/>
  <c r="M6299" i="9"/>
  <c r="M6300" i="9"/>
  <c r="M6301" i="9"/>
  <c r="M6302" i="9"/>
  <c r="M6303" i="9"/>
  <c r="M6304" i="9"/>
  <c r="M6305" i="9"/>
  <c r="M6306" i="9"/>
  <c r="M6307" i="9"/>
  <c r="M6308" i="9"/>
  <c r="M6309" i="9"/>
  <c r="M6310" i="9"/>
  <c r="M6311" i="9"/>
  <c r="M6312" i="9"/>
  <c r="M6313" i="9"/>
  <c r="M6314" i="9"/>
  <c r="M6315" i="9"/>
  <c r="M6316" i="9"/>
  <c r="M6317" i="9"/>
  <c r="M6318" i="9"/>
  <c r="M6319" i="9"/>
  <c r="M6320" i="9"/>
  <c r="M6321" i="9"/>
  <c r="M6322" i="9"/>
  <c r="M6323" i="9"/>
  <c r="M6324" i="9"/>
  <c r="M6325" i="9"/>
  <c r="M6326" i="9"/>
  <c r="M6327" i="9"/>
  <c r="M6328" i="9"/>
  <c r="M6329" i="9"/>
  <c r="M6330" i="9"/>
  <c r="M6331" i="9"/>
  <c r="M6332" i="9"/>
  <c r="M6333" i="9"/>
  <c r="M6334" i="9"/>
  <c r="M6335" i="9"/>
  <c r="M6336" i="9"/>
  <c r="M6337" i="9"/>
  <c r="M6338" i="9"/>
  <c r="M6339" i="9"/>
  <c r="M6340" i="9"/>
  <c r="M6341" i="9"/>
  <c r="M6342" i="9"/>
  <c r="M6343" i="9"/>
  <c r="M6344" i="9"/>
  <c r="M6345" i="9"/>
  <c r="M6346" i="9"/>
  <c r="M6347" i="9"/>
  <c r="M6348" i="9"/>
  <c r="M6349" i="9"/>
  <c r="M6350" i="9"/>
  <c r="M6351" i="9"/>
  <c r="M6352" i="9"/>
  <c r="M6353" i="9"/>
  <c r="M6354" i="9"/>
  <c r="M6355" i="9"/>
  <c r="M6356" i="9"/>
  <c r="M6357" i="9"/>
  <c r="M6358" i="9"/>
  <c r="M6359" i="9"/>
  <c r="M6360" i="9"/>
  <c r="M6361" i="9"/>
  <c r="M6362" i="9"/>
  <c r="M6363" i="9"/>
  <c r="M6364" i="9"/>
  <c r="M6365" i="9"/>
  <c r="M6366" i="9"/>
  <c r="M6367" i="9"/>
  <c r="M6368" i="9"/>
  <c r="M6369" i="9"/>
  <c r="M6370" i="9"/>
  <c r="M6371" i="9"/>
  <c r="M6372" i="9"/>
  <c r="M6373" i="9"/>
  <c r="M6374" i="9"/>
  <c r="M6375" i="9"/>
  <c r="M6376" i="9"/>
  <c r="M6377" i="9"/>
  <c r="M6378" i="9"/>
  <c r="M6379" i="9"/>
  <c r="M6380" i="9"/>
  <c r="M6381" i="9"/>
  <c r="M6382" i="9"/>
  <c r="M6383" i="9"/>
  <c r="M6384" i="9"/>
  <c r="M6385" i="9"/>
  <c r="M6386" i="9"/>
  <c r="M6387" i="9"/>
  <c r="M6388" i="9"/>
  <c r="M6389" i="9"/>
  <c r="M6390" i="9"/>
  <c r="M6391" i="9"/>
  <c r="M6392" i="9"/>
  <c r="M6393" i="9"/>
  <c r="M6394" i="9"/>
  <c r="M6395" i="9"/>
  <c r="M6396" i="9"/>
  <c r="M6397" i="9"/>
  <c r="M6398" i="9"/>
  <c r="M6399" i="9"/>
  <c r="M6400" i="9"/>
  <c r="M6401" i="9"/>
  <c r="M6402" i="9"/>
  <c r="M6403" i="9"/>
  <c r="M6404" i="9"/>
  <c r="M6405" i="9"/>
  <c r="M6406" i="9"/>
  <c r="M6407" i="9"/>
  <c r="M6408" i="9"/>
  <c r="M6409" i="9"/>
  <c r="M6410" i="9"/>
  <c r="M6411" i="9"/>
  <c r="M6412" i="9"/>
  <c r="M6413" i="9"/>
  <c r="M6414" i="9"/>
  <c r="M6415" i="9"/>
  <c r="M6416" i="9"/>
  <c r="M6417" i="9"/>
  <c r="M6418" i="9"/>
  <c r="M6419" i="9"/>
  <c r="M6420" i="9"/>
  <c r="M6421" i="9"/>
  <c r="M6422" i="9"/>
  <c r="M6423" i="9"/>
  <c r="M6424" i="9"/>
  <c r="M6425" i="9"/>
  <c r="M6426" i="9"/>
  <c r="M6427" i="9"/>
  <c r="M6428" i="9"/>
  <c r="M6429" i="9"/>
  <c r="M6430" i="9"/>
  <c r="M6431" i="9"/>
  <c r="M6432" i="9"/>
  <c r="M6433" i="9"/>
  <c r="M6434" i="9"/>
  <c r="M6435" i="9"/>
  <c r="M6436" i="9"/>
  <c r="M6437" i="9"/>
  <c r="M6438" i="9"/>
  <c r="M6439" i="9"/>
  <c r="M6440" i="9"/>
  <c r="M6441" i="9"/>
  <c r="M6442" i="9"/>
  <c r="M6443" i="9"/>
  <c r="M6444" i="9"/>
  <c r="M6445" i="9"/>
  <c r="M6446" i="9"/>
  <c r="M6447" i="9"/>
  <c r="M6448" i="9"/>
  <c r="M6449" i="9"/>
  <c r="M6450" i="9"/>
  <c r="M6451" i="9"/>
  <c r="M6452" i="9"/>
  <c r="M6453" i="9"/>
  <c r="M6454" i="9"/>
  <c r="M6455" i="9"/>
  <c r="M6456" i="9"/>
  <c r="M6457" i="9"/>
  <c r="M6458" i="9"/>
  <c r="M6459" i="9"/>
  <c r="M6460" i="9"/>
  <c r="M6461" i="9"/>
  <c r="M6462" i="9"/>
  <c r="M6463" i="9"/>
  <c r="M6464" i="9"/>
  <c r="M6465" i="9"/>
  <c r="M6466" i="9"/>
  <c r="M6467" i="9"/>
  <c r="M6468" i="9"/>
  <c r="M6469" i="9"/>
  <c r="M6470" i="9"/>
  <c r="M6471" i="9"/>
  <c r="M6472" i="9"/>
  <c r="M6473" i="9"/>
  <c r="M6474" i="9"/>
  <c r="M6475" i="9"/>
  <c r="M6476" i="9"/>
  <c r="M6477" i="9"/>
  <c r="M6478" i="9"/>
  <c r="M6479" i="9"/>
  <c r="M6480" i="9"/>
  <c r="M6481" i="9"/>
  <c r="M6482" i="9"/>
  <c r="M6483" i="9"/>
  <c r="M6484" i="9"/>
  <c r="M6485" i="9"/>
  <c r="M6486" i="9"/>
  <c r="M6487" i="9"/>
  <c r="M6488" i="9"/>
  <c r="M6489" i="9"/>
  <c r="M6490" i="9"/>
  <c r="M6491" i="9"/>
  <c r="M6492" i="9"/>
  <c r="M6493" i="9"/>
  <c r="M6494" i="9"/>
  <c r="M6495" i="9"/>
  <c r="M6496" i="9"/>
  <c r="M6497" i="9"/>
  <c r="M6498" i="9"/>
  <c r="M6499" i="9"/>
  <c r="M6500" i="9"/>
  <c r="M6501" i="9"/>
  <c r="M6502" i="9"/>
  <c r="M6503" i="9"/>
  <c r="M6504" i="9"/>
  <c r="M6505" i="9"/>
  <c r="M6506" i="9"/>
  <c r="M6507" i="9"/>
  <c r="M6508" i="9"/>
  <c r="M6509" i="9"/>
  <c r="M6510" i="9"/>
  <c r="M6511" i="9"/>
  <c r="M6512" i="9"/>
  <c r="M6513" i="9"/>
  <c r="M6514" i="9"/>
  <c r="M6515" i="9"/>
  <c r="M6516" i="9"/>
  <c r="M6517" i="9"/>
  <c r="M6518" i="9"/>
  <c r="M6519" i="9"/>
  <c r="M6520" i="9"/>
  <c r="M6521" i="9"/>
  <c r="M6522" i="9"/>
  <c r="M6523" i="9"/>
  <c r="M6524" i="9"/>
  <c r="M6525" i="9"/>
  <c r="M6526" i="9"/>
  <c r="M6527" i="9"/>
  <c r="M6528" i="9"/>
  <c r="M6529" i="9"/>
  <c r="M6530" i="9"/>
  <c r="M6531" i="9"/>
  <c r="M6532" i="9"/>
  <c r="M6533" i="9"/>
  <c r="M6534" i="9"/>
  <c r="M6535" i="9"/>
  <c r="M6536" i="9"/>
  <c r="M6537" i="9"/>
  <c r="M6538" i="9"/>
  <c r="M6539" i="9"/>
  <c r="M6540" i="9"/>
  <c r="M6541" i="9"/>
  <c r="M6542" i="9"/>
  <c r="M6543" i="9"/>
  <c r="M6544" i="9"/>
  <c r="M6545" i="9"/>
  <c r="M6546" i="9"/>
  <c r="M6547" i="9"/>
  <c r="M6548" i="9"/>
  <c r="M6549" i="9"/>
  <c r="M6550" i="9"/>
  <c r="M6551" i="9"/>
  <c r="M6552" i="9"/>
  <c r="M6553" i="9"/>
  <c r="M6554" i="9"/>
  <c r="M6555" i="9"/>
  <c r="M6556" i="9"/>
  <c r="M6557" i="9"/>
  <c r="M6558" i="9"/>
  <c r="M6559" i="9"/>
  <c r="M6560" i="9"/>
  <c r="M6561" i="9"/>
  <c r="M6562" i="9"/>
  <c r="M6563" i="9"/>
  <c r="M6564" i="9"/>
  <c r="M6565" i="9"/>
  <c r="M6566" i="9"/>
  <c r="M6567" i="9"/>
  <c r="M6568" i="9"/>
  <c r="M6569" i="9"/>
  <c r="M6570" i="9"/>
  <c r="M6571" i="9"/>
  <c r="M6572" i="9"/>
  <c r="M6573" i="9"/>
  <c r="M6574" i="9"/>
  <c r="M6575" i="9"/>
  <c r="M6576" i="9"/>
  <c r="M6577" i="9"/>
  <c r="M6578" i="9"/>
  <c r="M6579" i="9"/>
  <c r="M6580" i="9"/>
  <c r="M6581" i="9"/>
  <c r="M6582" i="9"/>
  <c r="M6583" i="9"/>
  <c r="M6584" i="9"/>
  <c r="M6585" i="9"/>
  <c r="M6586" i="9"/>
  <c r="M6587" i="9"/>
  <c r="M6588" i="9"/>
  <c r="M6589" i="9"/>
  <c r="M6590" i="9"/>
  <c r="M6591" i="9"/>
  <c r="M6592" i="9"/>
  <c r="M6593" i="9"/>
  <c r="M6594" i="9"/>
  <c r="M6595" i="9"/>
  <c r="M6596" i="9"/>
  <c r="M6597" i="9"/>
  <c r="M6598" i="9"/>
  <c r="M6599" i="9"/>
  <c r="M6600" i="9"/>
  <c r="M6601" i="9"/>
  <c r="M6602" i="9"/>
  <c r="M6603" i="9"/>
  <c r="M6604" i="9"/>
  <c r="M6605" i="9"/>
  <c r="M6606" i="9"/>
  <c r="M6607" i="9"/>
  <c r="M6608" i="9"/>
  <c r="M6609" i="9"/>
  <c r="M6610" i="9"/>
  <c r="M6611" i="9"/>
  <c r="M6612" i="9"/>
  <c r="M6613" i="9"/>
  <c r="M6614" i="9"/>
  <c r="M6615" i="9"/>
  <c r="M6616" i="9"/>
  <c r="M6617" i="9"/>
  <c r="M6618" i="9"/>
  <c r="M6619" i="9"/>
  <c r="M6620" i="9"/>
  <c r="M6621" i="9"/>
  <c r="M6622" i="9"/>
  <c r="M6623" i="9"/>
  <c r="M6624" i="9"/>
  <c r="M6625" i="9"/>
  <c r="M6626" i="9"/>
  <c r="M6627" i="9"/>
  <c r="M6628" i="9"/>
  <c r="M6629" i="9"/>
  <c r="M6630" i="9"/>
  <c r="M6631" i="9"/>
  <c r="M6632" i="9"/>
  <c r="M6633" i="9"/>
  <c r="M6634" i="9"/>
  <c r="M6635" i="9"/>
  <c r="M6636" i="9"/>
  <c r="M6637" i="9"/>
  <c r="M6638" i="9"/>
  <c r="M6639" i="9"/>
  <c r="M6640" i="9"/>
  <c r="M6641" i="9"/>
  <c r="M6642" i="9"/>
  <c r="M6643" i="9"/>
  <c r="M6644" i="9"/>
  <c r="M6645" i="9"/>
  <c r="M6646" i="9"/>
  <c r="M6647" i="9"/>
  <c r="M6648" i="9"/>
  <c r="M6649" i="9"/>
  <c r="M6650" i="9"/>
  <c r="M6651" i="9"/>
  <c r="M6652" i="9"/>
  <c r="M6653" i="9"/>
  <c r="M6654" i="9"/>
  <c r="M6655" i="9"/>
  <c r="M6656" i="9"/>
  <c r="M6657" i="9"/>
  <c r="M6658" i="9"/>
  <c r="M6659" i="9"/>
  <c r="M6660" i="9"/>
  <c r="M6661" i="9"/>
  <c r="M6662" i="9"/>
  <c r="M6663" i="9"/>
  <c r="M6664" i="9"/>
  <c r="M6665" i="9"/>
  <c r="M6666" i="9"/>
  <c r="M6667" i="9"/>
  <c r="M6668" i="9"/>
  <c r="M6669" i="9"/>
  <c r="M6670" i="9"/>
  <c r="M6671" i="9"/>
  <c r="M6672" i="9"/>
  <c r="M6673" i="9"/>
  <c r="M6674" i="9"/>
  <c r="M6675" i="9"/>
  <c r="M6676" i="9"/>
  <c r="M6677" i="9"/>
  <c r="M6678" i="9"/>
  <c r="M6679" i="9"/>
  <c r="M6680" i="9"/>
  <c r="M6681" i="9"/>
  <c r="M6682" i="9"/>
  <c r="M6683" i="9"/>
  <c r="M6684" i="9"/>
  <c r="M6685" i="9"/>
  <c r="M6686" i="9"/>
  <c r="M6687" i="9"/>
  <c r="M6688" i="9"/>
  <c r="M6689" i="9"/>
  <c r="M6690" i="9"/>
  <c r="M6691" i="9"/>
  <c r="M6692" i="9"/>
  <c r="M6693" i="9"/>
  <c r="M6694" i="9"/>
  <c r="M6695" i="9"/>
  <c r="M6696" i="9"/>
  <c r="M6697" i="9"/>
  <c r="M6698" i="9"/>
  <c r="M6699" i="9"/>
  <c r="M6700" i="9"/>
  <c r="M6701" i="9"/>
  <c r="M6702" i="9"/>
  <c r="M6703" i="9"/>
  <c r="M6704" i="9"/>
  <c r="M6705" i="9"/>
  <c r="M6706" i="9"/>
  <c r="M6707" i="9"/>
  <c r="M6708" i="9"/>
  <c r="M6709" i="9"/>
  <c r="M6710" i="9"/>
  <c r="M6711" i="9"/>
  <c r="M6712" i="9"/>
  <c r="M6713" i="9"/>
  <c r="M6714" i="9"/>
  <c r="M6715" i="9"/>
  <c r="M6716" i="9"/>
  <c r="M6717" i="9"/>
  <c r="M6718" i="9"/>
  <c r="M6719" i="9"/>
  <c r="M6720" i="9"/>
  <c r="M6721" i="9"/>
  <c r="M6722" i="9"/>
  <c r="M6723" i="9"/>
  <c r="M6724" i="9"/>
  <c r="M6725" i="9"/>
  <c r="M6726" i="9"/>
  <c r="M6727" i="9"/>
  <c r="M6728" i="9"/>
  <c r="M6729" i="9"/>
  <c r="M6730" i="9"/>
  <c r="M6731" i="9"/>
  <c r="M6732" i="9"/>
  <c r="M6733" i="9"/>
  <c r="M6734" i="9"/>
  <c r="M6735" i="9"/>
  <c r="M6736" i="9"/>
  <c r="M6737" i="9"/>
  <c r="M6738" i="9"/>
  <c r="M6739" i="9"/>
  <c r="M6740" i="9"/>
  <c r="M6741" i="9"/>
  <c r="M6742" i="9"/>
  <c r="M6743" i="9"/>
  <c r="M6744" i="9"/>
  <c r="M6745" i="9"/>
  <c r="M6746" i="9"/>
  <c r="M6747" i="9"/>
  <c r="M6748" i="9"/>
  <c r="M6749" i="9"/>
  <c r="M6750" i="9"/>
  <c r="M6751" i="9"/>
  <c r="M6752" i="9"/>
  <c r="M6753" i="9"/>
  <c r="M6754" i="9"/>
  <c r="M6755" i="9"/>
  <c r="M6756" i="9"/>
  <c r="M6757" i="9"/>
  <c r="M6758" i="9"/>
  <c r="M6759" i="9"/>
  <c r="M6760" i="9"/>
  <c r="M6761" i="9"/>
  <c r="M6762" i="9"/>
  <c r="M6763" i="9"/>
  <c r="M6764" i="9"/>
  <c r="M6765" i="9"/>
  <c r="M6766" i="9"/>
  <c r="M6767" i="9"/>
  <c r="M6768" i="9"/>
  <c r="M6769" i="9"/>
  <c r="M6770" i="9"/>
  <c r="M6771" i="9"/>
  <c r="M6772" i="9"/>
  <c r="M6773" i="9"/>
  <c r="M6774" i="9"/>
  <c r="M6775" i="9"/>
  <c r="M6776" i="9"/>
  <c r="M6777" i="9"/>
  <c r="M6778" i="9"/>
  <c r="M6779" i="9"/>
  <c r="M6780" i="9"/>
  <c r="M6781" i="9"/>
  <c r="M6782" i="9"/>
  <c r="M6783" i="9"/>
  <c r="M6784" i="9"/>
  <c r="M6785" i="9"/>
  <c r="M6786" i="9"/>
  <c r="M6787" i="9"/>
  <c r="M6788" i="9"/>
  <c r="M6789" i="9"/>
  <c r="M6790" i="9"/>
  <c r="M6791" i="9"/>
  <c r="M6792" i="9"/>
  <c r="M6793" i="9"/>
  <c r="M6794" i="9"/>
  <c r="M6795" i="9"/>
  <c r="M6796" i="9"/>
  <c r="M6797" i="9"/>
  <c r="M6798" i="9"/>
  <c r="M6799" i="9"/>
  <c r="M6800" i="9"/>
  <c r="M6801" i="9"/>
  <c r="M6802" i="9"/>
  <c r="M6803" i="9"/>
  <c r="M6804" i="9"/>
  <c r="M6805" i="9"/>
  <c r="M6806" i="9"/>
  <c r="M6807" i="9"/>
  <c r="M6808" i="9"/>
  <c r="M6809" i="9"/>
  <c r="M6810" i="9"/>
  <c r="M6811" i="9"/>
  <c r="M6812" i="9"/>
  <c r="M6813" i="9"/>
  <c r="M6814" i="9"/>
  <c r="M6815" i="9"/>
  <c r="M6816" i="9"/>
  <c r="M6817" i="9"/>
  <c r="M6818" i="9"/>
  <c r="M6819" i="9"/>
  <c r="M6820" i="9"/>
  <c r="M6821" i="9"/>
  <c r="M6822" i="9"/>
  <c r="M6823" i="9"/>
  <c r="M6824" i="9"/>
  <c r="M6825" i="9"/>
  <c r="M6826" i="9"/>
  <c r="M6827" i="9"/>
  <c r="M6828" i="9"/>
  <c r="M6829" i="9"/>
  <c r="M6830" i="9"/>
  <c r="M6831" i="9"/>
  <c r="M6832" i="9"/>
  <c r="M6833" i="9"/>
  <c r="M6834" i="9"/>
  <c r="M6835" i="9"/>
  <c r="M6836" i="9"/>
  <c r="M6837" i="9"/>
  <c r="M6838" i="9"/>
  <c r="M6839" i="9"/>
  <c r="M6840" i="9"/>
  <c r="M6841" i="9"/>
  <c r="M6842" i="9"/>
  <c r="M6843" i="9"/>
  <c r="M6844" i="9"/>
  <c r="M6845" i="9"/>
  <c r="M6846" i="9"/>
  <c r="M6847" i="9"/>
  <c r="M6848" i="9"/>
  <c r="M6849" i="9"/>
  <c r="M6850" i="9"/>
  <c r="M6851" i="9"/>
  <c r="M6852" i="9"/>
  <c r="M6853" i="9"/>
  <c r="M6854" i="9"/>
  <c r="M6855" i="9"/>
  <c r="M6856" i="9"/>
  <c r="M6857" i="9"/>
  <c r="M6858" i="9"/>
  <c r="M6859" i="9"/>
  <c r="M6860" i="9"/>
  <c r="M6861" i="9"/>
  <c r="M6862" i="9"/>
  <c r="M6863" i="9"/>
  <c r="M6864" i="9"/>
  <c r="M6865" i="9"/>
  <c r="M6866" i="9"/>
  <c r="M6867" i="9"/>
  <c r="M6868" i="9"/>
  <c r="M6869" i="9"/>
  <c r="M6870" i="9"/>
  <c r="M6871" i="9"/>
  <c r="M6872" i="9"/>
  <c r="M6873" i="9"/>
  <c r="M6874" i="9"/>
  <c r="M6875" i="9"/>
  <c r="M6876" i="9"/>
  <c r="M6877" i="9"/>
  <c r="M6878" i="9"/>
  <c r="M6879" i="9"/>
  <c r="M6880" i="9"/>
  <c r="M6881" i="9"/>
  <c r="M6882" i="9"/>
  <c r="M6883" i="9"/>
  <c r="M6884" i="9"/>
  <c r="M6885" i="9"/>
  <c r="M6886" i="9"/>
  <c r="M6887" i="9"/>
  <c r="M6888" i="9"/>
  <c r="M6889" i="9"/>
  <c r="M6890" i="9"/>
  <c r="M6891" i="9"/>
  <c r="M6892" i="9"/>
  <c r="M6893" i="9"/>
  <c r="M6894" i="9"/>
  <c r="M6895" i="9"/>
  <c r="M6896" i="9"/>
  <c r="M6897" i="9"/>
  <c r="M6898" i="9"/>
  <c r="M6899" i="9"/>
  <c r="M6900" i="9"/>
  <c r="M6901" i="9"/>
  <c r="M6902" i="9"/>
  <c r="M6903" i="9"/>
  <c r="M6904" i="9"/>
  <c r="M6905" i="9"/>
  <c r="M6906" i="9"/>
  <c r="M6907" i="9"/>
  <c r="M6908" i="9"/>
  <c r="M6909" i="9"/>
  <c r="M6910" i="9"/>
  <c r="M6911" i="9"/>
  <c r="M6912" i="9"/>
  <c r="M6913" i="9"/>
  <c r="M6914" i="9"/>
  <c r="M6915" i="9"/>
  <c r="M6916" i="9"/>
  <c r="M6917" i="9"/>
  <c r="M6918" i="9"/>
  <c r="M6919" i="9"/>
  <c r="M6920" i="9"/>
  <c r="M6921" i="9"/>
  <c r="M6922" i="9"/>
  <c r="M6923" i="9"/>
  <c r="M6924" i="9"/>
  <c r="M6925" i="9"/>
  <c r="M6926" i="9"/>
  <c r="M6927" i="9"/>
  <c r="M6928" i="9"/>
  <c r="M6929" i="9"/>
  <c r="M6930" i="9"/>
  <c r="M6931" i="9"/>
  <c r="M6932" i="9"/>
  <c r="M6933" i="9"/>
  <c r="M6934" i="9"/>
  <c r="M6935" i="9"/>
  <c r="M6936" i="9"/>
  <c r="M6937" i="9"/>
  <c r="M6938" i="9"/>
  <c r="M6939" i="9"/>
  <c r="M6940" i="9"/>
  <c r="M6941" i="9"/>
  <c r="M6942" i="9"/>
  <c r="M6943" i="9"/>
  <c r="M6944" i="9"/>
  <c r="M6945" i="9"/>
  <c r="M6946" i="9"/>
  <c r="M6947" i="9"/>
  <c r="M6948" i="9"/>
  <c r="M6949" i="9"/>
  <c r="M6950" i="9"/>
  <c r="M6951" i="9"/>
  <c r="M6952" i="9"/>
  <c r="M6953" i="9"/>
  <c r="M6954" i="9"/>
  <c r="M6955" i="9"/>
  <c r="M6956" i="9"/>
  <c r="M6957" i="9"/>
  <c r="M6958" i="9"/>
  <c r="M6959" i="9"/>
  <c r="M6960" i="9"/>
  <c r="M6961" i="9"/>
  <c r="M6962" i="9"/>
  <c r="M6963" i="9"/>
  <c r="M6964" i="9"/>
  <c r="M6965" i="9"/>
  <c r="M6966" i="9"/>
  <c r="M6967" i="9"/>
  <c r="M6968" i="9"/>
  <c r="M6969" i="9"/>
  <c r="M6970" i="9"/>
  <c r="M6971" i="9"/>
  <c r="M6972" i="9"/>
  <c r="M6973" i="9"/>
  <c r="M6974" i="9"/>
  <c r="M6975" i="9"/>
  <c r="M6976" i="9"/>
  <c r="M6977" i="9"/>
  <c r="M6978" i="9"/>
  <c r="M6979" i="9"/>
  <c r="M6980" i="9"/>
  <c r="M6981" i="9"/>
  <c r="M6982" i="9"/>
  <c r="M6983" i="9"/>
  <c r="M6984" i="9"/>
  <c r="M6985" i="9"/>
  <c r="M6986" i="9"/>
  <c r="M6987" i="9"/>
  <c r="M6988" i="9"/>
  <c r="M6989" i="9"/>
  <c r="M6990" i="9"/>
  <c r="M6991" i="9"/>
  <c r="M6992" i="9"/>
  <c r="M6993" i="9"/>
  <c r="M6994" i="9"/>
  <c r="M6995" i="9"/>
  <c r="M6996" i="9"/>
  <c r="M6997" i="9"/>
  <c r="M6998" i="9"/>
  <c r="M6999" i="9"/>
  <c r="M7000" i="9"/>
  <c r="M7001" i="9"/>
  <c r="M7002" i="9"/>
  <c r="M7003" i="9"/>
  <c r="M7004" i="9"/>
  <c r="M7005" i="9"/>
  <c r="M7006" i="9"/>
  <c r="M7007" i="9"/>
  <c r="M7008" i="9"/>
  <c r="M7009" i="9"/>
  <c r="M7010" i="9"/>
  <c r="M7011" i="9"/>
  <c r="M7012" i="9"/>
  <c r="M7013" i="9"/>
  <c r="M7014" i="9"/>
  <c r="M7015" i="9"/>
  <c r="M7016" i="9"/>
  <c r="M7017" i="9"/>
  <c r="M7018" i="9"/>
  <c r="M7019" i="9"/>
  <c r="M7020" i="9"/>
  <c r="M7021" i="9"/>
  <c r="M7022" i="9"/>
  <c r="M7023" i="9"/>
  <c r="M7024" i="9"/>
  <c r="M7025" i="9"/>
  <c r="M7026" i="9"/>
  <c r="M7027" i="9"/>
  <c r="M7028" i="9"/>
  <c r="M7029" i="9"/>
  <c r="M7030" i="9"/>
  <c r="M7031" i="9"/>
  <c r="M7032" i="9"/>
  <c r="M7033" i="9"/>
  <c r="M7034" i="9"/>
  <c r="M7035" i="9"/>
  <c r="M7036" i="9"/>
  <c r="M7037" i="9"/>
  <c r="M7038" i="9"/>
  <c r="M7039" i="9"/>
  <c r="M7040" i="9"/>
  <c r="M7041" i="9"/>
  <c r="M7042" i="9"/>
  <c r="M7043" i="9"/>
  <c r="M7044" i="9"/>
  <c r="M7045" i="9"/>
  <c r="M7046" i="9"/>
  <c r="M7047" i="9"/>
  <c r="M7048" i="9"/>
  <c r="M7049" i="9"/>
  <c r="M7050" i="9"/>
  <c r="M7051" i="9"/>
  <c r="M7052" i="9"/>
  <c r="M7053" i="9"/>
  <c r="M7054" i="9"/>
  <c r="M7055" i="9"/>
  <c r="M7056" i="9"/>
  <c r="M7057" i="9"/>
  <c r="M7058" i="9"/>
  <c r="M7059" i="9"/>
  <c r="M7060" i="9"/>
  <c r="M7061" i="9"/>
  <c r="M7062" i="9"/>
  <c r="M7063" i="9"/>
  <c r="M7064" i="9"/>
  <c r="M7065" i="9"/>
  <c r="M7066" i="9"/>
  <c r="M7067" i="9"/>
  <c r="M7068" i="9"/>
  <c r="M7069" i="9"/>
  <c r="M7070" i="9"/>
  <c r="M7071" i="9"/>
  <c r="M7072" i="9"/>
  <c r="M7073" i="9"/>
  <c r="M7074" i="9"/>
  <c r="M7075" i="9"/>
  <c r="M7076" i="9"/>
  <c r="M7077" i="9"/>
  <c r="M7078" i="9"/>
  <c r="M7079" i="9"/>
  <c r="M7080" i="9"/>
  <c r="M7081" i="9"/>
  <c r="M7082" i="9"/>
  <c r="M7083" i="9"/>
  <c r="M7084" i="9"/>
  <c r="M7085" i="9"/>
  <c r="M7086" i="9"/>
  <c r="M7087" i="9"/>
  <c r="M7088" i="9"/>
  <c r="M7089" i="9"/>
  <c r="M7090" i="9"/>
  <c r="M7091" i="9"/>
  <c r="M7092" i="9"/>
  <c r="M7093" i="9"/>
  <c r="M7094" i="9"/>
  <c r="M7095" i="9"/>
  <c r="M7096" i="9"/>
  <c r="M7097" i="9"/>
  <c r="M7098" i="9"/>
  <c r="M7099" i="9"/>
  <c r="M7100" i="9"/>
  <c r="M7101" i="9"/>
  <c r="M7102" i="9"/>
  <c r="M7103" i="9"/>
  <c r="M7104" i="9"/>
  <c r="M7105" i="9"/>
  <c r="M7106" i="9"/>
  <c r="M7107" i="9"/>
  <c r="M7108" i="9"/>
  <c r="M7109" i="9"/>
  <c r="M7110" i="9"/>
  <c r="M7111" i="9"/>
  <c r="M7112" i="9"/>
  <c r="M7113" i="9"/>
  <c r="M7114" i="9"/>
  <c r="M7115" i="9"/>
  <c r="M7116" i="9"/>
  <c r="M7117" i="9"/>
  <c r="M7118" i="9"/>
  <c r="M7119" i="9"/>
  <c r="M7120" i="9"/>
  <c r="M7121" i="9"/>
  <c r="M7122" i="9"/>
  <c r="M7123" i="9"/>
  <c r="M7124" i="9"/>
  <c r="M7125" i="9"/>
  <c r="M7126" i="9"/>
  <c r="M7127" i="9"/>
  <c r="M7128" i="9"/>
  <c r="M7129" i="9"/>
  <c r="M7130" i="9"/>
  <c r="M7131" i="9"/>
  <c r="M7132" i="9"/>
  <c r="M7133" i="9"/>
  <c r="M7134" i="9"/>
  <c r="M7135" i="9"/>
  <c r="M7136" i="9"/>
  <c r="M7137" i="9"/>
  <c r="M7138" i="9"/>
  <c r="M7139" i="9"/>
  <c r="M7140" i="9"/>
  <c r="M7141" i="9"/>
  <c r="M7142" i="9"/>
  <c r="M7143" i="9"/>
  <c r="M7144" i="9"/>
  <c r="M7145" i="9"/>
  <c r="M7146" i="9"/>
  <c r="M7147" i="9"/>
  <c r="M7148" i="9"/>
  <c r="M7149" i="9"/>
  <c r="M7150" i="9"/>
  <c r="M7151" i="9"/>
  <c r="M7152" i="9"/>
  <c r="M7153" i="9"/>
  <c r="M7154" i="9"/>
  <c r="M7155" i="9"/>
  <c r="M7156" i="9"/>
  <c r="M7157" i="9"/>
  <c r="M7158" i="9"/>
  <c r="M7159" i="9"/>
  <c r="M7160" i="9"/>
  <c r="M7161" i="9"/>
  <c r="M7162" i="9"/>
  <c r="M7163" i="9"/>
  <c r="M7164" i="9"/>
  <c r="M7165" i="9"/>
  <c r="M7166" i="9"/>
  <c r="M7167" i="9"/>
  <c r="M7168" i="9"/>
  <c r="M7169" i="9"/>
  <c r="M7170" i="9"/>
  <c r="M7171" i="9"/>
  <c r="M7172" i="9"/>
  <c r="M7173" i="9"/>
  <c r="M7174" i="9"/>
  <c r="M7175" i="9"/>
  <c r="M7176" i="9"/>
  <c r="M7177" i="9"/>
  <c r="M7178" i="9"/>
  <c r="M7179" i="9"/>
  <c r="M7180" i="9"/>
  <c r="M7181" i="9"/>
  <c r="M7182" i="9"/>
  <c r="M7183" i="9"/>
  <c r="M7184" i="9"/>
  <c r="M7185" i="9"/>
  <c r="M7186" i="9"/>
  <c r="M7187" i="9"/>
  <c r="M7188" i="9"/>
  <c r="M7189" i="9"/>
  <c r="M7190" i="9"/>
  <c r="M7191" i="9"/>
  <c r="M7192" i="9"/>
  <c r="M7193" i="9"/>
  <c r="M7194" i="9"/>
  <c r="M7195" i="9"/>
  <c r="M7196" i="9"/>
  <c r="M7197" i="9"/>
  <c r="M7198" i="9"/>
  <c r="M7199" i="9"/>
  <c r="M7200" i="9"/>
  <c r="M7201" i="9"/>
  <c r="M7202" i="9"/>
  <c r="M7203" i="9"/>
  <c r="M7204" i="9"/>
  <c r="M7205" i="9"/>
  <c r="M7206" i="9"/>
  <c r="M7207" i="9"/>
  <c r="M7208" i="9"/>
  <c r="M7209" i="9"/>
  <c r="M7210" i="9"/>
  <c r="M7211" i="9"/>
  <c r="M7212" i="9"/>
  <c r="M7213" i="9"/>
  <c r="M7214" i="9"/>
  <c r="M7215" i="9"/>
  <c r="M7216" i="9"/>
  <c r="M7217" i="9"/>
  <c r="M7218" i="9"/>
  <c r="M7219" i="9"/>
  <c r="M7220" i="9"/>
  <c r="M7221" i="9"/>
  <c r="M7222" i="9"/>
  <c r="M7223" i="9"/>
  <c r="M7224" i="9"/>
  <c r="M7225" i="9"/>
  <c r="M7226" i="9"/>
  <c r="M7227" i="9"/>
  <c r="M7228" i="9"/>
  <c r="M7229" i="9"/>
  <c r="M7230" i="9"/>
  <c r="M7231" i="9"/>
  <c r="M7232" i="9"/>
  <c r="M7233" i="9"/>
  <c r="M7234" i="9"/>
  <c r="M7235" i="9"/>
  <c r="M7236" i="9"/>
  <c r="M7237" i="9"/>
  <c r="M7238" i="9"/>
  <c r="M7239" i="9"/>
  <c r="M7240" i="9"/>
  <c r="M7241" i="9"/>
  <c r="M7242" i="9"/>
  <c r="M7243" i="9"/>
  <c r="M7244" i="9"/>
  <c r="M7245" i="9"/>
  <c r="M7246" i="9"/>
  <c r="M7247" i="9"/>
  <c r="M7248" i="9"/>
  <c r="M7249" i="9"/>
  <c r="M7250" i="9"/>
  <c r="M7251" i="9"/>
  <c r="M7252" i="9"/>
  <c r="M7253" i="9"/>
  <c r="M7254" i="9"/>
  <c r="M7255" i="9"/>
  <c r="M7256" i="9"/>
  <c r="M7257" i="9"/>
  <c r="M7258" i="9"/>
  <c r="M7259" i="9"/>
  <c r="M7260" i="9"/>
  <c r="M7261" i="9"/>
  <c r="M7262" i="9"/>
  <c r="M7263" i="9"/>
  <c r="M7264" i="9"/>
  <c r="M7265" i="9"/>
  <c r="M7266" i="9"/>
  <c r="M7267" i="9"/>
  <c r="M7268" i="9"/>
  <c r="M7269" i="9"/>
  <c r="M7270" i="9"/>
  <c r="M7271" i="9"/>
  <c r="M7272" i="9"/>
  <c r="M7273" i="9"/>
  <c r="M7274" i="9"/>
  <c r="M7275" i="9"/>
  <c r="M7276" i="9"/>
  <c r="M7277" i="9"/>
  <c r="M7278" i="9"/>
  <c r="M7279" i="9"/>
  <c r="M7280" i="9"/>
  <c r="M7281" i="9"/>
  <c r="M7282" i="9"/>
  <c r="M7283" i="9"/>
  <c r="M7284" i="9"/>
  <c r="M7285" i="9"/>
  <c r="M7286" i="9"/>
  <c r="M7287" i="9"/>
  <c r="M7288" i="9"/>
  <c r="M7289" i="9"/>
  <c r="M7290" i="9"/>
  <c r="M7291" i="9"/>
  <c r="M7292" i="9"/>
  <c r="M7293" i="9"/>
  <c r="M7294" i="9"/>
  <c r="M7295" i="9"/>
  <c r="M7296" i="9"/>
  <c r="M7297" i="9"/>
  <c r="M7298" i="9"/>
  <c r="M7299" i="9"/>
  <c r="M7300" i="9"/>
  <c r="M7301" i="9"/>
  <c r="M7302" i="9"/>
  <c r="M7303" i="9"/>
  <c r="M7304" i="9"/>
  <c r="M7305" i="9"/>
  <c r="M7306" i="9"/>
  <c r="M7307" i="9"/>
  <c r="M7308" i="9"/>
  <c r="M7309" i="9"/>
  <c r="M7310" i="9"/>
  <c r="M7311" i="9"/>
  <c r="M7312" i="9"/>
  <c r="M7313" i="9"/>
  <c r="M7314" i="9"/>
  <c r="M7315" i="9"/>
  <c r="M7316" i="9"/>
  <c r="M7317" i="9"/>
  <c r="M7318" i="9"/>
  <c r="M7319" i="9"/>
  <c r="M7320" i="9"/>
  <c r="M7321" i="9"/>
  <c r="M7322" i="9"/>
  <c r="M7323" i="9"/>
  <c r="M7324" i="9"/>
  <c r="M7325" i="9"/>
  <c r="M7326" i="9"/>
  <c r="M7327" i="9"/>
  <c r="M7328" i="9"/>
  <c r="M7329" i="9"/>
  <c r="M7330" i="9"/>
  <c r="M7331" i="9"/>
  <c r="M7332" i="9"/>
  <c r="M7333" i="9"/>
  <c r="M7334" i="9"/>
  <c r="M7335" i="9"/>
  <c r="M7336" i="9"/>
  <c r="M7337" i="9"/>
  <c r="M7338" i="9"/>
  <c r="M7339" i="9"/>
  <c r="M7340" i="9"/>
  <c r="M7341" i="9"/>
  <c r="M7342" i="9"/>
  <c r="M7343" i="9"/>
  <c r="M7344" i="9"/>
  <c r="M7345" i="9"/>
  <c r="M7346" i="9"/>
  <c r="M7347" i="9"/>
  <c r="M7348" i="9"/>
  <c r="M7349" i="9"/>
  <c r="M7350" i="9"/>
  <c r="M7351" i="9"/>
  <c r="M7352" i="9"/>
  <c r="M7353" i="9"/>
  <c r="M7354" i="9"/>
  <c r="M7355" i="9"/>
  <c r="M7356" i="9"/>
  <c r="M7357" i="9"/>
  <c r="M7358" i="9"/>
  <c r="M7359" i="9"/>
  <c r="M7360" i="9"/>
  <c r="M7361" i="9"/>
  <c r="M7362" i="9"/>
  <c r="M7363" i="9"/>
  <c r="M7364" i="9"/>
  <c r="M7365" i="9"/>
  <c r="M7366" i="9"/>
  <c r="M7367" i="9"/>
  <c r="M7368" i="9"/>
  <c r="M7369" i="9"/>
  <c r="M7370" i="9"/>
  <c r="M7371" i="9"/>
  <c r="M7372" i="9"/>
  <c r="M7373" i="9"/>
  <c r="M7374" i="9"/>
  <c r="M7375" i="9"/>
  <c r="M7376" i="9"/>
  <c r="M7377" i="9"/>
  <c r="M7378" i="9"/>
  <c r="M7379" i="9"/>
  <c r="M7380" i="9"/>
  <c r="M7381" i="9"/>
  <c r="M7382" i="9"/>
  <c r="M7383" i="9"/>
  <c r="M7384" i="9"/>
  <c r="M7385" i="9"/>
  <c r="M7386" i="9"/>
  <c r="M7387" i="9"/>
  <c r="M7388" i="9"/>
  <c r="M7389" i="9"/>
  <c r="M7390" i="9"/>
  <c r="M7391" i="9"/>
  <c r="M7392" i="9"/>
  <c r="M7393" i="9"/>
  <c r="M7394" i="9"/>
  <c r="M7395" i="9"/>
  <c r="M7396" i="9"/>
  <c r="M7397" i="9"/>
  <c r="M7398" i="9"/>
  <c r="M7399" i="9"/>
  <c r="M7400" i="9"/>
  <c r="M7401" i="9"/>
  <c r="M7402" i="9"/>
  <c r="M7403" i="9"/>
  <c r="M7404" i="9"/>
  <c r="M7405" i="9"/>
  <c r="M7406" i="9"/>
  <c r="M7407" i="9"/>
  <c r="M7408" i="9"/>
  <c r="M7409" i="9"/>
  <c r="M7410" i="9"/>
  <c r="M7411" i="9"/>
  <c r="M7412" i="9"/>
  <c r="M7413" i="9"/>
  <c r="M7414" i="9"/>
  <c r="M7415" i="9"/>
  <c r="M7416" i="9"/>
  <c r="M7417" i="9"/>
  <c r="M7418" i="9"/>
  <c r="M7419" i="9"/>
  <c r="M7420" i="9"/>
  <c r="M7421" i="9"/>
  <c r="M7422" i="9"/>
  <c r="M7423" i="9"/>
  <c r="M7424" i="9"/>
  <c r="M7425" i="9"/>
  <c r="M7426" i="9"/>
  <c r="M7427" i="9"/>
  <c r="M7428" i="9"/>
  <c r="M7429" i="9"/>
  <c r="M7430" i="9"/>
  <c r="M7431" i="9"/>
  <c r="M7432" i="9"/>
  <c r="M7433" i="9"/>
  <c r="M7434" i="9"/>
  <c r="M7" i="9"/>
  <c r="G8" i="7"/>
  <c r="G9" i="7"/>
  <c r="G10" i="7"/>
  <c r="G11" i="7"/>
  <c r="G12" i="7"/>
  <c r="G13" i="7"/>
  <c r="G14" i="7"/>
  <c r="G15" i="7"/>
  <c r="G16" i="7"/>
  <c r="G17" i="7"/>
  <c r="G18" i="7"/>
  <c r="G19" i="7"/>
  <c r="G20" i="7"/>
  <c r="G21" i="7"/>
  <c r="G22" i="7"/>
  <c r="G23" i="7"/>
  <c r="G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7" i="7"/>
  <c r="E8" i="7"/>
  <c r="E9" i="7"/>
  <c r="E10" i="7"/>
  <c r="E11" i="7"/>
  <c r="E12" i="7"/>
  <c r="E13" i="7"/>
  <c r="E14" i="7"/>
  <c r="E15" i="7"/>
  <c r="E16" i="7"/>
  <c r="E17" i="7"/>
  <c r="E18" i="7"/>
  <c r="E19" i="7"/>
  <c r="E20" i="7"/>
  <c r="E21" i="7"/>
  <c r="E22" i="7"/>
  <c r="E23" i="7"/>
  <c r="E7" i="7"/>
  <c r="D47" i="5"/>
  <c r="D48" i="5"/>
  <c r="D49" i="5"/>
  <c r="D50" i="5"/>
  <c r="D46" i="5"/>
  <c r="D40" i="5"/>
  <c r="D41" i="5"/>
  <c r="D42" i="5"/>
  <c r="D43" i="5"/>
  <c r="D39" i="5"/>
  <c r="D33" i="5"/>
  <c r="D34" i="5"/>
  <c r="D35" i="5"/>
  <c r="D36" i="5"/>
  <c r="D32" i="5"/>
  <c r="D25" i="5"/>
  <c r="D26" i="5"/>
  <c r="D27" i="5"/>
  <c r="D28" i="5"/>
  <c r="D29" i="5"/>
  <c r="C26" i="1"/>
  <c r="C27" i="1"/>
  <c r="C28" i="1"/>
  <c r="C29" i="1"/>
  <c r="D19" i="5"/>
  <c r="D20" i="5"/>
  <c r="D21" i="5"/>
  <c r="D22" i="5"/>
  <c r="D18" i="5"/>
  <c r="D12" i="5"/>
  <c r="D13" i="5"/>
  <c r="D14" i="5"/>
  <c r="D15" i="5"/>
  <c r="D11" i="5"/>
  <c r="D4" i="5"/>
  <c r="D5" i="5"/>
  <c r="D6" i="5"/>
  <c r="D7" i="5"/>
  <c r="D8" i="5"/>
  <c r="E22" i="3"/>
  <c r="C8" i="3"/>
  <c r="C7" i="3" l="1"/>
  <c r="C40" i="1"/>
  <c r="C41" i="1"/>
  <c r="C42" i="1"/>
  <c r="C43" i="1"/>
  <c r="C39" i="1"/>
  <c r="C33" i="1"/>
  <c r="C34" i="1"/>
  <c r="C35" i="1"/>
  <c r="C36" i="1"/>
  <c r="C32" i="1"/>
  <c r="C30" i="1"/>
  <c r="C25" i="1"/>
  <c r="C19" i="1"/>
  <c r="C20" i="1"/>
  <c r="C21" i="1"/>
  <c r="C22" i="1"/>
  <c r="C18" i="1"/>
  <c r="C12" i="1"/>
  <c r="C13" i="1"/>
  <c r="C14" i="1"/>
  <c r="C15" i="1"/>
  <c r="C11" i="1"/>
  <c r="C5" i="1"/>
  <c r="C6" i="1"/>
  <c r="C7" i="1"/>
  <c r="C8" i="1"/>
  <c r="C4" i="1"/>
  <c r="M7434" i="10"/>
  <c r="M7433" i="10"/>
  <c r="M7432" i="10"/>
  <c r="M7431" i="10"/>
  <c r="M7430" i="10"/>
  <c r="M7429" i="10"/>
  <c r="M7428" i="10"/>
  <c r="M7427" i="10"/>
  <c r="M7426" i="10"/>
  <c r="M7425" i="10"/>
  <c r="M7424" i="10"/>
  <c r="M7423" i="10"/>
  <c r="M7422" i="10"/>
  <c r="M7421" i="10"/>
  <c r="M7420" i="10"/>
  <c r="M7419" i="10"/>
  <c r="M7418" i="10"/>
  <c r="M7417" i="10"/>
  <c r="M7416" i="10"/>
  <c r="M7415" i="10"/>
  <c r="M7414" i="10"/>
  <c r="M7413" i="10"/>
  <c r="M7412" i="10"/>
  <c r="M7411" i="10"/>
  <c r="M7410" i="10"/>
  <c r="M7409" i="10"/>
  <c r="M7408" i="10"/>
  <c r="M7407" i="10"/>
  <c r="M7406" i="10"/>
  <c r="M7405" i="10"/>
  <c r="M7404" i="10"/>
  <c r="M7403" i="10"/>
  <c r="M7402" i="10"/>
  <c r="M7401" i="10"/>
  <c r="M7400" i="10"/>
  <c r="M7399" i="10"/>
  <c r="M7398" i="10"/>
  <c r="M7397" i="10"/>
  <c r="M7396" i="10"/>
  <c r="M7395" i="10"/>
  <c r="M7394" i="10"/>
  <c r="M7393" i="10"/>
  <c r="M7392" i="10"/>
  <c r="M7391" i="10"/>
  <c r="M7390" i="10"/>
  <c r="M7389" i="10"/>
  <c r="M7388" i="10"/>
  <c r="M7387" i="10"/>
  <c r="M7386" i="10"/>
  <c r="M7385" i="10"/>
  <c r="M7384" i="10"/>
  <c r="M7383" i="10"/>
  <c r="M7382" i="10"/>
  <c r="M7381" i="10"/>
  <c r="M7380" i="10"/>
  <c r="M7379" i="10"/>
  <c r="M7378" i="10"/>
  <c r="M7377" i="10"/>
  <c r="M7376" i="10"/>
  <c r="M7375" i="10"/>
  <c r="M7374" i="10"/>
  <c r="M7373" i="10"/>
  <c r="M7372" i="10"/>
  <c r="M7371" i="10"/>
  <c r="M7370" i="10"/>
  <c r="M7369" i="10"/>
  <c r="M7368" i="10"/>
  <c r="M7367" i="10"/>
  <c r="M7366" i="10"/>
  <c r="M7365" i="10"/>
  <c r="M7364" i="10"/>
  <c r="M7363" i="10"/>
  <c r="M7362" i="10"/>
  <c r="M7361" i="10"/>
  <c r="M7360" i="10"/>
  <c r="M7359" i="10"/>
  <c r="M7358" i="10"/>
  <c r="M7357" i="10"/>
  <c r="M7356" i="10"/>
  <c r="M7355" i="10"/>
  <c r="M7354" i="10"/>
  <c r="M7353" i="10"/>
  <c r="M7352" i="10"/>
  <c r="M7351" i="10"/>
  <c r="M7350" i="10"/>
  <c r="M7349" i="10"/>
  <c r="M7348" i="10"/>
  <c r="M7347" i="10"/>
  <c r="M7346" i="10"/>
  <c r="M7345" i="10"/>
  <c r="M7344" i="10"/>
  <c r="M7343" i="10"/>
  <c r="M7342" i="10"/>
  <c r="M7341" i="10"/>
  <c r="M7340" i="10"/>
  <c r="M7339" i="10"/>
  <c r="M7338" i="10"/>
  <c r="M7337" i="10"/>
  <c r="M7336" i="10"/>
  <c r="M7335" i="10"/>
  <c r="M7334" i="10"/>
  <c r="M7333" i="10"/>
  <c r="M7332" i="10"/>
  <c r="M7331" i="10"/>
  <c r="M7330" i="10"/>
  <c r="M7329" i="10"/>
  <c r="M7328" i="10"/>
  <c r="M7327" i="10"/>
  <c r="M7326" i="10"/>
  <c r="M7325" i="10"/>
  <c r="M7324" i="10"/>
  <c r="M7323" i="10"/>
  <c r="M7322" i="10"/>
  <c r="M7321" i="10"/>
  <c r="M7320" i="10"/>
  <c r="M7319" i="10"/>
  <c r="M7318" i="10"/>
  <c r="M7317" i="10"/>
  <c r="M7316" i="10"/>
  <c r="M7315" i="10"/>
  <c r="M7314" i="10"/>
  <c r="M7313" i="10"/>
  <c r="M7312" i="10"/>
  <c r="M7311" i="10"/>
  <c r="M7310" i="10"/>
  <c r="M7309" i="10"/>
  <c r="M7308" i="10"/>
  <c r="M7307" i="10"/>
  <c r="M7306" i="10"/>
  <c r="M7305" i="10"/>
  <c r="M7304" i="10"/>
  <c r="M7303" i="10"/>
  <c r="M7302" i="10"/>
  <c r="M7301" i="10"/>
  <c r="M7300" i="10"/>
  <c r="M7299" i="10"/>
  <c r="M7298" i="10"/>
  <c r="M7297" i="10"/>
  <c r="M7296" i="10"/>
  <c r="M7295" i="10"/>
  <c r="M7294" i="10"/>
  <c r="M7293" i="10"/>
  <c r="M7292" i="10"/>
  <c r="M7291" i="10"/>
  <c r="M7290" i="10"/>
  <c r="M7289" i="10"/>
  <c r="M7288" i="10"/>
  <c r="M7287" i="10"/>
  <c r="M7286" i="10"/>
  <c r="M7285" i="10"/>
  <c r="M7284" i="10"/>
  <c r="M7283" i="10"/>
  <c r="M7282" i="10"/>
  <c r="M7281" i="10"/>
  <c r="M7280" i="10"/>
  <c r="M7279" i="10"/>
  <c r="M7278" i="10"/>
  <c r="M7277" i="10"/>
  <c r="M7276" i="10"/>
  <c r="M7275" i="10"/>
  <c r="M7274" i="10"/>
  <c r="M7273" i="10"/>
  <c r="M7272" i="10"/>
  <c r="M7271" i="10"/>
  <c r="M7270" i="10"/>
  <c r="M7269" i="10"/>
  <c r="M7268" i="10"/>
  <c r="M7267" i="10"/>
  <c r="M7266" i="10"/>
  <c r="M7265" i="10"/>
  <c r="M7264" i="10"/>
  <c r="M7263" i="10"/>
  <c r="M7262" i="10"/>
  <c r="M7261" i="10"/>
  <c r="M7260" i="10"/>
  <c r="M7259" i="10"/>
  <c r="M7258" i="10"/>
  <c r="M7257" i="10"/>
  <c r="M7256" i="10"/>
  <c r="M7255" i="10"/>
  <c r="M7254" i="10"/>
  <c r="M7253" i="10"/>
  <c r="M7252" i="10"/>
  <c r="M7251" i="10"/>
  <c r="M7250" i="10"/>
  <c r="M7249" i="10"/>
  <c r="M7248" i="10"/>
  <c r="M7247" i="10"/>
  <c r="M7246" i="10"/>
  <c r="M7245" i="10"/>
  <c r="M7244" i="10"/>
  <c r="M7243" i="10"/>
  <c r="M7242" i="10"/>
  <c r="M7241" i="10"/>
  <c r="M7240" i="10"/>
  <c r="M7239" i="10"/>
  <c r="M7238" i="10"/>
  <c r="M7237" i="10"/>
  <c r="M7236" i="10"/>
  <c r="M7235" i="10"/>
  <c r="M7234" i="10"/>
  <c r="M7233" i="10"/>
  <c r="M7232" i="10"/>
  <c r="M7231" i="10"/>
  <c r="M7230" i="10"/>
  <c r="M7229" i="10"/>
  <c r="M7228" i="10"/>
  <c r="M7227" i="10"/>
  <c r="M7226" i="10"/>
  <c r="M7225" i="10"/>
  <c r="M7224" i="10"/>
  <c r="M7223" i="10"/>
  <c r="M7222" i="10"/>
  <c r="M7221" i="10"/>
  <c r="M7220" i="10"/>
  <c r="M7219" i="10"/>
  <c r="M7218" i="10"/>
  <c r="M7217" i="10"/>
  <c r="M7216" i="10"/>
  <c r="M7215" i="10"/>
  <c r="M7214" i="10"/>
  <c r="M7213" i="10"/>
  <c r="M7212" i="10"/>
  <c r="M7211" i="10"/>
  <c r="M7210" i="10"/>
  <c r="M7209" i="10"/>
  <c r="M7208" i="10"/>
  <c r="M7207" i="10"/>
  <c r="M7206" i="10"/>
  <c r="M7205" i="10"/>
  <c r="M7204" i="10"/>
  <c r="M7203" i="10"/>
  <c r="M7202" i="10"/>
  <c r="M7201" i="10"/>
  <c r="M7200" i="10"/>
  <c r="M7199" i="10"/>
  <c r="M7198" i="10"/>
  <c r="M7197" i="10"/>
  <c r="M7196" i="10"/>
  <c r="M7195" i="10"/>
  <c r="M7194" i="10"/>
  <c r="M7193" i="10"/>
  <c r="M7192" i="10"/>
  <c r="M7191" i="10"/>
  <c r="M7190" i="10"/>
  <c r="M7189" i="10"/>
  <c r="M7188" i="10"/>
  <c r="M7187" i="10"/>
  <c r="M7186" i="10"/>
  <c r="M7185" i="10"/>
  <c r="M7184" i="10"/>
  <c r="M7183" i="10"/>
  <c r="M7182" i="10"/>
  <c r="M7181" i="10"/>
  <c r="M7180" i="10"/>
  <c r="M7179" i="10"/>
  <c r="M7178" i="10"/>
  <c r="M7177" i="10"/>
  <c r="M7176" i="10"/>
  <c r="M7175" i="10"/>
  <c r="M7174" i="10"/>
  <c r="M7173" i="10"/>
  <c r="M7172" i="10"/>
  <c r="M7171" i="10"/>
  <c r="M7170" i="10"/>
  <c r="M7169" i="10"/>
  <c r="M7168" i="10"/>
  <c r="M7167" i="10"/>
  <c r="M7166" i="10"/>
  <c r="M7165" i="10"/>
  <c r="M7164" i="10"/>
  <c r="M7163" i="10"/>
  <c r="M7162" i="10"/>
  <c r="M7161" i="10"/>
  <c r="M7160" i="10"/>
  <c r="M7159" i="10"/>
  <c r="M7158" i="10"/>
  <c r="M7157" i="10"/>
  <c r="M7156" i="10"/>
  <c r="M7155" i="10"/>
  <c r="M7154" i="10"/>
  <c r="M7153" i="10"/>
  <c r="M7152" i="10"/>
  <c r="M7151" i="10"/>
  <c r="M7150" i="10"/>
  <c r="M7149" i="10"/>
  <c r="M7148" i="10"/>
  <c r="M7147" i="10"/>
  <c r="M7146" i="10"/>
  <c r="M7145" i="10"/>
  <c r="M7144" i="10"/>
  <c r="M7143" i="10"/>
  <c r="M7142" i="10"/>
  <c r="M7141" i="10"/>
  <c r="M7140" i="10"/>
  <c r="M7139" i="10"/>
  <c r="M7138" i="10"/>
  <c r="M7137" i="10"/>
  <c r="M7136" i="10"/>
  <c r="M7135" i="10"/>
  <c r="M7134" i="10"/>
  <c r="M7133" i="10"/>
  <c r="M7132" i="10"/>
  <c r="M7131" i="10"/>
  <c r="M7130" i="10"/>
  <c r="M7129" i="10"/>
  <c r="M7128" i="10"/>
  <c r="M7127" i="10"/>
  <c r="M7126" i="10"/>
  <c r="M7125" i="10"/>
  <c r="M7124" i="10"/>
  <c r="M7123" i="10"/>
  <c r="M7122" i="10"/>
  <c r="M7121" i="10"/>
  <c r="M7120" i="10"/>
  <c r="M7119" i="10"/>
  <c r="M7118" i="10"/>
  <c r="M7117" i="10"/>
  <c r="M7116" i="10"/>
  <c r="M7115" i="10"/>
  <c r="M7114" i="10"/>
  <c r="M7113" i="10"/>
  <c r="M7112" i="10"/>
  <c r="M7111" i="10"/>
  <c r="M7110" i="10"/>
  <c r="M7109" i="10"/>
  <c r="M7108" i="10"/>
  <c r="M7107" i="10"/>
  <c r="M7106" i="10"/>
  <c r="M7105" i="10"/>
  <c r="M7104" i="10"/>
  <c r="M7103" i="10"/>
  <c r="M7102" i="10"/>
  <c r="M7101" i="10"/>
  <c r="M7100" i="10"/>
  <c r="M7099" i="10"/>
  <c r="M7098" i="10"/>
  <c r="M7097" i="10"/>
  <c r="M7096" i="10"/>
  <c r="M7095" i="10"/>
  <c r="M7094" i="10"/>
  <c r="M7093" i="10"/>
  <c r="M7092" i="10"/>
  <c r="M7091" i="10"/>
  <c r="M7090" i="10"/>
  <c r="M7089" i="10"/>
  <c r="M7088" i="10"/>
  <c r="M7087" i="10"/>
  <c r="M7086" i="10"/>
  <c r="M7085" i="10"/>
  <c r="M7084" i="10"/>
  <c r="M7083" i="10"/>
  <c r="M7082" i="10"/>
  <c r="M7081" i="10"/>
  <c r="M7080" i="10"/>
  <c r="M7079" i="10"/>
  <c r="M7078" i="10"/>
  <c r="M7077" i="10"/>
  <c r="M7076" i="10"/>
  <c r="M7075" i="10"/>
  <c r="M7074" i="10"/>
  <c r="M7073" i="10"/>
  <c r="M7072" i="10"/>
  <c r="M7071" i="10"/>
  <c r="M7070" i="10"/>
  <c r="M7069" i="10"/>
  <c r="M7068" i="10"/>
  <c r="M7067" i="10"/>
  <c r="M7066" i="10"/>
  <c r="M7065" i="10"/>
  <c r="M7064" i="10"/>
  <c r="M7063" i="10"/>
  <c r="M7062" i="10"/>
  <c r="M7061" i="10"/>
  <c r="M7060" i="10"/>
  <c r="M7059" i="10"/>
  <c r="M7058" i="10"/>
  <c r="M7057" i="10"/>
  <c r="M7056" i="10"/>
  <c r="M7055" i="10"/>
  <c r="M7054" i="10"/>
  <c r="M7053" i="10"/>
  <c r="M7052" i="10"/>
  <c r="M7051" i="10"/>
  <c r="M7050" i="10"/>
  <c r="M7049" i="10"/>
  <c r="M7048" i="10"/>
  <c r="M7047" i="10"/>
  <c r="M7046" i="10"/>
  <c r="M7045" i="10"/>
  <c r="M7044" i="10"/>
  <c r="M7043" i="10"/>
  <c r="M7042" i="10"/>
  <c r="M7041" i="10"/>
  <c r="M7040" i="10"/>
  <c r="M7039" i="10"/>
  <c r="M7038" i="10"/>
  <c r="M7037" i="10"/>
  <c r="M7036" i="10"/>
  <c r="M7035" i="10"/>
  <c r="M7034" i="10"/>
  <c r="M7033" i="10"/>
  <c r="M7032" i="10"/>
  <c r="M7031" i="10"/>
  <c r="M7030" i="10"/>
  <c r="M7029" i="10"/>
  <c r="M7028" i="10"/>
  <c r="M7027" i="10"/>
  <c r="M7026" i="10"/>
  <c r="M7025" i="10"/>
  <c r="M7024" i="10"/>
  <c r="M7023" i="10"/>
  <c r="M7022" i="10"/>
  <c r="M7021" i="10"/>
  <c r="M7020" i="10"/>
  <c r="M7019" i="10"/>
  <c r="M7018" i="10"/>
  <c r="M7017" i="10"/>
  <c r="M7016" i="10"/>
  <c r="M7015" i="10"/>
  <c r="M7014" i="10"/>
  <c r="M7013" i="10"/>
  <c r="M7012" i="10"/>
  <c r="M7011" i="10"/>
  <c r="M7010" i="10"/>
  <c r="M7009" i="10"/>
  <c r="M7008" i="10"/>
  <c r="M7007" i="10"/>
  <c r="M7006" i="10"/>
  <c r="M7005" i="10"/>
  <c r="M7004" i="10"/>
  <c r="M7003" i="10"/>
  <c r="M7002" i="10"/>
  <c r="M7001" i="10"/>
  <c r="M7000" i="10"/>
  <c r="M6999" i="10"/>
  <c r="M6998" i="10"/>
  <c r="M6997" i="10"/>
  <c r="M6996" i="10"/>
  <c r="M6995" i="10"/>
  <c r="M6994" i="10"/>
  <c r="M6993" i="10"/>
  <c r="M6992" i="10"/>
  <c r="M6991" i="10"/>
  <c r="M6990" i="10"/>
  <c r="M6989" i="10"/>
  <c r="M6988" i="10"/>
  <c r="M6987" i="10"/>
  <c r="M6986" i="10"/>
  <c r="M6985" i="10"/>
  <c r="M6984" i="10"/>
  <c r="M6983" i="10"/>
  <c r="M6982" i="10"/>
  <c r="M6981" i="10"/>
  <c r="M6980" i="10"/>
  <c r="M6979" i="10"/>
  <c r="M6978" i="10"/>
  <c r="M6977" i="10"/>
  <c r="M6976" i="10"/>
  <c r="M6975" i="10"/>
  <c r="M6974" i="10"/>
  <c r="M6973" i="10"/>
  <c r="M6972" i="10"/>
  <c r="M6971" i="10"/>
  <c r="M6970" i="10"/>
  <c r="M6969" i="10"/>
  <c r="M6968" i="10"/>
  <c r="M6967" i="10"/>
  <c r="M6966" i="10"/>
  <c r="M6965" i="10"/>
  <c r="M6964" i="10"/>
  <c r="M6963" i="10"/>
  <c r="M6962" i="10"/>
  <c r="M6961" i="10"/>
  <c r="M6960" i="10"/>
  <c r="M6959" i="10"/>
  <c r="M6958" i="10"/>
  <c r="M6957" i="10"/>
  <c r="M6956" i="10"/>
  <c r="M6955" i="10"/>
  <c r="M6954" i="10"/>
  <c r="M6953" i="10"/>
  <c r="M6952" i="10"/>
  <c r="M6951" i="10"/>
  <c r="M6950" i="10"/>
  <c r="M6949" i="10"/>
  <c r="M6948" i="10"/>
  <c r="M6947" i="10"/>
  <c r="M6946" i="10"/>
  <c r="M6945" i="10"/>
  <c r="M6944" i="10"/>
  <c r="M6943" i="10"/>
  <c r="M6942" i="10"/>
  <c r="M6941" i="10"/>
  <c r="M6940" i="10"/>
  <c r="M6939" i="10"/>
  <c r="M6938" i="10"/>
  <c r="M6937" i="10"/>
  <c r="M6936" i="10"/>
  <c r="M6935" i="10"/>
  <c r="M6934" i="10"/>
  <c r="M6933" i="10"/>
  <c r="M6932" i="10"/>
  <c r="M6931" i="10"/>
  <c r="M6930" i="10"/>
  <c r="M6929" i="10"/>
  <c r="M6928" i="10"/>
  <c r="M6927" i="10"/>
  <c r="M6926" i="10"/>
  <c r="M6925" i="10"/>
  <c r="M6924" i="10"/>
  <c r="M6923" i="10"/>
  <c r="M6922" i="10"/>
  <c r="M6921" i="10"/>
  <c r="M6920" i="10"/>
  <c r="M6919" i="10"/>
  <c r="M6918" i="10"/>
  <c r="M6917" i="10"/>
  <c r="M6916" i="10"/>
  <c r="M6915" i="10"/>
  <c r="M6914" i="10"/>
  <c r="M6913" i="10"/>
  <c r="M6912" i="10"/>
  <c r="M6911" i="10"/>
  <c r="M6910" i="10"/>
  <c r="M6909" i="10"/>
  <c r="M6908" i="10"/>
  <c r="M6907" i="10"/>
  <c r="M6906" i="10"/>
  <c r="M6905" i="10"/>
  <c r="M6904" i="10"/>
  <c r="M6903" i="10"/>
  <c r="M6902" i="10"/>
  <c r="M6901" i="10"/>
  <c r="M6900" i="10"/>
  <c r="M6899" i="10"/>
  <c r="M6898" i="10"/>
  <c r="M6897" i="10"/>
  <c r="M6896" i="10"/>
  <c r="M6895" i="10"/>
  <c r="M6894" i="10"/>
  <c r="M6893" i="10"/>
  <c r="M6892" i="10"/>
  <c r="M6891" i="10"/>
  <c r="M6890" i="10"/>
  <c r="M6889" i="10"/>
  <c r="M6888" i="10"/>
  <c r="M6887" i="10"/>
  <c r="M6886" i="10"/>
  <c r="M6885" i="10"/>
  <c r="M6884" i="10"/>
  <c r="M6883" i="10"/>
  <c r="M6882" i="10"/>
  <c r="M6881" i="10"/>
  <c r="M6880" i="10"/>
  <c r="M6879" i="10"/>
  <c r="M6878" i="10"/>
  <c r="M6877" i="10"/>
  <c r="M6876" i="10"/>
  <c r="M6875" i="10"/>
  <c r="M6874" i="10"/>
  <c r="M6873" i="10"/>
  <c r="M6872" i="10"/>
  <c r="M6871" i="10"/>
  <c r="M6870" i="10"/>
  <c r="M6869" i="10"/>
  <c r="M6868" i="10"/>
  <c r="M6867" i="10"/>
  <c r="M6866" i="10"/>
  <c r="M6865" i="10"/>
  <c r="M6864" i="10"/>
  <c r="M6863" i="10"/>
  <c r="M6862" i="10"/>
  <c r="M6861" i="10"/>
  <c r="M6860" i="10"/>
  <c r="M6859" i="10"/>
  <c r="M6858" i="10"/>
  <c r="M6857" i="10"/>
  <c r="M6856" i="10"/>
  <c r="M6855" i="10"/>
  <c r="M6854" i="10"/>
  <c r="M6853" i="10"/>
  <c r="M6852" i="10"/>
  <c r="M6851" i="10"/>
  <c r="M6850" i="10"/>
  <c r="M6849" i="10"/>
  <c r="M6848" i="10"/>
  <c r="M6847" i="10"/>
  <c r="M6846" i="10"/>
  <c r="M6845" i="10"/>
  <c r="M6844" i="10"/>
  <c r="M6843" i="10"/>
  <c r="M6842" i="10"/>
  <c r="M6841" i="10"/>
  <c r="M6840" i="10"/>
  <c r="M6839" i="10"/>
  <c r="M6838" i="10"/>
  <c r="M6837" i="10"/>
  <c r="M6836" i="10"/>
  <c r="M6835" i="10"/>
  <c r="M6834" i="10"/>
  <c r="M6833" i="10"/>
  <c r="M6832" i="10"/>
  <c r="M6831" i="10"/>
  <c r="M6830" i="10"/>
  <c r="M6829" i="10"/>
  <c r="M6828" i="10"/>
  <c r="M6827" i="10"/>
  <c r="M6826" i="10"/>
  <c r="M6825" i="10"/>
  <c r="M6824" i="10"/>
  <c r="M6823" i="10"/>
  <c r="M6822" i="10"/>
  <c r="M6821" i="10"/>
  <c r="M6820" i="10"/>
  <c r="M6819" i="10"/>
  <c r="M6818" i="10"/>
  <c r="M6817" i="10"/>
  <c r="M6816" i="10"/>
  <c r="M6815" i="10"/>
  <c r="M6814" i="10"/>
  <c r="M6813" i="10"/>
  <c r="M6812" i="10"/>
  <c r="M6811" i="10"/>
  <c r="M6810" i="10"/>
  <c r="M6809" i="10"/>
  <c r="M6808" i="10"/>
  <c r="M6807" i="10"/>
  <c r="M6806" i="10"/>
  <c r="M6805" i="10"/>
  <c r="M6804" i="10"/>
  <c r="M6803" i="10"/>
  <c r="M6802" i="10"/>
  <c r="M6801" i="10"/>
  <c r="M6800" i="10"/>
  <c r="M6799" i="10"/>
  <c r="M6798" i="10"/>
  <c r="M6797" i="10"/>
  <c r="M6796" i="10"/>
  <c r="M6795" i="10"/>
  <c r="M6794" i="10"/>
  <c r="M6793" i="10"/>
  <c r="M6792" i="10"/>
  <c r="M6791" i="10"/>
  <c r="M6790" i="10"/>
  <c r="M6789" i="10"/>
  <c r="M6788" i="10"/>
  <c r="M6787" i="10"/>
  <c r="M6786" i="10"/>
  <c r="M6785" i="10"/>
  <c r="M6784" i="10"/>
  <c r="M6783" i="10"/>
  <c r="M6782" i="10"/>
  <c r="M6781" i="10"/>
  <c r="M6780" i="10"/>
  <c r="M6779" i="10"/>
  <c r="M6778" i="10"/>
  <c r="M6777" i="10"/>
  <c r="M6776" i="10"/>
  <c r="M6775" i="10"/>
  <c r="M6774" i="10"/>
  <c r="M6773" i="10"/>
  <c r="M6772" i="10"/>
  <c r="M6771" i="10"/>
  <c r="M6770" i="10"/>
  <c r="M6769" i="10"/>
  <c r="M6768" i="10"/>
  <c r="M6767" i="10"/>
  <c r="M6766" i="10"/>
  <c r="M6765" i="10"/>
  <c r="M6764" i="10"/>
  <c r="M6763" i="10"/>
  <c r="M6762" i="10"/>
  <c r="M6761" i="10"/>
  <c r="M6760" i="10"/>
  <c r="M6759" i="10"/>
  <c r="M6758" i="10"/>
  <c r="M6757" i="10"/>
  <c r="M6756" i="10"/>
  <c r="M6755" i="10"/>
  <c r="M6754" i="10"/>
  <c r="M6753" i="10"/>
  <c r="M6752" i="10"/>
  <c r="M6751" i="10"/>
  <c r="M6750" i="10"/>
  <c r="M6749" i="10"/>
  <c r="M6748" i="10"/>
  <c r="M6747" i="10"/>
  <c r="M6746" i="10"/>
  <c r="M6745" i="10"/>
  <c r="M6744" i="10"/>
  <c r="M6743" i="10"/>
  <c r="M6742" i="10"/>
  <c r="M6741" i="10"/>
  <c r="M6740" i="10"/>
  <c r="M6739" i="10"/>
  <c r="M6738" i="10"/>
  <c r="M6737" i="10"/>
  <c r="M6736" i="10"/>
  <c r="M6735" i="10"/>
  <c r="M6734" i="10"/>
  <c r="M6733" i="10"/>
  <c r="M6732" i="10"/>
  <c r="M6731" i="10"/>
  <c r="M6730" i="10"/>
  <c r="M6729" i="10"/>
  <c r="M6728" i="10"/>
  <c r="M6727" i="10"/>
  <c r="M6726" i="10"/>
  <c r="M6725" i="10"/>
  <c r="M6724" i="10"/>
  <c r="M6723" i="10"/>
  <c r="M6722" i="10"/>
  <c r="M6721" i="10"/>
  <c r="M6720" i="10"/>
  <c r="M6719" i="10"/>
  <c r="M6718" i="10"/>
  <c r="M6717" i="10"/>
  <c r="M6716" i="10"/>
  <c r="M6715" i="10"/>
  <c r="M6714" i="10"/>
  <c r="M6713" i="10"/>
  <c r="M6712" i="10"/>
  <c r="M6711" i="10"/>
  <c r="M6710" i="10"/>
  <c r="M6709" i="10"/>
  <c r="M6708" i="10"/>
  <c r="M6707" i="10"/>
  <c r="M6706" i="10"/>
  <c r="M6705" i="10"/>
  <c r="M6704" i="10"/>
  <c r="M6703" i="10"/>
  <c r="M6702" i="10"/>
  <c r="M6701" i="10"/>
  <c r="M6700" i="10"/>
  <c r="M6699" i="10"/>
  <c r="M6698" i="10"/>
  <c r="M6697" i="10"/>
  <c r="M6696" i="10"/>
  <c r="M6695" i="10"/>
  <c r="M6694" i="10"/>
  <c r="M6693" i="10"/>
  <c r="M6692" i="10"/>
  <c r="M6691" i="10"/>
  <c r="M6690" i="10"/>
  <c r="M6689" i="10"/>
  <c r="M6688" i="10"/>
  <c r="M6687" i="10"/>
  <c r="M6686" i="10"/>
  <c r="M6685" i="10"/>
  <c r="M6684" i="10"/>
  <c r="M6683" i="10"/>
  <c r="M6682" i="10"/>
  <c r="M6681" i="10"/>
  <c r="M6680" i="10"/>
  <c r="M6679" i="10"/>
  <c r="M6678" i="10"/>
  <c r="M6677" i="10"/>
  <c r="M6676" i="10"/>
  <c r="M6675" i="10"/>
  <c r="M6674" i="10"/>
  <c r="M6673" i="10"/>
  <c r="M6672" i="10"/>
  <c r="M6671" i="10"/>
  <c r="M6670" i="10"/>
  <c r="M6669" i="10"/>
  <c r="M6668" i="10"/>
  <c r="M6667" i="10"/>
  <c r="M6666" i="10"/>
  <c r="M6665" i="10"/>
  <c r="M6664" i="10"/>
  <c r="M6663" i="10"/>
  <c r="M6662" i="10"/>
  <c r="M6661" i="10"/>
  <c r="M6660" i="10"/>
  <c r="M6659" i="10"/>
  <c r="M6658" i="10"/>
  <c r="M6657" i="10"/>
  <c r="M6656" i="10"/>
  <c r="M6655" i="10"/>
  <c r="M6654" i="10"/>
  <c r="M6653" i="10"/>
  <c r="M6652" i="10"/>
  <c r="M6651" i="10"/>
  <c r="M6650" i="10"/>
  <c r="M6649" i="10"/>
  <c r="M6648" i="10"/>
  <c r="M6647" i="10"/>
  <c r="M6646" i="10"/>
  <c r="M6645" i="10"/>
  <c r="M6644" i="10"/>
  <c r="M6643" i="10"/>
  <c r="M6642" i="10"/>
  <c r="M6641" i="10"/>
  <c r="M6640" i="10"/>
  <c r="M6639" i="10"/>
  <c r="M6638" i="10"/>
  <c r="M6637" i="10"/>
  <c r="M6636" i="10"/>
  <c r="M6635" i="10"/>
  <c r="M6634" i="10"/>
  <c r="M6633" i="10"/>
  <c r="M6632" i="10"/>
  <c r="M6631" i="10"/>
  <c r="M6630" i="10"/>
  <c r="M6629" i="10"/>
  <c r="M6628" i="10"/>
  <c r="M6627" i="10"/>
  <c r="M6626" i="10"/>
  <c r="M6625" i="10"/>
  <c r="M6624" i="10"/>
  <c r="M6623" i="10"/>
  <c r="M6622" i="10"/>
  <c r="M6621" i="10"/>
  <c r="M6620" i="10"/>
  <c r="M6619" i="10"/>
  <c r="M6618" i="10"/>
  <c r="M6617" i="10"/>
  <c r="M6616" i="10"/>
  <c r="M6615" i="10"/>
  <c r="M6614" i="10"/>
  <c r="M6613" i="10"/>
  <c r="M6612" i="10"/>
  <c r="M6611" i="10"/>
  <c r="M6610" i="10"/>
  <c r="M6609" i="10"/>
  <c r="M6608" i="10"/>
  <c r="M6607" i="10"/>
  <c r="M6606" i="10"/>
  <c r="M6605" i="10"/>
  <c r="M6604" i="10"/>
  <c r="M6603" i="10"/>
  <c r="M6602" i="10"/>
  <c r="M6601" i="10"/>
  <c r="M6600" i="10"/>
  <c r="M6599" i="10"/>
  <c r="M6598" i="10"/>
  <c r="M6597" i="10"/>
  <c r="M6596" i="10"/>
  <c r="M6595" i="10"/>
  <c r="M6594" i="10"/>
  <c r="M6593" i="10"/>
  <c r="M6592" i="10"/>
  <c r="M6591" i="10"/>
  <c r="M6590" i="10"/>
  <c r="M6589" i="10"/>
  <c r="M6588" i="10"/>
  <c r="M6587" i="10"/>
  <c r="M6586" i="10"/>
  <c r="M6585" i="10"/>
  <c r="M6584" i="10"/>
  <c r="M6583" i="10"/>
  <c r="M6582" i="10"/>
  <c r="M6581" i="10"/>
  <c r="M6580" i="10"/>
  <c r="M6579" i="10"/>
  <c r="M6578" i="10"/>
  <c r="M6577" i="10"/>
  <c r="M6576" i="10"/>
  <c r="M6575" i="10"/>
  <c r="M6574" i="10"/>
  <c r="M6573" i="10"/>
  <c r="M6572" i="10"/>
  <c r="M6571" i="10"/>
  <c r="M6570" i="10"/>
  <c r="M6569" i="10"/>
  <c r="M6568" i="10"/>
  <c r="M6567" i="10"/>
  <c r="M6566" i="10"/>
  <c r="M6565" i="10"/>
  <c r="M6564" i="10"/>
  <c r="M6563" i="10"/>
  <c r="M6562" i="10"/>
  <c r="M6561" i="10"/>
  <c r="M6560" i="10"/>
  <c r="M6559" i="10"/>
  <c r="M6558" i="10"/>
  <c r="M6557" i="10"/>
  <c r="M6556" i="10"/>
  <c r="M6555" i="10"/>
  <c r="M6554" i="10"/>
  <c r="M6553" i="10"/>
  <c r="M6552" i="10"/>
  <c r="M6551" i="10"/>
  <c r="M6550" i="10"/>
  <c r="M6549" i="10"/>
  <c r="M6548" i="10"/>
  <c r="M6547" i="10"/>
  <c r="M6546" i="10"/>
  <c r="M6545" i="10"/>
  <c r="M6544" i="10"/>
  <c r="M6543" i="10"/>
  <c r="M6542" i="10"/>
  <c r="M6541" i="10"/>
  <c r="M6540" i="10"/>
  <c r="M6539" i="10"/>
  <c r="M6538" i="10"/>
  <c r="M6537" i="10"/>
  <c r="M6536" i="10"/>
  <c r="M6535" i="10"/>
  <c r="M6534" i="10"/>
  <c r="M6533" i="10"/>
  <c r="M6532" i="10"/>
  <c r="M6531" i="10"/>
  <c r="M6530" i="10"/>
  <c r="M6529" i="10"/>
  <c r="M6528" i="10"/>
  <c r="M6527" i="10"/>
  <c r="M6526" i="10"/>
  <c r="M6525" i="10"/>
  <c r="M6524" i="10"/>
  <c r="M6523" i="10"/>
  <c r="M6522" i="10"/>
  <c r="M6521" i="10"/>
  <c r="M6520" i="10"/>
  <c r="M6519" i="10"/>
  <c r="M6518" i="10"/>
  <c r="M6517" i="10"/>
  <c r="M6516" i="10"/>
  <c r="M6515" i="10"/>
  <c r="M6514" i="10"/>
  <c r="M6513" i="10"/>
  <c r="M6512" i="10"/>
  <c r="M6511" i="10"/>
  <c r="M6510" i="10"/>
  <c r="M6509" i="10"/>
  <c r="M6508" i="10"/>
  <c r="M6507" i="10"/>
  <c r="M6506" i="10"/>
  <c r="M6505" i="10"/>
  <c r="M6504" i="10"/>
  <c r="M6503" i="10"/>
  <c r="M6502" i="10"/>
  <c r="M6501" i="10"/>
  <c r="M6500" i="10"/>
  <c r="M6499" i="10"/>
  <c r="M6498" i="10"/>
  <c r="M6497" i="10"/>
  <c r="M6496" i="10"/>
  <c r="M6495" i="10"/>
  <c r="M6494" i="10"/>
  <c r="M6493" i="10"/>
  <c r="M6492" i="10"/>
  <c r="M6491" i="10"/>
  <c r="M6490" i="10"/>
  <c r="M6489" i="10"/>
  <c r="M6488" i="10"/>
  <c r="M6487" i="10"/>
  <c r="M6486" i="10"/>
  <c r="M6485" i="10"/>
  <c r="M6484" i="10"/>
  <c r="M6483" i="10"/>
  <c r="M6482" i="10"/>
  <c r="M6481" i="10"/>
  <c r="M6480" i="10"/>
  <c r="M6479" i="10"/>
  <c r="M6478" i="10"/>
  <c r="M6477" i="10"/>
  <c r="M6476" i="10"/>
  <c r="M6475" i="10"/>
  <c r="M6474" i="10"/>
  <c r="M6473" i="10"/>
  <c r="M6472" i="10"/>
  <c r="M6471" i="10"/>
  <c r="M6470" i="10"/>
  <c r="M6469" i="10"/>
  <c r="M6468" i="10"/>
  <c r="M6467" i="10"/>
  <c r="M6466" i="10"/>
  <c r="M6465" i="10"/>
  <c r="M6464" i="10"/>
  <c r="M6463" i="10"/>
  <c r="M6462" i="10"/>
  <c r="M6461" i="10"/>
  <c r="M6460" i="10"/>
  <c r="M6459" i="10"/>
  <c r="M6458" i="10"/>
  <c r="M6457" i="10"/>
  <c r="M6456" i="10"/>
  <c r="M6455" i="10"/>
  <c r="M6454" i="10"/>
  <c r="M6453" i="10"/>
  <c r="M6452" i="10"/>
  <c r="M6451" i="10"/>
  <c r="M6450" i="10"/>
  <c r="M6449" i="10"/>
  <c r="M6448" i="10"/>
  <c r="M6447" i="10"/>
  <c r="M6446" i="10"/>
  <c r="M6445" i="10"/>
  <c r="M6444" i="10"/>
  <c r="M6443" i="10"/>
  <c r="M6442" i="10"/>
  <c r="M6441" i="10"/>
  <c r="M6440" i="10"/>
  <c r="M6439" i="10"/>
  <c r="M6438" i="10"/>
  <c r="M6437" i="10"/>
  <c r="M6436" i="10"/>
  <c r="M6435" i="10"/>
  <c r="M6434" i="10"/>
  <c r="M6433" i="10"/>
  <c r="M6432" i="10"/>
  <c r="M6431" i="10"/>
  <c r="M6430" i="10"/>
  <c r="M6429" i="10"/>
  <c r="M6428" i="10"/>
  <c r="M6427" i="10"/>
  <c r="M6426" i="10"/>
  <c r="M6425" i="10"/>
  <c r="M6424" i="10"/>
  <c r="M6423" i="10"/>
  <c r="M6422" i="10"/>
  <c r="M6421" i="10"/>
  <c r="M6420" i="10"/>
  <c r="M6419" i="10"/>
  <c r="M6418" i="10"/>
  <c r="M6417" i="10"/>
  <c r="M6416" i="10"/>
  <c r="M6415" i="10"/>
  <c r="M6414" i="10"/>
  <c r="M6413" i="10"/>
  <c r="M6412" i="10"/>
  <c r="M6411" i="10"/>
  <c r="M6410" i="10"/>
  <c r="M6409" i="10"/>
  <c r="M6408" i="10"/>
  <c r="M6407" i="10"/>
  <c r="M6406" i="10"/>
  <c r="M6405" i="10"/>
  <c r="M6404" i="10"/>
  <c r="M6403" i="10"/>
  <c r="M6402" i="10"/>
  <c r="M6401" i="10"/>
  <c r="M6400" i="10"/>
  <c r="M6399" i="10"/>
  <c r="M6398" i="10"/>
  <c r="M6397" i="10"/>
  <c r="M6396" i="10"/>
  <c r="M6395" i="10"/>
  <c r="M6394" i="10"/>
  <c r="M6393" i="10"/>
  <c r="M6392" i="10"/>
  <c r="M6391" i="10"/>
  <c r="M6390" i="10"/>
  <c r="M6389" i="10"/>
  <c r="M6388" i="10"/>
  <c r="M6387" i="10"/>
  <c r="M6386" i="10"/>
  <c r="M6385" i="10"/>
  <c r="M6384" i="10"/>
  <c r="M6383" i="10"/>
  <c r="M6382" i="10"/>
  <c r="M6381" i="10"/>
  <c r="M6380" i="10"/>
  <c r="M6379" i="10"/>
  <c r="M6378" i="10"/>
  <c r="M6377" i="10"/>
  <c r="M6376" i="10"/>
  <c r="M6375" i="10"/>
  <c r="M6374" i="10"/>
  <c r="M6373" i="10"/>
  <c r="M6372" i="10"/>
  <c r="M6371" i="10"/>
  <c r="M6370" i="10"/>
  <c r="M6369" i="10"/>
  <c r="M6368" i="10"/>
  <c r="M6367" i="10"/>
  <c r="M6366" i="10"/>
  <c r="M6365" i="10"/>
  <c r="M6364" i="10"/>
  <c r="M6363" i="10"/>
  <c r="M6362" i="10"/>
  <c r="M6361" i="10"/>
  <c r="M6360" i="10"/>
  <c r="M6359" i="10"/>
  <c r="M6358" i="10"/>
  <c r="M6357" i="10"/>
  <c r="M6356" i="10"/>
  <c r="M6355" i="10"/>
  <c r="M6354" i="10"/>
  <c r="M6353" i="10"/>
  <c r="M6352" i="10"/>
  <c r="M6351" i="10"/>
  <c r="M6350" i="10"/>
  <c r="M6349" i="10"/>
  <c r="M6348" i="10"/>
  <c r="M6347" i="10"/>
  <c r="M6346" i="10"/>
  <c r="M6345" i="10"/>
  <c r="M6344" i="10"/>
  <c r="M6343" i="10"/>
  <c r="M6342" i="10"/>
  <c r="M6341" i="10"/>
  <c r="M6340" i="10"/>
  <c r="M6339" i="10"/>
  <c r="M6338" i="10"/>
  <c r="M6337" i="10"/>
  <c r="M6336" i="10"/>
  <c r="M6335" i="10"/>
  <c r="M6334" i="10"/>
  <c r="M6333" i="10"/>
  <c r="M6332" i="10"/>
  <c r="M6331" i="10"/>
  <c r="M6330" i="10"/>
  <c r="M6329" i="10"/>
  <c r="M6328" i="10"/>
  <c r="M6327" i="10"/>
  <c r="M6326" i="10"/>
  <c r="M6325" i="10"/>
  <c r="M6324" i="10"/>
  <c r="M6323" i="10"/>
  <c r="M6322" i="10"/>
  <c r="M6321" i="10"/>
  <c r="M6320" i="10"/>
  <c r="M6319" i="10"/>
  <c r="M6318" i="10"/>
  <c r="M6317" i="10"/>
  <c r="M6316" i="10"/>
  <c r="M6315" i="10"/>
  <c r="M6314" i="10"/>
  <c r="M6313" i="10"/>
  <c r="M6312" i="10"/>
  <c r="M6311" i="10"/>
  <c r="M6310" i="10"/>
  <c r="M6309" i="10"/>
  <c r="M6308" i="10"/>
  <c r="M6307" i="10"/>
  <c r="M6306" i="10"/>
  <c r="M6305" i="10"/>
  <c r="M6304" i="10"/>
  <c r="M6303" i="10"/>
  <c r="M6302" i="10"/>
  <c r="M6301" i="10"/>
  <c r="M6300" i="10"/>
  <c r="M6299" i="10"/>
  <c r="M6298" i="10"/>
  <c r="M6297" i="10"/>
  <c r="M6296" i="10"/>
  <c r="M6295" i="10"/>
  <c r="M6294" i="10"/>
  <c r="M6293" i="10"/>
  <c r="M6292" i="10"/>
  <c r="M6291" i="10"/>
  <c r="M6290" i="10"/>
  <c r="M6289" i="10"/>
  <c r="M6288" i="10"/>
  <c r="M6287" i="10"/>
  <c r="M6286" i="10"/>
  <c r="M6285" i="10"/>
  <c r="M6284" i="10"/>
  <c r="M6283" i="10"/>
  <c r="M6282" i="10"/>
  <c r="M6281" i="10"/>
  <c r="M6280" i="10"/>
  <c r="M6279" i="10"/>
  <c r="M6278" i="10"/>
  <c r="M6277" i="10"/>
  <c r="M6276" i="10"/>
  <c r="M6275" i="10"/>
  <c r="M6274" i="10"/>
  <c r="M6273" i="10"/>
  <c r="M6272" i="10"/>
  <c r="M6271" i="10"/>
  <c r="M6270" i="10"/>
  <c r="M6269" i="10"/>
  <c r="M6268" i="10"/>
  <c r="M6267" i="10"/>
  <c r="M6266" i="10"/>
  <c r="M6265" i="10"/>
  <c r="M6264" i="10"/>
  <c r="M6263" i="10"/>
  <c r="M6262" i="10"/>
  <c r="M6261" i="10"/>
  <c r="M6260" i="10"/>
  <c r="M6259" i="10"/>
  <c r="M6258" i="10"/>
  <c r="M6257" i="10"/>
  <c r="M6256" i="10"/>
  <c r="M6255" i="10"/>
  <c r="M6254" i="10"/>
  <c r="M6253" i="10"/>
  <c r="M6252" i="10"/>
  <c r="M6251" i="10"/>
  <c r="M6250" i="10"/>
  <c r="M6249" i="10"/>
  <c r="M6248" i="10"/>
  <c r="M6247" i="10"/>
  <c r="M6246" i="10"/>
  <c r="M6245" i="10"/>
  <c r="M6244" i="10"/>
  <c r="M6243" i="10"/>
  <c r="M6242" i="10"/>
  <c r="M6241" i="10"/>
  <c r="M6240" i="10"/>
  <c r="M6239" i="10"/>
  <c r="M6238" i="10"/>
  <c r="M6237" i="10"/>
  <c r="M6236" i="10"/>
  <c r="M6235" i="10"/>
  <c r="M6234" i="10"/>
  <c r="M6233" i="10"/>
  <c r="M6232" i="10"/>
  <c r="M6231" i="10"/>
  <c r="M6230" i="10"/>
  <c r="M6229" i="10"/>
  <c r="M6228" i="10"/>
  <c r="M6227" i="10"/>
  <c r="M6226" i="10"/>
  <c r="M6225" i="10"/>
  <c r="M6224" i="10"/>
  <c r="M6223" i="10"/>
  <c r="M6222" i="10"/>
  <c r="M6221" i="10"/>
  <c r="M6220" i="10"/>
  <c r="M6219" i="10"/>
  <c r="M6218" i="10"/>
  <c r="M6217" i="10"/>
  <c r="M6216" i="10"/>
  <c r="M6215" i="10"/>
  <c r="M6214" i="10"/>
  <c r="M6213" i="10"/>
  <c r="M6212" i="10"/>
  <c r="M6211" i="10"/>
  <c r="M6210" i="10"/>
  <c r="M6209" i="10"/>
  <c r="M6208" i="10"/>
  <c r="M6207" i="10"/>
  <c r="M6206" i="10"/>
  <c r="M6205" i="10"/>
  <c r="M6204" i="10"/>
  <c r="M6203" i="10"/>
  <c r="M6202" i="10"/>
  <c r="M6201" i="10"/>
  <c r="M6200" i="10"/>
  <c r="M6199" i="10"/>
  <c r="M6198" i="10"/>
  <c r="M6197" i="10"/>
  <c r="M6196" i="10"/>
  <c r="M6195" i="10"/>
  <c r="M6194" i="10"/>
  <c r="M6193" i="10"/>
  <c r="M6192" i="10"/>
  <c r="M6191" i="10"/>
  <c r="M6190" i="10"/>
  <c r="M6189" i="10"/>
  <c r="M6188" i="10"/>
  <c r="M6187" i="10"/>
  <c r="M6186" i="10"/>
  <c r="M6185" i="10"/>
  <c r="M6184" i="10"/>
  <c r="M6183" i="10"/>
  <c r="M6182" i="10"/>
  <c r="M6181" i="10"/>
  <c r="M6180" i="10"/>
  <c r="M6179" i="10"/>
  <c r="M6178" i="10"/>
  <c r="M6177" i="10"/>
  <c r="M6176" i="10"/>
  <c r="M6175" i="10"/>
  <c r="M6174" i="10"/>
  <c r="M6173" i="10"/>
  <c r="M6172" i="10"/>
  <c r="M6171" i="10"/>
  <c r="M6170" i="10"/>
  <c r="M6169" i="10"/>
  <c r="M6168" i="10"/>
  <c r="M6167" i="10"/>
  <c r="M6166" i="10"/>
  <c r="M6165" i="10"/>
  <c r="M6164" i="10"/>
  <c r="M6163" i="10"/>
  <c r="M6162" i="10"/>
  <c r="M6161" i="10"/>
  <c r="M6160" i="10"/>
  <c r="M6159" i="10"/>
  <c r="M6158" i="10"/>
  <c r="M6157" i="10"/>
  <c r="M6156" i="10"/>
  <c r="M6155" i="10"/>
  <c r="M6154" i="10"/>
  <c r="M6153" i="10"/>
  <c r="M6152" i="10"/>
  <c r="M6151" i="10"/>
  <c r="M6150" i="10"/>
  <c r="M6149" i="10"/>
  <c r="M6148" i="10"/>
  <c r="M6147" i="10"/>
  <c r="M6146" i="10"/>
  <c r="M6145" i="10"/>
  <c r="M6144" i="10"/>
  <c r="M6143" i="10"/>
  <c r="M6142" i="10"/>
  <c r="M6141" i="10"/>
  <c r="M6140" i="10"/>
  <c r="M6139" i="10"/>
  <c r="M6138" i="10"/>
  <c r="M6137" i="10"/>
  <c r="M6136" i="10"/>
  <c r="M6135" i="10"/>
  <c r="M6134" i="10"/>
  <c r="M6133" i="10"/>
  <c r="M6132" i="10"/>
  <c r="M6131" i="10"/>
  <c r="M6130" i="10"/>
  <c r="M6129" i="10"/>
  <c r="M6128" i="10"/>
  <c r="M6127" i="10"/>
  <c r="M6126" i="10"/>
  <c r="M6125" i="10"/>
  <c r="M6124" i="10"/>
  <c r="M6123" i="10"/>
  <c r="M6122" i="10"/>
  <c r="M6121" i="10"/>
  <c r="M6120" i="10"/>
  <c r="M6119" i="10"/>
  <c r="M6118" i="10"/>
  <c r="M6117" i="10"/>
  <c r="M6116" i="10"/>
  <c r="M6115" i="10"/>
  <c r="M6114" i="10"/>
  <c r="M6113" i="10"/>
  <c r="M6112" i="10"/>
  <c r="M6111" i="10"/>
  <c r="M6110" i="10"/>
  <c r="M6109" i="10"/>
  <c r="M6108" i="10"/>
  <c r="M6107" i="10"/>
  <c r="M6106" i="10"/>
  <c r="M6105" i="10"/>
  <c r="M6104" i="10"/>
  <c r="M6103" i="10"/>
  <c r="M6102" i="10"/>
  <c r="M6101" i="10"/>
  <c r="M6100" i="10"/>
  <c r="M6099" i="10"/>
  <c r="M6098" i="10"/>
  <c r="M6097" i="10"/>
  <c r="M6096" i="10"/>
  <c r="M6095" i="10"/>
  <c r="M6094" i="10"/>
  <c r="M6093" i="10"/>
  <c r="M6092" i="10"/>
  <c r="M6091" i="10"/>
  <c r="M6090" i="10"/>
  <c r="M6089" i="10"/>
  <c r="M6088" i="10"/>
  <c r="M6087" i="10"/>
  <c r="M6086" i="10"/>
  <c r="M6085" i="10"/>
  <c r="M6084" i="10"/>
  <c r="M6083" i="10"/>
  <c r="M6082" i="10"/>
  <c r="M6081" i="10"/>
  <c r="M6080" i="10"/>
  <c r="M6079" i="10"/>
  <c r="M6078" i="10"/>
  <c r="M6077" i="10"/>
  <c r="M6076" i="10"/>
  <c r="M6075" i="10"/>
  <c r="M6074" i="10"/>
  <c r="M6073" i="10"/>
  <c r="M6072" i="10"/>
  <c r="M6071" i="10"/>
  <c r="M6070" i="10"/>
  <c r="M6069" i="10"/>
  <c r="M6068" i="10"/>
  <c r="M6067" i="10"/>
  <c r="M6066" i="10"/>
  <c r="M6065" i="10"/>
  <c r="M6064" i="10"/>
  <c r="M6063" i="10"/>
  <c r="M6062" i="10"/>
  <c r="M6061" i="10"/>
  <c r="M6060" i="10"/>
  <c r="M6059" i="10"/>
  <c r="M6058" i="10"/>
  <c r="M6057" i="10"/>
  <c r="M6056" i="10"/>
  <c r="M6055" i="10"/>
  <c r="M6054" i="10"/>
  <c r="M6053" i="10"/>
  <c r="M6052" i="10"/>
  <c r="M6051" i="10"/>
  <c r="M6050" i="10"/>
  <c r="M6049" i="10"/>
  <c r="M6048" i="10"/>
  <c r="M6047" i="10"/>
  <c r="M6046" i="10"/>
  <c r="M6045" i="10"/>
  <c r="M6044" i="10"/>
  <c r="M6043" i="10"/>
  <c r="M6042" i="10"/>
  <c r="M6041" i="10"/>
  <c r="M6040" i="10"/>
  <c r="M6039" i="10"/>
  <c r="M6038" i="10"/>
  <c r="M6037" i="10"/>
  <c r="M6036" i="10"/>
  <c r="M6035" i="10"/>
  <c r="M6034" i="10"/>
  <c r="M6033" i="10"/>
  <c r="M6032" i="10"/>
  <c r="M6031" i="10"/>
  <c r="M6030" i="10"/>
  <c r="M6029" i="10"/>
  <c r="M6028" i="10"/>
  <c r="M6027" i="10"/>
  <c r="M6026" i="10"/>
  <c r="M6025" i="10"/>
  <c r="M6024" i="10"/>
  <c r="M6023" i="10"/>
  <c r="M6022" i="10"/>
  <c r="M6021" i="10"/>
  <c r="M6020" i="10"/>
  <c r="M6019" i="10"/>
  <c r="M6018" i="10"/>
  <c r="M6017" i="10"/>
  <c r="M6016" i="10"/>
  <c r="M6015" i="10"/>
  <c r="M6014" i="10"/>
  <c r="M6013" i="10"/>
  <c r="M6012" i="10"/>
  <c r="M6011" i="10"/>
  <c r="M6010" i="10"/>
  <c r="M6009" i="10"/>
  <c r="M6008" i="10"/>
  <c r="M6007" i="10"/>
  <c r="M6006" i="10"/>
  <c r="M6005" i="10"/>
  <c r="M6004" i="10"/>
  <c r="M6003" i="10"/>
  <c r="M6002" i="10"/>
  <c r="M6001" i="10"/>
  <c r="M6000" i="10"/>
  <c r="M5999" i="10"/>
  <c r="M5998" i="10"/>
  <c r="M5997" i="10"/>
  <c r="M5996" i="10"/>
  <c r="M5995" i="10"/>
  <c r="M5994" i="10"/>
  <c r="M5993" i="10"/>
  <c r="M5992" i="10"/>
  <c r="M5991" i="10"/>
  <c r="M5990" i="10"/>
  <c r="M5989" i="10"/>
  <c r="M5988" i="10"/>
  <c r="M5987" i="10"/>
  <c r="M5986" i="10"/>
  <c r="M5985" i="10"/>
  <c r="M5984" i="10"/>
  <c r="M5983" i="10"/>
  <c r="M5982" i="10"/>
  <c r="M5981" i="10"/>
  <c r="M5980" i="10"/>
  <c r="M5979" i="10"/>
  <c r="M5978" i="10"/>
  <c r="M5977" i="10"/>
  <c r="M5976" i="10"/>
  <c r="M5975" i="10"/>
  <c r="M5974" i="10"/>
  <c r="M5973" i="10"/>
  <c r="M5972" i="10"/>
  <c r="M5971" i="10"/>
  <c r="M5970" i="10"/>
  <c r="M5969" i="10"/>
  <c r="M5968" i="10"/>
  <c r="M5967" i="10"/>
  <c r="M5966" i="10"/>
  <c r="M5965" i="10"/>
  <c r="M5964" i="10"/>
  <c r="M5963" i="10"/>
  <c r="M5962" i="10"/>
  <c r="M5961" i="10"/>
  <c r="M5960" i="10"/>
  <c r="M5959" i="10"/>
  <c r="M5958" i="10"/>
  <c r="M5957" i="10"/>
  <c r="M5956" i="10"/>
  <c r="M5955" i="10"/>
  <c r="M5954" i="10"/>
  <c r="M5953" i="10"/>
  <c r="M5952" i="10"/>
  <c r="M5951" i="10"/>
  <c r="M5950" i="10"/>
  <c r="M5949" i="10"/>
  <c r="M5948" i="10"/>
  <c r="M5947" i="10"/>
  <c r="M5946" i="10"/>
  <c r="M5945" i="10"/>
  <c r="M5944" i="10"/>
  <c r="M5943" i="10"/>
  <c r="M5942" i="10"/>
  <c r="M5941" i="10"/>
  <c r="M5940" i="10"/>
  <c r="M5939" i="10"/>
  <c r="M5938" i="10"/>
  <c r="M5937" i="10"/>
  <c r="M5936" i="10"/>
  <c r="M5935" i="10"/>
  <c r="M5934" i="10"/>
  <c r="M5933" i="10"/>
  <c r="M5932" i="10"/>
  <c r="M5931" i="10"/>
  <c r="M5930" i="10"/>
  <c r="M5929" i="10"/>
  <c r="M5928" i="10"/>
  <c r="M5927" i="10"/>
  <c r="M5926" i="10"/>
  <c r="M5925" i="10"/>
  <c r="M5924" i="10"/>
  <c r="M5923" i="10"/>
  <c r="M5922" i="10"/>
  <c r="M5921" i="10"/>
  <c r="M5920" i="10"/>
  <c r="M5919" i="10"/>
  <c r="M5918" i="10"/>
  <c r="M5917" i="10"/>
  <c r="M5916" i="10"/>
  <c r="M5915" i="10"/>
  <c r="M5914" i="10"/>
  <c r="M5913" i="10"/>
  <c r="M5912" i="10"/>
  <c r="M5911" i="10"/>
  <c r="M5910" i="10"/>
  <c r="M5909" i="10"/>
  <c r="M5908" i="10"/>
  <c r="M5907" i="10"/>
  <c r="M5906" i="10"/>
  <c r="M5905" i="10"/>
  <c r="M5904" i="10"/>
  <c r="M5903" i="10"/>
  <c r="M5902" i="10"/>
  <c r="M5901" i="10"/>
  <c r="M5900" i="10"/>
  <c r="M5899" i="10"/>
  <c r="M5898" i="10"/>
  <c r="M5897" i="10"/>
  <c r="M5896" i="10"/>
  <c r="M5895" i="10"/>
  <c r="M5894" i="10"/>
  <c r="M5893" i="10"/>
  <c r="M5892" i="10"/>
  <c r="M5891" i="10"/>
  <c r="M5890" i="10"/>
  <c r="M5889" i="10"/>
  <c r="M5888" i="10"/>
  <c r="M5887" i="10"/>
  <c r="M5886" i="10"/>
  <c r="M5885" i="10"/>
  <c r="M5884" i="10"/>
  <c r="M5883" i="10"/>
  <c r="M5882" i="10"/>
  <c r="M5881" i="10"/>
  <c r="M5880" i="10"/>
  <c r="M5879" i="10"/>
  <c r="M5878" i="10"/>
  <c r="M5877" i="10"/>
  <c r="M5876" i="10"/>
  <c r="M5875" i="10"/>
  <c r="M5874" i="10"/>
  <c r="M5873" i="10"/>
  <c r="M5872" i="10"/>
  <c r="M5871" i="10"/>
  <c r="M5870" i="10"/>
  <c r="M5869" i="10"/>
  <c r="M5868" i="10"/>
  <c r="M5867" i="10"/>
  <c r="M5866" i="10"/>
  <c r="M5865" i="10"/>
  <c r="M5864" i="10"/>
  <c r="M5863" i="10"/>
  <c r="M5862" i="10"/>
  <c r="M5861" i="10"/>
  <c r="M5860" i="10"/>
  <c r="M5859" i="10"/>
  <c r="M5858" i="10"/>
  <c r="M5857" i="10"/>
  <c r="M5856" i="10"/>
  <c r="M5855" i="10"/>
  <c r="M5854" i="10"/>
  <c r="M5853" i="10"/>
  <c r="M5852" i="10"/>
  <c r="M5851" i="10"/>
  <c r="M5850" i="10"/>
  <c r="M5849" i="10"/>
  <c r="M5848" i="10"/>
  <c r="M5847" i="10"/>
  <c r="M5846" i="10"/>
  <c r="M5845" i="10"/>
  <c r="M5844" i="10"/>
  <c r="M5843" i="10"/>
  <c r="M5842" i="10"/>
  <c r="M5841" i="10"/>
  <c r="M5840" i="10"/>
  <c r="M5839" i="10"/>
  <c r="M5838" i="10"/>
  <c r="M5837" i="10"/>
  <c r="M5836" i="10"/>
  <c r="M5835" i="10"/>
  <c r="M5834" i="10"/>
  <c r="M5833" i="10"/>
  <c r="M5832" i="10"/>
  <c r="M5831" i="10"/>
  <c r="M5830" i="10"/>
  <c r="M5829" i="10"/>
  <c r="M5828" i="10"/>
  <c r="M5827" i="10"/>
  <c r="M5826" i="10"/>
  <c r="M5825" i="10"/>
  <c r="M5824" i="10"/>
  <c r="M5823" i="10"/>
  <c r="M5822" i="10"/>
  <c r="M5821" i="10"/>
  <c r="M5820" i="10"/>
  <c r="M5819" i="10"/>
  <c r="M5818" i="10"/>
  <c r="M5817" i="10"/>
  <c r="M5816" i="10"/>
  <c r="M5815" i="10"/>
  <c r="M5814" i="10"/>
  <c r="M5813" i="10"/>
  <c r="M5812" i="10"/>
  <c r="M5811" i="10"/>
  <c r="M5810" i="10"/>
  <c r="M5809" i="10"/>
  <c r="M5808" i="10"/>
  <c r="M5807" i="10"/>
  <c r="M5806" i="10"/>
  <c r="M5805" i="10"/>
  <c r="M5804" i="10"/>
  <c r="M5803" i="10"/>
  <c r="M5802" i="10"/>
  <c r="M5801" i="10"/>
  <c r="M5800" i="10"/>
  <c r="M5799" i="10"/>
  <c r="M5798" i="10"/>
  <c r="M5797" i="10"/>
  <c r="M5796" i="10"/>
  <c r="M5795" i="10"/>
  <c r="M5794" i="10"/>
  <c r="M5793" i="10"/>
  <c r="M5792" i="10"/>
  <c r="M5791" i="10"/>
  <c r="M5790" i="10"/>
  <c r="M5789" i="10"/>
  <c r="M5788" i="10"/>
  <c r="M5787" i="10"/>
  <c r="M5786" i="10"/>
  <c r="M5785" i="10"/>
  <c r="M5784" i="10"/>
  <c r="M5783" i="10"/>
  <c r="M5782" i="10"/>
  <c r="M5781" i="10"/>
  <c r="M5780" i="10"/>
  <c r="M5779" i="10"/>
  <c r="M5778" i="10"/>
  <c r="M5777" i="10"/>
  <c r="M5776" i="10"/>
  <c r="M5775" i="10"/>
  <c r="M5774" i="10"/>
  <c r="M5773" i="10"/>
  <c r="M5772" i="10"/>
  <c r="M5771" i="10"/>
  <c r="M5770" i="10"/>
  <c r="M5769" i="10"/>
  <c r="M5768" i="10"/>
  <c r="M5767" i="10"/>
  <c r="M5766" i="10"/>
  <c r="M5765" i="10"/>
  <c r="M5764" i="10"/>
  <c r="M5763" i="10"/>
  <c r="M5762" i="10"/>
  <c r="M5761" i="10"/>
  <c r="M5760" i="10"/>
  <c r="M5759" i="10"/>
  <c r="M5758" i="10"/>
  <c r="M5757" i="10"/>
  <c r="M5756" i="10"/>
  <c r="M5755" i="10"/>
  <c r="M5754" i="10"/>
  <c r="M5753" i="10"/>
  <c r="M5752" i="10"/>
  <c r="M5751" i="10"/>
  <c r="M5750" i="10"/>
  <c r="M5749" i="10"/>
  <c r="M5748" i="10"/>
  <c r="M5747" i="10"/>
  <c r="M5746" i="10"/>
  <c r="M5745" i="10"/>
  <c r="M5744" i="10"/>
  <c r="M5743" i="10"/>
  <c r="M5742" i="10"/>
  <c r="M5741" i="10"/>
  <c r="M5740" i="10"/>
  <c r="M5739" i="10"/>
  <c r="M5738" i="10"/>
  <c r="M5737" i="10"/>
  <c r="M5736" i="10"/>
  <c r="M5735" i="10"/>
  <c r="M5734" i="10"/>
  <c r="M5733" i="10"/>
  <c r="M5732" i="10"/>
  <c r="M5731" i="10"/>
  <c r="M5730" i="10"/>
  <c r="M5729" i="10"/>
  <c r="M5728" i="10"/>
  <c r="M5727" i="10"/>
  <c r="M5726" i="10"/>
  <c r="M5725" i="10"/>
  <c r="M5724" i="10"/>
  <c r="M5723" i="10"/>
  <c r="M5722" i="10"/>
  <c r="M5721" i="10"/>
  <c r="M5720" i="10"/>
  <c r="M5719" i="10"/>
  <c r="M5718" i="10"/>
  <c r="M5717" i="10"/>
  <c r="M5716" i="10"/>
  <c r="M5715" i="10"/>
  <c r="M5714" i="10"/>
  <c r="M5713" i="10"/>
  <c r="M5712" i="10"/>
  <c r="M5711" i="10"/>
  <c r="M5710" i="10"/>
  <c r="M5709" i="10"/>
  <c r="M5708" i="10"/>
  <c r="M5707" i="10"/>
  <c r="M5706" i="10"/>
  <c r="M5705" i="10"/>
  <c r="M5704" i="10"/>
  <c r="M5703" i="10"/>
  <c r="M5702" i="10"/>
  <c r="M5701" i="10"/>
  <c r="M5700" i="10"/>
  <c r="M5699" i="10"/>
  <c r="M5698" i="10"/>
  <c r="M5697" i="10"/>
  <c r="M5696" i="10"/>
  <c r="M5695" i="10"/>
  <c r="M5694" i="10"/>
  <c r="M5693" i="10"/>
  <c r="M5692" i="10"/>
  <c r="M5691" i="10"/>
  <c r="M5690" i="10"/>
  <c r="M5689" i="10"/>
  <c r="M5688" i="10"/>
  <c r="M5687" i="10"/>
  <c r="M5686" i="10"/>
  <c r="M5685" i="10"/>
  <c r="M5684" i="10"/>
  <c r="M5683" i="10"/>
  <c r="M5682" i="10"/>
  <c r="M5681" i="10"/>
  <c r="M5680" i="10"/>
  <c r="M5679" i="10"/>
  <c r="M5678" i="10"/>
  <c r="M5677" i="10"/>
  <c r="M5676" i="10"/>
  <c r="M5675" i="10"/>
  <c r="M5674" i="10"/>
  <c r="M5673" i="10"/>
  <c r="M5672" i="10"/>
  <c r="M5671" i="10"/>
  <c r="M5670" i="10"/>
  <c r="M5669" i="10"/>
  <c r="M5668" i="10"/>
  <c r="M5667" i="10"/>
  <c r="M5666" i="10"/>
  <c r="M5665" i="10"/>
  <c r="M5664" i="10"/>
  <c r="M5663" i="10"/>
  <c r="M5662" i="10"/>
  <c r="M5661" i="10"/>
  <c r="M5660" i="10"/>
  <c r="M5659" i="10"/>
  <c r="M5658" i="10"/>
  <c r="M5657" i="10"/>
  <c r="M5656" i="10"/>
  <c r="M5655" i="10"/>
  <c r="M5654" i="10"/>
  <c r="M5653" i="10"/>
  <c r="M5652" i="10"/>
  <c r="M5651" i="10"/>
  <c r="M5650" i="10"/>
  <c r="M5649" i="10"/>
  <c r="M5648" i="10"/>
  <c r="M5647" i="10"/>
  <c r="M5646" i="10"/>
  <c r="M5645" i="10"/>
  <c r="M5644" i="10"/>
  <c r="M5643" i="10"/>
  <c r="M5642" i="10"/>
  <c r="M5641" i="10"/>
  <c r="M5640" i="10"/>
  <c r="M5639" i="10"/>
  <c r="M5638" i="10"/>
  <c r="M5637" i="10"/>
  <c r="M5636" i="10"/>
  <c r="M5635" i="10"/>
  <c r="M5634" i="10"/>
  <c r="M5633" i="10"/>
  <c r="M5632" i="10"/>
  <c r="M5631" i="10"/>
  <c r="M5630" i="10"/>
  <c r="M5629" i="10"/>
  <c r="M5628" i="10"/>
  <c r="M5627" i="10"/>
  <c r="M5626" i="10"/>
  <c r="M5625" i="10"/>
  <c r="M5624" i="10"/>
  <c r="M5623" i="10"/>
  <c r="M5622" i="10"/>
  <c r="M5621" i="10"/>
  <c r="M5620" i="10"/>
  <c r="M5619" i="10"/>
  <c r="M5618" i="10"/>
  <c r="M5617" i="10"/>
  <c r="M5616" i="10"/>
  <c r="M5615" i="10"/>
  <c r="M5614" i="10"/>
  <c r="M5613" i="10"/>
  <c r="M5612" i="10"/>
  <c r="M5611" i="10"/>
  <c r="M5610" i="10"/>
  <c r="M5609" i="10"/>
  <c r="M5608" i="10"/>
  <c r="M5607" i="10"/>
  <c r="M5606" i="10"/>
  <c r="M5605" i="10"/>
  <c r="M5604" i="10"/>
  <c r="M5603" i="10"/>
  <c r="M5602" i="10"/>
  <c r="M5601" i="10"/>
  <c r="M5600" i="10"/>
  <c r="M5599" i="10"/>
  <c r="M5598" i="10"/>
  <c r="M5597" i="10"/>
  <c r="M5596" i="10"/>
  <c r="M5595" i="10"/>
  <c r="M5594" i="10"/>
  <c r="M5593" i="10"/>
  <c r="M5592" i="10"/>
  <c r="M5591" i="10"/>
  <c r="M5590" i="10"/>
  <c r="M5589" i="10"/>
  <c r="M5588" i="10"/>
  <c r="M5587" i="10"/>
  <c r="M5586" i="10"/>
  <c r="M5585" i="10"/>
  <c r="M5584" i="10"/>
  <c r="M5583" i="10"/>
  <c r="M5582" i="10"/>
  <c r="M5581" i="10"/>
  <c r="M5580" i="10"/>
  <c r="M5579" i="10"/>
  <c r="M5578" i="10"/>
  <c r="M5577" i="10"/>
  <c r="M5576" i="10"/>
  <c r="M5575" i="10"/>
  <c r="M5574" i="10"/>
  <c r="M5573" i="10"/>
  <c r="M5572" i="10"/>
  <c r="M5571" i="10"/>
  <c r="M5570" i="10"/>
  <c r="M5569" i="10"/>
  <c r="M5568" i="10"/>
  <c r="M5567" i="10"/>
  <c r="M5566" i="10"/>
  <c r="M5565" i="10"/>
  <c r="M5564" i="10"/>
  <c r="M5563" i="10"/>
  <c r="M5562" i="10"/>
  <c r="M5561" i="10"/>
  <c r="M5560" i="10"/>
  <c r="M5559" i="10"/>
  <c r="M5558" i="10"/>
  <c r="M5557" i="10"/>
  <c r="M5556" i="10"/>
  <c r="M5555" i="10"/>
  <c r="M5554" i="10"/>
  <c r="M5553" i="10"/>
  <c r="M5552" i="10"/>
  <c r="M5551" i="10"/>
  <c r="M5550" i="10"/>
  <c r="M5549" i="10"/>
  <c r="M5548" i="10"/>
  <c r="M5547" i="10"/>
  <c r="M5546" i="10"/>
  <c r="M5545" i="10"/>
  <c r="M5544" i="10"/>
  <c r="M5543" i="10"/>
  <c r="M5542" i="10"/>
  <c r="M5541" i="10"/>
  <c r="M5540" i="10"/>
  <c r="M5539" i="10"/>
  <c r="M5538" i="10"/>
  <c r="M5537" i="10"/>
  <c r="M5536" i="10"/>
  <c r="M5535" i="10"/>
  <c r="M5534" i="10"/>
  <c r="M5533" i="10"/>
  <c r="M5532" i="10"/>
  <c r="M5531" i="10"/>
  <c r="M5530" i="10"/>
  <c r="M5529" i="10"/>
  <c r="M5528" i="10"/>
  <c r="M5527" i="10"/>
  <c r="M5526" i="10"/>
  <c r="M5525" i="10"/>
  <c r="M5524" i="10"/>
  <c r="M5523" i="10"/>
  <c r="M5522" i="10"/>
  <c r="M5521" i="10"/>
  <c r="M5520" i="10"/>
  <c r="M5519" i="10"/>
  <c r="M5518" i="10"/>
  <c r="M5517" i="10"/>
  <c r="M5516" i="10"/>
  <c r="M5515" i="10"/>
  <c r="M5514" i="10"/>
  <c r="M5513" i="10"/>
  <c r="M5512" i="10"/>
  <c r="M5511" i="10"/>
  <c r="M5510" i="10"/>
  <c r="M5509" i="10"/>
  <c r="M5508" i="10"/>
  <c r="M5507" i="10"/>
  <c r="M5506" i="10"/>
  <c r="M5505" i="10"/>
  <c r="M5504" i="10"/>
  <c r="M5503" i="10"/>
  <c r="M5502" i="10"/>
  <c r="M5501" i="10"/>
  <c r="M5500" i="10"/>
  <c r="M5499" i="10"/>
  <c r="M5498" i="10"/>
  <c r="M5497" i="10"/>
  <c r="M5496" i="10"/>
  <c r="M5495" i="10"/>
  <c r="M5494" i="10"/>
  <c r="M5493" i="10"/>
  <c r="M5492" i="10"/>
  <c r="M5491" i="10"/>
  <c r="M5490" i="10"/>
  <c r="M5489" i="10"/>
  <c r="M5488" i="10"/>
  <c r="M5487" i="10"/>
  <c r="M5486" i="10"/>
  <c r="M5485" i="10"/>
  <c r="M5484" i="10"/>
  <c r="M5483" i="10"/>
  <c r="M5482" i="10"/>
  <c r="M5481" i="10"/>
  <c r="M5480" i="10"/>
  <c r="M5479" i="10"/>
  <c r="M5478" i="10"/>
  <c r="M5477" i="10"/>
  <c r="M5476" i="10"/>
  <c r="M5475" i="10"/>
  <c r="M5474" i="10"/>
  <c r="M5473" i="10"/>
  <c r="M5472" i="10"/>
  <c r="M5471" i="10"/>
  <c r="M5470" i="10"/>
  <c r="M5469" i="10"/>
  <c r="M5468" i="10"/>
  <c r="M5467" i="10"/>
  <c r="M5466" i="10"/>
  <c r="M5465" i="10"/>
  <c r="M5464" i="10"/>
  <c r="M5463" i="10"/>
  <c r="M5462" i="10"/>
  <c r="M5461" i="10"/>
  <c r="M5460" i="10"/>
  <c r="M5459" i="10"/>
  <c r="M5458" i="10"/>
  <c r="M5457" i="10"/>
  <c r="M5456" i="10"/>
  <c r="M5455" i="10"/>
  <c r="M5454" i="10"/>
  <c r="M5453" i="10"/>
  <c r="M5452" i="10"/>
  <c r="M5451" i="10"/>
  <c r="M5450" i="10"/>
  <c r="M5449" i="10"/>
  <c r="M5448" i="10"/>
  <c r="M5447" i="10"/>
  <c r="M5446" i="10"/>
  <c r="M5445" i="10"/>
  <c r="M5444" i="10"/>
  <c r="M5443" i="10"/>
  <c r="M5442" i="10"/>
  <c r="M5441" i="10"/>
  <c r="M5440" i="10"/>
  <c r="M5439" i="10"/>
  <c r="M5438" i="10"/>
  <c r="M5437" i="10"/>
  <c r="M5436" i="10"/>
  <c r="M5435" i="10"/>
  <c r="M5434" i="10"/>
  <c r="M5433" i="10"/>
  <c r="M5432" i="10"/>
  <c r="M5431" i="10"/>
  <c r="M5430" i="10"/>
  <c r="M5429" i="10"/>
  <c r="M5428" i="10"/>
  <c r="M5427" i="10"/>
  <c r="M5426" i="10"/>
  <c r="M5425" i="10"/>
  <c r="M5424" i="10"/>
  <c r="M5423" i="10"/>
  <c r="M5422" i="10"/>
  <c r="M5421" i="10"/>
  <c r="M5420" i="10"/>
  <c r="M5419" i="10"/>
  <c r="M5418" i="10"/>
  <c r="M5417" i="10"/>
  <c r="M5416" i="10"/>
  <c r="M5415" i="10"/>
  <c r="M5414" i="10"/>
  <c r="M5413" i="10"/>
  <c r="M5412" i="10"/>
  <c r="M5411" i="10"/>
  <c r="M5410" i="10"/>
  <c r="M5409" i="10"/>
  <c r="M5408" i="10"/>
  <c r="M5407" i="10"/>
  <c r="M5406" i="10"/>
  <c r="M5405" i="10"/>
  <c r="M5404" i="10"/>
  <c r="M5403" i="10"/>
  <c r="M5402" i="10"/>
  <c r="M5401" i="10"/>
  <c r="M5400" i="10"/>
  <c r="M5399" i="10"/>
  <c r="M5398" i="10"/>
  <c r="M5397" i="10"/>
  <c r="M5396" i="10"/>
  <c r="M5395" i="10"/>
  <c r="M5394" i="10"/>
  <c r="M5393" i="10"/>
  <c r="M5392" i="10"/>
  <c r="M5391" i="10"/>
  <c r="M5390" i="10"/>
  <c r="M5389" i="10"/>
  <c r="M5388" i="10"/>
  <c r="M5387" i="10"/>
  <c r="M5386" i="10"/>
  <c r="M5385" i="10"/>
  <c r="M5384" i="10"/>
  <c r="M5383" i="10"/>
  <c r="M5382" i="10"/>
  <c r="M5381" i="10"/>
  <c r="M5380" i="10"/>
  <c r="M5379" i="10"/>
  <c r="M5378" i="10"/>
  <c r="M5377" i="10"/>
  <c r="M5376" i="10"/>
  <c r="M5375" i="10"/>
  <c r="M5374" i="10"/>
  <c r="M5373" i="10"/>
  <c r="M5372" i="10"/>
  <c r="M5371" i="10"/>
  <c r="M5370" i="10"/>
  <c r="M5369" i="10"/>
  <c r="M5368" i="10"/>
  <c r="M5367" i="10"/>
  <c r="M5366" i="10"/>
  <c r="M5365" i="10"/>
  <c r="M5364" i="10"/>
  <c r="M5363" i="10"/>
  <c r="M5362" i="10"/>
  <c r="M5361" i="10"/>
  <c r="M5360" i="10"/>
  <c r="M5359" i="10"/>
  <c r="M5358" i="10"/>
  <c r="M5357" i="10"/>
  <c r="M5356" i="10"/>
  <c r="M5355" i="10"/>
  <c r="M5354" i="10"/>
  <c r="M5353" i="10"/>
  <c r="M5352" i="10"/>
  <c r="M5351" i="10"/>
  <c r="M5350" i="10"/>
  <c r="M5349" i="10"/>
  <c r="M5348" i="10"/>
  <c r="M5347" i="10"/>
  <c r="M5346" i="10"/>
  <c r="M5345" i="10"/>
  <c r="M5344" i="10"/>
  <c r="M5343" i="10"/>
  <c r="M5342" i="10"/>
  <c r="M5341" i="10"/>
  <c r="M5340" i="10"/>
  <c r="M5339" i="10"/>
  <c r="M5338" i="10"/>
  <c r="M5337" i="10"/>
  <c r="M5336" i="10"/>
  <c r="M5335" i="10"/>
  <c r="M5334" i="10"/>
  <c r="M5333" i="10"/>
  <c r="M5332" i="10"/>
  <c r="M5331" i="10"/>
  <c r="M5330" i="10"/>
  <c r="M5329" i="10"/>
  <c r="M5328" i="10"/>
  <c r="M5327" i="10"/>
  <c r="M5326" i="10"/>
  <c r="M5325" i="10"/>
  <c r="M5324" i="10"/>
  <c r="M5323" i="10"/>
  <c r="M5322" i="10"/>
  <c r="M5321" i="10"/>
  <c r="M5320" i="10"/>
  <c r="M5319" i="10"/>
  <c r="M5318" i="10"/>
  <c r="M5317" i="10"/>
  <c r="M5316" i="10"/>
  <c r="M5315" i="10"/>
  <c r="M5314" i="10"/>
  <c r="M5313" i="10"/>
  <c r="M5312" i="10"/>
  <c r="M5311" i="10"/>
  <c r="M5310" i="10"/>
  <c r="M5309" i="10"/>
  <c r="M5308" i="10"/>
  <c r="M5307" i="10"/>
  <c r="M5306" i="10"/>
  <c r="M5305" i="10"/>
  <c r="M5304" i="10"/>
  <c r="M5303" i="10"/>
  <c r="M5302" i="10"/>
  <c r="M5301" i="10"/>
  <c r="M5300" i="10"/>
  <c r="M5299" i="10"/>
  <c r="M5298" i="10"/>
  <c r="M5297" i="10"/>
  <c r="M5296" i="10"/>
  <c r="M5295" i="10"/>
  <c r="M5294" i="10"/>
  <c r="M5293" i="10"/>
  <c r="M5292" i="10"/>
  <c r="M5291" i="10"/>
  <c r="M5290" i="10"/>
  <c r="M5289" i="10"/>
  <c r="M5288" i="10"/>
  <c r="M5287" i="10"/>
  <c r="M5286" i="10"/>
  <c r="M5285" i="10"/>
  <c r="M5284" i="10"/>
  <c r="M5283" i="10"/>
  <c r="M5282" i="10"/>
  <c r="M5281" i="10"/>
  <c r="M5280" i="10"/>
  <c r="M5279" i="10"/>
  <c r="M5278" i="10"/>
  <c r="M5277" i="10"/>
  <c r="M5276" i="10"/>
  <c r="M5275" i="10"/>
  <c r="M5274" i="10"/>
  <c r="M5273" i="10"/>
  <c r="M5272" i="10"/>
  <c r="M5271" i="10"/>
  <c r="M5270" i="10"/>
  <c r="M5269" i="10"/>
  <c r="M5268" i="10"/>
  <c r="M5267" i="10"/>
  <c r="M5266" i="10"/>
  <c r="M5265" i="10"/>
  <c r="M5264" i="10"/>
  <c r="M5263" i="10"/>
  <c r="M5262" i="10"/>
  <c r="M5261" i="10"/>
  <c r="M5260" i="10"/>
  <c r="M5259" i="10"/>
  <c r="M5258" i="10"/>
  <c r="M5257" i="10"/>
  <c r="M5256" i="10"/>
  <c r="M5255" i="10"/>
  <c r="M5254" i="10"/>
  <c r="M5253" i="10"/>
  <c r="M5252" i="10"/>
  <c r="M5251" i="10"/>
  <c r="M5250" i="10"/>
  <c r="M5249" i="10"/>
  <c r="M5248" i="10"/>
  <c r="M5247" i="10"/>
  <c r="M5246" i="10"/>
  <c r="M5245" i="10"/>
  <c r="M5244" i="10"/>
  <c r="M5243" i="10"/>
  <c r="M5242" i="10"/>
  <c r="M5241" i="10"/>
  <c r="M5240" i="10"/>
  <c r="M5239" i="10"/>
  <c r="M5238" i="10"/>
  <c r="M5237" i="10"/>
  <c r="M5236" i="10"/>
  <c r="M5235" i="10"/>
  <c r="M5234" i="10"/>
  <c r="M5233" i="10"/>
  <c r="M5232" i="10"/>
  <c r="M5231" i="10"/>
  <c r="M5230" i="10"/>
  <c r="M5229" i="10"/>
  <c r="M5228" i="10"/>
  <c r="M5227" i="10"/>
  <c r="M5226" i="10"/>
  <c r="M5225" i="10"/>
  <c r="M5224" i="10"/>
  <c r="M5223" i="10"/>
  <c r="M5222" i="10"/>
  <c r="M5221" i="10"/>
  <c r="M5220" i="10"/>
  <c r="M5219" i="10"/>
  <c r="M5218" i="10"/>
  <c r="M5217" i="10"/>
  <c r="M5216" i="10"/>
  <c r="M5215" i="10"/>
  <c r="M5214" i="10"/>
  <c r="M5213" i="10"/>
  <c r="M5212" i="10"/>
  <c r="M5211" i="10"/>
  <c r="M5210" i="10"/>
  <c r="M5209" i="10"/>
  <c r="M5208" i="10"/>
  <c r="M5207" i="10"/>
  <c r="M5206" i="10"/>
  <c r="M5205" i="10"/>
  <c r="M5204" i="10"/>
  <c r="M5203" i="10"/>
  <c r="M5202" i="10"/>
  <c r="M5201" i="10"/>
  <c r="M5200" i="10"/>
  <c r="M5199" i="10"/>
  <c r="M5198" i="10"/>
  <c r="M5197" i="10"/>
  <c r="M5196" i="10"/>
  <c r="M5195" i="10"/>
  <c r="M5194" i="10"/>
  <c r="M5193" i="10"/>
  <c r="M5192" i="10"/>
  <c r="M5191" i="10"/>
  <c r="M5190" i="10"/>
  <c r="M5189" i="10"/>
  <c r="M5188" i="10"/>
  <c r="M5187" i="10"/>
  <c r="M5186" i="10"/>
  <c r="M5185" i="10"/>
  <c r="M5184" i="10"/>
  <c r="M5183" i="10"/>
  <c r="M5182" i="10"/>
  <c r="M5181" i="10"/>
  <c r="M5180" i="10"/>
  <c r="M5179" i="10"/>
  <c r="M5178" i="10"/>
  <c r="M5177" i="10"/>
  <c r="M5176" i="10"/>
  <c r="M5175" i="10"/>
  <c r="M5174" i="10"/>
  <c r="M5173" i="10"/>
  <c r="M5172" i="10"/>
  <c r="M5171" i="10"/>
  <c r="M5170" i="10"/>
  <c r="M5169" i="10"/>
  <c r="M5168" i="10"/>
  <c r="M5167" i="10"/>
  <c r="M5166" i="10"/>
  <c r="M5165" i="10"/>
  <c r="M5164" i="10"/>
  <c r="M5163" i="10"/>
  <c r="M5162" i="10"/>
  <c r="M5161" i="10"/>
  <c r="M5160" i="10"/>
  <c r="M5159" i="10"/>
  <c r="M5158" i="10"/>
  <c r="M5157" i="10"/>
  <c r="M5156" i="10"/>
  <c r="M5155" i="10"/>
  <c r="M5154" i="10"/>
  <c r="M5153" i="10"/>
  <c r="M5152" i="10"/>
  <c r="M5151" i="10"/>
  <c r="M5150" i="10"/>
  <c r="M5149" i="10"/>
  <c r="M5148" i="10"/>
  <c r="M5147" i="10"/>
  <c r="M5146" i="10"/>
  <c r="M5145" i="10"/>
  <c r="M5144" i="10"/>
  <c r="M5143" i="10"/>
  <c r="M5142" i="10"/>
  <c r="M5141" i="10"/>
  <c r="M5140" i="10"/>
  <c r="M5139" i="10"/>
  <c r="M5138" i="10"/>
  <c r="M5137" i="10"/>
  <c r="M5136" i="10"/>
  <c r="M5135" i="10"/>
  <c r="M5134" i="10"/>
  <c r="M5133" i="10"/>
  <c r="M5132" i="10"/>
  <c r="M5131" i="10"/>
  <c r="M5130" i="10"/>
  <c r="M5129" i="10"/>
  <c r="M5128" i="10"/>
  <c r="M5127" i="10"/>
  <c r="M5126" i="10"/>
  <c r="M5125" i="10"/>
  <c r="M5124" i="10"/>
  <c r="M5123" i="10"/>
  <c r="M5122" i="10"/>
  <c r="M5121" i="10"/>
  <c r="M5120" i="10"/>
  <c r="M5119" i="10"/>
  <c r="M5118" i="10"/>
  <c r="M5117" i="10"/>
  <c r="M5116" i="10"/>
  <c r="M5115" i="10"/>
  <c r="M5114" i="10"/>
  <c r="M5113" i="10"/>
  <c r="M5112" i="10"/>
  <c r="M5111" i="10"/>
  <c r="M5110" i="10"/>
  <c r="M5109" i="10"/>
  <c r="M5108" i="10"/>
  <c r="M5107" i="10"/>
  <c r="M5106" i="10"/>
  <c r="M5105" i="10"/>
  <c r="M5104" i="10"/>
  <c r="M5103" i="10"/>
  <c r="M5102" i="10"/>
  <c r="M5101" i="10"/>
  <c r="M5100" i="10"/>
  <c r="M5099" i="10"/>
  <c r="M5098" i="10"/>
  <c r="M5097" i="10"/>
  <c r="M5096" i="10"/>
  <c r="M5095" i="10"/>
  <c r="M5094" i="10"/>
  <c r="M5093" i="10"/>
  <c r="M5092" i="10"/>
  <c r="M5091" i="10"/>
  <c r="M5090" i="10"/>
  <c r="M5089" i="10"/>
  <c r="M5088" i="10"/>
  <c r="M5087" i="10"/>
  <c r="M5086" i="10"/>
  <c r="M5085" i="10"/>
  <c r="M5084" i="10"/>
  <c r="M5083" i="10"/>
  <c r="M5082" i="10"/>
  <c r="M5081" i="10"/>
  <c r="M5080" i="10"/>
  <c r="M5079" i="10"/>
  <c r="M5078" i="10"/>
  <c r="M5077" i="10"/>
  <c r="M5076" i="10"/>
  <c r="M5075" i="10"/>
  <c r="M5074" i="10"/>
  <c r="M5073" i="10"/>
  <c r="M5072" i="10"/>
  <c r="M5071" i="10"/>
  <c r="M5070" i="10"/>
  <c r="M5069" i="10"/>
  <c r="M5068" i="10"/>
  <c r="M5067" i="10"/>
  <c r="M5066" i="10"/>
  <c r="M5065" i="10"/>
  <c r="M5064" i="10"/>
  <c r="M5063" i="10"/>
  <c r="M5062" i="10"/>
  <c r="M5061" i="10"/>
  <c r="M5060" i="10"/>
  <c r="M5059" i="10"/>
  <c r="M5058" i="10"/>
  <c r="M5057" i="10"/>
  <c r="M5056" i="10"/>
  <c r="M5055" i="10"/>
  <c r="M5054" i="10"/>
  <c r="M5053" i="10"/>
  <c r="M5052" i="10"/>
  <c r="M5051" i="10"/>
  <c r="M5050" i="10"/>
  <c r="M5049" i="10"/>
  <c r="M5048" i="10"/>
  <c r="M5047" i="10"/>
  <c r="M5046" i="10"/>
  <c r="M5045" i="10"/>
  <c r="M5044" i="10"/>
  <c r="M5043" i="10"/>
  <c r="M5042" i="10"/>
  <c r="M5041" i="10"/>
  <c r="M5040" i="10"/>
  <c r="M5039" i="10"/>
  <c r="M5038" i="10"/>
  <c r="M5037" i="10"/>
  <c r="M5036" i="10"/>
  <c r="M5035" i="10"/>
  <c r="M5034" i="10"/>
  <c r="M5033" i="10"/>
  <c r="M5032" i="10"/>
  <c r="M5031" i="10"/>
  <c r="M5030" i="10"/>
  <c r="M5029" i="10"/>
  <c r="M5028" i="10"/>
  <c r="M5027" i="10"/>
  <c r="M5026" i="10"/>
  <c r="M5025" i="10"/>
  <c r="M5024" i="10"/>
  <c r="M5023" i="10"/>
  <c r="M5022" i="10"/>
  <c r="M5021" i="10"/>
  <c r="M5020" i="10"/>
  <c r="M5019" i="10"/>
  <c r="M5018" i="10"/>
  <c r="M5017" i="10"/>
  <c r="M5016" i="10"/>
  <c r="M5015" i="10"/>
  <c r="M5014" i="10"/>
  <c r="M5013" i="10"/>
  <c r="M5012" i="10"/>
  <c r="M5011" i="10"/>
  <c r="M5010" i="10"/>
  <c r="M5009" i="10"/>
  <c r="M5008" i="10"/>
  <c r="M5007" i="10"/>
  <c r="M5006" i="10"/>
  <c r="M5005" i="10"/>
  <c r="M5004" i="10"/>
  <c r="M5003" i="10"/>
  <c r="M5002" i="10"/>
  <c r="M5001" i="10"/>
  <c r="M5000" i="10"/>
  <c r="M4999" i="10"/>
  <c r="M4998" i="10"/>
  <c r="M4997" i="10"/>
  <c r="M4996" i="10"/>
  <c r="M4995" i="10"/>
  <c r="M4994" i="10"/>
  <c r="M4993" i="10"/>
  <c r="M4992" i="10"/>
  <c r="M4991" i="10"/>
  <c r="M4990" i="10"/>
  <c r="M4989" i="10"/>
  <c r="M4988" i="10"/>
  <c r="M4987" i="10"/>
  <c r="M4986" i="10"/>
  <c r="M4985" i="10"/>
  <c r="M4984" i="10"/>
  <c r="M4983" i="10"/>
  <c r="M4982" i="10"/>
  <c r="M4981" i="10"/>
  <c r="M4980" i="10"/>
  <c r="M4979" i="10"/>
  <c r="M4978" i="10"/>
  <c r="M4977" i="10"/>
  <c r="M4976" i="10"/>
  <c r="M4975" i="10"/>
  <c r="M4974" i="10"/>
  <c r="M4973" i="10"/>
  <c r="M4972" i="10"/>
  <c r="M4971" i="10"/>
  <c r="M4970" i="10"/>
  <c r="M4969" i="10"/>
  <c r="M4968" i="10"/>
  <c r="M4967" i="10"/>
  <c r="M4966" i="10"/>
  <c r="M4965" i="10"/>
  <c r="M4964" i="10"/>
  <c r="M4963" i="10"/>
  <c r="M4962" i="10"/>
  <c r="M4961" i="10"/>
  <c r="M4960" i="10"/>
  <c r="M4959" i="10"/>
  <c r="M4958" i="10"/>
  <c r="M4957" i="10"/>
  <c r="M4956" i="10"/>
  <c r="M4955" i="10"/>
  <c r="M4954" i="10"/>
  <c r="M4953" i="10"/>
  <c r="M4952" i="10"/>
  <c r="M4951" i="10"/>
  <c r="M4950" i="10"/>
  <c r="M4949" i="10"/>
  <c r="M4948" i="10"/>
  <c r="M4947" i="10"/>
  <c r="M4946" i="10"/>
  <c r="M4945" i="10"/>
  <c r="M4944" i="10"/>
  <c r="M4943" i="10"/>
  <c r="M4942" i="10"/>
  <c r="M4941" i="10"/>
  <c r="M4940" i="10"/>
  <c r="M4939" i="10"/>
  <c r="M4938" i="10"/>
  <c r="M4937" i="10"/>
  <c r="M4936" i="10"/>
  <c r="M4935" i="10"/>
  <c r="M4934" i="10"/>
  <c r="M4933" i="10"/>
  <c r="M4932" i="10"/>
  <c r="M4931" i="10"/>
  <c r="M4930" i="10"/>
  <c r="M4929" i="10"/>
  <c r="M4928" i="10"/>
  <c r="M4927" i="10"/>
  <c r="M4926" i="10"/>
  <c r="M4925" i="10"/>
  <c r="M4924" i="10"/>
  <c r="M4923" i="10"/>
  <c r="M4922" i="10"/>
  <c r="M4921" i="10"/>
  <c r="M4920" i="10"/>
  <c r="M4919" i="10"/>
  <c r="M4918" i="10"/>
  <c r="M4917" i="10"/>
  <c r="M4916" i="10"/>
  <c r="M4915" i="10"/>
  <c r="M4914" i="10"/>
  <c r="M4913" i="10"/>
  <c r="M4912" i="10"/>
  <c r="M4911" i="10"/>
  <c r="M4910" i="10"/>
  <c r="M4909" i="10"/>
  <c r="M4908" i="10"/>
  <c r="M4907" i="10"/>
  <c r="M4906" i="10"/>
  <c r="M4905" i="10"/>
  <c r="M4904" i="10"/>
  <c r="M4903" i="10"/>
  <c r="M4902" i="10"/>
  <c r="M4901" i="10"/>
  <c r="M4900" i="10"/>
  <c r="M4899" i="10"/>
  <c r="M4898" i="10"/>
  <c r="M4897" i="10"/>
  <c r="M4896" i="10"/>
  <c r="M4895" i="10"/>
  <c r="M4894" i="10"/>
  <c r="M4893" i="10"/>
  <c r="M4892" i="10"/>
  <c r="M4891" i="10"/>
  <c r="M4890" i="10"/>
  <c r="M4889" i="10"/>
  <c r="M4888" i="10"/>
  <c r="M4887" i="10"/>
  <c r="M4886" i="10"/>
  <c r="M4885" i="10"/>
  <c r="M4884" i="10"/>
  <c r="M4883" i="10"/>
  <c r="M4882" i="10"/>
  <c r="M4881" i="10"/>
  <c r="M4880" i="10"/>
  <c r="M4879" i="10"/>
  <c r="M4878" i="10"/>
  <c r="M4877" i="10"/>
  <c r="M4876" i="10"/>
  <c r="M4875" i="10"/>
  <c r="M4874" i="10"/>
  <c r="M4873" i="10"/>
  <c r="M4872" i="10"/>
  <c r="M4871" i="10"/>
  <c r="M4870" i="10"/>
  <c r="M4869" i="10"/>
  <c r="M4868" i="10"/>
  <c r="M4867" i="10"/>
  <c r="M4866" i="10"/>
  <c r="M4865" i="10"/>
  <c r="M4864" i="10"/>
  <c r="M4863" i="10"/>
  <c r="M4862" i="10"/>
  <c r="M4861" i="10"/>
  <c r="M4860" i="10"/>
  <c r="M4859" i="10"/>
  <c r="M4858" i="10"/>
  <c r="M4857" i="10"/>
  <c r="M4856" i="10"/>
  <c r="M4855" i="10"/>
  <c r="M4854" i="10"/>
  <c r="M4853" i="10"/>
  <c r="M4852" i="10"/>
  <c r="M4851" i="10"/>
  <c r="M4850" i="10"/>
  <c r="M4849" i="10"/>
  <c r="M4848" i="10"/>
  <c r="M4847" i="10"/>
  <c r="M4846" i="10"/>
  <c r="M4845" i="10"/>
  <c r="M4844" i="10"/>
  <c r="M4843" i="10"/>
  <c r="M4842" i="10"/>
  <c r="M4841" i="10"/>
  <c r="M4840" i="10"/>
  <c r="M4839" i="10"/>
  <c r="M4838" i="10"/>
  <c r="M4837" i="10"/>
  <c r="M4836" i="10"/>
  <c r="M4835" i="10"/>
  <c r="M4834" i="10"/>
  <c r="M4833" i="10"/>
  <c r="M4832" i="10"/>
  <c r="M4831" i="10"/>
  <c r="M4830" i="10"/>
  <c r="M4829" i="10"/>
  <c r="M4828" i="10"/>
  <c r="M4827" i="10"/>
  <c r="M4826" i="10"/>
  <c r="M4825" i="10"/>
  <c r="M4824" i="10"/>
  <c r="M4823" i="10"/>
  <c r="M4822" i="10"/>
  <c r="M4821" i="10"/>
  <c r="M4820" i="10"/>
  <c r="M4819" i="10"/>
  <c r="M4818" i="10"/>
  <c r="M4817" i="10"/>
  <c r="M4816" i="10"/>
  <c r="M4815" i="10"/>
  <c r="M4814" i="10"/>
  <c r="M4813" i="10"/>
  <c r="M4812" i="10"/>
  <c r="M4811" i="10"/>
  <c r="M4810" i="10"/>
  <c r="M4809" i="10"/>
  <c r="M4808" i="10"/>
  <c r="M4807" i="10"/>
  <c r="M4806" i="10"/>
  <c r="M4805" i="10"/>
  <c r="M4804" i="10"/>
  <c r="M4803" i="10"/>
  <c r="M4802" i="10"/>
  <c r="M4801" i="10"/>
  <c r="M4800" i="10"/>
  <c r="M4799" i="10"/>
  <c r="M4798" i="10"/>
  <c r="M4797" i="10"/>
  <c r="M4796" i="10"/>
  <c r="M4795" i="10"/>
  <c r="M4794" i="10"/>
  <c r="M4793" i="10"/>
  <c r="M4792" i="10"/>
  <c r="M4791" i="10"/>
  <c r="M4790" i="10"/>
  <c r="M4789" i="10"/>
  <c r="M4788" i="10"/>
  <c r="M4787" i="10"/>
  <c r="M4786" i="10"/>
  <c r="M4785" i="10"/>
  <c r="M4784" i="10"/>
  <c r="M4783" i="10"/>
  <c r="M4782" i="10"/>
  <c r="M4781" i="10"/>
  <c r="M4780" i="10"/>
  <c r="M4779" i="10"/>
  <c r="M4778" i="10"/>
  <c r="M4777" i="10"/>
  <c r="M4776" i="10"/>
  <c r="M4775" i="10"/>
  <c r="M4774" i="10"/>
  <c r="M4773" i="10"/>
  <c r="M4772" i="10"/>
  <c r="M4771" i="10"/>
  <c r="M4770" i="10"/>
  <c r="M4769" i="10"/>
  <c r="M4768" i="10"/>
  <c r="M4767" i="10"/>
  <c r="M4766" i="10"/>
  <c r="M4765" i="10"/>
  <c r="M4764" i="10"/>
  <c r="M4763" i="10"/>
  <c r="M4762" i="10"/>
  <c r="M4761" i="10"/>
  <c r="M4760" i="10"/>
  <c r="M4759" i="10"/>
  <c r="M4758" i="10"/>
  <c r="M4757" i="10"/>
  <c r="M4756" i="10"/>
  <c r="M4755" i="10"/>
  <c r="M4754" i="10"/>
  <c r="M4753" i="10"/>
  <c r="M4752" i="10"/>
  <c r="M4751" i="10"/>
  <c r="M4750" i="10"/>
  <c r="M4749" i="10"/>
  <c r="M4748" i="10"/>
  <c r="M4747" i="10"/>
  <c r="M4746" i="10"/>
  <c r="M4745" i="10"/>
  <c r="M4744" i="10"/>
  <c r="M4743" i="10"/>
  <c r="M4742" i="10"/>
  <c r="M4741" i="10"/>
  <c r="M4740" i="10"/>
  <c r="M4739" i="10"/>
  <c r="M4738" i="10"/>
  <c r="M4737" i="10"/>
  <c r="M4736" i="10"/>
  <c r="M4735" i="10"/>
  <c r="M4734" i="10"/>
  <c r="M4733" i="10"/>
  <c r="M4732" i="10"/>
  <c r="M4731" i="10"/>
  <c r="M4730" i="10"/>
  <c r="M4729" i="10"/>
  <c r="M4728" i="10"/>
  <c r="M4727" i="10"/>
  <c r="M4726" i="10"/>
  <c r="M4725" i="10"/>
  <c r="M4724" i="10"/>
  <c r="M4723" i="10"/>
  <c r="M4722" i="10"/>
  <c r="M4721" i="10"/>
  <c r="M4720" i="10"/>
  <c r="M4719" i="10"/>
  <c r="M4718" i="10"/>
  <c r="M4717" i="10"/>
  <c r="M4716" i="10"/>
  <c r="M4715" i="10"/>
  <c r="M4714" i="10"/>
  <c r="M4713" i="10"/>
  <c r="M4712" i="10"/>
  <c r="M4711" i="10"/>
  <c r="M4710" i="10"/>
  <c r="M4709" i="10"/>
  <c r="M4708" i="10"/>
  <c r="M4707" i="10"/>
  <c r="M4706" i="10"/>
  <c r="M4705" i="10"/>
  <c r="M4704" i="10"/>
  <c r="M4703" i="10"/>
  <c r="M4702" i="10"/>
  <c r="M4701" i="10"/>
  <c r="M4700" i="10"/>
  <c r="M4699" i="10"/>
  <c r="M4698" i="10"/>
  <c r="M4697" i="10"/>
  <c r="M4696" i="10"/>
  <c r="M4695" i="10"/>
  <c r="M4694" i="10"/>
  <c r="M4693" i="10"/>
  <c r="M4692" i="10"/>
  <c r="M4691" i="10"/>
  <c r="M4690" i="10"/>
  <c r="M4689" i="10"/>
  <c r="M4688" i="10"/>
  <c r="M4687" i="10"/>
  <c r="M4686" i="10"/>
  <c r="M4685" i="10"/>
  <c r="M4684" i="10"/>
  <c r="M4683" i="10"/>
  <c r="M4682" i="10"/>
  <c r="M4681" i="10"/>
  <c r="M4680" i="10"/>
  <c r="M4679" i="10"/>
  <c r="M4678" i="10"/>
  <c r="M4677" i="10"/>
  <c r="M4676" i="10"/>
  <c r="M4675" i="10"/>
  <c r="M4674" i="10"/>
  <c r="M4673" i="10"/>
  <c r="M4672" i="10"/>
  <c r="M4671" i="10"/>
  <c r="M4670" i="10"/>
  <c r="M4669" i="10"/>
  <c r="M4668" i="10"/>
  <c r="M4667" i="10"/>
  <c r="M4666" i="10"/>
  <c r="M4665" i="10"/>
  <c r="M4664" i="10"/>
  <c r="M4663" i="10"/>
  <c r="M4662" i="10"/>
  <c r="M4661" i="10"/>
  <c r="M4660" i="10"/>
  <c r="M4659" i="10"/>
  <c r="M4658" i="10"/>
  <c r="M4657" i="10"/>
  <c r="M4656" i="10"/>
  <c r="M4655" i="10"/>
  <c r="M4654" i="10"/>
  <c r="M4653" i="10"/>
  <c r="M4652" i="10"/>
  <c r="M4651" i="10"/>
  <c r="M4650" i="10"/>
  <c r="M4649" i="10"/>
  <c r="M4648" i="10"/>
  <c r="M4647" i="10"/>
  <c r="M4646" i="10"/>
  <c r="M4645" i="10"/>
  <c r="M4644" i="10"/>
  <c r="M4643" i="10"/>
  <c r="M4642" i="10"/>
  <c r="M4641" i="10"/>
  <c r="M4640" i="10"/>
  <c r="M4639" i="10"/>
  <c r="M4638" i="10"/>
  <c r="M4637" i="10"/>
  <c r="M4636" i="10"/>
  <c r="M4635" i="10"/>
  <c r="M4634" i="10"/>
  <c r="M4633" i="10"/>
  <c r="M4632" i="10"/>
  <c r="M4631" i="10"/>
  <c r="M4630" i="10"/>
  <c r="M4629" i="10"/>
  <c r="M4628" i="10"/>
  <c r="M4627" i="10"/>
  <c r="M4626" i="10"/>
  <c r="M4625" i="10"/>
  <c r="M4624" i="10"/>
  <c r="M4623" i="10"/>
  <c r="M4622" i="10"/>
  <c r="M4621" i="10"/>
  <c r="M4620" i="10"/>
  <c r="M4619" i="10"/>
  <c r="M4618" i="10"/>
  <c r="M4617" i="10"/>
  <c r="M4616" i="10"/>
  <c r="M4615" i="10"/>
  <c r="M4614" i="10"/>
  <c r="M4613" i="10"/>
  <c r="M4612" i="10"/>
  <c r="M4611" i="10"/>
  <c r="M4610" i="10"/>
  <c r="M4609" i="10"/>
  <c r="M4608" i="10"/>
  <c r="M4607" i="10"/>
  <c r="M4606" i="10"/>
  <c r="M4605" i="10"/>
  <c r="M4604" i="10"/>
  <c r="M4603" i="10"/>
  <c r="M4602" i="10"/>
  <c r="M4601" i="10"/>
  <c r="M4600" i="10"/>
  <c r="M4599" i="10"/>
  <c r="M4598" i="10"/>
  <c r="M4597" i="10"/>
  <c r="M4596" i="10"/>
  <c r="M4595" i="10"/>
  <c r="M4594" i="10"/>
  <c r="M4593" i="10"/>
  <c r="M4592" i="10"/>
  <c r="M4591" i="10"/>
  <c r="M4590" i="10"/>
  <c r="M4589" i="10"/>
  <c r="M4588" i="10"/>
  <c r="M4587" i="10"/>
  <c r="M4586" i="10"/>
  <c r="M4585" i="10"/>
  <c r="M4584" i="10"/>
  <c r="M4583" i="10"/>
  <c r="M4582" i="10"/>
  <c r="M4581" i="10"/>
  <c r="M4580" i="10"/>
  <c r="M4579" i="10"/>
  <c r="M4578" i="10"/>
  <c r="M4577" i="10"/>
  <c r="M4576" i="10"/>
  <c r="M4575" i="10"/>
  <c r="M4574" i="10"/>
  <c r="M4573" i="10"/>
  <c r="M4572" i="10"/>
  <c r="M4571" i="10"/>
  <c r="M4570" i="10"/>
  <c r="M4569" i="10"/>
  <c r="M4568" i="10"/>
  <c r="M4567" i="10"/>
  <c r="M4566" i="10"/>
  <c r="M4565" i="10"/>
  <c r="M4564" i="10"/>
  <c r="M4563" i="10"/>
  <c r="M4562" i="10"/>
  <c r="M4561" i="10"/>
  <c r="M4560" i="10"/>
  <c r="M4559" i="10"/>
  <c r="M4558" i="10"/>
  <c r="M4557" i="10"/>
  <c r="M4556" i="10"/>
  <c r="M4555" i="10"/>
  <c r="M4554" i="10"/>
  <c r="M4553" i="10"/>
  <c r="M4552" i="10"/>
  <c r="M4551" i="10"/>
  <c r="M4550" i="10"/>
  <c r="M4549" i="10"/>
  <c r="M4548" i="10"/>
  <c r="M4547" i="10"/>
  <c r="M4546" i="10"/>
  <c r="M4545" i="10"/>
  <c r="M4544" i="10"/>
  <c r="M4543" i="10"/>
  <c r="M4542" i="10"/>
  <c r="M4541" i="10"/>
  <c r="M4540" i="10"/>
  <c r="M4539" i="10"/>
  <c r="M4538" i="10"/>
  <c r="M4537" i="10"/>
  <c r="M4536" i="10"/>
  <c r="M4535" i="10"/>
  <c r="M4534" i="10"/>
  <c r="M4533" i="10"/>
  <c r="M4532" i="10"/>
  <c r="M4531" i="10"/>
  <c r="M4530" i="10"/>
  <c r="M4529" i="10"/>
  <c r="M4528" i="10"/>
  <c r="M4527" i="10"/>
  <c r="M4526" i="10"/>
  <c r="M4525" i="10"/>
  <c r="M4524" i="10"/>
  <c r="M4523" i="10"/>
  <c r="M4522" i="10"/>
  <c r="M4521" i="10"/>
  <c r="M4520" i="10"/>
  <c r="M4519" i="10"/>
  <c r="M4518" i="10"/>
  <c r="M4517" i="10"/>
  <c r="M4516" i="10"/>
  <c r="M4515" i="10"/>
  <c r="M4514" i="10"/>
  <c r="M4513" i="10"/>
  <c r="M4512" i="10"/>
  <c r="M4511" i="10"/>
  <c r="M4510" i="10"/>
  <c r="M4509" i="10"/>
  <c r="M4508" i="10"/>
  <c r="M4507" i="10"/>
  <c r="M4506" i="10"/>
  <c r="M4505" i="10"/>
  <c r="M4504" i="10"/>
  <c r="M4503" i="10"/>
  <c r="M4502" i="10"/>
  <c r="M4501" i="10"/>
  <c r="M4500" i="10"/>
  <c r="M4499" i="10"/>
  <c r="M4498" i="10"/>
  <c r="M4497" i="10"/>
  <c r="M4496" i="10"/>
  <c r="M4495" i="10"/>
  <c r="M4494" i="10"/>
  <c r="M4493" i="10"/>
  <c r="M4492" i="10"/>
  <c r="M4491" i="10"/>
  <c r="M4490" i="10"/>
  <c r="M4489" i="10"/>
  <c r="M4488" i="10"/>
  <c r="M4487" i="10"/>
  <c r="M4486" i="10"/>
  <c r="M4485" i="10"/>
  <c r="M4484" i="10"/>
  <c r="M4483" i="10"/>
  <c r="M4482" i="10"/>
  <c r="M4481" i="10"/>
  <c r="M4480" i="10"/>
  <c r="M4479" i="10"/>
  <c r="M4478" i="10"/>
  <c r="M4477" i="10"/>
  <c r="M4476" i="10"/>
  <c r="M4475" i="10"/>
  <c r="M4474" i="10"/>
  <c r="M4473" i="10"/>
  <c r="M4472" i="10"/>
  <c r="M4471" i="10"/>
  <c r="M4470" i="10"/>
  <c r="M4469" i="10"/>
  <c r="M4468" i="10"/>
  <c r="M4467" i="10"/>
  <c r="M4466" i="10"/>
  <c r="M4465" i="10"/>
  <c r="M4464" i="10"/>
  <c r="M4463" i="10"/>
  <c r="M4462" i="10"/>
  <c r="M4461" i="10"/>
  <c r="M4460" i="10"/>
  <c r="M4459" i="10"/>
  <c r="M4458" i="10"/>
  <c r="M4457" i="10"/>
  <c r="M4456" i="10"/>
  <c r="M4455" i="10"/>
  <c r="M4454" i="10"/>
  <c r="M4453" i="10"/>
  <c r="M4452" i="10"/>
  <c r="M4451" i="10"/>
  <c r="M4450" i="10"/>
  <c r="M4449" i="10"/>
  <c r="M4448" i="10"/>
  <c r="M4447" i="10"/>
  <c r="M4446" i="10"/>
  <c r="M4445" i="10"/>
  <c r="M4444" i="10"/>
  <c r="M4443" i="10"/>
  <c r="M4442" i="10"/>
  <c r="M4441" i="10"/>
  <c r="M4440" i="10"/>
  <c r="M4439" i="10"/>
  <c r="M4438" i="10"/>
  <c r="M4437" i="10"/>
  <c r="M4436" i="10"/>
  <c r="M4435" i="10"/>
  <c r="M4434" i="10"/>
  <c r="M4433" i="10"/>
  <c r="M4432" i="10"/>
  <c r="M4431" i="10"/>
  <c r="M4430" i="10"/>
  <c r="M4429" i="10"/>
  <c r="M4428" i="10"/>
  <c r="M4427" i="10"/>
  <c r="M4426" i="10"/>
  <c r="M4425" i="10"/>
  <c r="M4424" i="10"/>
  <c r="M4423" i="10"/>
  <c r="M4422" i="10"/>
  <c r="M4421" i="10"/>
  <c r="M4420" i="10"/>
  <c r="M4419" i="10"/>
  <c r="M4418" i="10"/>
  <c r="M4417" i="10"/>
  <c r="M4416" i="10"/>
  <c r="M4415" i="10"/>
  <c r="M4414" i="10"/>
  <c r="M4413" i="10"/>
  <c r="M4412" i="10"/>
  <c r="M4411" i="10"/>
  <c r="M4410" i="10"/>
  <c r="M4409" i="10"/>
  <c r="M4408" i="10"/>
  <c r="M4407" i="10"/>
  <c r="M4406" i="10"/>
  <c r="M4405" i="10"/>
  <c r="M4404" i="10"/>
  <c r="M4403" i="10"/>
  <c r="M4402" i="10"/>
  <c r="M4401" i="10"/>
  <c r="M4400" i="10"/>
  <c r="M4399" i="10"/>
  <c r="M4398" i="10"/>
  <c r="M4397" i="10"/>
  <c r="M4396" i="10"/>
  <c r="M4395" i="10"/>
  <c r="M4394" i="10"/>
  <c r="M4393" i="10"/>
  <c r="M4392" i="10"/>
  <c r="M4391" i="10"/>
  <c r="M4390" i="10"/>
  <c r="M4389" i="10"/>
  <c r="M4388" i="10"/>
  <c r="M4387" i="10"/>
  <c r="M4386" i="10"/>
  <c r="M4385" i="10"/>
  <c r="M4384" i="10"/>
  <c r="M4383" i="10"/>
  <c r="M4382" i="10"/>
  <c r="M4381" i="10"/>
  <c r="M4380" i="10"/>
  <c r="M4379" i="10"/>
  <c r="M4378" i="10"/>
  <c r="M4377" i="10"/>
  <c r="M4376" i="10"/>
  <c r="M4375" i="10"/>
  <c r="M4374" i="10"/>
  <c r="M4373" i="10"/>
  <c r="M4372" i="10"/>
  <c r="M4371" i="10"/>
  <c r="M4370" i="10"/>
  <c r="M4369" i="10"/>
  <c r="M4368" i="10"/>
  <c r="M4367" i="10"/>
  <c r="M4366" i="10"/>
  <c r="M4365" i="10"/>
  <c r="M4364" i="10"/>
  <c r="M4363" i="10"/>
  <c r="M4362" i="10"/>
  <c r="M4361" i="10"/>
  <c r="M4360" i="10"/>
  <c r="M4359" i="10"/>
  <c r="M4358" i="10"/>
  <c r="M4357" i="10"/>
  <c r="M4356" i="10"/>
  <c r="M4355" i="10"/>
  <c r="M4354" i="10"/>
  <c r="M4353" i="10"/>
  <c r="M4352" i="10"/>
  <c r="M4351" i="10"/>
  <c r="M4350" i="10"/>
  <c r="M4349" i="10"/>
  <c r="M4348" i="10"/>
  <c r="M4347" i="10"/>
  <c r="M4346" i="10"/>
  <c r="M4345" i="10"/>
  <c r="M4344" i="10"/>
  <c r="M4343" i="10"/>
  <c r="M4342" i="10"/>
  <c r="M4341" i="10"/>
  <c r="M4340" i="10"/>
  <c r="M4339" i="10"/>
  <c r="M4338" i="10"/>
  <c r="M4337" i="10"/>
  <c r="M4336" i="10"/>
  <c r="M4335" i="10"/>
  <c r="M4334" i="10"/>
  <c r="M4333" i="10"/>
  <c r="M4332" i="10"/>
  <c r="M4331" i="10"/>
  <c r="M4330" i="10"/>
  <c r="M4329" i="10"/>
  <c r="M4328" i="10"/>
  <c r="M4327" i="10"/>
  <c r="M4326" i="10"/>
  <c r="M4325" i="10"/>
  <c r="M4324" i="10"/>
  <c r="M4323" i="10"/>
  <c r="M4322" i="10"/>
  <c r="M4321" i="10"/>
  <c r="M4320" i="10"/>
  <c r="M4319" i="10"/>
  <c r="M4318" i="10"/>
  <c r="M4317" i="10"/>
  <c r="M4316" i="10"/>
  <c r="M4315" i="10"/>
  <c r="M4314" i="10"/>
  <c r="M4313" i="10"/>
  <c r="M4312" i="10"/>
  <c r="M4311" i="10"/>
  <c r="M4310" i="10"/>
  <c r="M4309" i="10"/>
  <c r="M4308" i="10"/>
  <c r="M4307" i="10"/>
  <c r="M4306" i="10"/>
  <c r="M4305" i="10"/>
  <c r="M4304" i="10"/>
  <c r="M4303" i="10"/>
  <c r="M4302" i="10"/>
  <c r="M4301" i="10"/>
  <c r="M4300" i="10"/>
  <c r="M4299" i="10"/>
  <c r="M4298" i="10"/>
  <c r="M4297" i="10"/>
  <c r="M4296" i="10"/>
  <c r="M4295" i="10"/>
  <c r="M4294" i="10"/>
  <c r="M4293" i="10"/>
  <c r="M4292" i="10"/>
  <c r="M4291" i="10"/>
  <c r="M4290" i="10"/>
  <c r="M4289" i="10"/>
  <c r="M4288" i="10"/>
  <c r="M4287" i="10"/>
  <c r="M4286" i="10"/>
  <c r="M4285" i="10"/>
  <c r="M4284" i="10"/>
  <c r="M4283" i="10"/>
  <c r="M4282" i="10"/>
  <c r="M4281" i="10"/>
  <c r="M4280" i="10"/>
  <c r="M4279" i="10"/>
  <c r="M4278" i="10"/>
  <c r="M4277" i="10"/>
  <c r="M4276" i="10"/>
  <c r="M4275" i="10"/>
  <c r="M4274" i="10"/>
  <c r="M4273" i="10"/>
  <c r="M4272" i="10"/>
  <c r="M4271" i="10"/>
  <c r="M4270" i="10"/>
  <c r="M4269" i="10"/>
  <c r="M4268" i="10"/>
  <c r="M4267" i="10"/>
  <c r="M4266" i="10"/>
  <c r="M4265" i="10"/>
  <c r="M4264" i="10"/>
  <c r="M4263" i="10"/>
  <c r="M4262" i="10"/>
  <c r="M4261" i="10"/>
  <c r="M4260" i="10"/>
  <c r="M4259" i="10"/>
  <c r="M4258" i="10"/>
  <c r="M4257" i="10"/>
  <c r="M4256" i="10"/>
  <c r="M4255" i="10"/>
  <c r="M4254" i="10"/>
  <c r="M4253" i="10"/>
  <c r="M4252" i="10"/>
  <c r="M4251" i="10"/>
  <c r="M4250" i="10"/>
  <c r="M4249" i="10"/>
  <c r="M4248" i="10"/>
  <c r="M4247" i="10"/>
  <c r="M4246" i="10"/>
  <c r="M4245" i="10"/>
  <c r="M4244" i="10"/>
  <c r="M4243" i="10"/>
  <c r="M4242" i="10"/>
  <c r="M4241" i="10"/>
  <c r="M4240" i="10"/>
  <c r="M4239" i="10"/>
  <c r="M4238" i="10"/>
  <c r="M4237" i="10"/>
  <c r="M4236" i="10"/>
  <c r="M4235" i="10"/>
  <c r="M4234" i="10"/>
  <c r="M4233" i="10"/>
  <c r="M4232" i="10"/>
  <c r="M4231" i="10"/>
  <c r="M4230" i="10"/>
  <c r="M4229" i="10"/>
  <c r="M4228" i="10"/>
  <c r="M4227" i="10"/>
  <c r="M4226" i="10"/>
  <c r="M4225" i="10"/>
  <c r="M4224" i="10"/>
  <c r="M4223" i="10"/>
  <c r="M4222" i="10"/>
  <c r="M4221" i="10"/>
  <c r="M4220" i="10"/>
  <c r="M4219" i="10"/>
  <c r="M4218" i="10"/>
  <c r="M4217" i="10"/>
  <c r="M4216" i="10"/>
  <c r="M4215" i="10"/>
  <c r="M4214" i="10"/>
  <c r="M4213" i="10"/>
  <c r="M4212" i="10"/>
  <c r="M4211" i="10"/>
  <c r="M4210" i="10"/>
  <c r="M4209" i="10"/>
  <c r="M4208" i="10"/>
  <c r="M4207" i="10"/>
  <c r="M4206" i="10"/>
  <c r="M4205" i="10"/>
  <c r="M4204" i="10"/>
  <c r="M4203" i="10"/>
  <c r="M4202" i="10"/>
  <c r="M4201" i="10"/>
  <c r="M4200" i="10"/>
  <c r="M4199" i="10"/>
  <c r="M4198" i="10"/>
  <c r="M4197" i="10"/>
  <c r="M4196" i="10"/>
  <c r="M4195" i="10"/>
  <c r="M4194" i="10"/>
  <c r="M4193" i="10"/>
  <c r="M4192" i="10"/>
  <c r="M4191" i="10"/>
  <c r="M4190" i="10"/>
  <c r="M4189" i="10"/>
  <c r="M4188" i="10"/>
  <c r="M4187" i="10"/>
  <c r="M4186" i="10"/>
  <c r="M4185" i="10"/>
  <c r="M4184" i="10"/>
  <c r="M4183" i="10"/>
  <c r="M4182" i="10"/>
  <c r="M4181" i="10"/>
  <c r="M4180" i="10"/>
  <c r="M4179" i="10"/>
  <c r="M4178" i="10"/>
  <c r="M4177" i="10"/>
  <c r="M4176" i="10"/>
  <c r="M4175" i="10"/>
  <c r="M4174" i="10"/>
  <c r="M4173" i="10"/>
  <c r="M4172" i="10"/>
  <c r="M4171" i="10"/>
  <c r="M4170" i="10"/>
  <c r="M4169" i="10"/>
  <c r="M4168" i="10"/>
  <c r="M4167" i="10"/>
  <c r="M4166" i="10"/>
  <c r="M4165" i="10"/>
  <c r="M4164" i="10"/>
  <c r="M4163" i="10"/>
  <c r="M4162" i="10"/>
  <c r="M4161" i="10"/>
  <c r="M4160" i="10"/>
  <c r="M4159" i="10"/>
  <c r="M4158" i="10"/>
  <c r="M4157" i="10"/>
  <c r="M4156" i="10"/>
  <c r="M4155" i="10"/>
  <c r="M4154" i="10"/>
  <c r="M4153" i="10"/>
  <c r="M4152" i="10"/>
  <c r="M4151" i="10"/>
  <c r="M4150" i="10"/>
  <c r="M4149" i="10"/>
  <c r="M4148" i="10"/>
  <c r="M4147" i="10"/>
  <c r="M4146" i="10"/>
  <c r="M4145" i="10"/>
  <c r="M4144" i="10"/>
  <c r="M4143" i="10"/>
  <c r="M4142" i="10"/>
  <c r="M4141" i="10"/>
  <c r="M4140" i="10"/>
  <c r="M4139" i="10"/>
  <c r="M4138" i="10"/>
  <c r="M4137" i="10"/>
  <c r="M4136" i="10"/>
  <c r="M4135" i="10"/>
  <c r="M4134" i="10"/>
  <c r="M4133" i="10"/>
  <c r="M4132" i="10"/>
  <c r="M4131" i="10"/>
  <c r="M4130" i="10"/>
  <c r="M4129" i="10"/>
  <c r="M4128" i="10"/>
  <c r="M4127" i="10"/>
  <c r="M4126" i="10"/>
  <c r="M4125" i="10"/>
  <c r="M4124" i="10"/>
  <c r="M4123" i="10"/>
  <c r="M4122" i="10"/>
  <c r="M4121" i="10"/>
  <c r="M4120" i="10"/>
  <c r="M4119" i="10"/>
  <c r="M4118" i="10"/>
  <c r="M4117" i="10"/>
  <c r="M4116" i="10"/>
  <c r="M4115" i="10"/>
  <c r="M4114" i="10"/>
  <c r="M4113" i="10"/>
  <c r="M4112" i="10"/>
  <c r="M4111" i="10"/>
  <c r="M4110" i="10"/>
  <c r="M4109" i="10"/>
  <c r="M4108" i="10"/>
  <c r="M4107" i="10"/>
  <c r="M4106" i="10"/>
  <c r="M4105" i="10"/>
  <c r="M4104" i="10"/>
  <c r="M4103" i="10"/>
  <c r="M4102" i="10"/>
  <c r="M4101" i="10"/>
  <c r="M4100" i="10"/>
  <c r="M4099" i="10"/>
  <c r="M4098" i="10"/>
  <c r="M4097" i="10"/>
  <c r="M4096" i="10"/>
  <c r="M4095" i="10"/>
  <c r="M4094" i="10"/>
  <c r="M4093" i="10"/>
  <c r="M4092" i="10"/>
  <c r="M4091" i="10"/>
  <c r="M4090" i="10"/>
  <c r="M4089" i="10"/>
  <c r="M4088" i="10"/>
  <c r="M4087" i="10"/>
  <c r="M4086" i="10"/>
  <c r="M4085" i="10"/>
  <c r="M4084" i="10"/>
  <c r="M4083" i="10"/>
  <c r="M4082" i="10"/>
  <c r="M4081" i="10"/>
  <c r="M4080" i="10"/>
  <c r="M4079" i="10"/>
  <c r="M4078" i="10"/>
  <c r="M4077" i="10"/>
  <c r="M4076" i="10"/>
  <c r="M4075" i="10"/>
  <c r="M4074" i="10"/>
  <c r="M4073" i="10"/>
  <c r="M4072" i="10"/>
  <c r="M4071" i="10"/>
  <c r="M4070" i="10"/>
  <c r="M4069" i="10"/>
  <c r="M4068" i="10"/>
  <c r="M4067" i="10"/>
  <c r="M4066" i="10"/>
  <c r="M4065" i="10"/>
  <c r="M4064" i="10"/>
  <c r="M4063" i="10"/>
  <c r="M4062" i="10"/>
  <c r="M4061" i="10"/>
  <c r="M4060" i="10"/>
  <c r="M4059" i="10"/>
  <c r="M4058" i="10"/>
  <c r="M4057" i="10"/>
  <c r="M4056" i="10"/>
  <c r="M4055" i="10"/>
  <c r="M4054" i="10"/>
  <c r="M4053" i="10"/>
  <c r="M4052" i="10"/>
  <c r="M4051" i="10"/>
  <c r="M4050" i="10"/>
  <c r="M4049" i="10"/>
  <c r="M4048" i="10"/>
  <c r="M4047" i="10"/>
  <c r="M4046" i="10"/>
  <c r="M4045" i="10"/>
  <c r="M4044" i="10"/>
  <c r="M4043" i="10"/>
  <c r="M4042" i="10"/>
  <c r="M4041" i="10"/>
  <c r="M4040" i="10"/>
  <c r="M4039" i="10"/>
  <c r="M4038" i="10"/>
  <c r="M4037" i="10"/>
  <c r="M4036" i="10"/>
  <c r="M4035" i="10"/>
  <c r="M4034" i="10"/>
  <c r="M4033" i="10"/>
  <c r="M4032" i="10"/>
  <c r="M4031" i="10"/>
  <c r="M4030" i="10"/>
  <c r="M4029" i="10"/>
  <c r="M4028" i="10"/>
  <c r="M4027" i="10"/>
  <c r="M4026" i="10"/>
  <c r="M4025" i="10"/>
  <c r="M4024" i="10"/>
  <c r="M4023" i="10"/>
  <c r="M4022" i="10"/>
  <c r="M4021" i="10"/>
  <c r="M4020" i="10"/>
  <c r="M4019" i="10"/>
  <c r="M4018" i="10"/>
  <c r="M4017" i="10"/>
  <c r="M4016" i="10"/>
  <c r="M4015" i="10"/>
  <c r="M4014" i="10"/>
  <c r="M4013" i="10"/>
  <c r="M4012" i="10"/>
  <c r="M4011" i="10"/>
  <c r="M4010" i="10"/>
  <c r="M4009" i="10"/>
  <c r="M4008" i="10"/>
  <c r="M4007" i="10"/>
  <c r="M4006" i="10"/>
  <c r="M4005" i="10"/>
  <c r="M4004" i="10"/>
  <c r="M4003" i="10"/>
  <c r="M4002" i="10"/>
  <c r="M4001" i="10"/>
  <c r="M4000" i="10"/>
  <c r="M3999" i="10"/>
  <c r="M3998" i="10"/>
  <c r="M3997" i="10"/>
  <c r="M3996" i="10"/>
  <c r="M3995" i="10"/>
  <c r="M3994" i="10"/>
  <c r="M3993" i="10"/>
  <c r="M3992" i="10"/>
  <c r="M3991" i="10"/>
  <c r="M3990" i="10"/>
  <c r="M3989" i="10"/>
  <c r="M3988" i="10"/>
  <c r="M3987" i="10"/>
  <c r="M3986" i="10"/>
  <c r="M3985" i="10"/>
  <c r="M3984" i="10"/>
  <c r="M3983" i="10"/>
  <c r="M3982" i="10"/>
  <c r="M3981" i="10"/>
  <c r="M3980" i="10"/>
  <c r="M3979" i="10"/>
  <c r="M3978" i="10"/>
  <c r="M3977" i="10"/>
  <c r="M3976" i="10"/>
  <c r="M3975" i="10"/>
  <c r="M3974" i="10"/>
  <c r="M3973" i="10"/>
  <c r="M3972" i="10"/>
  <c r="M3971" i="10"/>
  <c r="M3970" i="10"/>
  <c r="M3969" i="10"/>
  <c r="M3968" i="10"/>
  <c r="M3967" i="10"/>
  <c r="M3966" i="10"/>
  <c r="M3965" i="10"/>
  <c r="M3964" i="10"/>
  <c r="M3963" i="10"/>
  <c r="M3962" i="10"/>
  <c r="M3961" i="10"/>
  <c r="M3960" i="10"/>
  <c r="M3959" i="10"/>
  <c r="M3958" i="10"/>
  <c r="M3957" i="10"/>
  <c r="M3956" i="10"/>
  <c r="M3955" i="10"/>
  <c r="M3954" i="10"/>
  <c r="M3953" i="10"/>
  <c r="M3952" i="10"/>
  <c r="M3951" i="10"/>
  <c r="M3950" i="10"/>
  <c r="M3949" i="10"/>
  <c r="M3948" i="10"/>
  <c r="M3947" i="10"/>
  <c r="M3946" i="10"/>
  <c r="M3945" i="10"/>
  <c r="M3944" i="10"/>
  <c r="M3943" i="10"/>
  <c r="M3942" i="10"/>
  <c r="M3941" i="10"/>
  <c r="M3940" i="10"/>
  <c r="M3939" i="10"/>
  <c r="M3938" i="10"/>
  <c r="M3937" i="10"/>
  <c r="M3936" i="10"/>
  <c r="M3935" i="10"/>
  <c r="M3934" i="10"/>
  <c r="M3933" i="10"/>
  <c r="M3932" i="10"/>
  <c r="M3931" i="10"/>
  <c r="M3930" i="10"/>
  <c r="M3929" i="10"/>
  <c r="M3928" i="10"/>
  <c r="M3927" i="10"/>
  <c r="M3926" i="10"/>
  <c r="M3925" i="10"/>
  <c r="M3924" i="10"/>
  <c r="M3923" i="10"/>
  <c r="M3922" i="10"/>
  <c r="M3921" i="10"/>
  <c r="M3920" i="10"/>
  <c r="M3919" i="10"/>
  <c r="M3918" i="10"/>
  <c r="M3917" i="10"/>
  <c r="M3916" i="10"/>
  <c r="M3915" i="10"/>
  <c r="M3914" i="10"/>
  <c r="M3913" i="10"/>
  <c r="M3912" i="10"/>
  <c r="M3911" i="10"/>
  <c r="M3910" i="10"/>
  <c r="M3909" i="10"/>
  <c r="M3908" i="10"/>
  <c r="M3907" i="10"/>
  <c r="M3906" i="10"/>
  <c r="M3905" i="10"/>
  <c r="M3904" i="10"/>
  <c r="M3903" i="10"/>
  <c r="M3902" i="10"/>
  <c r="M3901" i="10"/>
  <c r="M3900" i="10"/>
  <c r="M3899" i="10"/>
  <c r="M3898" i="10"/>
  <c r="M3897" i="10"/>
  <c r="M3896" i="10"/>
  <c r="M3895" i="10"/>
  <c r="M3894" i="10"/>
  <c r="M3893" i="10"/>
  <c r="M3892" i="10"/>
  <c r="M3891" i="10"/>
  <c r="M3890" i="10"/>
  <c r="M3889" i="10"/>
  <c r="M3888" i="10"/>
  <c r="M3887" i="10"/>
  <c r="M3886" i="10"/>
  <c r="M3885" i="10"/>
  <c r="M3884" i="10"/>
  <c r="M3883" i="10"/>
  <c r="M3882" i="10"/>
  <c r="M3881" i="10"/>
  <c r="M3880" i="10"/>
  <c r="M3879" i="10"/>
  <c r="M3878" i="10"/>
  <c r="M3877" i="10"/>
  <c r="M3876" i="10"/>
  <c r="M3875" i="10"/>
  <c r="M3874" i="10"/>
  <c r="M3873" i="10"/>
  <c r="M3872" i="10"/>
  <c r="M3871" i="10"/>
  <c r="M3870" i="10"/>
  <c r="M3869" i="10"/>
  <c r="M3868" i="10"/>
  <c r="M3867" i="10"/>
  <c r="M3866" i="10"/>
  <c r="M3865" i="10"/>
  <c r="M3864" i="10"/>
  <c r="M3863" i="10"/>
  <c r="M3862" i="10"/>
  <c r="M3861" i="10"/>
  <c r="M3860" i="10"/>
  <c r="M3859" i="10"/>
  <c r="M3858" i="10"/>
  <c r="M3857" i="10"/>
  <c r="M3856" i="10"/>
  <c r="M3855" i="10"/>
  <c r="M3854" i="10"/>
  <c r="M3853" i="10"/>
  <c r="M3852" i="10"/>
  <c r="M3851" i="10"/>
  <c r="M3850" i="10"/>
  <c r="M3849" i="10"/>
  <c r="M3848" i="10"/>
  <c r="M3847" i="10"/>
  <c r="M3846" i="10"/>
  <c r="M3845" i="10"/>
  <c r="M3844" i="10"/>
  <c r="M3843" i="10"/>
  <c r="M3842" i="10"/>
  <c r="M3841" i="10"/>
  <c r="M3840" i="10"/>
  <c r="M3839" i="10"/>
  <c r="M3838" i="10"/>
  <c r="M3837" i="10"/>
  <c r="M3836" i="10"/>
  <c r="M3835" i="10"/>
  <c r="M3834" i="10"/>
  <c r="M3833" i="10"/>
  <c r="M3832" i="10"/>
  <c r="M3831" i="10"/>
  <c r="M3830" i="10"/>
  <c r="M3829" i="10"/>
  <c r="M3828" i="10"/>
  <c r="M3827" i="10"/>
  <c r="M3826" i="10"/>
  <c r="M3825" i="10"/>
  <c r="M3824" i="10"/>
  <c r="M3823" i="10"/>
  <c r="M3822" i="10"/>
  <c r="M3821" i="10"/>
  <c r="M3820" i="10"/>
  <c r="M3819" i="10"/>
  <c r="M3818" i="10"/>
  <c r="M3817" i="10"/>
  <c r="M3816" i="10"/>
  <c r="M3815" i="10"/>
  <c r="M3814" i="10"/>
  <c r="M3813" i="10"/>
  <c r="M3812" i="10"/>
  <c r="M3811" i="10"/>
  <c r="M3810" i="10"/>
  <c r="M3809" i="10"/>
  <c r="M3808" i="10"/>
  <c r="M3807" i="10"/>
  <c r="M3806" i="10"/>
  <c r="M3805" i="10"/>
  <c r="M3804" i="10"/>
  <c r="M3803" i="10"/>
  <c r="M3802" i="10"/>
  <c r="M3801" i="10"/>
  <c r="M3800" i="10"/>
  <c r="M3799" i="10"/>
  <c r="M3798" i="10"/>
  <c r="M3797" i="10"/>
  <c r="M3796" i="10"/>
  <c r="M3795" i="10"/>
  <c r="M3794" i="10"/>
  <c r="M3793" i="10"/>
  <c r="M3792" i="10"/>
  <c r="M3791" i="10"/>
  <c r="M3790" i="10"/>
  <c r="M3789" i="10"/>
  <c r="M3788" i="10"/>
  <c r="M3787" i="10"/>
  <c r="M3786" i="10"/>
  <c r="M3785" i="10"/>
  <c r="M3784" i="10"/>
  <c r="M3783" i="10"/>
  <c r="M3782" i="10"/>
  <c r="M3781" i="10"/>
  <c r="M3780" i="10"/>
  <c r="M3779" i="10"/>
  <c r="M3778" i="10"/>
  <c r="M3777" i="10"/>
  <c r="M3776" i="10"/>
  <c r="M3775" i="10"/>
  <c r="M3774" i="10"/>
  <c r="M3773" i="10"/>
  <c r="M3772" i="10"/>
  <c r="M3771" i="10"/>
  <c r="M3770" i="10"/>
  <c r="M3769" i="10"/>
  <c r="M3768" i="10"/>
  <c r="M3767" i="10"/>
  <c r="M3766" i="10"/>
  <c r="M3765" i="10"/>
  <c r="M3764" i="10"/>
  <c r="M3763" i="10"/>
  <c r="M3762" i="10"/>
  <c r="M3761" i="10"/>
  <c r="M3760" i="10"/>
  <c r="M3759" i="10"/>
  <c r="M3758" i="10"/>
  <c r="M3757" i="10"/>
  <c r="M3756" i="10"/>
  <c r="M3755" i="10"/>
  <c r="M3754" i="10"/>
  <c r="M3753" i="10"/>
  <c r="M3752" i="10"/>
  <c r="M3751" i="10"/>
  <c r="M3750" i="10"/>
  <c r="M3749" i="10"/>
  <c r="M3748" i="10"/>
  <c r="M3747" i="10"/>
  <c r="M3746" i="10"/>
  <c r="M3745" i="10"/>
  <c r="M3744" i="10"/>
  <c r="M3743" i="10"/>
  <c r="M3742" i="10"/>
  <c r="M3741" i="10"/>
  <c r="M3740" i="10"/>
  <c r="M3739" i="10"/>
  <c r="M3738" i="10"/>
  <c r="M3737" i="10"/>
  <c r="M3736" i="10"/>
  <c r="M3735" i="10"/>
  <c r="M3734" i="10"/>
  <c r="M3733" i="10"/>
  <c r="M3732" i="10"/>
  <c r="M3731" i="10"/>
  <c r="M3730" i="10"/>
  <c r="M3729" i="10"/>
  <c r="M3728" i="10"/>
  <c r="M3727" i="10"/>
  <c r="M3726" i="10"/>
  <c r="M3725" i="10"/>
  <c r="M3724" i="10"/>
  <c r="M3723" i="10"/>
  <c r="M3722" i="10"/>
  <c r="M3721" i="10"/>
  <c r="M3720" i="10"/>
  <c r="M3719" i="10"/>
  <c r="M3718" i="10"/>
  <c r="M3717" i="10"/>
  <c r="M3716" i="10"/>
  <c r="M3715" i="10"/>
  <c r="M3714" i="10"/>
  <c r="M3713" i="10"/>
  <c r="M3712" i="10"/>
  <c r="M3711" i="10"/>
  <c r="M3710" i="10"/>
  <c r="M3709" i="10"/>
  <c r="M3708" i="10"/>
  <c r="M3707" i="10"/>
  <c r="M3706" i="10"/>
  <c r="M3705" i="10"/>
  <c r="M3704" i="10"/>
  <c r="M3703" i="10"/>
  <c r="M3702" i="10"/>
  <c r="M3701" i="10"/>
  <c r="M3700" i="10"/>
  <c r="M3699" i="10"/>
  <c r="M3698" i="10"/>
  <c r="M3697" i="10"/>
  <c r="M3696" i="10"/>
  <c r="M3695" i="10"/>
  <c r="M3694" i="10"/>
  <c r="M3693" i="10"/>
  <c r="M3692" i="10"/>
  <c r="M3691" i="10"/>
  <c r="M3690" i="10"/>
  <c r="M3689" i="10"/>
  <c r="M3688" i="10"/>
  <c r="M3687" i="10"/>
  <c r="M3686" i="10"/>
  <c r="M3685" i="10"/>
  <c r="M3684" i="10"/>
  <c r="M3683" i="10"/>
  <c r="M3682" i="10"/>
  <c r="M3681" i="10"/>
  <c r="M3680" i="10"/>
  <c r="M3679" i="10"/>
  <c r="M3678" i="10"/>
  <c r="M3677" i="10"/>
  <c r="M3676" i="10"/>
  <c r="M3675" i="10"/>
  <c r="M3674" i="10"/>
  <c r="M3673" i="10"/>
  <c r="M3672" i="10"/>
  <c r="M3671" i="10"/>
  <c r="M3670" i="10"/>
  <c r="M3669" i="10"/>
  <c r="M3668" i="10"/>
  <c r="M3667" i="10"/>
  <c r="M3666" i="10"/>
  <c r="M3665" i="10"/>
  <c r="M3664" i="10"/>
  <c r="M3663" i="10"/>
  <c r="M3662" i="10"/>
  <c r="M3661" i="10"/>
  <c r="M3660" i="10"/>
  <c r="M3659" i="10"/>
  <c r="M3658" i="10"/>
  <c r="M3657" i="10"/>
  <c r="M3656" i="10"/>
  <c r="M3655" i="10"/>
  <c r="M3654" i="10"/>
  <c r="M3653" i="10"/>
  <c r="M3652" i="10"/>
  <c r="M3651" i="10"/>
  <c r="M3650" i="10"/>
  <c r="M3649" i="10"/>
  <c r="M3648" i="10"/>
  <c r="M3647" i="10"/>
  <c r="M3646" i="10"/>
  <c r="M3645" i="10"/>
  <c r="M3644" i="10"/>
  <c r="M3643" i="10"/>
  <c r="M3642" i="10"/>
  <c r="M3641" i="10"/>
  <c r="M3640" i="10"/>
  <c r="M3639" i="10"/>
  <c r="M3638" i="10"/>
  <c r="M3637" i="10"/>
  <c r="M3636" i="10"/>
  <c r="M3635" i="10"/>
  <c r="M3634" i="10"/>
  <c r="M3633" i="10"/>
  <c r="M3632" i="10"/>
  <c r="M3631" i="10"/>
  <c r="M3630" i="10"/>
  <c r="M3629" i="10"/>
  <c r="M3628" i="10"/>
  <c r="M3627" i="10"/>
  <c r="M3626" i="10"/>
  <c r="M3625" i="10"/>
  <c r="M3624" i="10"/>
  <c r="M3623" i="10"/>
  <c r="M3622" i="10"/>
  <c r="M3621" i="10"/>
  <c r="M3620" i="10"/>
  <c r="M3619" i="10"/>
  <c r="M3618" i="10"/>
  <c r="M3617" i="10"/>
  <c r="M3616" i="10"/>
  <c r="M3615" i="10"/>
  <c r="M3614" i="10"/>
  <c r="M3613" i="10"/>
  <c r="M3612" i="10"/>
  <c r="M3611" i="10"/>
  <c r="M3610" i="10"/>
  <c r="M3609" i="10"/>
  <c r="M3608" i="10"/>
  <c r="M3607" i="10"/>
  <c r="M3606" i="10"/>
  <c r="M3605" i="10"/>
  <c r="M3604" i="10"/>
  <c r="M3603" i="10"/>
  <c r="M3602" i="10"/>
  <c r="M3601" i="10"/>
  <c r="M3600" i="10"/>
  <c r="M3599" i="10"/>
  <c r="M3598" i="10"/>
  <c r="M3597" i="10"/>
  <c r="M3596" i="10"/>
  <c r="M3595" i="10"/>
  <c r="M3594" i="10"/>
  <c r="M3593" i="10"/>
  <c r="M3592" i="10"/>
  <c r="M3591" i="10"/>
  <c r="M3590" i="10"/>
  <c r="M3589" i="10"/>
  <c r="M3588" i="10"/>
  <c r="M3587" i="10"/>
  <c r="M3586" i="10"/>
  <c r="M3585" i="10"/>
  <c r="M3584" i="10"/>
  <c r="M3583" i="10"/>
  <c r="M3582" i="10"/>
  <c r="M3581" i="10"/>
  <c r="M3580" i="10"/>
  <c r="M3579" i="10"/>
  <c r="M3578" i="10"/>
  <c r="M3577" i="10"/>
  <c r="M3576" i="10"/>
  <c r="M3575" i="10"/>
  <c r="M3574" i="10"/>
  <c r="M3573" i="10"/>
  <c r="M3572" i="10"/>
  <c r="M3571" i="10"/>
  <c r="M3570" i="10"/>
  <c r="M3569" i="10"/>
  <c r="M3568" i="10"/>
  <c r="M3567" i="10"/>
  <c r="M3566" i="10"/>
  <c r="M3565" i="10"/>
  <c r="M3564" i="10"/>
  <c r="M3563" i="10"/>
  <c r="M3562" i="10"/>
  <c r="M3561" i="10"/>
  <c r="M3560" i="10"/>
  <c r="M3559" i="10"/>
  <c r="M3558" i="10"/>
  <c r="M3557" i="10"/>
  <c r="M3556" i="10"/>
  <c r="M3555" i="10"/>
  <c r="M3554" i="10"/>
  <c r="M3553" i="10"/>
  <c r="M3552" i="10"/>
  <c r="M3551" i="10"/>
  <c r="M3550" i="10"/>
  <c r="M3549" i="10"/>
  <c r="M3548" i="10"/>
  <c r="M3547" i="10"/>
  <c r="M3546" i="10"/>
  <c r="M3545" i="10"/>
  <c r="M3544" i="10"/>
  <c r="M3543" i="10"/>
  <c r="M3542" i="10"/>
  <c r="M3541" i="10"/>
  <c r="M3540" i="10"/>
  <c r="M3539" i="10"/>
  <c r="M3538" i="10"/>
  <c r="M3537" i="10"/>
  <c r="M3536" i="10"/>
  <c r="M3535" i="10"/>
  <c r="M3534" i="10"/>
  <c r="M3533" i="10"/>
  <c r="M3532" i="10"/>
  <c r="M3531" i="10"/>
  <c r="M3530" i="10"/>
  <c r="M3529" i="10"/>
  <c r="M3528" i="10"/>
  <c r="M3527" i="10"/>
  <c r="M3526" i="10"/>
  <c r="M3525" i="10"/>
  <c r="M3524" i="10"/>
  <c r="M3523" i="10"/>
  <c r="M3522" i="10"/>
  <c r="M3521" i="10"/>
  <c r="M3520" i="10"/>
  <c r="M3519" i="10"/>
  <c r="M3518" i="10"/>
  <c r="M3517" i="10"/>
  <c r="M3516" i="10"/>
  <c r="M3515" i="10"/>
  <c r="M3514" i="10"/>
  <c r="M3513" i="10"/>
  <c r="M3512" i="10"/>
  <c r="M3511" i="10"/>
  <c r="M3510" i="10"/>
  <c r="M3509" i="10"/>
  <c r="M3508" i="10"/>
  <c r="M3507" i="10"/>
  <c r="M3506" i="10"/>
  <c r="M3505" i="10"/>
  <c r="M3504" i="10"/>
  <c r="M3503" i="10"/>
  <c r="M3502" i="10"/>
  <c r="M3501" i="10"/>
  <c r="M3500" i="10"/>
  <c r="M3499" i="10"/>
  <c r="M3498" i="10"/>
  <c r="M3497" i="10"/>
  <c r="M3496" i="10"/>
  <c r="M3495" i="10"/>
  <c r="M3494" i="10"/>
  <c r="M3493" i="10"/>
  <c r="M3492" i="10"/>
  <c r="M3491" i="10"/>
  <c r="M3490" i="10"/>
  <c r="M3489" i="10"/>
  <c r="M3488" i="10"/>
  <c r="M3487" i="10"/>
  <c r="M3486" i="10"/>
  <c r="M3485" i="10"/>
  <c r="M3484" i="10"/>
  <c r="M3483" i="10"/>
  <c r="M3482" i="10"/>
  <c r="M3481" i="10"/>
  <c r="M3480" i="10"/>
  <c r="M3479" i="10"/>
  <c r="M3478" i="10"/>
  <c r="M3477" i="10"/>
  <c r="M3476" i="10"/>
  <c r="M3475" i="10"/>
  <c r="M3474" i="10"/>
  <c r="M3473" i="10"/>
  <c r="M3472" i="10"/>
  <c r="M3471" i="10"/>
  <c r="M3470" i="10"/>
  <c r="M3469" i="10"/>
  <c r="M3468" i="10"/>
  <c r="M3467" i="10"/>
  <c r="M3466" i="10"/>
  <c r="M3465" i="10"/>
  <c r="M3464" i="10"/>
  <c r="M3463" i="10"/>
  <c r="M3462" i="10"/>
  <c r="M3461" i="10"/>
  <c r="M3460" i="10"/>
  <c r="M3459" i="10"/>
  <c r="M3458" i="10"/>
  <c r="M3457" i="10"/>
  <c r="M3456" i="10"/>
  <c r="M3455" i="10"/>
  <c r="M3454" i="10"/>
  <c r="M3453" i="10"/>
  <c r="M3452" i="10"/>
  <c r="M3451" i="10"/>
  <c r="M3450" i="10"/>
  <c r="M3449" i="10"/>
  <c r="M3448" i="10"/>
  <c r="M3447" i="10"/>
  <c r="M3446" i="10"/>
  <c r="M3445" i="10"/>
  <c r="M3444" i="10"/>
  <c r="M3443" i="10"/>
  <c r="M3442" i="10"/>
  <c r="M3441" i="10"/>
  <c r="M3440" i="10"/>
  <c r="M3439" i="10"/>
  <c r="M3438" i="10"/>
  <c r="M3437" i="10"/>
  <c r="M3436" i="10"/>
  <c r="M3435" i="10"/>
  <c r="M3434" i="10"/>
  <c r="M3433" i="10"/>
  <c r="M3432" i="10"/>
  <c r="M3431" i="10"/>
  <c r="M3430" i="10"/>
  <c r="M3429" i="10"/>
  <c r="M3428" i="10"/>
  <c r="M3427" i="10"/>
  <c r="M3426" i="10"/>
  <c r="M3425" i="10"/>
  <c r="M3424" i="10"/>
  <c r="M3423" i="10"/>
  <c r="M3422" i="10"/>
  <c r="M3421" i="10"/>
  <c r="M3420" i="10"/>
  <c r="M3419" i="10"/>
  <c r="M3418" i="10"/>
  <c r="M3417" i="10"/>
  <c r="M3416" i="10"/>
  <c r="M3415" i="10"/>
  <c r="M3414" i="10"/>
  <c r="M3413" i="10"/>
  <c r="M3412" i="10"/>
  <c r="M3411" i="10"/>
  <c r="M3410" i="10"/>
  <c r="M3409" i="10"/>
  <c r="M3408" i="10"/>
  <c r="M3407" i="10"/>
  <c r="M3406" i="10"/>
  <c r="M3405" i="10"/>
  <c r="M3404" i="10"/>
  <c r="M3403" i="10"/>
  <c r="M3402" i="10"/>
  <c r="M3401" i="10"/>
  <c r="M3400" i="10"/>
  <c r="M3399" i="10"/>
  <c r="M3398" i="10"/>
  <c r="M3397" i="10"/>
  <c r="M3396" i="10"/>
  <c r="M3395" i="10"/>
  <c r="M3394" i="10"/>
  <c r="M3393" i="10"/>
  <c r="M3392" i="10"/>
  <c r="M3391" i="10"/>
  <c r="M3390" i="10"/>
  <c r="M3389" i="10"/>
  <c r="M3388" i="10"/>
  <c r="M3387" i="10"/>
  <c r="M3386" i="10"/>
  <c r="M3385" i="10"/>
  <c r="M3384" i="10"/>
  <c r="M3383" i="10"/>
  <c r="M3382" i="10"/>
  <c r="M3381" i="10"/>
  <c r="M3380" i="10"/>
  <c r="M3379" i="10"/>
  <c r="M3378" i="10"/>
  <c r="M3377" i="10"/>
  <c r="M3376" i="10"/>
  <c r="M3375" i="10"/>
  <c r="M3374" i="10"/>
  <c r="M3373" i="10"/>
  <c r="M3372" i="10"/>
  <c r="M3371" i="10"/>
  <c r="M3370" i="10"/>
  <c r="M3369" i="10"/>
  <c r="M3368" i="10"/>
  <c r="M3367" i="10"/>
  <c r="M3366" i="10"/>
  <c r="M3365" i="10"/>
  <c r="M3364" i="10"/>
  <c r="M3363" i="10"/>
  <c r="M3362" i="10"/>
  <c r="M3361" i="10"/>
  <c r="M3360" i="10"/>
  <c r="M3359" i="10"/>
  <c r="M3358" i="10"/>
  <c r="M3357" i="10"/>
  <c r="M3356" i="10"/>
  <c r="M3355" i="10"/>
  <c r="M3354" i="10"/>
  <c r="M3353" i="10"/>
  <c r="M3352" i="10"/>
  <c r="M3351" i="10"/>
  <c r="M3350" i="10"/>
  <c r="M3349" i="10"/>
  <c r="M3348" i="10"/>
  <c r="M3347" i="10"/>
  <c r="M3346" i="10"/>
  <c r="M3345" i="10"/>
  <c r="M3344" i="10"/>
  <c r="M3343" i="10"/>
  <c r="M3342" i="10"/>
  <c r="M3341" i="10"/>
  <c r="M3340" i="10"/>
  <c r="M3339" i="10"/>
  <c r="M3338" i="10"/>
  <c r="M3337" i="10"/>
  <c r="M3336" i="10"/>
  <c r="M3335" i="10"/>
  <c r="M3334" i="10"/>
  <c r="M3333" i="10"/>
  <c r="M3332" i="10"/>
  <c r="M3331" i="10"/>
  <c r="M3330" i="10"/>
  <c r="M3329" i="10"/>
  <c r="M3328" i="10"/>
  <c r="M3327" i="10"/>
  <c r="M3326" i="10"/>
  <c r="M3325" i="10"/>
  <c r="M3324" i="10"/>
  <c r="M3323" i="10"/>
  <c r="M3322" i="10"/>
  <c r="M3321" i="10"/>
  <c r="M3320" i="10"/>
  <c r="M3319" i="10"/>
  <c r="M3318" i="10"/>
  <c r="M3317" i="10"/>
  <c r="M3316" i="10"/>
  <c r="M3315" i="10"/>
  <c r="M3314" i="10"/>
  <c r="M3313" i="10"/>
  <c r="M3312" i="10"/>
  <c r="M3311" i="10"/>
  <c r="M3310" i="10"/>
  <c r="M3309" i="10"/>
  <c r="M3308" i="10"/>
  <c r="M3307" i="10"/>
  <c r="M3306" i="10"/>
  <c r="M3305" i="10"/>
  <c r="M3304" i="10"/>
  <c r="M3303" i="10"/>
  <c r="M3302" i="10"/>
  <c r="M3301" i="10"/>
  <c r="M3300" i="10"/>
  <c r="M3299" i="10"/>
  <c r="M3298" i="10"/>
  <c r="M3297" i="10"/>
  <c r="M3296" i="10"/>
  <c r="M3295" i="10"/>
  <c r="M3294" i="10"/>
  <c r="M3293" i="10"/>
  <c r="M3292" i="10"/>
  <c r="M3291" i="10"/>
  <c r="M3290" i="10"/>
  <c r="M3289" i="10"/>
  <c r="M3288" i="10"/>
  <c r="M3287" i="10"/>
  <c r="M3286" i="10"/>
  <c r="M3285" i="10"/>
  <c r="M3284" i="10"/>
  <c r="M3283" i="10"/>
  <c r="M3282" i="10"/>
  <c r="M3281" i="10"/>
  <c r="M3280" i="10"/>
  <c r="M3279" i="10"/>
  <c r="M3278" i="10"/>
  <c r="M3277" i="10"/>
  <c r="M3276" i="10"/>
  <c r="M3275" i="10"/>
  <c r="M3274" i="10"/>
  <c r="M3273" i="10"/>
  <c r="M3272" i="10"/>
  <c r="M3271" i="10"/>
  <c r="M3270" i="10"/>
  <c r="M3269" i="10"/>
  <c r="M3268" i="10"/>
  <c r="M3267" i="10"/>
  <c r="M3266" i="10"/>
  <c r="M3265" i="10"/>
  <c r="M3264" i="10"/>
  <c r="M3263" i="10"/>
  <c r="M3262" i="10"/>
  <c r="M3261" i="10"/>
  <c r="M3260" i="10"/>
  <c r="M3259" i="10"/>
  <c r="M3258" i="10"/>
  <c r="M3257" i="10"/>
  <c r="M3256" i="10"/>
  <c r="M3255" i="10"/>
  <c r="M3254" i="10"/>
  <c r="M3253" i="10"/>
  <c r="M3252" i="10"/>
  <c r="M3251" i="10"/>
  <c r="M3250" i="10"/>
  <c r="M3249" i="10"/>
  <c r="M3248" i="10"/>
  <c r="M3247" i="10"/>
  <c r="M3246" i="10"/>
  <c r="M3245" i="10"/>
  <c r="M3244" i="10"/>
  <c r="M3243" i="10"/>
  <c r="M3242" i="10"/>
  <c r="M3241" i="10"/>
  <c r="M3240" i="10"/>
  <c r="M3239" i="10"/>
  <c r="M3238" i="10"/>
  <c r="M3237" i="10"/>
  <c r="M3236" i="10"/>
  <c r="M3235" i="10"/>
  <c r="M3234" i="10"/>
  <c r="M3233" i="10"/>
  <c r="M3232" i="10"/>
  <c r="M3231" i="10"/>
  <c r="M3230" i="10"/>
  <c r="M3229" i="10"/>
  <c r="M3228" i="10"/>
  <c r="M3227" i="10"/>
  <c r="M3226" i="10"/>
  <c r="M3225" i="10"/>
  <c r="M3224" i="10"/>
  <c r="M3223" i="10"/>
  <c r="M3222" i="10"/>
  <c r="M3221" i="10"/>
  <c r="M3220" i="10"/>
  <c r="M3219" i="10"/>
  <c r="M3218" i="10"/>
  <c r="M3217" i="10"/>
  <c r="M3216" i="10"/>
  <c r="M3215" i="10"/>
  <c r="M3214" i="10"/>
  <c r="M3213" i="10"/>
  <c r="M3212" i="10"/>
  <c r="M3211" i="10"/>
  <c r="M3210" i="10"/>
  <c r="M3209" i="10"/>
  <c r="M3208" i="10"/>
  <c r="M3207" i="10"/>
  <c r="M3206" i="10"/>
  <c r="M3205" i="10"/>
  <c r="M3204" i="10"/>
  <c r="M3203" i="10"/>
  <c r="M3202" i="10"/>
  <c r="M3201" i="10"/>
  <c r="M3200" i="10"/>
  <c r="M3199" i="10"/>
  <c r="M3198" i="10"/>
  <c r="M3197" i="10"/>
  <c r="M3196" i="10"/>
  <c r="M3195" i="10"/>
  <c r="M3194" i="10"/>
  <c r="M3193" i="10"/>
  <c r="M3192" i="10"/>
  <c r="M3191" i="10"/>
  <c r="M3190" i="10"/>
  <c r="M3189" i="10"/>
  <c r="M3188" i="10"/>
  <c r="M3187" i="10"/>
  <c r="M3186" i="10"/>
  <c r="M3185" i="10"/>
  <c r="M3184" i="10"/>
  <c r="M3183" i="10"/>
  <c r="M3182" i="10"/>
  <c r="M3181" i="10"/>
  <c r="M3180" i="10"/>
  <c r="M3179" i="10"/>
  <c r="M3178" i="10"/>
  <c r="M3177" i="10"/>
  <c r="M3176" i="10"/>
  <c r="M3175" i="10"/>
  <c r="M3174" i="10"/>
  <c r="M3173" i="10"/>
  <c r="M3172" i="10"/>
  <c r="M3171" i="10"/>
  <c r="M3170" i="10"/>
  <c r="M3169" i="10"/>
  <c r="M3168" i="10"/>
  <c r="M3167" i="10"/>
  <c r="M3166" i="10"/>
  <c r="M3165" i="10"/>
  <c r="M3164" i="10"/>
  <c r="M3163" i="10"/>
  <c r="M3162" i="10"/>
  <c r="M3161" i="10"/>
  <c r="M3160" i="10"/>
  <c r="M3159" i="10"/>
  <c r="M3158" i="10"/>
  <c r="M3157" i="10"/>
  <c r="M3156" i="10"/>
  <c r="M3155" i="10"/>
  <c r="M3154" i="10"/>
  <c r="M3153" i="10"/>
  <c r="M3152" i="10"/>
  <c r="M3151" i="10"/>
  <c r="M3150" i="10"/>
  <c r="M3149" i="10"/>
  <c r="M3148" i="10"/>
  <c r="M3147" i="10"/>
  <c r="M3146" i="10"/>
  <c r="M3145" i="10"/>
  <c r="M3144" i="10"/>
  <c r="M3143" i="10"/>
  <c r="M3142" i="10"/>
  <c r="M3141" i="10"/>
  <c r="M3140" i="10"/>
  <c r="M3139" i="10"/>
  <c r="M3138" i="10"/>
  <c r="M3137" i="10"/>
  <c r="M3136" i="10"/>
  <c r="M3135" i="10"/>
  <c r="M3134" i="10"/>
  <c r="M3133" i="10"/>
  <c r="M3132" i="10"/>
  <c r="M3131" i="10"/>
  <c r="M3130" i="10"/>
  <c r="M3129" i="10"/>
  <c r="M3128" i="10"/>
  <c r="M3127" i="10"/>
  <c r="M3126" i="10"/>
  <c r="M3125" i="10"/>
  <c r="M3124" i="10"/>
  <c r="M3123" i="10"/>
  <c r="M3122" i="10"/>
  <c r="M3121" i="10"/>
  <c r="M3120" i="10"/>
  <c r="M3119" i="10"/>
  <c r="M3118" i="10"/>
  <c r="M3117" i="10"/>
  <c r="M3116" i="10"/>
  <c r="M3115" i="10"/>
  <c r="M3114" i="10"/>
  <c r="M3113" i="10"/>
  <c r="M3112" i="10"/>
  <c r="M3111" i="10"/>
  <c r="M3110" i="10"/>
  <c r="M3109" i="10"/>
  <c r="M3108" i="10"/>
  <c r="M3107" i="10"/>
  <c r="M3106" i="10"/>
  <c r="M3105" i="10"/>
  <c r="M3104" i="10"/>
  <c r="M3103" i="10"/>
  <c r="M3102" i="10"/>
  <c r="M3101" i="10"/>
  <c r="M3100" i="10"/>
  <c r="M3099" i="10"/>
  <c r="M3098" i="10"/>
  <c r="M3097" i="10"/>
  <c r="M3096" i="10"/>
  <c r="M3095" i="10"/>
  <c r="M3094" i="10"/>
  <c r="M3093" i="10"/>
  <c r="M3092" i="10"/>
  <c r="M3091" i="10"/>
  <c r="M3090" i="10"/>
  <c r="M3089" i="10"/>
  <c r="M3088" i="10"/>
  <c r="M3087" i="10"/>
  <c r="M3086" i="10"/>
  <c r="M3085" i="10"/>
  <c r="M3084" i="10"/>
  <c r="M3083" i="10"/>
  <c r="M3082" i="10"/>
  <c r="M3081" i="10"/>
  <c r="M3080" i="10"/>
  <c r="M3079" i="10"/>
  <c r="M3078" i="10"/>
  <c r="M3077" i="10"/>
  <c r="M3076" i="10"/>
  <c r="M3075" i="10"/>
  <c r="M3074" i="10"/>
  <c r="M3073" i="10"/>
  <c r="M3072" i="10"/>
  <c r="M3071" i="10"/>
  <c r="M3070" i="10"/>
  <c r="M3069" i="10"/>
  <c r="M3068" i="10"/>
  <c r="M3067" i="10"/>
  <c r="M3066" i="10"/>
  <c r="M3065" i="10"/>
  <c r="M3064" i="10"/>
  <c r="M3063" i="10"/>
  <c r="M3062" i="10"/>
  <c r="M3061" i="10"/>
  <c r="M3060" i="10"/>
  <c r="M3059" i="10"/>
  <c r="M3058" i="10"/>
  <c r="M3057" i="10"/>
  <c r="M3056" i="10"/>
  <c r="M3055" i="10"/>
  <c r="M3054" i="10"/>
  <c r="M3053" i="10"/>
  <c r="M3052" i="10"/>
  <c r="M3051" i="10"/>
  <c r="M3050" i="10"/>
  <c r="M3049" i="10"/>
  <c r="M3048" i="10"/>
  <c r="M3047" i="10"/>
  <c r="M3046" i="10"/>
  <c r="M3045" i="10"/>
  <c r="M3044" i="10"/>
  <c r="M3043" i="10"/>
  <c r="M3042" i="10"/>
  <c r="M3041" i="10"/>
  <c r="M3040" i="10"/>
  <c r="M3039" i="10"/>
  <c r="M3038" i="10"/>
  <c r="M3037" i="10"/>
  <c r="M3036" i="10"/>
  <c r="M3035" i="10"/>
  <c r="M3034" i="10"/>
  <c r="M3033" i="10"/>
  <c r="M3032" i="10"/>
  <c r="M3031" i="10"/>
  <c r="M3030" i="10"/>
  <c r="M3029" i="10"/>
  <c r="M3028" i="10"/>
  <c r="M3027" i="10"/>
  <c r="M3026" i="10"/>
  <c r="M3025" i="10"/>
  <c r="M3024" i="10"/>
  <c r="M3023" i="10"/>
  <c r="M3022" i="10"/>
  <c r="M3021" i="10"/>
  <c r="M3020" i="10"/>
  <c r="M3019" i="10"/>
  <c r="M3018" i="10"/>
  <c r="M3017" i="10"/>
  <c r="M3016" i="10"/>
  <c r="M3015" i="10"/>
  <c r="M3014" i="10"/>
  <c r="M3013" i="10"/>
  <c r="M3012" i="10"/>
  <c r="M3011" i="10"/>
  <c r="M3010" i="10"/>
  <c r="M3009" i="10"/>
  <c r="M3008" i="10"/>
  <c r="M3007" i="10"/>
  <c r="M3006" i="10"/>
  <c r="M3005" i="10"/>
  <c r="M3004" i="10"/>
  <c r="M3003" i="10"/>
  <c r="M3002" i="10"/>
  <c r="M3001" i="10"/>
  <c r="M3000" i="10"/>
  <c r="M2999" i="10"/>
  <c r="M2998" i="10"/>
  <c r="M2997" i="10"/>
  <c r="M2996" i="10"/>
  <c r="M2995" i="10"/>
  <c r="M2994" i="10"/>
  <c r="M2993" i="10"/>
  <c r="M2992" i="10"/>
  <c r="M2991" i="10"/>
  <c r="M2990" i="10"/>
  <c r="M2989" i="10"/>
  <c r="M2988" i="10"/>
  <c r="M2987" i="10"/>
  <c r="M2986" i="10"/>
  <c r="M2985" i="10"/>
  <c r="M2984" i="10"/>
  <c r="M2983" i="10"/>
  <c r="M2982" i="10"/>
  <c r="M2981" i="10"/>
  <c r="M2980" i="10"/>
  <c r="M2979" i="10"/>
  <c r="M2978" i="10"/>
  <c r="M2977" i="10"/>
  <c r="M2976" i="10"/>
  <c r="M2975" i="10"/>
  <c r="M2974" i="10"/>
  <c r="M2973" i="10"/>
  <c r="M2972" i="10"/>
  <c r="M2971" i="10"/>
  <c r="M2970" i="10"/>
  <c r="M2969" i="10"/>
  <c r="M2968" i="10"/>
  <c r="M2967" i="10"/>
  <c r="M2966" i="10"/>
  <c r="M2965" i="10"/>
  <c r="M2964" i="10"/>
  <c r="M2963" i="10"/>
  <c r="M2962" i="10"/>
  <c r="M2961" i="10"/>
  <c r="M2960" i="10"/>
  <c r="M2959" i="10"/>
  <c r="M2958" i="10"/>
  <c r="M2957" i="10"/>
  <c r="M2956" i="10"/>
  <c r="M2955" i="10"/>
  <c r="M2954" i="10"/>
  <c r="M2953" i="10"/>
  <c r="M2952" i="10"/>
  <c r="M2951" i="10"/>
  <c r="M2950" i="10"/>
  <c r="M2949" i="10"/>
  <c r="M2948" i="10"/>
  <c r="M2947" i="10"/>
  <c r="M2946" i="10"/>
  <c r="M2945" i="10"/>
  <c r="M2944" i="10"/>
  <c r="M2943" i="10"/>
  <c r="M2942" i="10"/>
  <c r="M2941" i="10"/>
  <c r="M2940" i="10"/>
  <c r="M2939" i="10"/>
  <c r="M2938" i="10"/>
  <c r="M2937" i="10"/>
  <c r="M2936" i="10"/>
  <c r="M2935" i="10"/>
  <c r="M2934" i="10"/>
  <c r="M2933" i="10"/>
  <c r="M2932" i="10"/>
  <c r="M2931" i="10"/>
  <c r="M2930" i="10"/>
  <c r="M2929" i="10"/>
  <c r="M2928" i="10"/>
  <c r="M2927" i="10"/>
  <c r="M2926" i="10"/>
  <c r="M2925" i="10"/>
  <c r="M2924" i="10"/>
  <c r="M2923" i="10"/>
  <c r="M2922" i="10"/>
  <c r="M2921" i="10"/>
  <c r="M2920" i="10"/>
  <c r="M2919" i="10"/>
  <c r="M2918" i="10"/>
  <c r="M2917" i="10"/>
  <c r="M2916" i="10"/>
  <c r="M2915" i="10"/>
  <c r="M2914" i="10"/>
  <c r="M2913" i="10"/>
  <c r="M2912" i="10"/>
  <c r="M2911" i="10"/>
  <c r="M2910" i="10"/>
  <c r="M2909" i="10"/>
  <c r="M2908" i="10"/>
  <c r="M2907" i="10"/>
  <c r="M2906" i="10"/>
  <c r="M2905" i="10"/>
  <c r="M2904" i="10"/>
  <c r="M2903" i="10"/>
  <c r="M2902" i="10"/>
  <c r="M2901" i="10"/>
  <c r="M2900" i="10"/>
  <c r="M2899" i="10"/>
  <c r="M2898" i="10"/>
  <c r="M2897" i="10"/>
  <c r="M2896" i="10"/>
  <c r="M2895" i="10"/>
  <c r="M2894" i="10"/>
  <c r="M2893" i="10"/>
  <c r="M2892" i="10"/>
  <c r="M2891" i="10"/>
  <c r="M2890" i="10"/>
  <c r="M2889" i="10"/>
  <c r="M2888" i="10"/>
  <c r="M2887" i="10"/>
  <c r="M2886" i="10"/>
  <c r="M2885" i="10"/>
  <c r="M2884" i="10"/>
  <c r="M2883" i="10"/>
  <c r="M2882" i="10"/>
  <c r="M2881" i="10"/>
  <c r="M2880" i="10"/>
  <c r="M2879" i="10"/>
  <c r="M2878" i="10"/>
  <c r="M2877" i="10"/>
  <c r="M2876" i="10"/>
  <c r="M2875" i="10"/>
  <c r="M2874" i="10"/>
  <c r="M2873" i="10"/>
  <c r="M2872" i="10"/>
  <c r="M2871" i="10"/>
  <c r="M2870" i="10"/>
  <c r="M2869" i="10"/>
  <c r="M2868" i="10"/>
  <c r="M2867" i="10"/>
  <c r="M2866" i="10"/>
  <c r="M2865" i="10"/>
  <c r="M2864" i="10"/>
  <c r="M2863" i="10"/>
  <c r="M2862" i="10"/>
  <c r="M2861" i="10"/>
  <c r="M2860" i="10"/>
  <c r="M2859" i="10"/>
  <c r="M2858" i="10"/>
  <c r="M2857" i="10"/>
  <c r="M2856" i="10"/>
  <c r="M2855" i="10"/>
  <c r="M2854" i="10"/>
  <c r="M2853" i="10"/>
  <c r="M2852" i="10"/>
  <c r="M2851" i="10"/>
  <c r="M2850" i="10"/>
  <c r="M2849" i="10"/>
  <c r="M2848" i="10"/>
  <c r="M2847" i="10"/>
  <c r="M2846" i="10"/>
  <c r="M2845" i="10"/>
  <c r="M2844" i="10"/>
  <c r="M2843" i="10"/>
  <c r="M2842" i="10"/>
  <c r="M2841" i="10"/>
  <c r="M2840" i="10"/>
  <c r="M2839" i="10"/>
  <c r="M2838" i="10"/>
  <c r="M2837" i="10"/>
  <c r="M2836" i="10"/>
  <c r="M2835" i="10"/>
  <c r="M2834" i="10"/>
  <c r="M2833" i="10"/>
  <c r="M2832" i="10"/>
  <c r="M2831" i="10"/>
  <c r="M2830" i="10"/>
  <c r="M2829" i="10"/>
  <c r="M2828" i="10"/>
  <c r="M2827" i="10"/>
  <c r="M2826" i="10"/>
  <c r="M2825" i="10"/>
  <c r="M2824" i="10"/>
  <c r="M2823" i="10"/>
  <c r="M2822" i="10"/>
  <c r="M2821" i="10"/>
  <c r="M2820" i="10"/>
  <c r="M2819" i="10"/>
  <c r="M2818" i="10"/>
  <c r="M2817" i="10"/>
  <c r="M2816" i="10"/>
  <c r="M2815" i="10"/>
  <c r="M2814" i="10"/>
  <c r="M2813" i="10"/>
  <c r="M2812" i="10"/>
  <c r="M2811" i="10"/>
  <c r="M2810" i="10"/>
  <c r="M2809" i="10"/>
  <c r="M2808" i="10"/>
  <c r="M2807" i="10"/>
  <c r="M2806" i="10"/>
  <c r="M2805" i="10"/>
  <c r="M2804" i="10"/>
  <c r="M2803" i="10"/>
  <c r="M2802" i="10"/>
  <c r="M2801" i="10"/>
  <c r="M2800" i="10"/>
  <c r="M2799" i="10"/>
  <c r="M2798" i="10"/>
  <c r="M2797" i="10"/>
  <c r="M2796" i="10"/>
  <c r="M2795" i="10"/>
  <c r="M2794" i="10"/>
  <c r="M2793" i="10"/>
  <c r="M2792" i="10"/>
  <c r="M2791" i="10"/>
  <c r="M2790" i="10"/>
  <c r="M2789" i="10"/>
  <c r="M2788" i="10"/>
  <c r="M2787" i="10"/>
  <c r="M2786" i="10"/>
  <c r="M2785" i="10"/>
  <c r="M2784" i="10"/>
  <c r="M2783" i="10"/>
  <c r="M2782" i="10"/>
  <c r="M2781" i="10"/>
  <c r="M2780" i="10"/>
  <c r="M2779" i="10"/>
  <c r="M2778" i="10"/>
  <c r="M2777" i="10"/>
  <c r="M2776" i="10"/>
  <c r="M2775" i="10"/>
  <c r="M2774" i="10"/>
  <c r="M2773" i="10"/>
  <c r="M2772" i="10"/>
  <c r="M2771" i="10"/>
  <c r="M2770" i="10"/>
  <c r="M2769" i="10"/>
  <c r="M2768" i="10"/>
  <c r="M2767" i="10"/>
  <c r="M2766" i="10"/>
  <c r="M2765" i="10"/>
  <c r="M2764" i="10"/>
  <c r="M2763" i="10"/>
  <c r="M2762" i="10"/>
  <c r="M2761" i="10"/>
  <c r="M2760" i="10"/>
  <c r="M2759" i="10"/>
  <c r="M2758" i="10"/>
  <c r="M2757" i="10"/>
  <c r="M2756" i="10"/>
  <c r="M2755" i="10"/>
  <c r="M2754" i="10"/>
  <c r="M2753" i="10"/>
  <c r="M2752" i="10"/>
  <c r="M2751" i="10"/>
  <c r="M2750" i="10"/>
  <c r="M2749" i="10"/>
  <c r="M2748" i="10"/>
  <c r="M2747" i="10"/>
  <c r="M2746" i="10"/>
  <c r="M2745" i="10"/>
  <c r="M2744" i="10"/>
  <c r="M2743" i="10"/>
  <c r="M2742" i="10"/>
  <c r="M2741" i="10"/>
  <c r="M2740" i="10"/>
  <c r="M2739" i="10"/>
  <c r="M2738" i="10"/>
  <c r="M2737" i="10"/>
  <c r="M2736" i="10"/>
  <c r="M2735" i="10"/>
  <c r="M2734" i="10"/>
  <c r="M2733" i="10"/>
  <c r="M2732" i="10"/>
  <c r="M2731" i="10"/>
  <c r="M2730" i="10"/>
  <c r="M2729" i="10"/>
  <c r="M2728" i="10"/>
  <c r="M2727" i="10"/>
  <c r="M2726" i="10"/>
  <c r="M2725" i="10"/>
  <c r="M2724" i="10"/>
  <c r="M2723" i="10"/>
  <c r="M2722" i="10"/>
  <c r="M2721" i="10"/>
  <c r="M2720" i="10"/>
  <c r="M2719" i="10"/>
  <c r="M2718" i="10"/>
  <c r="M2717" i="10"/>
  <c r="M2716" i="10"/>
  <c r="M2715" i="10"/>
  <c r="M2714" i="10"/>
  <c r="M2713" i="10"/>
  <c r="M2712" i="10"/>
  <c r="M2711" i="10"/>
  <c r="M2710" i="10"/>
  <c r="M2709" i="10"/>
  <c r="M2708" i="10"/>
  <c r="M2707" i="10"/>
  <c r="M2706" i="10"/>
  <c r="M2705" i="10"/>
  <c r="M2704" i="10"/>
  <c r="M2703" i="10"/>
  <c r="M2702" i="10"/>
  <c r="M2701" i="10"/>
  <c r="M2700" i="10"/>
  <c r="M2699" i="10"/>
  <c r="M2698" i="10"/>
  <c r="M2697" i="10"/>
  <c r="M2696" i="10"/>
  <c r="M2695" i="10"/>
  <c r="M2694" i="10"/>
  <c r="M2693" i="10"/>
  <c r="M2692" i="10"/>
  <c r="M2691" i="10"/>
  <c r="M2690" i="10"/>
  <c r="M2689" i="10"/>
  <c r="M2688" i="10"/>
  <c r="M2687" i="10"/>
  <c r="M2686" i="10"/>
  <c r="M2685" i="10"/>
  <c r="M2684" i="10"/>
  <c r="M2683" i="10"/>
  <c r="M2682" i="10"/>
  <c r="M2681" i="10"/>
  <c r="M2680" i="10"/>
  <c r="M2679" i="10"/>
  <c r="M2678" i="10"/>
  <c r="M2677" i="10"/>
  <c r="M2676" i="10"/>
  <c r="M2675" i="10"/>
  <c r="M2674" i="10"/>
  <c r="M2673" i="10"/>
  <c r="M2672" i="10"/>
  <c r="M2671" i="10"/>
  <c r="M2670" i="10"/>
  <c r="M2669" i="10"/>
  <c r="M2668" i="10"/>
  <c r="M2667" i="10"/>
  <c r="M2666" i="10"/>
  <c r="M2665" i="10"/>
  <c r="M2664" i="10"/>
  <c r="M2663" i="10"/>
  <c r="M2662" i="10"/>
  <c r="M2661" i="10"/>
  <c r="M2660" i="10"/>
  <c r="M2659" i="10"/>
  <c r="M2658" i="10"/>
  <c r="M2657" i="10"/>
  <c r="M2656" i="10"/>
  <c r="M2655" i="10"/>
  <c r="M2654" i="10"/>
  <c r="M2653" i="10"/>
  <c r="M2652" i="10"/>
  <c r="M2651" i="10"/>
  <c r="M2650" i="10"/>
  <c r="M2649" i="10"/>
  <c r="M2648" i="10"/>
  <c r="M2647" i="10"/>
  <c r="M2646" i="10"/>
  <c r="M2645" i="10"/>
  <c r="M2644" i="10"/>
  <c r="M2643" i="10"/>
  <c r="M2642" i="10"/>
  <c r="M2641" i="10"/>
  <c r="M2640" i="10"/>
  <c r="M2639" i="10"/>
  <c r="M2638" i="10"/>
  <c r="M2637" i="10"/>
  <c r="M2636" i="10"/>
  <c r="M2635" i="10"/>
  <c r="M2634" i="10"/>
  <c r="M2633" i="10"/>
  <c r="M2632" i="10"/>
  <c r="M2631" i="10"/>
  <c r="M2630" i="10"/>
  <c r="M2629" i="10"/>
  <c r="M2628" i="10"/>
  <c r="M2627" i="10"/>
  <c r="M2626" i="10"/>
  <c r="M2625" i="10"/>
  <c r="M2624" i="10"/>
  <c r="M2623" i="10"/>
  <c r="M2622" i="10"/>
  <c r="M2621" i="10"/>
  <c r="M2620" i="10"/>
  <c r="M2619" i="10"/>
  <c r="M2618" i="10"/>
  <c r="M2617" i="10"/>
  <c r="M2616" i="10"/>
  <c r="M2615" i="10"/>
  <c r="M2614" i="10"/>
  <c r="M2613" i="10"/>
  <c r="M2612" i="10"/>
  <c r="M2611" i="10"/>
  <c r="M2610" i="10"/>
  <c r="M2609" i="10"/>
  <c r="M2608" i="10"/>
  <c r="M2607" i="10"/>
  <c r="M2606" i="10"/>
  <c r="M2605" i="10"/>
  <c r="M2604" i="10"/>
  <c r="M2603" i="10"/>
  <c r="M2602" i="10"/>
  <c r="M2601" i="10"/>
  <c r="M2600" i="10"/>
  <c r="M2599" i="10"/>
  <c r="M2598" i="10"/>
  <c r="M2597" i="10"/>
  <c r="M2596" i="10"/>
  <c r="M2595" i="10"/>
  <c r="M2594" i="10"/>
  <c r="M2593" i="10"/>
  <c r="M2592" i="10"/>
  <c r="M2591" i="10"/>
  <c r="M2590" i="10"/>
  <c r="M2589" i="10"/>
  <c r="M2588" i="10"/>
  <c r="M2587" i="10"/>
  <c r="M2586" i="10"/>
  <c r="M2585" i="10"/>
  <c r="M2584" i="10"/>
  <c r="M2583" i="10"/>
  <c r="M2582" i="10"/>
  <c r="M2581" i="10"/>
  <c r="M2580" i="10"/>
  <c r="M2579" i="10"/>
  <c r="M2578" i="10"/>
  <c r="M2577" i="10"/>
  <c r="M2576" i="10"/>
  <c r="M2575" i="10"/>
  <c r="M2574" i="10"/>
  <c r="M2573" i="10"/>
  <c r="M2572" i="10"/>
  <c r="M2571" i="10"/>
  <c r="M2570" i="10"/>
  <c r="M2569" i="10"/>
  <c r="M2568" i="10"/>
  <c r="M2567" i="10"/>
  <c r="M2566" i="10"/>
  <c r="M2565" i="10"/>
  <c r="M2564" i="10"/>
  <c r="M2563" i="10"/>
  <c r="M2562" i="10"/>
  <c r="M2561" i="10"/>
  <c r="M2560" i="10"/>
  <c r="M2559" i="10"/>
  <c r="M2558" i="10"/>
  <c r="M2557" i="10"/>
  <c r="M2556" i="10"/>
  <c r="M2555" i="10"/>
  <c r="M2554" i="10"/>
  <c r="M2553" i="10"/>
  <c r="M2552" i="10"/>
  <c r="M2551" i="10"/>
  <c r="M2550" i="10"/>
  <c r="M2549" i="10"/>
  <c r="M2548" i="10"/>
  <c r="M2547" i="10"/>
  <c r="M2546" i="10"/>
  <c r="M2545" i="10"/>
  <c r="M2544" i="10"/>
  <c r="M2543" i="10"/>
  <c r="M2542" i="10"/>
  <c r="M2541" i="10"/>
  <c r="M2540" i="10"/>
  <c r="M2539" i="10"/>
  <c r="M2538" i="10"/>
  <c r="M2537" i="10"/>
  <c r="M2536" i="10"/>
  <c r="M2535" i="10"/>
  <c r="M2534" i="10"/>
  <c r="M2533" i="10"/>
  <c r="M2532" i="10"/>
  <c r="M2531" i="10"/>
  <c r="M2530" i="10"/>
  <c r="M2529" i="10"/>
  <c r="M2528" i="10"/>
  <c r="M2527" i="10"/>
  <c r="M2526" i="10"/>
  <c r="M2525" i="10"/>
  <c r="M2524" i="10"/>
  <c r="M2523" i="10"/>
  <c r="M2522" i="10"/>
  <c r="M2521" i="10"/>
  <c r="M2520" i="10"/>
  <c r="M2519" i="10"/>
  <c r="M2518" i="10"/>
  <c r="M2517" i="10"/>
  <c r="M2516" i="10"/>
  <c r="M2515" i="10"/>
  <c r="M2514" i="10"/>
  <c r="M2513" i="10"/>
  <c r="M2512" i="10"/>
  <c r="M2511" i="10"/>
  <c r="M2510" i="10"/>
  <c r="M2509" i="10"/>
  <c r="M2508" i="10"/>
  <c r="M2507" i="10"/>
  <c r="M2506" i="10"/>
  <c r="M2505" i="10"/>
  <c r="M2504" i="10"/>
  <c r="M2503" i="10"/>
  <c r="M2502" i="10"/>
  <c r="M2501" i="10"/>
  <c r="M2500" i="10"/>
  <c r="M2499" i="10"/>
  <c r="M2498" i="10"/>
  <c r="M2497" i="10"/>
  <c r="M2496" i="10"/>
  <c r="M2495" i="10"/>
  <c r="M2494" i="10"/>
  <c r="M2493" i="10"/>
  <c r="M2492" i="10"/>
  <c r="M2491" i="10"/>
  <c r="M2490" i="10"/>
  <c r="M2489" i="10"/>
  <c r="M2488" i="10"/>
  <c r="M2487" i="10"/>
  <c r="M2486" i="10"/>
  <c r="M2485" i="10"/>
  <c r="M2484" i="10"/>
  <c r="M2483" i="10"/>
  <c r="M2482" i="10"/>
  <c r="M2481" i="10"/>
  <c r="M2480" i="10"/>
  <c r="M2479" i="10"/>
  <c r="M2478" i="10"/>
  <c r="M2477" i="10"/>
  <c r="M2476" i="10"/>
  <c r="M2475" i="10"/>
  <c r="M2474" i="10"/>
  <c r="M2473" i="10"/>
  <c r="M2472" i="10"/>
  <c r="M2471" i="10"/>
  <c r="M2470" i="10"/>
  <c r="M2469" i="10"/>
  <c r="M2468" i="10"/>
  <c r="M2467" i="10"/>
  <c r="M2466" i="10"/>
  <c r="M2465" i="10"/>
  <c r="M2464" i="10"/>
  <c r="M2463" i="10"/>
  <c r="M2462" i="10"/>
  <c r="M2461" i="10"/>
  <c r="M2460" i="10"/>
  <c r="M2459" i="10"/>
  <c r="M2458" i="10"/>
  <c r="M2457" i="10"/>
  <c r="M2456" i="10"/>
  <c r="M2455" i="10"/>
  <c r="M2454" i="10"/>
  <c r="M2453" i="10"/>
  <c r="M2452" i="10"/>
  <c r="M2451" i="10"/>
  <c r="M2450" i="10"/>
  <c r="M2449" i="10"/>
  <c r="M2448" i="10"/>
  <c r="M2447" i="10"/>
  <c r="M2446" i="10"/>
  <c r="M2445" i="10"/>
  <c r="M2444" i="10"/>
  <c r="M2443" i="10"/>
  <c r="M2442" i="10"/>
  <c r="M2441" i="10"/>
  <c r="M2440" i="10"/>
  <c r="M2439" i="10"/>
  <c r="M2438" i="10"/>
  <c r="M2437" i="10"/>
  <c r="M2436" i="10"/>
  <c r="M2435" i="10"/>
  <c r="M2434" i="10"/>
  <c r="M2433" i="10"/>
  <c r="M2432" i="10"/>
  <c r="M2431" i="10"/>
  <c r="M2430" i="10"/>
  <c r="M2429" i="10"/>
  <c r="M2428" i="10"/>
  <c r="M2427" i="10"/>
  <c r="M2426" i="10"/>
  <c r="M2425" i="10"/>
  <c r="M2424" i="10"/>
  <c r="M2423" i="10"/>
  <c r="M2422" i="10"/>
  <c r="M2421" i="10"/>
  <c r="M2420" i="10"/>
  <c r="M2419" i="10"/>
  <c r="M2418" i="10"/>
  <c r="M2417" i="10"/>
  <c r="M2416" i="10"/>
  <c r="M2415" i="10"/>
  <c r="M2414" i="10"/>
  <c r="M2413" i="10"/>
  <c r="M2412" i="10"/>
  <c r="M2411" i="10"/>
  <c r="M2410" i="10"/>
  <c r="M2409" i="10"/>
  <c r="M2408" i="10"/>
  <c r="M2407" i="10"/>
  <c r="M2406" i="10"/>
  <c r="M2405" i="10"/>
  <c r="M2404" i="10"/>
  <c r="M2403" i="10"/>
  <c r="M2402" i="10"/>
  <c r="M2401" i="10"/>
  <c r="M2400" i="10"/>
  <c r="M2399" i="10"/>
  <c r="M2398" i="10"/>
  <c r="M2397" i="10"/>
  <c r="M2396" i="10"/>
  <c r="M2395" i="10"/>
  <c r="M2394" i="10"/>
  <c r="M2393" i="10"/>
  <c r="M2392" i="10"/>
  <c r="M2391" i="10"/>
  <c r="M2390" i="10"/>
  <c r="M2389" i="10"/>
  <c r="M2388" i="10"/>
  <c r="M2387" i="10"/>
  <c r="M2386" i="10"/>
  <c r="M2385" i="10"/>
  <c r="M2384" i="10"/>
  <c r="M2383" i="10"/>
  <c r="M2382" i="10"/>
  <c r="M2381" i="10"/>
  <c r="M2380" i="10"/>
  <c r="M2379" i="10"/>
  <c r="M2378" i="10"/>
  <c r="M2377" i="10"/>
  <c r="M2376" i="10"/>
  <c r="M2375" i="10"/>
  <c r="M2374" i="10"/>
  <c r="M2373" i="10"/>
  <c r="M2372" i="10"/>
  <c r="M2371" i="10"/>
  <c r="M2370" i="10"/>
  <c r="M2369" i="10"/>
  <c r="M2368" i="10"/>
  <c r="M2367" i="10"/>
  <c r="M2366" i="10"/>
  <c r="M2365" i="10"/>
  <c r="M2364" i="10"/>
  <c r="M2363" i="10"/>
  <c r="M2362" i="10"/>
  <c r="M2361" i="10"/>
  <c r="M2360" i="10"/>
  <c r="M2359" i="10"/>
  <c r="M2358" i="10"/>
  <c r="M2357" i="10"/>
  <c r="M2356" i="10"/>
  <c r="M2355" i="10"/>
  <c r="M2354" i="10"/>
  <c r="M2353" i="10"/>
  <c r="M2352" i="10"/>
  <c r="M2351" i="10"/>
  <c r="M2350" i="10"/>
  <c r="M2349" i="10"/>
  <c r="M2348" i="10"/>
  <c r="M2347" i="10"/>
  <c r="M2346" i="10"/>
  <c r="M2345" i="10"/>
  <c r="M2344" i="10"/>
  <c r="M2343" i="10"/>
  <c r="M2342" i="10"/>
  <c r="M2341" i="10"/>
  <c r="M2340" i="10"/>
  <c r="M2339" i="10"/>
  <c r="M2338" i="10"/>
  <c r="M2337" i="10"/>
  <c r="M2336" i="10"/>
  <c r="M2335" i="10"/>
  <c r="M2334" i="10"/>
  <c r="M2333" i="10"/>
  <c r="M2332" i="10"/>
  <c r="M2331" i="10"/>
  <c r="M2330" i="10"/>
  <c r="M2329" i="10"/>
  <c r="M2328" i="10"/>
  <c r="M2327" i="10"/>
  <c r="M2326" i="10"/>
  <c r="M2325" i="10"/>
  <c r="M2324" i="10"/>
  <c r="M2323" i="10"/>
  <c r="M2322" i="10"/>
  <c r="M2321" i="10"/>
  <c r="M2320" i="10"/>
  <c r="M2319" i="10"/>
  <c r="M2318" i="10"/>
  <c r="M2317" i="10"/>
  <c r="M2316" i="10"/>
  <c r="M2315" i="10"/>
  <c r="M2314" i="10"/>
  <c r="M2313" i="10"/>
  <c r="M2312" i="10"/>
  <c r="M2311" i="10"/>
  <c r="M2310" i="10"/>
  <c r="M2309" i="10"/>
  <c r="M2308" i="10"/>
  <c r="M2307" i="10"/>
  <c r="M2306" i="10"/>
  <c r="M2305" i="10"/>
  <c r="M2304" i="10"/>
  <c r="M2303" i="10"/>
  <c r="M2302" i="10"/>
  <c r="M2301" i="10"/>
  <c r="M2300" i="10"/>
  <c r="M2299" i="10"/>
  <c r="M2298" i="10"/>
  <c r="M2297" i="10"/>
  <c r="M2296" i="10"/>
  <c r="M2295" i="10"/>
  <c r="M2294" i="10"/>
  <c r="M2293" i="10"/>
  <c r="M2292" i="10"/>
  <c r="M2291" i="10"/>
  <c r="M2290" i="10"/>
  <c r="M2289" i="10"/>
  <c r="M2288" i="10"/>
  <c r="M2287" i="10"/>
  <c r="M2286" i="10"/>
  <c r="M2285" i="10"/>
  <c r="M2284" i="10"/>
  <c r="M2283" i="10"/>
  <c r="M2282" i="10"/>
  <c r="M2281" i="10"/>
  <c r="M2280" i="10"/>
  <c r="M2279" i="10"/>
  <c r="M2278" i="10"/>
  <c r="M2277" i="10"/>
  <c r="M2276" i="10"/>
  <c r="M2275" i="10"/>
  <c r="M2274" i="10"/>
  <c r="M2273" i="10"/>
  <c r="M2272" i="10"/>
  <c r="M2271" i="10"/>
  <c r="M2270" i="10"/>
  <c r="M2269" i="10"/>
  <c r="M2268" i="10"/>
  <c r="M2267" i="10"/>
  <c r="M2266" i="10"/>
  <c r="M2265" i="10"/>
  <c r="M2264" i="10"/>
  <c r="M2263" i="10"/>
  <c r="M2262" i="10"/>
  <c r="M2261" i="10"/>
  <c r="M2260" i="10"/>
  <c r="M2259" i="10"/>
  <c r="M2258" i="10"/>
  <c r="M2257" i="10"/>
  <c r="M2256" i="10"/>
  <c r="M2255" i="10"/>
  <c r="M2254" i="10"/>
  <c r="M2253" i="10"/>
  <c r="M2252" i="10"/>
  <c r="M2251" i="10"/>
  <c r="M2250" i="10"/>
  <c r="M2249" i="10"/>
  <c r="M2248" i="10"/>
  <c r="M2247" i="10"/>
  <c r="M2246" i="10"/>
  <c r="M2245" i="10"/>
  <c r="M2244" i="10"/>
  <c r="M2243" i="10"/>
  <c r="M2242" i="10"/>
  <c r="M2241" i="10"/>
  <c r="M2240" i="10"/>
  <c r="M2239" i="10"/>
  <c r="M2238" i="10"/>
  <c r="M2237" i="10"/>
  <c r="M2236" i="10"/>
  <c r="M2235" i="10"/>
  <c r="M2234" i="10"/>
  <c r="M2233" i="10"/>
  <c r="M2232" i="10"/>
  <c r="M2231" i="10"/>
  <c r="M2230" i="10"/>
  <c r="M2229" i="10"/>
  <c r="M2228" i="10"/>
  <c r="M2227" i="10"/>
  <c r="M2226" i="10"/>
  <c r="M2225" i="10"/>
  <c r="M2224" i="10"/>
  <c r="M2223" i="10"/>
  <c r="M2222" i="10"/>
  <c r="M2221" i="10"/>
  <c r="M2220" i="10"/>
  <c r="M2219" i="10"/>
  <c r="M2218" i="10"/>
  <c r="M2217" i="10"/>
  <c r="M2216" i="10"/>
  <c r="M2215" i="10"/>
  <c r="M2214" i="10"/>
  <c r="M2213" i="10"/>
  <c r="M2212" i="10"/>
  <c r="M2211" i="10"/>
  <c r="M2210" i="10"/>
  <c r="M2209" i="10"/>
  <c r="M2208" i="10"/>
  <c r="M2207" i="10"/>
  <c r="M2206" i="10"/>
  <c r="M2205" i="10"/>
  <c r="M2204" i="10"/>
  <c r="M2203" i="10"/>
  <c r="M2202" i="10"/>
  <c r="M2201" i="10"/>
  <c r="M2200" i="10"/>
  <c r="M2199" i="10"/>
  <c r="M2198" i="10"/>
  <c r="M2197" i="10"/>
  <c r="M2196" i="10"/>
  <c r="M2195" i="10"/>
  <c r="M2194" i="10"/>
  <c r="M2193" i="10"/>
  <c r="M2192" i="10"/>
  <c r="M2191" i="10"/>
  <c r="M2190" i="10"/>
  <c r="M2189" i="10"/>
  <c r="M2188" i="10"/>
  <c r="M2187" i="10"/>
  <c r="M2186" i="10"/>
  <c r="M2185" i="10"/>
  <c r="M2184" i="10"/>
  <c r="M2183" i="10"/>
  <c r="M2182" i="10"/>
  <c r="M2181" i="10"/>
  <c r="M2180" i="10"/>
  <c r="M2179" i="10"/>
  <c r="M2178" i="10"/>
  <c r="M2177" i="10"/>
  <c r="M2176" i="10"/>
  <c r="M2175" i="10"/>
  <c r="M2174" i="10"/>
  <c r="M2173" i="10"/>
  <c r="M2172" i="10"/>
  <c r="M2171" i="10"/>
  <c r="M2170" i="10"/>
  <c r="M2169" i="10"/>
  <c r="M2168" i="10"/>
  <c r="M2167" i="10"/>
  <c r="M2166" i="10"/>
  <c r="M2165" i="10"/>
  <c r="M2164" i="10"/>
  <c r="M2163" i="10"/>
  <c r="M2162" i="10"/>
  <c r="M2161" i="10"/>
  <c r="M2160" i="10"/>
  <c r="M2159" i="10"/>
  <c r="M2158" i="10"/>
  <c r="M2157" i="10"/>
  <c r="M2156" i="10"/>
  <c r="M2155" i="10"/>
  <c r="M2154" i="10"/>
  <c r="M2153" i="10"/>
  <c r="M2152" i="10"/>
  <c r="M2151" i="10"/>
  <c r="M2150" i="10"/>
  <c r="M2149" i="10"/>
  <c r="M2148" i="10"/>
  <c r="M2147" i="10"/>
  <c r="M2146" i="10"/>
  <c r="M2145" i="10"/>
  <c r="M2144" i="10"/>
  <c r="M2143" i="10"/>
  <c r="M2142" i="10"/>
  <c r="M2141" i="10"/>
  <c r="M2140" i="10"/>
  <c r="M2139" i="10"/>
  <c r="M2138" i="10"/>
  <c r="M2137" i="10"/>
  <c r="M2136" i="10"/>
  <c r="M2135" i="10"/>
  <c r="M2134" i="10"/>
  <c r="M2133" i="10"/>
  <c r="M2132" i="10"/>
  <c r="M2131" i="10"/>
  <c r="M2130" i="10"/>
  <c r="M2129" i="10"/>
  <c r="M2128" i="10"/>
  <c r="M2127" i="10"/>
  <c r="M2126" i="10"/>
  <c r="M2125" i="10"/>
  <c r="M2124" i="10"/>
  <c r="M2123" i="10"/>
  <c r="M2122" i="10"/>
  <c r="M2121" i="10"/>
  <c r="M2120" i="10"/>
  <c r="M2119" i="10"/>
  <c r="M2118" i="10"/>
  <c r="M2117" i="10"/>
  <c r="M2116" i="10"/>
  <c r="M2115" i="10"/>
  <c r="M2114" i="10"/>
  <c r="M2113" i="10"/>
  <c r="M2112" i="10"/>
  <c r="M2111" i="10"/>
  <c r="M2110" i="10"/>
  <c r="M2109" i="10"/>
  <c r="M2108" i="10"/>
  <c r="M2107" i="10"/>
  <c r="M2106" i="10"/>
  <c r="M2105" i="10"/>
  <c r="M2104" i="10"/>
  <c r="M2103" i="10"/>
  <c r="M2102" i="10"/>
  <c r="M2101" i="10"/>
  <c r="M2100" i="10"/>
  <c r="M2099" i="10"/>
  <c r="M2098" i="10"/>
  <c r="M2097" i="10"/>
  <c r="M2096" i="10"/>
  <c r="M2095" i="10"/>
  <c r="M2094" i="10"/>
  <c r="M2093" i="10"/>
  <c r="M2092" i="10"/>
  <c r="M2091" i="10"/>
  <c r="M2090" i="10"/>
  <c r="M2089" i="10"/>
  <c r="M2088" i="10"/>
  <c r="M2087" i="10"/>
  <c r="M2086" i="10"/>
  <c r="M2085" i="10"/>
  <c r="M2084" i="10"/>
  <c r="M2083" i="10"/>
  <c r="M2082" i="10"/>
  <c r="M2081" i="10"/>
  <c r="M2080" i="10"/>
  <c r="M2079" i="10"/>
  <c r="M2078" i="10"/>
  <c r="M2077" i="10"/>
  <c r="M2076" i="10"/>
  <c r="M2075" i="10"/>
  <c r="M2074" i="10"/>
  <c r="M2073" i="10"/>
  <c r="M2072" i="10"/>
  <c r="M2071" i="10"/>
  <c r="M2070" i="10"/>
  <c r="M2069" i="10"/>
  <c r="M2068" i="10"/>
  <c r="M2067" i="10"/>
  <c r="M2066" i="10"/>
  <c r="M2065" i="10"/>
  <c r="M2064" i="10"/>
  <c r="M2063" i="10"/>
  <c r="M2062" i="10"/>
  <c r="M2061" i="10"/>
  <c r="M2060" i="10"/>
  <c r="M2059" i="10"/>
  <c r="M2058" i="10"/>
  <c r="M2057" i="10"/>
  <c r="M2056" i="10"/>
  <c r="M2055" i="10"/>
  <c r="M2054" i="10"/>
  <c r="M2053" i="10"/>
  <c r="M2052" i="10"/>
  <c r="M2051" i="10"/>
  <c r="M2050" i="10"/>
  <c r="M2049" i="10"/>
  <c r="M2048" i="10"/>
  <c r="M2047" i="10"/>
  <c r="M2046" i="10"/>
  <c r="M2045" i="10"/>
  <c r="M2044" i="10"/>
  <c r="M2043" i="10"/>
  <c r="M2042" i="10"/>
  <c r="M2041" i="10"/>
  <c r="M2040" i="10"/>
  <c r="M2039" i="10"/>
  <c r="M2038" i="10"/>
  <c r="M2037" i="10"/>
  <c r="M2036" i="10"/>
  <c r="M2035" i="10"/>
  <c r="M2034" i="10"/>
  <c r="M2033" i="10"/>
  <c r="M2032" i="10"/>
  <c r="M2031" i="10"/>
  <c r="M2030" i="10"/>
  <c r="M2029" i="10"/>
  <c r="M2028" i="10"/>
  <c r="M2027" i="10"/>
  <c r="M2026" i="10"/>
  <c r="M2025" i="10"/>
  <c r="M2024" i="10"/>
  <c r="M2023" i="10"/>
  <c r="M2022" i="10"/>
  <c r="M2021" i="10"/>
  <c r="M2020" i="10"/>
  <c r="M2019" i="10"/>
  <c r="M2018" i="10"/>
  <c r="M2017" i="10"/>
  <c r="M2016" i="10"/>
  <c r="M2015" i="10"/>
  <c r="M2014" i="10"/>
  <c r="M2013" i="10"/>
  <c r="M2012" i="10"/>
  <c r="M2011" i="10"/>
  <c r="M2010" i="10"/>
  <c r="M2009" i="10"/>
  <c r="M2008" i="10"/>
  <c r="M2007" i="10"/>
  <c r="M2006" i="10"/>
  <c r="M2005" i="10"/>
  <c r="M2004" i="10"/>
  <c r="M2003" i="10"/>
  <c r="M2002" i="10"/>
  <c r="M2001" i="10"/>
  <c r="M2000" i="10"/>
  <c r="M1999" i="10"/>
  <c r="M1998" i="10"/>
  <c r="M1997" i="10"/>
  <c r="M1996" i="10"/>
  <c r="M1995" i="10"/>
  <c r="M1994" i="10"/>
  <c r="M1993" i="10"/>
  <c r="M1992" i="10"/>
  <c r="M1991" i="10"/>
  <c r="M1990" i="10"/>
  <c r="M1989" i="10"/>
  <c r="M1988" i="10"/>
  <c r="M1987" i="10"/>
  <c r="M1986" i="10"/>
  <c r="M1985" i="10"/>
  <c r="M1984" i="10"/>
  <c r="M1983" i="10"/>
  <c r="M1982" i="10"/>
  <c r="M1981" i="10"/>
  <c r="M1980" i="10"/>
  <c r="M1979" i="10"/>
  <c r="M1978" i="10"/>
  <c r="M1977" i="10"/>
  <c r="M1976" i="10"/>
  <c r="M1975" i="10"/>
  <c r="M1974" i="10"/>
  <c r="M1973" i="10"/>
  <c r="M1972" i="10"/>
  <c r="M1971" i="10"/>
  <c r="M1970" i="10"/>
  <c r="M1969" i="10"/>
  <c r="M1968" i="10"/>
  <c r="M1967" i="10"/>
  <c r="M1966" i="10"/>
  <c r="M1965" i="10"/>
  <c r="M1964" i="10"/>
  <c r="M1963" i="10"/>
  <c r="M1962" i="10"/>
  <c r="M1961" i="10"/>
  <c r="M1960" i="10"/>
  <c r="M1959" i="10"/>
  <c r="M1958" i="10"/>
  <c r="M1957" i="10"/>
  <c r="M1956" i="10"/>
  <c r="M1955" i="10"/>
  <c r="M1954" i="10"/>
  <c r="M1953" i="10"/>
  <c r="M1952" i="10"/>
  <c r="M1951" i="10"/>
  <c r="M1950" i="10"/>
  <c r="M1949" i="10"/>
  <c r="M1948" i="10"/>
  <c r="M1947" i="10"/>
  <c r="M1946" i="10"/>
  <c r="M1945" i="10"/>
  <c r="M1944" i="10"/>
  <c r="M1943" i="10"/>
  <c r="M1942" i="10"/>
  <c r="M1941" i="10"/>
  <c r="M1940" i="10"/>
  <c r="M1939" i="10"/>
  <c r="M1938" i="10"/>
  <c r="M1937" i="10"/>
  <c r="M1936" i="10"/>
  <c r="M1935" i="10"/>
  <c r="M1934" i="10"/>
  <c r="M1933" i="10"/>
  <c r="M1932" i="10"/>
  <c r="M1931" i="10"/>
  <c r="M1930" i="10"/>
  <c r="M1929" i="10"/>
  <c r="M1928" i="10"/>
  <c r="M1927" i="10"/>
  <c r="M1926" i="10"/>
  <c r="M1925" i="10"/>
  <c r="M1924" i="10"/>
  <c r="M1923" i="10"/>
  <c r="M1922" i="10"/>
  <c r="M1921" i="10"/>
  <c r="M1920" i="10"/>
  <c r="M1919" i="10"/>
  <c r="M1918" i="10"/>
  <c r="M1917" i="10"/>
  <c r="M1916" i="10"/>
  <c r="M1915" i="10"/>
  <c r="M1914" i="10"/>
  <c r="M1913" i="10"/>
  <c r="M1912" i="10"/>
  <c r="M1911" i="10"/>
  <c r="M1910" i="10"/>
  <c r="M1909" i="10"/>
  <c r="M1908" i="10"/>
  <c r="M1907" i="10"/>
  <c r="M1906" i="10"/>
  <c r="M1905" i="10"/>
  <c r="M1904" i="10"/>
  <c r="M1903" i="10"/>
  <c r="M1902" i="10"/>
  <c r="M1901" i="10"/>
  <c r="M1900" i="10"/>
  <c r="M1899" i="10"/>
  <c r="M1898" i="10"/>
  <c r="M1897" i="10"/>
  <c r="M1896" i="10"/>
  <c r="M1895" i="10"/>
  <c r="M1894" i="10"/>
  <c r="M1893" i="10"/>
  <c r="M1892" i="10"/>
  <c r="M1891" i="10"/>
  <c r="M1890" i="10"/>
  <c r="M1889" i="10"/>
  <c r="M1888" i="10"/>
  <c r="M1887" i="10"/>
  <c r="M1886" i="10"/>
  <c r="M1885" i="10"/>
  <c r="M1884" i="10"/>
  <c r="M1883" i="10"/>
  <c r="M1882" i="10"/>
  <c r="M1881" i="10"/>
  <c r="M1880" i="10"/>
  <c r="M1879" i="10"/>
  <c r="M1878" i="10"/>
  <c r="M1877" i="10"/>
  <c r="M1876" i="10"/>
  <c r="M1875" i="10"/>
  <c r="M1874" i="10"/>
  <c r="M1873" i="10"/>
  <c r="M1872" i="10"/>
  <c r="M1871" i="10"/>
  <c r="M1870" i="10"/>
  <c r="M1869" i="10"/>
  <c r="M1868" i="10"/>
  <c r="M1867" i="10"/>
  <c r="M1866" i="10"/>
  <c r="M1865" i="10"/>
  <c r="M1864" i="10"/>
  <c r="M1863" i="10"/>
  <c r="M1862" i="10"/>
  <c r="M1861" i="10"/>
  <c r="M1860" i="10"/>
  <c r="M1859" i="10"/>
  <c r="M1858" i="10"/>
  <c r="M1857" i="10"/>
  <c r="M1856" i="10"/>
  <c r="M1855" i="10"/>
  <c r="M1854" i="10"/>
  <c r="M1853" i="10"/>
  <c r="M1852" i="10"/>
  <c r="M1851" i="10"/>
  <c r="M1850" i="10"/>
  <c r="M1849" i="10"/>
  <c r="M1848" i="10"/>
  <c r="M1847" i="10"/>
  <c r="M1846" i="10"/>
  <c r="M1845" i="10"/>
  <c r="M1844" i="10"/>
  <c r="M1843" i="10"/>
  <c r="M1842" i="10"/>
  <c r="M1841" i="10"/>
  <c r="M1840" i="10"/>
  <c r="M1839" i="10"/>
  <c r="M1838" i="10"/>
  <c r="M1837" i="10"/>
  <c r="M1836" i="10"/>
  <c r="M1835" i="10"/>
  <c r="M1834" i="10"/>
  <c r="M1833" i="10"/>
  <c r="M1832" i="10"/>
  <c r="M1831" i="10"/>
  <c r="M1830" i="10"/>
  <c r="M1829" i="10"/>
  <c r="M1828" i="10"/>
  <c r="M1827" i="10"/>
  <c r="M1826" i="10"/>
  <c r="M1825" i="10"/>
  <c r="M1824" i="10"/>
  <c r="M1823" i="10"/>
  <c r="M1822" i="10"/>
  <c r="M1821" i="10"/>
  <c r="M1820" i="10"/>
  <c r="M1819" i="10"/>
  <c r="M1818" i="10"/>
  <c r="M1817" i="10"/>
  <c r="M1816" i="10"/>
  <c r="M1815" i="10"/>
  <c r="M1814" i="10"/>
  <c r="M1813" i="10"/>
  <c r="M1812" i="10"/>
  <c r="M1811" i="10"/>
  <c r="M1810" i="10"/>
  <c r="M1809" i="10"/>
  <c r="M1808" i="10"/>
  <c r="M1807" i="10"/>
  <c r="M1806" i="10"/>
  <c r="M1805" i="10"/>
  <c r="M1804" i="10"/>
  <c r="M1803" i="10"/>
  <c r="M1802" i="10"/>
  <c r="M1801" i="10"/>
  <c r="M1800" i="10"/>
  <c r="M1799" i="10"/>
  <c r="M1798" i="10"/>
  <c r="M1797" i="10"/>
  <c r="M1796" i="10"/>
  <c r="M1795" i="10"/>
  <c r="M1794" i="10"/>
  <c r="M1793" i="10"/>
  <c r="M1792" i="10"/>
  <c r="M1791" i="10"/>
  <c r="M1790" i="10"/>
  <c r="M1789" i="10"/>
  <c r="M1788" i="10"/>
  <c r="M1787" i="10"/>
  <c r="M1786" i="10"/>
  <c r="M1785" i="10"/>
  <c r="M1784" i="10"/>
  <c r="M1783" i="10"/>
  <c r="M1782" i="10"/>
  <c r="M1781" i="10"/>
  <c r="M1780" i="10"/>
  <c r="M1779" i="10"/>
  <c r="M1778" i="10"/>
  <c r="M1777" i="10"/>
  <c r="M1776" i="10"/>
  <c r="M1775" i="10"/>
  <c r="M1774" i="10"/>
  <c r="M1773" i="10"/>
  <c r="M1772" i="10"/>
  <c r="M1771" i="10"/>
  <c r="M1770" i="10"/>
  <c r="M1769" i="10"/>
  <c r="M1768" i="10"/>
  <c r="M1767" i="10"/>
  <c r="M1766" i="10"/>
  <c r="M1765" i="10"/>
  <c r="M1764" i="10"/>
  <c r="M1763" i="10"/>
  <c r="M1762" i="10"/>
  <c r="M1761" i="10"/>
  <c r="M1760" i="10"/>
  <c r="M1759" i="10"/>
  <c r="M1758" i="10"/>
  <c r="M1757" i="10"/>
  <c r="M1756" i="10"/>
  <c r="M1755" i="10"/>
  <c r="M1754" i="10"/>
  <c r="M1753" i="10"/>
  <c r="M1752" i="10"/>
  <c r="M1751" i="10"/>
  <c r="M1750" i="10"/>
  <c r="M1749" i="10"/>
  <c r="M1748" i="10"/>
  <c r="M1747" i="10"/>
  <c r="M1746" i="10"/>
  <c r="M1745" i="10"/>
  <c r="M1744" i="10"/>
  <c r="M1743" i="10"/>
  <c r="M1742" i="10"/>
  <c r="M1741" i="10"/>
  <c r="M1740" i="10"/>
  <c r="M1739" i="10"/>
  <c r="M1738" i="10"/>
  <c r="M1737" i="10"/>
  <c r="M1736" i="10"/>
  <c r="M1735" i="10"/>
  <c r="M1734" i="10"/>
  <c r="M1733" i="10"/>
  <c r="M1732" i="10"/>
  <c r="M1731" i="10"/>
  <c r="M1730" i="10"/>
  <c r="M1729" i="10"/>
  <c r="M1728" i="10"/>
  <c r="M1727" i="10"/>
  <c r="M1726" i="10"/>
  <c r="M1725" i="10"/>
  <c r="M1724" i="10"/>
  <c r="M1723" i="10"/>
  <c r="M1722" i="10"/>
  <c r="M1721" i="10"/>
  <c r="M1720" i="10"/>
  <c r="M1719" i="10"/>
  <c r="M1718" i="10"/>
  <c r="M1717" i="10"/>
  <c r="M1716" i="10"/>
  <c r="M1715" i="10"/>
  <c r="M1714" i="10"/>
  <c r="M1713" i="10"/>
  <c r="M1712" i="10"/>
  <c r="M1711" i="10"/>
  <c r="M1710" i="10"/>
  <c r="M1709" i="10"/>
  <c r="M1708" i="10"/>
  <c r="M1707" i="10"/>
  <c r="M1706" i="10"/>
  <c r="M1705" i="10"/>
  <c r="M1704" i="10"/>
  <c r="M1703" i="10"/>
  <c r="M1702" i="10"/>
  <c r="M1701" i="10"/>
  <c r="M1700" i="10"/>
  <c r="M1699" i="10"/>
  <c r="M1698" i="10"/>
  <c r="M1697" i="10"/>
  <c r="M1696" i="10"/>
  <c r="M1695" i="10"/>
  <c r="M1694" i="10"/>
  <c r="M1693" i="10"/>
  <c r="M1692" i="10"/>
  <c r="M1691" i="10"/>
  <c r="M1690" i="10"/>
  <c r="M1689" i="10"/>
  <c r="M1688" i="10"/>
  <c r="M1687" i="10"/>
  <c r="M1686" i="10"/>
  <c r="M1685" i="10"/>
  <c r="M1684" i="10"/>
  <c r="M1683" i="10"/>
  <c r="M1682" i="10"/>
  <c r="M1681" i="10"/>
  <c r="M1680" i="10"/>
  <c r="M1679" i="10"/>
  <c r="M1678" i="10"/>
  <c r="M1677" i="10"/>
  <c r="M1676" i="10"/>
  <c r="M1675" i="10"/>
  <c r="M1674" i="10"/>
  <c r="M1673" i="10"/>
  <c r="M1672" i="10"/>
  <c r="M1671" i="10"/>
  <c r="M1670" i="10"/>
  <c r="M1669" i="10"/>
  <c r="M1668" i="10"/>
  <c r="M1667" i="10"/>
  <c r="M1666" i="10"/>
  <c r="M1665" i="10"/>
  <c r="M1664" i="10"/>
  <c r="M1663" i="10"/>
  <c r="M1662" i="10"/>
  <c r="M1661" i="10"/>
  <c r="M1660" i="10"/>
  <c r="M1659" i="10"/>
  <c r="M1658" i="10"/>
  <c r="M1657" i="10"/>
  <c r="M1656" i="10"/>
  <c r="M1655" i="10"/>
  <c r="M1654" i="10"/>
  <c r="M1653" i="10"/>
  <c r="M1652" i="10"/>
  <c r="M1651" i="10"/>
  <c r="M1650" i="10"/>
  <c r="M1649" i="10"/>
  <c r="M1648" i="10"/>
  <c r="M1647" i="10"/>
  <c r="M1646" i="10"/>
  <c r="M1645" i="10"/>
  <c r="M1644" i="10"/>
  <c r="M1643" i="10"/>
  <c r="M1642" i="10"/>
  <c r="M1641" i="10"/>
  <c r="M1640" i="10"/>
  <c r="M1639" i="10"/>
  <c r="M1638" i="10"/>
  <c r="M1637" i="10"/>
  <c r="M1636" i="10"/>
  <c r="M1635" i="10"/>
  <c r="M1634" i="10"/>
  <c r="M1633" i="10"/>
  <c r="M1632" i="10"/>
  <c r="M1631" i="10"/>
  <c r="M1630" i="10"/>
  <c r="M1629" i="10"/>
  <c r="M1628" i="10"/>
  <c r="M1627" i="10"/>
  <c r="M1626" i="10"/>
  <c r="M1625" i="10"/>
  <c r="M1624" i="10"/>
  <c r="M1623" i="10"/>
  <c r="M1622" i="10"/>
  <c r="M1621" i="10"/>
  <c r="M1620" i="10"/>
  <c r="M1619" i="10"/>
  <c r="M1618" i="10"/>
  <c r="M1617" i="10"/>
  <c r="M1616" i="10"/>
  <c r="M1615" i="10"/>
  <c r="M1614" i="10"/>
  <c r="M1613" i="10"/>
  <c r="M1612" i="10"/>
  <c r="M1611" i="10"/>
  <c r="M1610" i="10"/>
  <c r="M1609" i="10"/>
  <c r="M1608" i="10"/>
  <c r="M1607" i="10"/>
  <c r="M1606" i="10"/>
  <c r="M1605" i="10"/>
  <c r="M1604" i="10"/>
  <c r="M1603" i="10"/>
  <c r="M1602" i="10"/>
  <c r="M1601" i="10"/>
  <c r="M1600" i="10"/>
  <c r="M1599" i="10"/>
  <c r="M1598" i="10"/>
  <c r="M1597" i="10"/>
  <c r="M1596" i="10"/>
  <c r="M1595" i="10"/>
  <c r="M1594" i="10"/>
  <c r="M1593" i="10"/>
  <c r="M1592" i="10"/>
  <c r="M1591" i="10"/>
  <c r="M1590" i="10"/>
  <c r="M1589" i="10"/>
  <c r="M1588" i="10"/>
  <c r="M1587" i="10"/>
  <c r="M1586" i="10"/>
  <c r="M1585" i="10"/>
  <c r="M1584" i="10"/>
  <c r="M1583" i="10"/>
  <c r="M1582" i="10"/>
  <c r="M1581" i="10"/>
  <c r="M1580" i="10"/>
  <c r="M1579" i="10"/>
  <c r="M1578" i="10"/>
  <c r="M1577" i="10"/>
  <c r="M1576" i="10"/>
  <c r="M1575" i="10"/>
  <c r="M1574" i="10"/>
  <c r="M1573" i="10"/>
  <c r="M1572" i="10"/>
  <c r="M1571" i="10"/>
  <c r="M1570" i="10"/>
  <c r="M1569" i="10"/>
  <c r="M1568" i="10"/>
  <c r="M1567" i="10"/>
  <c r="M1566" i="10"/>
  <c r="M1565" i="10"/>
  <c r="M1564" i="10"/>
  <c r="M1563" i="10"/>
  <c r="M1562" i="10"/>
  <c r="M1561" i="10"/>
  <c r="M1560" i="10"/>
  <c r="M1559" i="10"/>
  <c r="M1558" i="10"/>
  <c r="M1557" i="10"/>
  <c r="M1556" i="10"/>
  <c r="M1555" i="10"/>
  <c r="M1554" i="10"/>
  <c r="M1553" i="10"/>
  <c r="M1552" i="10"/>
  <c r="M1551" i="10"/>
  <c r="M1550" i="10"/>
  <c r="M1549" i="10"/>
  <c r="M1548" i="10"/>
  <c r="M1547" i="10"/>
  <c r="M1546" i="10"/>
  <c r="M1545" i="10"/>
  <c r="M1544" i="10"/>
  <c r="M1543" i="10"/>
  <c r="M1542" i="10"/>
  <c r="M1541" i="10"/>
  <c r="M1540" i="10"/>
  <c r="M1539" i="10"/>
  <c r="M1538" i="10"/>
  <c r="M1537" i="10"/>
  <c r="M1536" i="10"/>
  <c r="M1535" i="10"/>
  <c r="M1534" i="10"/>
  <c r="M1533" i="10"/>
  <c r="M1532" i="10"/>
  <c r="M1531" i="10"/>
  <c r="M1530" i="10"/>
  <c r="M1529" i="10"/>
  <c r="M1528" i="10"/>
  <c r="M1527" i="10"/>
  <c r="M1526" i="10"/>
  <c r="M1525" i="10"/>
  <c r="M1524" i="10"/>
  <c r="M1523" i="10"/>
  <c r="M1522" i="10"/>
  <c r="M1521" i="10"/>
  <c r="M1520" i="10"/>
  <c r="M1519" i="10"/>
  <c r="M1518" i="10"/>
  <c r="M1517" i="10"/>
  <c r="M1516" i="10"/>
  <c r="M1515" i="10"/>
  <c r="M1514" i="10"/>
  <c r="M1513" i="10"/>
  <c r="M1512" i="10"/>
  <c r="M1511" i="10"/>
  <c r="M1510" i="10"/>
  <c r="M1509" i="10"/>
  <c r="M1508" i="10"/>
  <c r="M1507" i="10"/>
  <c r="M1506" i="10"/>
  <c r="M1505" i="10"/>
  <c r="M1504" i="10"/>
  <c r="M1503" i="10"/>
  <c r="M1502" i="10"/>
  <c r="M1501" i="10"/>
  <c r="M1500" i="10"/>
  <c r="M1499" i="10"/>
  <c r="M1498" i="10"/>
  <c r="M1497" i="10"/>
  <c r="M1496" i="10"/>
  <c r="M1495" i="10"/>
  <c r="M1494" i="10"/>
  <c r="M1493" i="10"/>
  <c r="M1492" i="10"/>
  <c r="M1491" i="10"/>
  <c r="M1490" i="10"/>
  <c r="M1489" i="10"/>
  <c r="M1488" i="10"/>
  <c r="M1487" i="10"/>
  <c r="M1486" i="10"/>
  <c r="M1485" i="10"/>
  <c r="M1484" i="10"/>
  <c r="M1483" i="10"/>
  <c r="M1482" i="10"/>
  <c r="M1481" i="10"/>
  <c r="M1480" i="10"/>
  <c r="M1479" i="10"/>
  <c r="M1478" i="10"/>
  <c r="M1477" i="10"/>
  <c r="M1476" i="10"/>
  <c r="M1475" i="10"/>
  <c r="M1474" i="10"/>
  <c r="M1473" i="10"/>
  <c r="M1472" i="10"/>
  <c r="M1471" i="10"/>
  <c r="M1470" i="10"/>
  <c r="M1469" i="10"/>
  <c r="M1468" i="10"/>
  <c r="M1467" i="10"/>
  <c r="M1466" i="10"/>
  <c r="M1465" i="10"/>
  <c r="M1464" i="10"/>
  <c r="M1463" i="10"/>
  <c r="M1462" i="10"/>
  <c r="M1461" i="10"/>
  <c r="M1460" i="10"/>
  <c r="M1459" i="10"/>
  <c r="M1458" i="10"/>
  <c r="M1457" i="10"/>
  <c r="M1456" i="10"/>
  <c r="M1455" i="10"/>
  <c r="M1454" i="10"/>
  <c r="M1453" i="10"/>
  <c r="M1452" i="10"/>
  <c r="M1451" i="10"/>
  <c r="M1450" i="10"/>
  <c r="M1449" i="10"/>
  <c r="M1448" i="10"/>
  <c r="M1447" i="10"/>
  <c r="M1446" i="10"/>
  <c r="M1445" i="10"/>
  <c r="M1444" i="10"/>
  <c r="M1443" i="10"/>
  <c r="M1442" i="10"/>
  <c r="M1441" i="10"/>
  <c r="M1440" i="10"/>
  <c r="M1439" i="10"/>
  <c r="M1438" i="10"/>
  <c r="M1437" i="10"/>
  <c r="M1436" i="10"/>
  <c r="M1435" i="10"/>
  <c r="M1434" i="10"/>
  <c r="M1433" i="10"/>
  <c r="M1432" i="10"/>
  <c r="M1431" i="10"/>
  <c r="M1430" i="10"/>
  <c r="M1429" i="10"/>
  <c r="M1428" i="10"/>
  <c r="M1427" i="10"/>
  <c r="M1426" i="10"/>
  <c r="M1425" i="10"/>
  <c r="M1424" i="10"/>
  <c r="M1423" i="10"/>
  <c r="M1422" i="10"/>
  <c r="M1421" i="10"/>
  <c r="M1420" i="10"/>
  <c r="M1419" i="10"/>
  <c r="M1418" i="10"/>
  <c r="M1417" i="10"/>
  <c r="M1416" i="10"/>
  <c r="M1415" i="10"/>
  <c r="M1414" i="10"/>
  <c r="M1413" i="10"/>
  <c r="M1412" i="10"/>
  <c r="M1411" i="10"/>
  <c r="M1410" i="10"/>
  <c r="M1409" i="10"/>
  <c r="M1408" i="10"/>
  <c r="M1407" i="10"/>
  <c r="M1406" i="10"/>
  <c r="M1405" i="10"/>
  <c r="M1404" i="10"/>
  <c r="M1403" i="10"/>
  <c r="M1402" i="10"/>
  <c r="M1401" i="10"/>
  <c r="M1400" i="10"/>
  <c r="M1399" i="10"/>
  <c r="M1398" i="10"/>
  <c r="M1397" i="10"/>
  <c r="M1396" i="10"/>
  <c r="M1395" i="10"/>
  <c r="M1394" i="10"/>
  <c r="M1393" i="10"/>
  <c r="M1392" i="10"/>
  <c r="M1391" i="10"/>
  <c r="M1390" i="10"/>
  <c r="M1389" i="10"/>
  <c r="M1388" i="10"/>
  <c r="M1387" i="10"/>
  <c r="M1386" i="10"/>
  <c r="M1385" i="10"/>
  <c r="M1384" i="10"/>
  <c r="M1383" i="10"/>
  <c r="M1382" i="10"/>
  <c r="M1381" i="10"/>
  <c r="M1380" i="10"/>
  <c r="M1379" i="10"/>
  <c r="M1378" i="10"/>
  <c r="M1377" i="10"/>
  <c r="M1376" i="10"/>
  <c r="M1375" i="10"/>
  <c r="M1374" i="10"/>
  <c r="M1373" i="10"/>
  <c r="M1372" i="10"/>
  <c r="M1371" i="10"/>
  <c r="M1370" i="10"/>
  <c r="M1369" i="10"/>
  <c r="M1368" i="10"/>
  <c r="M1367" i="10"/>
  <c r="M1366" i="10"/>
  <c r="M1365" i="10"/>
  <c r="M1364" i="10"/>
  <c r="M1363" i="10"/>
  <c r="M1362" i="10"/>
  <c r="M1361" i="10"/>
  <c r="M1360" i="10"/>
  <c r="M1359" i="10"/>
  <c r="M1358" i="10"/>
  <c r="M1357" i="10"/>
  <c r="M1356" i="10"/>
  <c r="M1355" i="10"/>
  <c r="M1354" i="10"/>
  <c r="M1353" i="10"/>
  <c r="M1352" i="10"/>
  <c r="M1351" i="10"/>
  <c r="M1350" i="10"/>
  <c r="M1349" i="10"/>
  <c r="M1348" i="10"/>
  <c r="M1347" i="10"/>
  <c r="M1346" i="10"/>
  <c r="M1345" i="10"/>
  <c r="M1344" i="10"/>
  <c r="M1343" i="10"/>
  <c r="M1342" i="10"/>
  <c r="M1341" i="10"/>
  <c r="M1340" i="10"/>
  <c r="M1339" i="10"/>
  <c r="M1338" i="10"/>
  <c r="M1337" i="10"/>
  <c r="M1336" i="10"/>
  <c r="M1335" i="10"/>
  <c r="M1334" i="10"/>
  <c r="M1333" i="10"/>
  <c r="M1332" i="10"/>
  <c r="M1331" i="10"/>
  <c r="M1330" i="10"/>
  <c r="M1329" i="10"/>
  <c r="M1328" i="10"/>
  <c r="M1327" i="10"/>
  <c r="M1326" i="10"/>
  <c r="M1325" i="10"/>
  <c r="M1324" i="10"/>
  <c r="M1323" i="10"/>
  <c r="M1322" i="10"/>
  <c r="M1321" i="10"/>
  <c r="M1320" i="10"/>
  <c r="M1319" i="10"/>
  <c r="M1318" i="10"/>
  <c r="M1317" i="10"/>
  <c r="M1316" i="10"/>
  <c r="M1315" i="10"/>
  <c r="M1314" i="10"/>
  <c r="M1313" i="10"/>
  <c r="M1312" i="10"/>
  <c r="M1311" i="10"/>
  <c r="M1310" i="10"/>
  <c r="M1309" i="10"/>
  <c r="M1308" i="10"/>
  <c r="M1307" i="10"/>
  <c r="M1306" i="10"/>
  <c r="M1305" i="10"/>
  <c r="M1304" i="10"/>
  <c r="M1303" i="10"/>
  <c r="M1302" i="10"/>
  <c r="M1301" i="10"/>
  <c r="M1300" i="10"/>
  <c r="M1299" i="10"/>
  <c r="M1298" i="10"/>
  <c r="M1297" i="10"/>
  <c r="M1296" i="10"/>
  <c r="M1295" i="10"/>
  <c r="M1294" i="10"/>
  <c r="M1293" i="10"/>
  <c r="M1292" i="10"/>
  <c r="M1291" i="10"/>
  <c r="M1290" i="10"/>
  <c r="M1289" i="10"/>
  <c r="M1288" i="10"/>
  <c r="M1287" i="10"/>
  <c r="M1286" i="10"/>
  <c r="M1285" i="10"/>
  <c r="M1284" i="10"/>
  <c r="M1283" i="10"/>
  <c r="M1282" i="10"/>
  <c r="M1281" i="10"/>
  <c r="M1280" i="10"/>
  <c r="M1279" i="10"/>
  <c r="M1278" i="10"/>
  <c r="M1277" i="10"/>
  <c r="M1276" i="10"/>
  <c r="M1275" i="10"/>
  <c r="M1274" i="10"/>
  <c r="M1273" i="10"/>
  <c r="M1272" i="10"/>
  <c r="M1271" i="10"/>
  <c r="M1270" i="10"/>
  <c r="M1269" i="10"/>
  <c r="M1268" i="10"/>
  <c r="M1267" i="10"/>
  <c r="M1266" i="10"/>
  <c r="M1265" i="10"/>
  <c r="M1264" i="10"/>
  <c r="M1263" i="10"/>
  <c r="M1262" i="10"/>
  <c r="M1261" i="10"/>
  <c r="M1260" i="10"/>
  <c r="M1259" i="10"/>
  <c r="M1258" i="10"/>
  <c r="M1257" i="10"/>
  <c r="M1256" i="10"/>
  <c r="M1255" i="10"/>
  <c r="M1254" i="10"/>
  <c r="M1253" i="10"/>
  <c r="M1252" i="10"/>
  <c r="M1251" i="10"/>
  <c r="M1250" i="10"/>
  <c r="M1249" i="10"/>
  <c r="M1248" i="10"/>
  <c r="M1247" i="10"/>
  <c r="M1246" i="10"/>
  <c r="M1245" i="10"/>
  <c r="M1244" i="10"/>
  <c r="M1243" i="10"/>
  <c r="M1242" i="10"/>
  <c r="M1241" i="10"/>
  <c r="M1240" i="10"/>
  <c r="M1239" i="10"/>
  <c r="M1238" i="10"/>
  <c r="M1237" i="10"/>
  <c r="M1236" i="10"/>
  <c r="M1235" i="10"/>
  <c r="M1234" i="10"/>
  <c r="M1233" i="10"/>
  <c r="M1232" i="10"/>
  <c r="M1231" i="10"/>
  <c r="M1230" i="10"/>
  <c r="M1229" i="10"/>
  <c r="M1228" i="10"/>
  <c r="M1227" i="10"/>
  <c r="M1226" i="10"/>
  <c r="M1225" i="10"/>
  <c r="M1224" i="10"/>
  <c r="M1223" i="10"/>
  <c r="M1222" i="10"/>
  <c r="M1221" i="10"/>
  <c r="M1220" i="10"/>
  <c r="M1219" i="10"/>
  <c r="M1218" i="10"/>
  <c r="M1217" i="10"/>
  <c r="M1216" i="10"/>
  <c r="M1215" i="10"/>
  <c r="M1214" i="10"/>
  <c r="M1213" i="10"/>
  <c r="M1212" i="10"/>
  <c r="M1211" i="10"/>
  <c r="M1210" i="10"/>
  <c r="M1209" i="10"/>
  <c r="M1208" i="10"/>
  <c r="M1207" i="10"/>
  <c r="M1206" i="10"/>
  <c r="M1205" i="10"/>
  <c r="M1204" i="10"/>
  <c r="M1203" i="10"/>
  <c r="M1202" i="10"/>
  <c r="M1201" i="10"/>
  <c r="M1200" i="10"/>
  <c r="M1199" i="10"/>
  <c r="M1198" i="10"/>
  <c r="M1197" i="10"/>
  <c r="M1196" i="10"/>
  <c r="M1195" i="10"/>
  <c r="M1194" i="10"/>
  <c r="M1193" i="10"/>
  <c r="M1192" i="10"/>
  <c r="M1191" i="10"/>
  <c r="M1190" i="10"/>
  <c r="M1189" i="10"/>
  <c r="M1188" i="10"/>
  <c r="M1187" i="10"/>
  <c r="M1186" i="10"/>
  <c r="M1185" i="10"/>
  <c r="M1184" i="10"/>
  <c r="M1183" i="10"/>
  <c r="M1182" i="10"/>
  <c r="M1181" i="10"/>
  <c r="M1180" i="10"/>
  <c r="M1179" i="10"/>
  <c r="M1178" i="10"/>
  <c r="M1177" i="10"/>
  <c r="M1176" i="10"/>
  <c r="M1175" i="10"/>
  <c r="M1174" i="10"/>
  <c r="M1173" i="10"/>
  <c r="M1172" i="10"/>
  <c r="M1171" i="10"/>
  <c r="M1170" i="10"/>
  <c r="M1169" i="10"/>
  <c r="M1168" i="10"/>
  <c r="M1167" i="10"/>
  <c r="M1166" i="10"/>
  <c r="M1165" i="10"/>
  <c r="M1164" i="10"/>
  <c r="M1163" i="10"/>
  <c r="M1162" i="10"/>
  <c r="M1161" i="10"/>
  <c r="M1160" i="10"/>
  <c r="M1159" i="10"/>
  <c r="M1158" i="10"/>
  <c r="M1157" i="10"/>
  <c r="M1156" i="10"/>
  <c r="M1155" i="10"/>
  <c r="M1154" i="10"/>
  <c r="M1153" i="10"/>
  <c r="M1152" i="10"/>
  <c r="M1151" i="10"/>
  <c r="M1150" i="10"/>
  <c r="M1149" i="10"/>
  <c r="M1148" i="10"/>
  <c r="M1147" i="10"/>
  <c r="M1146" i="10"/>
  <c r="M1145" i="10"/>
  <c r="M1144" i="10"/>
  <c r="M1143" i="10"/>
  <c r="M1142" i="10"/>
  <c r="M1141" i="10"/>
  <c r="M1140" i="10"/>
  <c r="M1139" i="10"/>
  <c r="M1138" i="10"/>
  <c r="M1137" i="10"/>
  <c r="M1136" i="10"/>
  <c r="M1135" i="10"/>
  <c r="M1134" i="10"/>
  <c r="M1133" i="10"/>
  <c r="M1132" i="10"/>
  <c r="M1131" i="10"/>
  <c r="M1130" i="10"/>
  <c r="M1129" i="10"/>
  <c r="M1128" i="10"/>
  <c r="M1127" i="10"/>
  <c r="M1126" i="10"/>
  <c r="M1125" i="10"/>
  <c r="M1124" i="10"/>
  <c r="M1123" i="10"/>
  <c r="M1122" i="10"/>
  <c r="M1121" i="10"/>
  <c r="M1120" i="10"/>
  <c r="M1119" i="10"/>
  <c r="M1118" i="10"/>
  <c r="M1117" i="10"/>
  <c r="M1116" i="10"/>
  <c r="M1115" i="10"/>
  <c r="M1114" i="10"/>
  <c r="M1113" i="10"/>
  <c r="M1112" i="10"/>
  <c r="M1111" i="10"/>
  <c r="M1110" i="10"/>
  <c r="M1109" i="10"/>
  <c r="M1108" i="10"/>
  <c r="M1107" i="10"/>
  <c r="M1106" i="10"/>
  <c r="M1105" i="10"/>
  <c r="M1104" i="10"/>
  <c r="M1103" i="10"/>
  <c r="M1102" i="10"/>
  <c r="M1101" i="10"/>
  <c r="M1100" i="10"/>
  <c r="M1099" i="10"/>
  <c r="M1098" i="10"/>
  <c r="M1097" i="10"/>
  <c r="M1096" i="10"/>
  <c r="M1095" i="10"/>
  <c r="M1094" i="10"/>
  <c r="M1093" i="10"/>
  <c r="M1092" i="10"/>
  <c r="M1091" i="10"/>
  <c r="M1090" i="10"/>
  <c r="M1089" i="10"/>
  <c r="M1088" i="10"/>
  <c r="M1087" i="10"/>
  <c r="M1086" i="10"/>
  <c r="M1085" i="10"/>
  <c r="M1084" i="10"/>
  <c r="M1083" i="10"/>
  <c r="M1082" i="10"/>
  <c r="M1081" i="10"/>
  <c r="M1080" i="10"/>
  <c r="M1079" i="10"/>
  <c r="M1078" i="10"/>
  <c r="M1077" i="10"/>
  <c r="M1076" i="10"/>
  <c r="M1075" i="10"/>
  <c r="M1074" i="10"/>
  <c r="M1073" i="10"/>
  <c r="M1072" i="10"/>
  <c r="M1071" i="10"/>
  <c r="M1070" i="10"/>
  <c r="M1069" i="10"/>
  <c r="M1068" i="10"/>
  <c r="M1067" i="10"/>
  <c r="M1066" i="10"/>
  <c r="M1065" i="10"/>
  <c r="M1064" i="10"/>
  <c r="M1063" i="10"/>
  <c r="M1062" i="10"/>
  <c r="M1061" i="10"/>
  <c r="M1060" i="10"/>
  <c r="M1059" i="10"/>
  <c r="M1058" i="10"/>
  <c r="M1057" i="10"/>
  <c r="M1056" i="10"/>
  <c r="M1055" i="10"/>
  <c r="M1054" i="10"/>
  <c r="M1053" i="10"/>
  <c r="M1052" i="10"/>
  <c r="M1051" i="10"/>
  <c r="M1050" i="10"/>
  <c r="M1049" i="10"/>
  <c r="M1048" i="10"/>
  <c r="M1047" i="10"/>
  <c r="M1046" i="10"/>
  <c r="M1045" i="10"/>
  <c r="M1044" i="10"/>
  <c r="M1043" i="10"/>
  <c r="M1042" i="10"/>
  <c r="M1041" i="10"/>
  <c r="M1040" i="10"/>
  <c r="M1039" i="10"/>
  <c r="M1038" i="10"/>
  <c r="M1037" i="10"/>
  <c r="M1036" i="10"/>
  <c r="M1035" i="10"/>
  <c r="M1034" i="10"/>
  <c r="M1033" i="10"/>
  <c r="M1032" i="10"/>
  <c r="M1031" i="10"/>
  <c r="M1030" i="10"/>
  <c r="M1029" i="10"/>
  <c r="M1028" i="10"/>
  <c r="M1027" i="10"/>
  <c r="M1026" i="10"/>
  <c r="M1025" i="10"/>
  <c r="M1024" i="10"/>
  <c r="M1023" i="10"/>
  <c r="M1022" i="10"/>
  <c r="M1021" i="10"/>
  <c r="M1020" i="10"/>
  <c r="M1019" i="10"/>
  <c r="M1018" i="10"/>
  <c r="M1017" i="10"/>
  <c r="M1016" i="10"/>
  <c r="M1015" i="10"/>
  <c r="M1014" i="10"/>
  <c r="M1013" i="10"/>
  <c r="M1012" i="10"/>
  <c r="M1011" i="10"/>
  <c r="M1010" i="10"/>
  <c r="M1009" i="10"/>
  <c r="M1008" i="10"/>
  <c r="M1007" i="10"/>
  <c r="M1006" i="10"/>
  <c r="M1005" i="10"/>
  <c r="M1004" i="10"/>
  <c r="M1003" i="10"/>
  <c r="M1002" i="10"/>
  <c r="M1001" i="10"/>
  <c r="M1000" i="10"/>
  <c r="M999" i="10"/>
  <c r="M998" i="10"/>
  <c r="M997" i="10"/>
  <c r="M996" i="10"/>
  <c r="M995" i="10"/>
  <c r="M994" i="10"/>
  <c r="M993" i="10"/>
  <c r="M992" i="10"/>
  <c r="M991" i="10"/>
  <c r="M990" i="10"/>
  <c r="M989" i="10"/>
  <c r="M988" i="10"/>
  <c r="M987" i="10"/>
  <c r="M986" i="10"/>
  <c r="M985" i="10"/>
  <c r="M984" i="10"/>
  <c r="M983" i="10"/>
  <c r="M982" i="10"/>
  <c r="M981" i="10"/>
  <c r="M980" i="10"/>
  <c r="M979" i="10"/>
  <c r="M978" i="10"/>
  <c r="M977" i="10"/>
  <c r="M976" i="10"/>
  <c r="M975" i="10"/>
  <c r="M974" i="10"/>
  <c r="M973" i="10"/>
  <c r="M972" i="10"/>
  <c r="M971" i="10"/>
  <c r="M970" i="10"/>
  <c r="M969" i="10"/>
  <c r="M968" i="10"/>
  <c r="M967" i="10"/>
  <c r="M966" i="10"/>
  <c r="M965" i="10"/>
  <c r="M964" i="10"/>
  <c r="M963" i="10"/>
  <c r="M962" i="10"/>
  <c r="M961" i="10"/>
  <c r="M960" i="10"/>
  <c r="M959" i="10"/>
  <c r="M958" i="10"/>
  <c r="M957" i="10"/>
  <c r="M956" i="10"/>
  <c r="M955" i="10"/>
  <c r="M954" i="10"/>
  <c r="M953" i="10"/>
  <c r="M952" i="10"/>
  <c r="M951" i="10"/>
  <c r="M950" i="10"/>
  <c r="M949" i="10"/>
  <c r="M948" i="10"/>
  <c r="M947" i="10"/>
  <c r="M946" i="10"/>
  <c r="M945" i="10"/>
  <c r="M944" i="10"/>
  <c r="M943" i="10"/>
  <c r="M942" i="10"/>
  <c r="M941" i="10"/>
  <c r="M940" i="10"/>
  <c r="M939" i="10"/>
  <c r="M938" i="10"/>
  <c r="M937" i="10"/>
  <c r="M936" i="10"/>
  <c r="M935" i="10"/>
  <c r="M934" i="10"/>
  <c r="M933" i="10"/>
  <c r="M932" i="10"/>
  <c r="M931" i="10"/>
  <c r="M930" i="10"/>
  <c r="M929" i="10"/>
  <c r="M928" i="10"/>
  <c r="M927" i="10"/>
  <c r="M926" i="10"/>
  <c r="M925" i="10"/>
  <c r="M924" i="10"/>
  <c r="M923" i="10"/>
  <c r="M922" i="10"/>
  <c r="M921" i="10"/>
  <c r="M920" i="10"/>
  <c r="M919" i="10"/>
  <c r="M918" i="10"/>
  <c r="M917" i="10"/>
  <c r="M916" i="10"/>
  <c r="M915" i="10"/>
  <c r="M914" i="10"/>
  <c r="M913" i="10"/>
  <c r="M912" i="10"/>
  <c r="M911" i="10"/>
  <c r="M910" i="10"/>
  <c r="M909" i="10"/>
  <c r="M908" i="10"/>
  <c r="M907" i="10"/>
  <c r="M906" i="10"/>
  <c r="M905" i="10"/>
  <c r="M904" i="10"/>
  <c r="M903" i="10"/>
  <c r="M902" i="10"/>
  <c r="M901" i="10"/>
  <c r="M900" i="10"/>
  <c r="M899" i="10"/>
  <c r="M898" i="10"/>
  <c r="M897" i="10"/>
  <c r="M896" i="10"/>
  <c r="M895" i="10"/>
  <c r="M894" i="10"/>
  <c r="M893" i="10"/>
  <c r="M892" i="10"/>
  <c r="M891" i="10"/>
  <c r="M890" i="10"/>
  <c r="M889" i="10"/>
  <c r="M888" i="10"/>
  <c r="M887" i="10"/>
  <c r="M886" i="10"/>
  <c r="M885" i="10"/>
  <c r="M884" i="10"/>
  <c r="M883" i="10"/>
  <c r="M882" i="10"/>
  <c r="M881" i="10"/>
  <c r="M880" i="10"/>
  <c r="M879" i="10"/>
  <c r="M878" i="10"/>
  <c r="M877" i="10"/>
  <c r="M876" i="10"/>
  <c r="M875" i="10"/>
  <c r="M874" i="10"/>
  <c r="M873" i="10"/>
  <c r="M872" i="10"/>
  <c r="M871" i="10"/>
  <c r="M870" i="10"/>
  <c r="M869" i="10"/>
  <c r="M868" i="10"/>
  <c r="M867" i="10"/>
  <c r="M866" i="10"/>
  <c r="M865" i="10"/>
  <c r="M864" i="10"/>
  <c r="M863" i="10"/>
  <c r="M862" i="10"/>
  <c r="M861" i="10"/>
  <c r="M860" i="10"/>
  <c r="M859" i="10"/>
  <c r="M858" i="10"/>
  <c r="M857" i="10"/>
  <c r="M856" i="10"/>
  <c r="M855" i="10"/>
  <c r="M854" i="10"/>
  <c r="M853" i="10"/>
  <c r="M852" i="10"/>
  <c r="M851" i="10"/>
  <c r="M850" i="10"/>
  <c r="M849" i="10"/>
  <c r="M848" i="10"/>
  <c r="M847" i="10"/>
  <c r="M846" i="10"/>
  <c r="M845" i="10"/>
  <c r="M844" i="10"/>
  <c r="M843" i="10"/>
  <c r="M842" i="10"/>
  <c r="M841" i="10"/>
  <c r="M840" i="10"/>
  <c r="M839" i="10"/>
  <c r="M838" i="10"/>
  <c r="M837" i="10"/>
  <c r="M836" i="10"/>
  <c r="M835" i="10"/>
  <c r="M834" i="10"/>
  <c r="M833" i="10"/>
  <c r="M832" i="10"/>
  <c r="M831" i="10"/>
  <c r="M830" i="10"/>
  <c r="M829" i="10"/>
  <c r="M828" i="10"/>
  <c r="M827" i="10"/>
  <c r="M826" i="10"/>
  <c r="M825" i="10"/>
  <c r="M824" i="10"/>
  <c r="M823" i="10"/>
  <c r="M822" i="10"/>
  <c r="M821" i="10"/>
  <c r="M820" i="10"/>
  <c r="M819" i="10"/>
  <c r="M818" i="10"/>
  <c r="M817" i="10"/>
  <c r="M816" i="10"/>
  <c r="M815" i="10"/>
  <c r="M814" i="10"/>
  <c r="M813" i="10"/>
  <c r="M812" i="10"/>
  <c r="M811" i="10"/>
  <c r="M810" i="10"/>
  <c r="M809" i="10"/>
  <c r="M808" i="10"/>
  <c r="M807" i="10"/>
  <c r="M806" i="10"/>
  <c r="M805" i="10"/>
  <c r="M804" i="10"/>
  <c r="M803" i="10"/>
  <c r="M802" i="10"/>
  <c r="M801" i="10"/>
  <c r="M800" i="10"/>
  <c r="M799" i="10"/>
  <c r="M798" i="10"/>
  <c r="M797" i="10"/>
  <c r="M796" i="10"/>
  <c r="M795" i="10"/>
  <c r="M794" i="10"/>
  <c r="M793" i="10"/>
  <c r="M792" i="10"/>
  <c r="M791" i="10"/>
  <c r="M790" i="10"/>
  <c r="M789" i="10"/>
  <c r="M788" i="10"/>
  <c r="M787" i="10"/>
  <c r="M786" i="10"/>
  <c r="M785" i="10"/>
  <c r="M784" i="10"/>
  <c r="M783" i="10"/>
  <c r="M782" i="10"/>
  <c r="M781" i="10"/>
  <c r="M780" i="10"/>
  <c r="M779" i="10"/>
  <c r="M778" i="10"/>
  <c r="M777" i="10"/>
  <c r="M776" i="10"/>
  <c r="M775" i="10"/>
  <c r="M774" i="10"/>
  <c r="M773" i="10"/>
  <c r="M772" i="10"/>
  <c r="M771" i="10"/>
  <c r="M770" i="10"/>
  <c r="M769" i="10"/>
  <c r="M768" i="10"/>
  <c r="M767" i="10"/>
  <c r="M766" i="10"/>
  <c r="M765" i="10"/>
  <c r="M764" i="10"/>
  <c r="M763" i="10"/>
  <c r="M762" i="10"/>
  <c r="M761" i="10"/>
  <c r="M760" i="10"/>
  <c r="M759" i="10"/>
  <c r="M758" i="10"/>
  <c r="M757" i="10"/>
  <c r="M756" i="10"/>
  <c r="M755" i="10"/>
  <c r="M754" i="10"/>
  <c r="M753" i="10"/>
  <c r="M752" i="10"/>
  <c r="M751" i="10"/>
  <c r="M750" i="10"/>
  <c r="M749" i="10"/>
  <c r="M748" i="10"/>
  <c r="M747" i="10"/>
  <c r="M746" i="10"/>
  <c r="M745" i="10"/>
  <c r="M744" i="10"/>
  <c r="M743" i="10"/>
  <c r="M742" i="10"/>
  <c r="M741" i="10"/>
  <c r="M740" i="10"/>
  <c r="M739" i="10"/>
  <c r="M738" i="10"/>
  <c r="M737" i="10"/>
  <c r="M736" i="10"/>
  <c r="M735" i="10"/>
  <c r="M734" i="10"/>
  <c r="M733" i="10"/>
  <c r="M732" i="10"/>
  <c r="M731" i="10"/>
  <c r="M730" i="10"/>
  <c r="M729" i="10"/>
  <c r="M728" i="10"/>
  <c r="M727" i="10"/>
  <c r="M726" i="10"/>
  <c r="M725" i="10"/>
  <c r="M724" i="10"/>
  <c r="M723" i="10"/>
  <c r="M722" i="10"/>
  <c r="M721" i="10"/>
  <c r="M720" i="10"/>
  <c r="M719" i="10"/>
  <c r="M718" i="10"/>
  <c r="M717" i="10"/>
  <c r="M716" i="10"/>
  <c r="M715" i="10"/>
  <c r="M714" i="10"/>
  <c r="M713" i="10"/>
  <c r="M712" i="10"/>
  <c r="M711" i="10"/>
  <c r="M710" i="10"/>
  <c r="M709" i="10"/>
  <c r="M708" i="10"/>
  <c r="M707" i="10"/>
  <c r="M706" i="10"/>
  <c r="M705" i="10"/>
  <c r="M704" i="10"/>
  <c r="M703" i="10"/>
  <c r="M702" i="10"/>
  <c r="M701" i="10"/>
  <c r="M700" i="10"/>
  <c r="M699" i="10"/>
  <c r="M698" i="10"/>
  <c r="M697" i="10"/>
  <c r="M696" i="10"/>
  <c r="M695" i="10"/>
  <c r="M694" i="10"/>
  <c r="M693" i="10"/>
  <c r="M692" i="10"/>
  <c r="M691" i="10"/>
  <c r="M690" i="10"/>
  <c r="M689" i="10"/>
  <c r="M688" i="10"/>
  <c r="M687" i="10"/>
  <c r="M686" i="10"/>
  <c r="M685" i="10"/>
  <c r="M684" i="10"/>
  <c r="M683" i="10"/>
  <c r="M682" i="10"/>
  <c r="M681" i="10"/>
  <c r="M680" i="10"/>
  <c r="M679" i="10"/>
  <c r="M678" i="10"/>
  <c r="M677" i="10"/>
  <c r="M676" i="10"/>
  <c r="M675" i="10"/>
  <c r="M674" i="10"/>
  <c r="M673" i="10"/>
  <c r="M672" i="10"/>
  <c r="M671" i="10"/>
  <c r="M670" i="10"/>
  <c r="M669" i="10"/>
  <c r="M668" i="10"/>
  <c r="M667" i="10"/>
  <c r="M666" i="10"/>
  <c r="M665" i="10"/>
  <c r="M664" i="10"/>
  <c r="M663" i="10"/>
  <c r="M662" i="10"/>
  <c r="M661" i="10"/>
  <c r="M660" i="10"/>
  <c r="M659" i="10"/>
  <c r="M658" i="10"/>
  <c r="M657" i="10"/>
  <c r="M656" i="10"/>
  <c r="M655" i="10"/>
  <c r="M654" i="10"/>
  <c r="M653" i="10"/>
  <c r="M652" i="10"/>
  <c r="M651" i="10"/>
  <c r="M650" i="10"/>
  <c r="M649" i="10"/>
  <c r="M648" i="10"/>
  <c r="M647" i="10"/>
  <c r="M646" i="10"/>
  <c r="M645" i="10"/>
  <c r="M644" i="10"/>
  <c r="M643" i="10"/>
  <c r="M642" i="10"/>
  <c r="M641" i="10"/>
  <c r="M640" i="10"/>
  <c r="M639" i="10"/>
  <c r="M638" i="10"/>
  <c r="M637" i="10"/>
  <c r="M636" i="10"/>
  <c r="M635" i="10"/>
  <c r="M634" i="10"/>
  <c r="M633" i="10"/>
  <c r="M632" i="10"/>
  <c r="M631" i="10"/>
  <c r="M630" i="10"/>
  <c r="M629" i="10"/>
  <c r="M628" i="10"/>
  <c r="M627" i="10"/>
  <c r="M626" i="10"/>
  <c r="M625" i="10"/>
  <c r="M624" i="10"/>
  <c r="M623" i="10"/>
  <c r="M622" i="10"/>
  <c r="M621" i="10"/>
  <c r="M620" i="10"/>
  <c r="M619" i="10"/>
  <c r="M618" i="10"/>
  <c r="M617" i="10"/>
  <c r="M616" i="10"/>
  <c r="M615" i="10"/>
  <c r="M614" i="10"/>
  <c r="M613" i="10"/>
  <c r="M612" i="10"/>
  <c r="M611" i="10"/>
  <c r="M610" i="10"/>
  <c r="M609" i="10"/>
  <c r="M608" i="10"/>
  <c r="M607" i="10"/>
  <c r="M606" i="10"/>
  <c r="M605" i="10"/>
  <c r="M604" i="10"/>
  <c r="M603" i="10"/>
  <c r="M602" i="10"/>
  <c r="M601" i="10"/>
  <c r="M600" i="10"/>
  <c r="M599" i="10"/>
  <c r="M598" i="10"/>
  <c r="M597" i="10"/>
  <c r="M596" i="10"/>
  <c r="M595" i="10"/>
  <c r="M594" i="10"/>
  <c r="M593" i="10"/>
  <c r="M592" i="10"/>
  <c r="M591" i="10"/>
  <c r="M590" i="10"/>
  <c r="M589" i="10"/>
  <c r="M588" i="10"/>
  <c r="M587" i="10"/>
  <c r="M586" i="10"/>
  <c r="M585" i="10"/>
  <c r="M584" i="10"/>
  <c r="M583" i="10"/>
  <c r="M582" i="10"/>
  <c r="M581" i="10"/>
  <c r="M580" i="10"/>
  <c r="M579" i="10"/>
  <c r="M578" i="10"/>
  <c r="M577" i="10"/>
  <c r="M576" i="10"/>
  <c r="M575" i="10"/>
  <c r="M574" i="10"/>
  <c r="M573" i="10"/>
  <c r="M572" i="10"/>
  <c r="M571" i="10"/>
  <c r="M570" i="10"/>
  <c r="M569" i="10"/>
  <c r="M568" i="10"/>
  <c r="M567" i="10"/>
  <c r="M566" i="10"/>
  <c r="M565" i="10"/>
  <c r="M564" i="10"/>
  <c r="M563" i="10"/>
  <c r="M562" i="10"/>
  <c r="M561" i="10"/>
  <c r="M560" i="10"/>
  <c r="M559" i="10"/>
  <c r="M558" i="10"/>
  <c r="M557" i="10"/>
  <c r="M556" i="10"/>
  <c r="M555" i="10"/>
  <c r="M554" i="10"/>
  <c r="M553" i="10"/>
  <c r="M552" i="10"/>
  <c r="M551" i="10"/>
  <c r="M550" i="10"/>
  <c r="M549" i="10"/>
  <c r="M548" i="10"/>
  <c r="M547" i="10"/>
  <c r="M546" i="10"/>
  <c r="M545" i="10"/>
  <c r="M544" i="10"/>
  <c r="M543" i="10"/>
  <c r="M542" i="10"/>
  <c r="M541" i="10"/>
  <c r="M540" i="10"/>
  <c r="M539" i="10"/>
  <c r="M538" i="10"/>
  <c r="M537" i="10"/>
  <c r="M536" i="10"/>
  <c r="M535" i="10"/>
  <c r="M534" i="10"/>
  <c r="M533" i="10"/>
  <c r="M532" i="10"/>
  <c r="M531" i="10"/>
  <c r="M530" i="10"/>
  <c r="M529" i="10"/>
  <c r="M528" i="10"/>
  <c r="M527" i="10"/>
  <c r="M526" i="10"/>
  <c r="M525" i="10"/>
  <c r="M524" i="10"/>
  <c r="M523" i="10"/>
  <c r="M522" i="10"/>
  <c r="M521" i="10"/>
  <c r="M520" i="10"/>
  <c r="M519" i="10"/>
  <c r="M518" i="10"/>
  <c r="M517" i="10"/>
  <c r="M516" i="10"/>
  <c r="M515" i="10"/>
  <c r="M514" i="10"/>
  <c r="M513" i="10"/>
  <c r="M512" i="10"/>
  <c r="M511" i="10"/>
  <c r="M510" i="10"/>
  <c r="M509" i="10"/>
  <c r="M508" i="10"/>
  <c r="M507" i="10"/>
  <c r="M506" i="10"/>
  <c r="M505" i="10"/>
  <c r="M504" i="10"/>
  <c r="M503" i="10"/>
  <c r="M502" i="10"/>
  <c r="M501" i="10"/>
  <c r="M500" i="10"/>
  <c r="M499" i="10"/>
  <c r="M498" i="10"/>
  <c r="M497" i="10"/>
  <c r="M496" i="10"/>
  <c r="M495" i="10"/>
  <c r="M494" i="10"/>
  <c r="M493" i="10"/>
  <c r="M492" i="10"/>
  <c r="M491" i="10"/>
  <c r="M490" i="10"/>
  <c r="M489" i="10"/>
  <c r="M488" i="10"/>
  <c r="M487" i="10"/>
  <c r="M486" i="10"/>
  <c r="M485" i="10"/>
  <c r="M484" i="10"/>
  <c r="M483" i="10"/>
  <c r="M482" i="10"/>
  <c r="M481" i="10"/>
  <c r="M480" i="10"/>
  <c r="M479" i="10"/>
  <c r="M478" i="10"/>
  <c r="M477" i="10"/>
  <c r="M476" i="10"/>
  <c r="M475" i="10"/>
  <c r="M474" i="10"/>
  <c r="M473" i="10"/>
  <c r="M472" i="10"/>
  <c r="M471" i="10"/>
  <c r="M470" i="10"/>
  <c r="M469" i="10"/>
  <c r="M468" i="10"/>
  <c r="M467" i="10"/>
  <c r="M466" i="10"/>
  <c r="M465" i="10"/>
  <c r="M464" i="10"/>
  <c r="M463" i="10"/>
  <c r="M462" i="10"/>
  <c r="M461" i="10"/>
  <c r="M460" i="10"/>
  <c r="M459" i="10"/>
  <c r="M458" i="10"/>
  <c r="M457" i="10"/>
  <c r="M456" i="10"/>
  <c r="M455" i="10"/>
  <c r="M454" i="10"/>
  <c r="M453" i="10"/>
  <c r="M452" i="10"/>
  <c r="M451" i="10"/>
  <c r="M450" i="10"/>
  <c r="M449" i="10"/>
  <c r="M448" i="10"/>
  <c r="M447" i="10"/>
  <c r="M446" i="10"/>
  <c r="M445" i="10"/>
  <c r="M444" i="10"/>
  <c r="M443" i="10"/>
  <c r="M442" i="10"/>
  <c r="M441" i="10"/>
  <c r="M440" i="10"/>
  <c r="M439" i="10"/>
  <c r="M438" i="10"/>
  <c r="M437" i="10"/>
  <c r="M436" i="10"/>
  <c r="M435" i="10"/>
  <c r="M434" i="10"/>
  <c r="M433" i="10"/>
  <c r="M432" i="10"/>
  <c r="M431" i="10"/>
  <c r="M430" i="10"/>
  <c r="M429" i="10"/>
  <c r="M428" i="10"/>
  <c r="M427" i="10"/>
  <c r="M426" i="10"/>
  <c r="M425" i="10"/>
  <c r="M424" i="10"/>
  <c r="M423" i="10"/>
  <c r="M422" i="10"/>
  <c r="M421" i="10"/>
  <c r="M420" i="10"/>
  <c r="M419" i="10"/>
  <c r="M418" i="10"/>
  <c r="M417" i="10"/>
  <c r="M416" i="10"/>
  <c r="M415" i="10"/>
  <c r="M414" i="10"/>
  <c r="M413" i="10"/>
  <c r="M412" i="10"/>
  <c r="M411" i="10"/>
  <c r="M410" i="10"/>
  <c r="M409" i="10"/>
  <c r="M408" i="10"/>
  <c r="M407" i="10"/>
  <c r="M406" i="10"/>
  <c r="M405" i="10"/>
  <c r="M404" i="10"/>
  <c r="M403" i="10"/>
  <c r="M402" i="10"/>
  <c r="M401" i="10"/>
  <c r="M400" i="10"/>
  <c r="M399" i="10"/>
  <c r="M398" i="10"/>
  <c r="M397" i="10"/>
  <c r="M396" i="10"/>
  <c r="M395" i="10"/>
  <c r="M394" i="10"/>
  <c r="M393" i="10"/>
  <c r="M392" i="10"/>
  <c r="M391" i="10"/>
  <c r="M390" i="10"/>
  <c r="M389" i="10"/>
  <c r="M388" i="10"/>
  <c r="M387" i="10"/>
  <c r="M386" i="10"/>
  <c r="M385" i="10"/>
  <c r="M384" i="10"/>
  <c r="M383" i="10"/>
  <c r="M382" i="10"/>
  <c r="M381" i="10"/>
  <c r="M380" i="10"/>
  <c r="M379" i="10"/>
  <c r="M378" i="10"/>
  <c r="M377" i="10"/>
  <c r="M376" i="10"/>
  <c r="M375" i="10"/>
  <c r="M374" i="10"/>
  <c r="M373" i="10"/>
  <c r="M372" i="10"/>
  <c r="M371" i="10"/>
  <c r="M370" i="10"/>
  <c r="M369" i="10"/>
  <c r="M368" i="10"/>
  <c r="M367" i="10"/>
  <c r="M366" i="10"/>
  <c r="M365" i="10"/>
  <c r="M364" i="10"/>
  <c r="M363" i="10"/>
  <c r="M362" i="10"/>
  <c r="M361" i="10"/>
  <c r="M360" i="10"/>
  <c r="M359" i="10"/>
  <c r="M358" i="10"/>
  <c r="M357" i="10"/>
  <c r="M356" i="10"/>
  <c r="M355" i="10"/>
  <c r="M354" i="10"/>
  <c r="M353" i="10"/>
  <c r="M352" i="10"/>
  <c r="M351" i="10"/>
  <c r="M350" i="10"/>
  <c r="M349" i="10"/>
  <c r="M348" i="10"/>
  <c r="M347" i="10"/>
  <c r="M346" i="10"/>
  <c r="M345" i="10"/>
  <c r="M344" i="10"/>
  <c r="M343" i="10"/>
  <c r="M342" i="10"/>
  <c r="M341" i="10"/>
  <c r="M340" i="10"/>
  <c r="M339" i="10"/>
  <c r="M338" i="10"/>
  <c r="M337" i="10"/>
  <c r="M336" i="10"/>
  <c r="M335" i="10"/>
  <c r="M334" i="10"/>
  <c r="M333" i="10"/>
  <c r="M332" i="10"/>
  <c r="M331" i="10"/>
  <c r="M330" i="10"/>
  <c r="M329" i="10"/>
  <c r="M328" i="10"/>
  <c r="M327" i="10"/>
  <c r="M326" i="10"/>
  <c r="M325" i="10"/>
  <c r="M324" i="10"/>
  <c r="M323" i="10"/>
  <c r="M322" i="10"/>
  <c r="M321" i="10"/>
  <c r="M320" i="10"/>
  <c r="M319" i="10"/>
  <c r="M318" i="10"/>
  <c r="M317" i="10"/>
  <c r="M316" i="10"/>
  <c r="M315" i="10"/>
  <c r="M314" i="10"/>
  <c r="M313" i="10"/>
  <c r="M312" i="10"/>
  <c r="M311" i="10"/>
  <c r="M310" i="10"/>
  <c r="M309" i="10"/>
  <c r="M308" i="10"/>
  <c r="M307" i="10"/>
  <c r="M306" i="10"/>
  <c r="M305" i="10"/>
  <c r="M304" i="10"/>
  <c r="M303" i="10"/>
  <c r="M302" i="10"/>
  <c r="M301" i="10"/>
  <c r="M300" i="10"/>
  <c r="M299" i="10"/>
  <c r="M298" i="10"/>
  <c r="M297" i="10"/>
  <c r="M296" i="10"/>
  <c r="M295" i="10"/>
  <c r="M294" i="10"/>
  <c r="M293" i="10"/>
  <c r="M292" i="10"/>
  <c r="M291" i="10"/>
  <c r="M290" i="10"/>
  <c r="M289" i="10"/>
  <c r="M288" i="10"/>
  <c r="M287" i="10"/>
  <c r="M286" i="10"/>
  <c r="M285" i="10"/>
  <c r="M284" i="10"/>
  <c r="M283" i="10"/>
  <c r="M282" i="10"/>
  <c r="M281" i="10"/>
  <c r="M280" i="10"/>
  <c r="M279" i="10"/>
  <c r="M278" i="10"/>
  <c r="M277" i="10"/>
  <c r="M276" i="10"/>
  <c r="M275" i="10"/>
  <c r="M274" i="10"/>
  <c r="M273" i="10"/>
  <c r="M272" i="10"/>
  <c r="M271" i="10"/>
  <c r="M270" i="10"/>
  <c r="M269" i="10"/>
  <c r="M268" i="10"/>
  <c r="M267" i="10"/>
  <c r="M266" i="10"/>
  <c r="M265" i="10"/>
  <c r="M264" i="10"/>
  <c r="M263" i="10"/>
  <c r="M262" i="10"/>
  <c r="M261" i="10"/>
  <c r="M260" i="10"/>
  <c r="M259" i="10"/>
  <c r="M258" i="10"/>
  <c r="M257" i="10"/>
  <c r="M256" i="10"/>
  <c r="M255" i="10"/>
  <c r="M254" i="10"/>
  <c r="M253" i="10"/>
  <c r="M252" i="10"/>
  <c r="M251" i="10"/>
  <c r="M250" i="10"/>
  <c r="M249" i="10"/>
  <c r="M248" i="10"/>
  <c r="M247" i="10"/>
  <c r="M246" i="10"/>
  <c r="M245" i="10"/>
  <c r="M244" i="10"/>
  <c r="M243" i="10"/>
  <c r="M242" i="10"/>
  <c r="M241" i="10"/>
  <c r="M240" i="10"/>
  <c r="M239" i="10"/>
  <c r="M238" i="10"/>
  <c r="M237" i="10"/>
  <c r="M236" i="10"/>
  <c r="M235" i="10"/>
  <c r="M234" i="10"/>
  <c r="M233" i="10"/>
  <c r="M232" i="10"/>
  <c r="M231" i="10"/>
  <c r="M230" i="10"/>
  <c r="M229" i="10"/>
  <c r="M228" i="10"/>
  <c r="M227" i="10"/>
  <c r="M226" i="10"/>
  <c r="M225" i="10"/>
  <c r="M224" i="10"/>
  <c r="M223" i="10"/>
  <c r="M222" i="10"/>
  <c r="M221" i="10"/>
  <c r="M220" i="10"/>
  <c r="M219" i="10"/>
  <c r="M218" i="10"/>
  <c r="M217" i="10"/>
  <c r="M216" i="10"/>
  <c r="M215" i="10"/>
  <c r="M214" i="10"/>
  <c r="M213" i="10"/>
  <c r="M212" i="10"/>
  <c r="M211" i="10"/>
  <c r="M210" i="10"/>
  <c r="M209" i="10"/>
  <c r="M208" i="10"/>
  <c r="M207" i="10"/>
  <c r="M206" i="10"/>
  <c r="M205" i="10"/>
  <c r="M204" i="10"/>
  <c r="M203" i="10"/>
  <c r="M202" i="10"/>
  <c r="M201" i="10"/>
  <c r="M200" i="10"/>
  <c r="M199" i="10"/>
  <c r="M198" i="10"/>
  <c r="M197" i="10"/>
  <c r="M196" i="10"/>
  <c r="M195" i="10"/>
  <c r="M194" i="10"/>
  <c r="M193" i="10"/>
  <c r="M192" i="10"/>
  <c r="M191" i="10"/>
  <c r="M190" i="10"/>
  <c r="M189" i="10"/>
  <c r="M188" i="10"/>
  <c r="M187" i="10"/>
  <c r="M186" i="10"/>
  <c r="M185" i="10"/>
  <c r="M184" i="10"/>
  <c r="M183" i="10"/>
  <c r="M182" i="10"/>
  <c r="M181" i="10"/>
  <c r="M180" i="10"/>
  <c r="M179" i="10"/>
  <c r="M178" i="10"/>
  <c r="M177" i="10"/>
  <c r="M176" i="10"/>
  <c r="M175" i="10"/>
  <c r="M174" i="10"/>
  <c r="M173" i="10"/>
  <c r="M172" i="10"/>
  <c r="M171" i="10"/>
  <c r="M170" i="10"/>
  <c r="M169" i="10"/>
  <c r="M168" i="10"/>
  <c r="M167" i="10"/>
  <c r="M166" i="10"/>
  <c r="M165" i="10"/>
  <c r="M164" i="10"/>
  <c r="M163" i="10"/>
  <c r="M162" i="10"/>
  <c r="M161" i="10"/>
  <c r="M160" i="10"/>
  <c r="M159" i="10"/>
  <c r="M158" i="10"/>
  <c r="M157" i="10"/>
  <c r="M156" i="10"/>
  <c r="M155" i="10"/>
  <c r="M154" i="10"/>
  <c r="M153" i="10"/>
  <c r="M152" i="10"/>
  <c r="M151" i="10"/>
  <c r="M150" i="10"/>
  <c r="M149" i="10"/>
  <c r="M148" i="10"/>
  <c r="M147" i="10"/>
  <c r="M146" i="10"/>
  <c r="M145" i="10"/>
  <c r="M144" i="10"/>
  <c r="M143" i="10"/>
  <c r="M142" i="10"/>
  <c r="M141" i="10"/>
  <c r="M140" i="10"/>
  <c r="M139" i="10"/>
  <c r="M138" i="10"/>
  <c r="M137" i="10"/>
  <c r="M136" i="10"/>
  <c r="M135" i="10"/>
  <c r="M134" i="10"/>
  <c r="M133" i="10"/>
  <c r="M132" i="10"/>
  <c r="M131" i="10"/>
  <c r="M130" i="10"/>
  <c r="M129" i="10"/>
  <c r="M128" i="10"/>
  <c r="M127" i="10"/>
  <c r="M126" i="10"/>
  <c r="M125" i="10"/>
  <c r="M124" i="10"/>
  <c r="M123" i="10"/>
  <c r="M122" i="10"/>
  <c r="M121" i="10"/>
  <c r="M120" i="10"/>
  <c r="M119" i="10"/>
  <c r="M118" i="10"/>
  <c r="M117" i="10"/>
  <c r="M116" i="10"/>
  <c r="M115" i="10"/>
  <c r="M114" i="10"/>
  <c r="M113" i="10"/>
  <c r="M112" i="10"/>
  <c r="M111" i="10"/>
  <c r="M110" i="10"/>
  <c r="M109" i="10"/>
  <c r="M108" i="10"/>
  <c r="M107" i="10"/>
  <c r="M106" i="10"/>
  <c r="M105" i="10"/>
  <c r="M104" i="10"/>
  <c r="M103" i="10"/>
  <c r="M102" i="10"/>
  <c r="M101" i="10"/>
  <c r="M100" i="10"/>
  <c r="M99" i="10"/>
  <c r="M98" i="10"/>
  <c r="M97" i="10"/>
  <c r="M96" i="10"/>
  <c r="M95" i="10"/>
  <c r="M94" i="10"/>
  <c r="M93" i="10"/>
  <c r="M92" i="10"/>
  <c r="M91" i="10"/>
  <c r="M90" i="10"/>
  <c r="M89" i="10"/>
  <c r="M88" i="10"/>
  <c r="M87" i="10"/>
  <c r="M86" i="10"/>
  <c r="M85" i="10"/>
  <c r="M84" i="10"/>
  <c r="M83" i="10"/>
  <c r="M82" i="10"/>
  <c r="M81" i="10"/>
  <c r="M80" i="10"/>
  <c r="M79" i="10"/>
  <c r="M78" i="10"/>
  <c r="M77" i="10"/>
  <c r="M76" i="10"/>
  <c r="M75" i="10"/>
  <c r="M74" i="10"/>
  <c r="M73" i="10"/>
  <c r="M72" i="10"/>
  <c r="M71" i="10"/>
  <c r="M70" i="10"/>
  <c r="M69" i="10"/>
  <c r="M68" i="10"/>
  <c r="M67" i="10"/>
  <c r="M66" i="10"/>
  <c r="M65" i="10"/>
  <c r="M64" i="10"/>
  <c r="M63" i="10"/>
  <c r="M62" i="10"/>
  <c r="M61" i="10"/>
  <c r="M60" i="10"/>
  <c r="M59" i="10"/>
  <c r="M58" i="10"/>
  <c r="M57" i="10"/>
  <c r="M56" i="10"/>
  <c r="M55" i="10"/>
  <c r="M54" i="10"/>
  <c r="M53" i="10"/>
  <c r="M52" i="10"/>
  <c r="M51" i="10"/>
  <c r="M50" i="10"/>
  <c r="M49" i="10"/>
  <c r="M48" i="10"/>
  <c r="M47" i="10"/>
  <c r="M46" i="10"/>
  <c r="M45" i="10"/>
  <c r="M44" i="10"/>
  <c r="M43" i="10"/>
  <c r="M42" i="10"/>
  <c r="M41" i="10"/>
  <c r="M40" i="10"/>
  <c r="M39" i="10"/>
  <c r="M38" i="10"/>
  <c r="M37" i="10"/>
  <c r="M36" i="10"/>
  <c r="M35" i="10"/>
  <c r="M34" i="10"/>
  <c r="M33" i="10"/>
  <c r="M32" i="10"/>
  <c r="M31" i="10"/>
  <c r="M30" i="10"/>
  <c r="M29" i="10"/>
  <c r="M28" i="10"/>
  <c r="M27" i="10"/>
  <c r="M26" i="10"/>
  <c r="M25" i="10"/>
  <c r="M24" i="10"/>
  <c r="M23" i="10"/>
  <c r="M22" i="10"/>
  <c r="M21" i="10"/>
  <c r="M20" i="10"/>
  <c r="M19" i="10"/>
  <c r="M18" i="10"/>
  <c r="M17" i="10"/>
  <c r="M16" i="10"/>
  <c r="M15" i="10"/>
  <c r="M14" i="10"/>
  <c r="M13" i="10"/>
  <c r="M12" i="10"/>
  <c r="M11" i="10"/>
  <c r="M10" i="10"/>
  <c r="M9" i="10"/>
  <c r="M8" i="10"/>
  <c r="M7" i="10"/>
  <c r="T6" i="10"/>
  <c r="S6" i="10"/>
  <c r="G23" i="8"/>
  <c r="F23" i="8"/>
  <c r="E23" i="8"/>
  <c r="G22" i="8"/>
  <c r="F22" i="8"/>
  <c r="E22" i="8"/>
  <c r="G21" i="8"/>
  <c r="F21" i="8"/>
  <c r="E21" i="8"/>
  <c r="G20" i="8"/>
  <c r="F20" i="8"/>
  <c r="E20" i="8"/>
  <c r="G19" i="8"/>
  <c r="F19" i="8"/>
  <c r="E19" i="8"/>
  <c r="G18" i="8"/>
  <c r="F18" i="8"/>
  <c r="E18" i="8"/>
  <c r="G17" i="8"/>
  <c r="F17" i="8"/>
  <c r="E17" i="8"/>
  <c r="G16" i="8"/>
  <c r="F16" i="8"/>
  <c r="E16" i="8"/>
  <c r="G15" i="8"/>
  <c r="F15" i="8"/>
  <c r="E15" i="8"/>
  <c r="G14" i="8"/>
  <c r="F14" i="8"/>
  <c r="E14" i="8"/>
  <c r="G13" i="8"/>
  <c r="F13" i="8"/>
  <c r="E13" i="8"/>
  <c r="G12" i="8"/>
  <c r="F12" i="8"/>
  <c r="E12" i="8"/>
  <c r="G11" i="8"/>
  <c r="F11" i="8"/>
  <c r="E11" i="8"/>
  <c r="G10" i="8"/>
  <c r="F10" i="8"/>
  <c r="E10" i="8"/>
  <c r="G9" i="8"/>
  <c r="F9" i="8"/>
  <c r="E9" i="8"/>
  <c r="G8" i="8"/>
  <c r="F8" i="8"/>
  <c r="E8" i="8"/>
  <c r="G7" i="8"/>
  <c r="F7" i="8"/>
  <c r="E7" i="8"/>
  <c r="G2" i="8"/>
  <c r="F2" i="8"/>
  <c r="E2" i="8"/>
  <c r="G2" i="7"/>
  <c r="F2" i="7"/>
  <c r="E2" i="7"/>
  <c r="D50" i="6"/>
  <c r="D49" i="6"/>
  <c r="D48" i="6"/>
  <c r="D47" i="6"/>
  <c r="D46" i="6"/>
  <c r="S45" i="6"/>
  <c r="R45" i="6"/>
  <c r="D43" i="6"/>
  <c r="D42" i="6"/>
  <c r="D41" i="6"/>
  <c r="D40" i="6"/>
  <c r="D39" i="6"/>
  <c r="S38" i="6"/>
  <c r="R38" i="6"/>
  <c r="D36" i="6"/>
  <c r="D35" i="6"/>
  <c r="D34" i="6"/>
  <c r="D33" i="6"/>
  <c r="D32" i="6"/>
  <c r="S31" i="6"/>
  <c r="R31" i="6"/>
  <c r="D29" i="6"/>
  <c r="D28" i="6"/>
  <c r="D27" i="6"/>
  <c r="D26" i="6"/>
  <c r="D25" i="6"/>
  <c r="S24" i="6"/>
  <c r="R24" i="6"/>
  <c r="D22" i="6"/>
  <c r="D21" i="6"/>
  <c r="D20" i="6"/>
  <c r="D19" i="6"/>
  <c r="D18" i="6"/>
  <c r="S17" i="6"/>
  <c r="R17" i="6"/>
  <c r="D15" i="6"/>
  <c r="D14" i="6"/>
  <c r="D13" i="6"/>
  <c r="D12" i="6"/>
  <c r="D11" i="6"/>
  <c r="S10" i="6"/>
  <c r="R10" i="6"/>
  <c r="D8" i="6"/>
  <c r="D7" i="6"/>
  <c r="D6" i="6"/>
  <c r="D5" i="6"/>
  <c r="D4" i="6"/>
  <c r="S3" i="6"/>
  <c r="R3" i="6"/>
  <c r="S45" i="5"/>
  <c r="R45" i="5"/>
  <c r="S38" i="5"/>
  <c r="R38" i="5"/>
  <c r="S31" i="5"/>
  <c r="R31" i="5"/>
  <c r="S24" i="5"/>
  <c r="R24" i="5"/>
  <c r="S17" i="5"/>
  <c r="R17" i="5"/>
  <c r="S10" i="5"/>
  <c r="R10" i="5"/>
  <c r="S3" i="5"/>
  <c r="R3" i="5"/>
  <c r="K22" i="4"/>
  <c r="J22" i="4"/>
  <c r="C22" i="4"/>
  <c r="B22" i="4"/>
  <c r="E22" i="4" s="1"/>
  <c r="K8" i="4"/>
  <c r="J8" i="4"/>
  <c r="C8" i="4"/>
  <c r="C7" i="4"/>
  <c r="B4" i="4"/>
  <c r="B3" i="4"/>
  <c r="K22" i="3"/>
  <c r="J22" i="3"/>
  <c r="C22" i="3"/>
  <c r="B22" i="3"/>
  <c r="K8" i="3"/>
  <c r="J8" i="3"/>
  <c r="B4" i="3"/>
  <c r="B3" i="3"/>
  <c r="G10" i="2"/>
  <c r="F10" i="2"/>
  <c r="E10" i="2"/>
  <c r="D10" i="2"/>
  <c r="C10" i="2"/>
  <c r="B10" i="2"/>
  <c r="G9" i="2"/>
  <c r="F9" i="2"/>
  <c r="E9" i="2"/>
  <c r="D9" i="2"/>
  <c r="C9" i="2"/>
  <c r="B9" i="2"/>
  <c r="G8" i="2"/>
  <c r="F8" i="2"/>
  <c r="E8" i="2"/>
  <c r="D8" i="2"/>
  <c r="C8" i="2"/>
  <c r="B8" i="2"/>
  <c r="G7" i="2"/>
  <c r="F7" i="2"/>
  <c r="E7" i="2"/>
  <c r="D7" i="2"/>
  <c r="C7" i="2"/>
  <c r="B7" i="2"/>
  <c r="E21" i="4" l="1"/>
</calcChain>
</file>

<file path=xl/sharedStrings.xml><?xml version="1.0" encoding="utf-8"?>
<sst xmlns="http://schemas.openxmlformats.org/spreadsheetml/2006/main" count="30210" uniqueCount="243">
  <si>
    <t>IF for putting 1 of 2 Things is a Cell</t>
  </si>
  <si>
    <t>Employee</t>
  </si>
  <si>
    <t>Sales</t>
  </si>
  <si>
    <t>Bonus? TRUE or FALSE?</t>
  </si>
  <si>
    <t>Contract reads: "If employee has sales of $20,000 or</t>
  </si>
  <si>
    <t>Rod Barbaria</t>
  </si>
  <si>
    <t>more they get a bonus</t>
  </si>
  <si>
    <t>Elinore Cromedy</t>
  </si>
  <si>
    <t>TRUE or FALSE in each cell</t>
  </si>
  <si>
    <t>Twanda Spruce</t>
  </si>
  <si>
    <t>1 of 2 Logical values</t>
  </si>
  <si>
    <t>Darius Raffety</t>
  </si>
  <si>
    <t>Frida Vickerson</t>
  </si>
  <si>
    <t>Bonus? "Bonus" or "No Bonus"</t>
  </si>
  <si>
    <t>"Bonus" or "No Bonus" in each cell</t>
  </si>
  <si>
    <t>1 of 2 Text Items</t>
  </si>
  <si>
    <t>Bonus?
0 or $750</t>
  </si>
  <si>
    <t>more they get a bonus of $750</t>
  </si>
  <si>
    <t>750 or 0 in each cell</t>
  </si>
  <si>
    <t>1 of 2 Numbers</t>
  </si>
  <si>
    <t>Bonus Commission? 5% or 1%</t>
  </si>
  <si>
    <t>Contract Reads if you have sales of more than $30,000,</t>
  </si>
  <si>
    <t>you earn a 5% bonus, otherwise you get a 1%</t>
  </si>
  <si>
    <t>bonus</t>
  </si>
  <si>
    <t>0.05 or 0.01 in each cell</t>
  </si>
  <si>
    <t>Phone Owners</t>
  </si>
  <si>
    <t>Total Data (GB)</t>
  </si>
  <si>
    <t>"Under" or "Over"</t>
  </si>
  <si>
    <t>Phone Contract reads if you data is</t>
  </si>
  <si>
    <t>under 1 GB per month you do not pay extra</t>
  </si>
  <si>
    <t>"Under" or "Over" in each cell</t>
  </si>
  <si>
    <t>Customer</t>
  </si>
  <si>
    <t>Account Balance</t>
  </si>
  <si>
    <t>"No Balance" or Show Nothing</t>
  </si>
  <si>
    <t>Customers either owe the company money or</t>
  </si>
  <si>
    <t>they have a zero balance "No Balance"</t>
  </si>
  <si>
    <t>No Balance or Show Nothing</t>
  </si>
  <si>
    <t>Comparative Operator:</t>
  </si>
  <si>
    <t xml:space="preserve"> =</t>
  </si>
  <si>
    <t xml:space="preserve"> &gt;</t>
  </si>
  <si>
    <t xml:space="preserve"> &gt;=</t>
  </si>
  <si>
    <t>&lt;</t>
  </si>
  <si>
    <t xml:space="preserve"> &lt;=</t>
  </si>
  <si>
    <t xml:space="preserve"> &lt;&gt;</t>
  </si>
  <si>
    <t>Possible Words:</t>
  </si>
  <si>
    <t>equal</t>
  </si>
  <si>
    <t>greater than</t>
  </si>
  <si>
    <t>greater than or equal to</t>
  </si>
  <si>
    <t>less than</t>
  </si>
  <si>
    <t>less than or equal to</t>
  </si>
  <si>
    <t>not</t>
  </si>
  <si>
    <t>more than</t>
  </si>
  <si>
    <t>at least</t>
  </si>
  <si>
    <t>below</t>
  </si>
  <si>
    <t>at most</t>
  </si>
  <si>
    <t>complement of</t>
  </si>
  <si>
    <t>above</t>
  </si>
  <si>
    <t>no less than</t>
  </si>
  <si>
    <t>under</t>
  </si>
  <si>
    <t>no more than</t>
  </si>
  <si>
    <t>X or more</t>
  </si>
  <si>
    <t>X or less</t>
  </si>
  <si>
    <t>Examples of Words:</t>
  </si>
  <si>
    <t>If Hurdle:</t>
  </si>
  <si>
    <t>Comparative Operators:</t>
  </si>
  <si>
    <t>Ex 1</t>
  </si>
  <si>
    <t>Your Sales</t>
  </si>
  <si>
    <t xml:space="preserve"> &gt; Greater Than</t>
  </si>
  <si>
    <t>Do You Get Bonus?</t>
  </si>
  <si>
    <t xml:space="preserve"> &gt;= Greater Than Or Equal To</t>
  </si>
  <si>
    <t>Your Bonus</t>
  </si>
  <si>
    <t xml:space="preserve"> &lt; Less Than</t>
  </si>
  <si>
    <t xml:space="preserve"> &lt;= Less Than Or Equal To</t>
  </si>
  <si>
    <t>Bonus Amount</t>
  </si>
  <si>
    <t xml:space="preserve"> = Equal To</t>
  </si>
  <si>
    <t>Bonus Hurdle</t>
  </si>
  <si>
    <t xml:space="preserve"> &lt;&gt; Not Equal To</t>
  </si>
  <si>
    <t>Ex 2</t>
  </si>
  <si>
    <t>Debit Numbers</t>
  </si>
  <si>
    <t>Credit Numbers</t>
  </si>
  <si>
    <t>In Balance?</t>
  </si>
  <si>
    <t>Ex 3</t>
  </si>
  <si>
    <t>Hurdle</t>
  </si>
  <si>
    <t>Ex 4</t>
  </si>
  <si>
    <t>Ex 5</t>
  </si>
  <si>
    <t>Bonus</t>
  </si>
  <si>
    <t>Ex 6</t>
  </si>
  <si>
    <t>Bonus %</t>
  </si>
  <si>
    <t>No Bonus %</t>
  </si>
  <si>
    <t>Ex 7</t>
  </si>
  <si>
    <t>Calculate Commission Paid</t>
  </si>
  <si>
    <t>0.05 or 0.01 into each formula</t>
  </si>
  <si>
    <t>Ex 8</t>
  </si>
  <si>
    <t>Past Hurdle Text:</t>
  </si>
  <si>
    <t>Under Hurdle Text:</t>
  </si>
  <si>
    <t xml:space="preserve">Phone Contract reads if you data is under </t>
  </si>
  <si>
    <t>Over</t>
  </si>
  <si>
    <t>Under</t>
  </si>
  <si>
    <t>1 GB per month you do not pay extra</t>
  </si>
  <si>
    <t>Ex 9</t>
  </si>
  <si>
    <t>No Balance</t>
  </si>
  <si>
    <t>Since zero is ALWAYS the hurdle</t>
  </si>
  <si>
    <t>We can hard code</t>
  </si>
  <si>
    <t>criteria into formula</t>
  </si>
  <si>
    <t xml:space="preserve">The way to Show Nothing in an Excel Formula is to use a </t>
  </si>
  <si>
    <r>
      <rPr>
        <b/>
        <sz val="11"/>
        <color theme="1"/>
        <rFont val="Calibri"/>
      </rPr>
      <t>Zero Length Text String</t>
    </r>
    <r>
      <rPr>
        <sz val="11"/>
        <color theme="1"/>
        <rFont val="Calibri"/>
      </rPr>
      <t xml:space="preserve"> by using Two Double Quotes with nothing between them, like: </t>
    </r>
    <r>
      <rPr>
        <b/>
        <sz val="11"/>
        <color theme="1"/>
        <rFont val="Calibri"/>
      </rPr>
      <t>""</t>
    </r>
  </si>
  <si>
    <r>
      <rPr>
        <b/>
        <sz val="11"/>
        <color theme="1"/>
        <rFont val="Calibri"/>
      </rPr>
      <t>Zero Length Text String</t>
    </r>
    <r>
      <rPr>
        <sz val="11"/>
        <color theme="1"/>
        <rFont val="Calibri"/>
      </rPr>
      <t xml:space="preserve"> by using Two Double Quotes with nothing between them, like: </t>
    </r>
    <r>
      <rPr>
        <b/>
        <sz val="11"/>
        <color theme="1"/>
        <rFont val="Calibri"/>
      </rPr>
      <t>""</t>
    </r>
  </si>
  <si>
    <t>Ex 10</t>
  </si>
  <si>
    <t>Ex 11</t>
  </si>
  <si>
    <t>Ex 12</t>
  </si>
  <si>
    <t>ISNUMBER</t>
  </si>
  <si>
    <t>ISBLANK</t>
  </si>
  <si>
    <t>ISTEXT</t>
  </si>
  <si>
    <t>IS Functions allow you to ask a question and get a TRUE or FALSE answer.</t>
  </si>
  <si>
    <t>Is it a Number?</t>
  </si>
  <si>
    <t>Is cell empty?</t>
  </si>
  <si>
    <t>Is it Text?</t>
  </si>
  <si>
    <t>ISNUMBER(value)</t>
  </si>
  <si>
    <t>Value refers to a number.</t>
  </si>
  <si>
    <t>Date</t>
  </si>
  <si>
    <t>Invoice Number</t>
  </si>
  <si>
    <t>Product</t>
  </si>
  <si>
    <t>Sale Entered?</t>
  </si>
  <si>
    <t>Sale Not Entered?</t>
  </si>
  <si>
    <t>Is Text?</t>
  </si>
  <si>
    <t>ISTEXT(value)</t>
  </si>
  <si>
    <t>Value refers to text.</t>
  </si>
  <si>
    <t>Quad</t>
  </si>
  <si>
    <t>ISBLANK(value)</t>
  </si>
  <si>
    <t>Value refers to an empty cell.</t>
  </si>
  <si>
    <t>Kangaroo</t>
  </si>
  <si>
    <t>ISERROR(value)</t>
  </si>
  <si>
    <t>Value refers to any error value.</t>
  </si>
  <si>
    <t>ISNA(value)</t>
  </si>
  <si>
    <t>Value refers to the #N/A error value.</t>
  </si>
  <si>
    <t>Aspen</t>
  </si>
  <si>
    <t>ISERR(value)</t>
  </si>
  <si>
    <t>Value refers to any error value except #N/A.</t>
  </si>
  <si>
    <t>Sunset</t>
  </si>
  <si>
    <t>ISNONTEXT(value)</t>
  </si>
  <si>
    <t>Value refers to any item that is not text.</t>
  </si>
  <si>
    <t>Carlota</t>
  </si>
  <si>
    <t>ISLOGICAL(value)</t>
  </si>
  <si>
    <t>Value refers to a logical value.</t>
  </si>
  <si>
    <t>ISFORMULA(value)</t>
  </si>
  <si>
    <t>Value refers to a formula</t>
  </si>
  <si>
    <t>$614..00</t>
  </si>
  <si>
    <t>$$722</t>
  </si>
  <si>
    <t>If sales are greater than 250 than categorize it as 'Large', otherwise 'Small'</t>
  </si>
  <si>
    <t>Company has used these Category names for years and has no plans of changing the names.</t>
  </si>
  <si>
    <t>Make a Cross Tabulated PivotTable Sales Summary Report that shows Country Code in Rows area &amp; Sales Category in the Columns area.</t>
  </si>
  <si>
    <t>Ex 13</t>
  </si>
  <si>
    <t>County Code</t>
  </si>
  <si>
    <t>Units</t>
  </si>
  <si>
    <t>Sales Category</t>
  </si>
  <si>
    <t>Frido Fast Catch</t>
  </si>
  <si>
    <t>USA</t>
  </si>
  <si>
    <t>ESP</t>
  </si>
  <si>
    <t>Fun Fly</t>
  </si>
  <si>
    <t>POL</t>
  </si>
  <si>
    <t>Sunshine</t>
  </si>
  <si>
    <t>ARE</t>
  </si>
  <si>
    <t>CZE</t>
  </si>
  <si>
    <t>Majestic Beaut</t>
  </si>
  <si>
    <t>UKR</t>
  </si>
  <si>
    <t>Darnell Tri Fly</t>
  </si>
  <si>
    <t>ISL</t>
  </si>
  <si>
    <t>DOM</t>
  </si>
  <si>
    <t>Bellen</t>
  </si>
  <si>
    <t>BRA</t>
  </si>
  <si>
    <t>CAN</t>
  </si>
  <si>
    <t>Eagle</t>
  </si>
  <si>
    <t>IND</t>
  </si>
  <si>
    <t>ITA</t>
  </si>
  <si>
    <t>ARG</t>
  </si>
  <si>
    <t>Yanaki</t>
  </si>
  <si>
    <t>ARM</t>
  </si>
  <si>
    <t>GelFast</t>
  </si>
  <si>
    <t>NAM</t>
  </si>
  <si>
    <t>VEN</t>
  </si>
  <si>
    <t>GBR</t>
  </si>
  <si>
    <t>NLD</t>
  </si>
  <si>
    <t>PRI</t>
  </si>
  <si>
    <t>PHL</t>
  </si>
  <si>
    <t>JPN</t>
  </si>
  <si>
    <t>DEU</t>
  </si>
  <si>
    <t>ZMB</t>
  </si>
  <si>
    <t>AUS</t>
  </si>
  <si>
    <t>GTM</t>
  </si>
  <si>
    <t>ISR</t>
  </si>
  <si>
    <t>Phoenix</t>
  </si>
  <si>
    <t>NPL</t>
  </si>
  <si>
    <t>DZA</t>
  </si>
  <si>
    <t>Manu LD</t>
  </si>
  <si>
    <t>FRA</t>
  </si>
  <si>
    <t>SWE</t>
  </si>
  <si>
    <t>MAR</t>
  </si>
  <si>
    <t>IDN</t>
  </si>
  <si>
    <t>Alpine</t>
  </si>
  <si>
    <t>MYS</t>
  </si>
  <si>
    <t>Manu MTA</t>
  </si>
  <si>
    <t>Crested Beaut</t>
  </si>
  <si>
    <t>ECU</t>
  </si>
  <si>
    <t>HKG</t>
  </si>
  <si>
    <t>BHS</t>
  </si>
  <si>
    <t>LKA</t>
  </si>
  <si>
    <t>FIN</t>
  </si>
  <si>
    <t>JAM</t>
  </si>
  <si>
    <t>AUT</t>
  </si>
  <si>
    <t>EGY</t>
  </si>
  <si>
    <t>CHE</t>
  </si>
  <si>
    <t>BEL</t>
  </si>
  <si>
    <t>PER</t>
  </si>
  <si>
    <t>COL</t>
  </si>
  <si>
    <t>SAU</t>
  </si>
  <si>
    <t>CHL</t>
  </si>
  <si>
    <t>Fire Aspen</t>
  </si>
  <si>
    <t>MEX</t>
  </si>
  <si>
    <t>Carlota Doublers</t>
  </si>
  <si>
    <t>KEN</t>
  </si>
  <si>
    <t>SGP</t>
  </si>
  <si>
    <t>RUS</t>
  </si>
  <si>
    <t>KHM</t>
  </si>
  <si>
    <t>Sunspot</t>
  </si>
  <si>
    <t>Bower Aussie Round</t>
  </si>
  <si>
    <t>NOR</t>
  </si>
  <si>
    <t>GRC</t>
  </si>
  <si>
    <t>HUN</t>
  </si>
  <si>
    <t>TUR</t>
  </si>
  <si>
    <t>FJI</t>
  </si>
  <si>
    <t>LUX</t>
  </si>
  <si>
    <t>TWN</t>
  </si>
  <si>
    <t>MAC</t>
  </si>
  <si>
    <t>VNM</t>
  </si>
  <si>
    <t>NZL</t>
  </si>
  <si>
    <t>PRT</t>
  </si>
  <si>
    <t>THA</t>
  </si>
  <si>
    <t>CRI</t>
  </si>
  <si>
    <t>ZAF</t>
  </si>
  <si>
    <t>IRL</t>
  </si>
  <si>
    <t>BGR</t>
  </si>
  <si>
    <t>DNK</t>
  </si>
  <si>
    <t>No. Of "Large"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</si>
</sst>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6" formatCode="&quot;$&quot;#,##0_);[Red]\(&quot;$&quot;#,##0\)"/>
    <numFmt numFmtId="8" formatCode="&quot;$&quot;#,##0.00_);[Red]\(&quot;$&quot;#,##0.00\)"/>
    <numFmt numFmtId="43" formatCode="_(* #,##0.00_);_(* \(#,##0.00\);_(* &quot;-&quot;??_);_(@_)"/>
    <numFmt numFmtId="164" formatCode="d/m/yyyy"/>
    <numFmt numFmtId="165" formatCode="&quot;$&quot;#,##0.00"/>
  </numFmts>
  <fonts count="17">
    <font>
      <sz val="11"/>
      <color theme="1"/>
      <name val="Calibri"/>
      <scheme val="minor"/>
    </font>
    <font>
      <b/>
      <sz val="18"/>
      <color rgb="FF0000FF"/>
      <name val="Arial"/>
    </font>
    <font>
      <sz val="11"/>
      <color theme="0"/>
      <name val="Calibri"/>
    </font>
    <font>
      <sz val="11"/>
      <color theme="1"/>
      <name val="Calibri"/>
      <scheme val="minor"/>
    </font>
    <font>
      <sz val="10"/>
      <color theme="1"/>
      <name val="Arial"/>
    </font>
    <font>
      <sz val="11"/>
      <color theme="1"/>
      <name val="Calibri"/>
    </font>
    <font>
      <b/>
      <sz val="11"/>
      <color rgb="FFFF0000"/>
      <name val="Calibri"/>
    </font>
    <font>
      <b/>
      <sz val="14"/>
      <color theme="0"/>
      <name val="Calibri"/>
    </font>
    <font>
      <b/>
      <sz val="26"/>
      <color theme="1"/>
      <name val="Calibri"/>
    </font>
    <font>
      <sz val="12"/>
      <color theme="1"/>
      <name val="Calibri"/>
    </font>
    <font>
      <sz val="11"/>
      <name val="Calibri"/>
    </font>
    <font>
      <sz val="12"/>
      <color theme="0"/>
      <name val="Calibri"/>
    </font>
    <font>
      <b/>
      <u/>
      <sz val="11"/>
      <color theme="1"/>
      <name val="Calibri"/>
    </font>
    <font>
      <b/>
      <sz val="10"/>
      <color theme="1"/>
      <name val="Arial"/>
    </font>
    <font>
      <sz val="10"/>
      <color theme="0"/>
      <name val="Arial"/>
    </font>
    <font>
      <b/>
      <sz val="11"/>
      <color theme="1"/>
      <name val="Calibri"/>
    </font>
    <font>
      <b/>
      <sz val="11"/>
      <color theme="0"/>
      <name val="Calibri"/>
    </font>
  </fonts>
  <fills count="9">
    <fill>
      <patternFill patternType="none"/>
    </fill>
    <fill>
      <patternFill patternType="gray125"/>
    </fill>
    <fill>
      <patternFill patternType="solid">
        <fgColor rgb="FF002060"/>
        <bgColor rgb="FF002060"/>
      </patternFill>
    </fill>
    <fill>
      <patternFill patternType="solid">
        <fgColor rgb="FF0070C0"/>
        <bgColor rgb="FF0070C0"/>
      </patternFill>
    </fill>
    <fill>
      <patternFill patternType="solid">
        <fgColor theme="1"/>
        <bgColor theme="1"/>
      </patternFill>
    </fill>
    <fill>
      <patternFill patternType="solid">
        <fgColor rgb="FFFF0000"/>
        <bgColor rgb="FFFF0000"/>
      </patternFill>
    </fill>
    <fill>
      <patternFill patternType="solid">
        <fgColor rgb="FFFFFFCC"/>
        <bgColor rgb="FFFFFFCC"/>
      </patternFill>
    </fill>
    <fill>
      <patternFill patternType="solid">
        <fgColor rgb="FFCCFFCC"/>
        <bgColor rgb="FFCCFFCC"/>
      </patternFill>
    </fill>
    <fill>
      <patternFill patternType="solid">
        <fgColor rgb="FFFFFF00"/>
        <bgColor rgb="FFFFFF00"/>
      </patternFill>
    </fill>
  </fills>
  <borders count="15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double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56">
    <xf numFmtId="0" fontId="0" fillId="0" borderId="0" xfId="0"/>
    <xf numFmtId="0" fontId="1" fillId="0" borderId="0" xfId="0" applyFont="1"/>
    <xf numFmtId="0" fontId="2" fillId="2" borderId="1" xfId="0" applyFont="1" applyFill="1" applyBorder="1" applyAlignment="1">
      <alignment wrapText="1"/>
    </xf>
    <xf numFmtId="0" fontId="3" fillId="0" borderId="0" xfId="0" applyFont="1"/>
    <xf numFmtId="0" fontId="4" fillId="0" borderId="1" xfId="0" applyFont="1" applyBorder="1"/>
    <xf numFmtId="43" fontId="4" fillId="0" borderId="1" xfId="0" applyNumberFormat="1" applyFont="1" applyBorder="1"/>
    <xf numFmtId="0" fontId="5" fillId="0" borderId="1" xfId="0" applyFont="1" applyBorder="1"/>
    <xf numFmtId="0" fontId="6" fillId="0" borderId="0" xfId="0" applyFont="1"/>
    <xf numFmtId="0" fontId="2" fillId="2" borderId="1" xfId="0" applyFont="1" applyFill="1" applyBorder="1"/>
    <xf numFmtId="0" fontId="7" fillId="3" borderId="1" xfId="0" applyFont="1" applyFill="1" applyBorder="1"/>
    <xf numFmtId="0" fontId="8" fillId="0" borderId="1" xfId="0" applyFont="1" applyBorder="1" applyAlignment="1">
      <alignment horizontal="center"/>
    </xf>
    <xf numFmtId="0" fontId="9" fillId="0" borderId="1" xfId="0" applyFont="1" applyBorder="1" applyAlignment="1">
      <alignment wrapText="1"/>
    </xf>
    <xf numFmtId="0" fontId="5" fillId="4" borderId="5" xfId="0" applyFont="1" applyFill="1" applyBorder="1"/>
    <xf numFmtId="0" fontId="11" fillId="5" borderId="1" xfId="0" applyFont="1" applyFill="1" applyBorder="1"/>
    <xf numFmtId="0" fontId="9" fillId="0" borderId="1" xfId="0" applyFont="1" applyBorder="1"/>
    <xf numFmtId="0" fontId="4" fillId="0" borderId="0" xfId="0" applyFont="1"/>
    <xf numFmtId="0" fontId="12" fillId="6" borderId="1" xfId="0" applyFont="1" applyFill="1" applyBorder="1" applyAlignment="1">
      <alignment wrapText="1"/>
    </xf>
    <xf numFmtId="0" fontId="13" fillId="0" borderId="0" xfId="0" applyFont="1"/>
    <xf numFmtId="0" fontId="14" fillId="2" borderId="1" xfId="0" applyFont="1" applyFill="1" applyBorder="1"/>
    <xf numFmtId="8" fontId="4" fillId="0" borderId="1" xfId="0" applyNumberFormat="1" applyFont="1" applyBorder="1"/>
    <xf numFmtId="0" fontId="4" fillId="6" borderId="1" xfId="0" applyFont="1" applyFill="1" applyBorder="1"/>
    <xf numFmtId="8" fontId="4" fillId="7" borderId="1" xfId="0" applyNumberFormat="1" applyFont="1" applyFill="1" applyBorder="1"/>
    <xf numFmtId="8" fontId="5" fillId="0" borderId="0" xfId="0" applyNumberFormat="1" applyFont="1"/>
    <xf numFmtId="0" fontId="14" fillId="5" borderId="1" xfId="0" applyFont="1" applyFill="1" applyBorder="1"/>
    <xf numFmtId="6" fontId="4" fillId="0" borderId="1" xfId="0" applyNumberFormat="1" applyFont="1" applyBorder="1"/>
    <xf numFmtId="0" fontId="14" fillId="2" borderId="1" xfId="0" applyFont="1" applyFill="1" applyBorder="1" applyAlignment="1">
      <alignment wrapText="1"/>
    </xf>
    <xf numFmtId="6" fontId="4" fillId="0" borderId="2" xfId="0" applyNumberFormat="1" applyFont="1" applyBorder="1"/>
    <xf numFmtId="0" fontId="4" fillId="7" borderId="1" xfId="0" applyFont="1" applyFill="1" applyBorder="1"/>
    <xf numFmtId="6" fontId="4" fillId="0" borderId="6" xfId="0" applyNumberFormat="1" applyFont="1" applyBorder="1"/>
    <xf numFmtId="0" fontId="15" fillId="0" borderId="0" xfId="0" applyFont="1"/>
    <xf numFmtId="0" fontId="2" fillId="5" borderId="1" xfId="0" applyFont="1" applyFill="1" applyBorder="1"/>
    <xf numFmtId="0" fontId="5" fillId="7" borderId="1" xfId="0" applyFont="1" applyFill="1" applyBorder="1"/>
    <xf numFmtId="0" fontId="2" fillId="5" borderId="1" xfId="0" applyFont="1" applyFill="1" applyBorder="1" applyAlignment="1">
      <alignment wrapText="1"/>
    </xf>
    <xf numFmtId="10" fontId="5" fillId="7" borderId="1" xfId="0" applyNumberFormat="1" applyFont="1" applyFill="1" applyBorder="1"/>
    <xf numFmtId="43" fontId="5" fillId="7" borderId="1" xfId="0" applyNumberFormat="1" applyFont="1" applyFill="1" applyBorder="1"/>
    <xf numFmtId="0" fontId="5" fillId="8" borderId="1" xfId="0" applyFont="1" applyFill="1" applyBorder="1"/>
    <xf numFmtId="0" fontId="5" fillId="0" borderId="0" xfId="0" applyFont="1" applyAlignment="1">
      <alignment vertical="center"/>
    </xf>
    <xf numFmtId="164" fontId="5" fillId="0" borderId="1" xfId="0" applyNumberFormat="1" applyFont="1" applyBorder="1"/>
    <xf numFmtId="165" fontId="5" fillId="0" borderId="1" xfId="0" applyNumberFormat="1" applyFont="1" applyBorder="1"/>
    <xf numFmtId="0" fontId="5" fillId="0" borderId="1" xfId="0" applyFont="1" applyBorder="1" applyAlignment="1">
      <alignment horizontal="left"/>
    </xf>
    <xf numFmtId="0" fontId="5" fillId="6" borderId="7" xfId="0" applyFont="1" applyFill="1" applyBorder="1"/>
    <xf numFmtId="0" fontId="5" fillId="6" borderId="8" xfId="0" applyFont="1" applyFill="1" applyBorder="1"/>
    <xf numFmtId="0" fontId="5" fillId="6" borderId="9" xfId="0" applyFont="1" applyFill="1" applyBorder="1"/>
    <xf numFmtId="0" fontId="5" fillId="6" borderId="10" xfId="0" applyFont="1" applyFill="1" applyBorder="1"/>
    <xf numFmtId="0" fontId="5" fillId="6" borderId="5" xfId="0" applyFont="1" applyFill="1" applyBorder="1"/>
    <xf numFmtId="0" fontId="5" fillId="6" borderId="11" xfId="0" applyFont="1" applyFill="1" applyBorder="1"/>
    <xf numFmtId="0" fontId="5" fillId="6" borderId="12" xfId="0" applyFont="1" applyFill="1" applyBorder="1"/>
    <xf numFmtId="0" fontId="5" fillId="6" borderId="13" xfId="0" applyFont="1" applyFill="1" applyBorder="1"/>
    <xf numFmtId="0" fontId="5" fillId="6" borderId="14" xfId="0" applyFont="1" applyFill="1" applyBorder="1"/>
    <xf numFmtId="0" fontId="16" fillId="2" borderId="1" xfId="0" applyFont="1" applyFill="1" applyBorder="1"/>
    <xf numFmtId="0" fontId="7" fillId="3" borderId="2" xfId="0" applyFont="1" applyFill="1" applyBorder="1" applyAlignment="1">
      <alignment horizontal="center" vertical="center" wrapText="1"/>
    </xf>
    <xf numFmtId="0" fontId="10" fillId="0" borderId="3" xfId="0" applyFont="1" applyBorder="1"/>
    <xf numFmtId="0" fontId="10" fillId="0" borderId="4" xfId="0" applyFont="1" applyBorder="1"/>
    <xf numFmtId="2" fontId="5" fillId="0" borderId="1" xfId="1" applyNumberFormat="1" applyFont="1" applyBorder="1"/>
    <xf numFmtId="2" fontId="5" fillId="7" borderId="1" xfId="1" applyNumberFormat="1" applyFont="1" applyFill="1" applyBorder="1"/>
    <xf numFmtId="0" fontId="16" fillId="2" borderId="10" xfId="0" applyFont="1" applyFill="1" applyBorder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customschemas.google.com/relationships/workbookmetadata" Target="metadata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11</xdr:col>
      <xdr:colOff>533400</xdr:colOff>
      <xdr:row>2</xdr:row>
      <xdr:rowOff>19050</xdr:rowOff>
    </xdr:from>
    <xdr:ext cx="3467100" cy="266700"/>
    <xdr:pic>
      <xdr:nvPicPr>
        <xdr:cNvPr id="2" name="image2.jpg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11</xdr:col>
      <xdr:colOff>314325</xdr:colOff>
      <xdr:row>3</xdr:row>
      <xdr:rowOff>152400</xdr:rowOff>
    </xdr:from>
    <xdr:ext cx="7686675" cy="2762250"/>
    <xdr:pic>
      <xdr:nvPicPr>
        <xdr:cNvPr id="3" name="image3.png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942975</xdr:colOff>
      <xdr:row>4</xdr:row>
      <xdr:rowOff>114300</xdr:rowOff>
    </xdr:from>
    <xdr:ext cx="1962150" cy="1114425"/>
    <xdr:pic>
      <xdr:nvPicPr>
        <xdr:cNvPr id="2" name="image1.png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666750</xdr:colOff>
      <xdr:row>4</xdr:row>
      <xdr:rowOff>133350</xdr:rowOff>
    </xdr:from>
    <xdr:ext cx="1800225" cy="1114425"/>
    <xdr:pic>
      <xdr:nvPicPr>
        <xdr:cNvPr id="2" name="image4.png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FFFF00"/>
  </sheetPr>
  <dimension ref="A1:F1000"/>
  <sheetViews>
    <sheetView showGridLines="0" topLeftCell="A19" workbookViewId="0">
      <selection activeCell="C25" sqref="C25:C29"/>
    </sheetView>
  </sheetViews>
  <sheetFormatPr defaultColWidth="14.42578125" defaultRowHeight="15" customHeight="1"/>
  <cols>
    <col min="1" max="1" width="14.85546875" customWidth="1"/>
    <col min="2" max="2" width="11.42578125" customWidth="1"/>
    <col min="3" max="3" width="15.42578125" customWidth="1"/>
    <col min="4" max="4" width="1.85546875" customWidth="1"/>
    <col min="5" max="26" width="8.85546875" customWidth="1"/>
  </cols>
  <sheetData>
    <row r="1" spans="1:6" ht="23.25">
      <c r="A1" s="1" t="s">
        <v>0</v>
      </c>
    </row>
    <row r="3" spans="1:6" ht="30">
      <c r="A3" s="2" t="s">
        <v>1</v>
      </c>
      <c r="B3" s="2" t="s">
        <v>2</v>
      </c>
      <c r="C3" s="2" t="s">
        <v>3</v>
      </c>
      <c r="E3" s="3" t="s">
        <v>4</v>
      </c>
    </row>
    <row r="4" spans="1:6">
      <c r="A4" s="4" t="s">
        <v>5</v>
      </c>
      <c r="B4" s="5">
        <v>17382</v>
      </c>
      <c r="C4" s="6" t="b">
        <f>IF(B4&gt;=20000,TRUE,FALSE)</f>
        <v>0</v>
      </c>
      <c r="E4" s="3" t="s">
        <v>6</v>
      </c>
    </row>
    <row r="5" spans="1:6">
      <c r="A5" s="4" t="s">
        <v>7</v>
      </c>
      <c r="B5" s="5">
        <v>19504</v>
      </c>
      <c r="C5" s="6" t="b">
        <f t="shared" ref="C5:C8" si="0">IF(B5&gt;=20000,TRUE,FALSE)</f>
        <v>0</v>
      </c>
      <c r="F5" s="7" t="s">
        <v>8</v>
      </c>
    </row>
    <row r="6" spans="1:6">
      <c r="A6" s="4" t="s">
        <v>9</v>
      </c>
      <c r="B6" s="5">
        <v>29999.99</v>
      </c>
      <c r="C6" s="6" t="b">
        <f t="shared" si="0"/>
        <v>1</v>
      </c>
      <c r="F6" s="3" t="s">
        <v>10</v>
      </c>
    </row>
    <row r="7" spans="1:6">
      <c r="A7" s="4" t="s">
        <v>11</v>
      </c>
      <c r="B7" s="5">
        <v>30000.01</v>
      </c>
      <c r="C7" s="6" t="b">
        <f t="shared" si="0"/>
        <v>1</v>
      </c>
    </row>
    <row r="8" spans="1:6">
      <c r="A8" s="4" t="s">
        <v>12</v>
      </c>
      <c r="B8" s="5">
        <v>16081</v>
      </c>
      <c r="C8" s="6" t="b">
        <f t="shared" si="0"/>
        <v>0</v>
      </c>
    </row>
    <row r="10" spans="1:6" ht="30">
      <c r="A10" s="2" t="s">
        <v>1</v>
      </c>
      <c r="B10" s="2" t="s">
        <v>2</v>
      </c>
      <c r="C10" s="2" t="s">
        <v>13</v>
      </c>
      <c r="E10" s="3" t="s">
        <v>4</v>
      </c>
    </row>
    <row r="11" spans="1:6">
      <c r="A11" s="4" t="s">
        <v>5</v>
      </c>
      <c r="B11" s="5">
        <v>17382</v>
      </c>
      <c r="C11" s="6" t="str">
        <f>IF(B11&gt;=20000,"Bonus","No bonus")</f>
        <v>No bonus</v>
      </c>
      <c r="E11" s="3" t="s">
        <v>6</v>
      </c>
    </row>
    <row r="12" spans="1:6">
      <c r="A12" s="4" t="s">
        <v>7</v>
      </c>
      <c r="B12" s="5">
        <v>19504</v>
      </c>
      <c r="C12" s="6" t="str">
        <f t="shared" ref="C12:C15" si="1">IF(B12&gt;=20000,"Bonus","No bonus")</f>
        <v>No bonus</v>
      </c>
      <c r="F12" s="7" t="s">
        <v>14</v>
      </c>
    </row>
    <row r="13" spans="1:6">
      <c r="A13" s="4" t="s">
        <v>9</v>
      </c>
      <c r="B13" s="5">
        <v>29999.99</v>
      </c>
      <c r="C13" s="6" t="str">
        <f t="shared" si="1"/>
        <v>Bonus</v>
      </c>
      <c r="F13" s="3" t="s">
        <v>15</v>
      </c>
    </row>
    <row r="14" spans="1:6">
      <c r="A14" s="4" t="s">
        <v>11</v>
      </c>
      <c r="B14" s="5">
        <v>30000.01</v>
      </c>
      <c r="C14" s="6" t="str">
        <f t="shared" si="1"/>
        <v>Bonus</v>
      </c>
    </row>
    <row r="15" spans="1:6">
      <c r="A15" s="4" t="s">
        <v>12</v>
      </c>
      <c r="B15" s="5">
        <v>16081</v>
      </c>
      <c r="C15" s="6" t="str">
        <f t="shared" si="1"/>
        <v>No bonus</v>
      </c>
    </row>
    <row r="17" spans="1:6" ht="30">
      <c r="A17" s="2" t="s">
        <v>1</v>
      </c>
      <c r="B17" s="2" t="s">
        <v>2</v>
      </c>
      <c r="C17" s="2" t="s">
        <v>16</v>
      </c>
      <c r="E17" s="3" t="s">
        <v>4</v>
      </c>
    </row>
    <row r="18" spans="1:6">
      <c r="A18" s="4" t="s">
        <v>5</v>
      </c>
      <c r="B18" s="5">
        <v>17382</v>
      </c>
      <c r="C18" s="6">
        <f>IF(B18&gt;=20000,750,0)</f>
        <v>0</v>
      </c>
      <c r="E18" s="3" t="s">
        <v>17</v>
      </c>
    </row>
    <row r="19" spans="1:6">
      <c r="A19" s="4" t="s">
        <v>7</v>
      </c>
      <c r="B19" s="5">
        <v>19504</v>
      </c>
      <c r="C19" s="6">
        <f t="shared" ref="C19:C22" si="2">IF(B19&gt;=20000,750,0)</f>
        <v>0</v>
      </c>
      <c r="F19" s="7" t="s">
        <v>18</v>
      </c>
    </row>
    <row r="20" spans="1:6">
      <c r="A20" s="4" t="s">
        <v>9</v>
      </c>
      <c r="B20" s="5">
        <v>29999.99</v>
      </c>
      <c r="C20" s="6">
        <f t="shared" si="2"/>
        <v>750</v>
      </c>
      <c r="F20" s="3" t="s">
        <v>19</v>
      </c>
    </row>
    <row r="21" spans="1:6" ht="15.75" customHeight="1">
      <c r="A21" s="4" t="s">
        <v>11</v>
      </c>
      <c r="B21" s="5">
        <v>30000.01</v>
      </c>
      <c r="C21" s="6">
        <f t="shared" si="2"/>
        <v>750</v>
      </c>
    </row>
    <row r="22" spans="1:6" ht="15.75" customHeight="1">
      <c r="A22" s="4" t="s">
        <v>12</v>
      </c>
      <c r="B22" s="5">
        <v>16081</v>
      </c>
      <c r="C22" s="6">
        <f t="shared" si="2"/>
        <v>0</v>
      </c>
    </row>
    <row r="23" spans="1:6" ht="15.75" customHeight="1"/>
    <row r="24" spans="1:6" ht="15.75" customHeight="1">
      <c r="A24" s="2" t="s">
        <v>1</v>
      </c>
      <c r="B24" s="8" t="s">
        <v>2</v>
      </c>
      <c r="C24" s="2" t="s">
        <v>20</v>
      </c>
      <c r="E24" s="3" t="s">
        <v>21</v>
      </c>
    </row>
    <row r="25" spans="1:6" ht="15.75" customHeight="1">
      <c r="A25" s="4" t="s">
        <v>5</v>
      </c>
      <c r="B25" s="5">
        <v>17382</v>
      </c>
      <c r="C25" s="53">
        <f>IF(B25&gt;30000,B25*0.05,B25*0.01)</f>
        <v>173.82</v>
      </c>
      <c r="E25" s="3" t="s">
        <v>22</v>
      </c>
    </row>
    <row r="26" spans="1:6" ht="15.75" customHeight="1">
      <c r="A26" s="4" t="s">
        <v>7</v>
      </c>
      <c r="B26" s="5">
        <v>19504</v>
      </c>
      <c r="C26" s="53">
        <f t="shared" ref="C26:C29" si="3">IF(B26&gt;30000,B26*0.05,B26*0.01)</f>
        <v>195.04</v>
      </c>
      <c r="E26" s="3" t="s">
        <v>23</v>
      </c>
    </row>
    <row r="27" spans="1:6" ht="15.75" customHeight="1">
      <c r="A27" s="4" t="s">
        <v>9</v>
      </c>
      <c r="B27" s="5">
        <v>29999.99</v>
      </c>
      <c r="C27" s="53">
        <f t="shared" si="3"/>
        <v>299.99990000000003</v>
      </c>
      <c r="F27" s="7" t="s">
        <v>24</v>
      </c>
    </row>
    <row r="28" spans="1:6" ht="15.75" customHeight="1">
      <c r="A28" s="4" t="s">
        <v>11</v>
      </c>
      <c r="B28" s="5">
        <v>30000.01</v>
      </c>
      <c r="C28" s="53">
        <f t="shared" si="3"/>
        <v>1500.0005000000001</v>
      </c>
      <c r="F28" s="3" t="s">
        <v>19</v>
      </c>
    </row>
    <row r="29" spans="1:6" ht="15.75" customHeight="1">
      <c r="A29" s="4" t="s">
        <v>12</v>
      </c>
      <c r="B29" s="5">
        <v>16081</v>
      </c>
      <c r="C29" s="53">
        <f t="shared" si="3"/>
        <v>160.81</v>
      </c>
    </row>
    <row r="30" spans="1:6" ht="15.75" customHeight="1">
      <c r="C30">
        <f>SUM(C25:C29)</f>
        <v>2329.6704</v>
      </c>
    </row>
    <row r="31" spans="1:6" ht="15.75" customHeight="1">
      <c r="A31" s="2" t="s">
        <v>25</v>
      </c>
      <c r="B31" s="2" t="s">
        <v>26</v>
      </c>
      <c r="C31" s="2" t="s">
        <v>27</v>
      </c>
      <c r="E31" s="3" t="s">
        <v>28</v>
      </c>
    </row>
    <row r="32" spans="1:6" ht="15.75" customHeight="1">
      <c r="A32" s="4" t="s">
        <v>5</v>
      </c>
      <c r="B32" s="4">
        <v>1.9590000000000001</v>
      </c>
      <c r="C32" s="6" t="str">
        <f>IF(B32&lt;1,"Under","Over")</f>
        <v>Over</v>
      </c>
      <c r="E32" s="3" t="s">
        <v>29</v>
      </c>
    </row>
    <row r="33" spans="1:6" ht="15.75" customHeight="1">
      <c r="A33" s="4" t="s">
        <v>7</v>
      </c>
      <c r="B33" s="4">
        <v>0.93500000000000005</v>
      </c>
      <c r="C33" s="6" t="str">
        <f t="shared" ref="C33:C36" si="4">IF(B33&lt;1,"Under","Over")</f>
        <v>Under</v>
      </c>
      <c r="F33" s="7" t="s">
        <v>30</v>
      </c>
    </row>
    <row r="34" spans="1:6" ht="15.75" customHeight="1">
      <c r="A34" s="4" t="s">
        <v>9</v>
      </c>
      <c r="B34" s="4">
        <v>1.2390000000000001</v>
      </c>
      <c r="C34" s="6" t="str">
        <f t="shared" si="4"/>
        <v>Over</v>
      </c>
      <c r="F34" s="3" t="s">
        <v>15</v>
      </c>
    </row>
    <row r="35" spans="1:6" ht="15.75" customHeight="1">
      <c r="A35" s="4" t="s">
        <v>11</v>
      </c>
      <c r="B35" s="4">
        <v>0.28100000000000003</v>
      </c>
      <c r="C35" s="6" t="str">
        <f t="shared" si="4"/>
        <v>Under</v>
      </c>
    </row>
    <row r="36" spans="1:6" ht="15.75" customHeight="1">
      <c r="A36" s="4" t="s">
        <v>12</v>
      </c>
      <c r="B36" s="4">
        <v>1.3160000000000001</v>
      </c>
      <c r="C36" s="6" t="str">
        <f t="shared" si="4"/>
        <v>Over</v>
      </c>
    </row>
    <row r="37" spans="1:6" ht="15.75" customHeight="1"/>
    <row r="38" spans="1:6" ht="15.75" customHeight="1">
      <c r="A38" s="2" t="s">
        <v>31</v>
      </c>
      <c r="B38" s="2" t="s">
        <v>32</v>
      </c>
      <c r="C38" s="2" t="s">
        <v>33</v>
      </c>
      <c r="E38" s="3" t="s">
        <v>34</v>
      </c>
    </row>
    <row r="39" spans="1:6" ht="15.75" customHeight="1">
      <c r="A39" s="4" t="s">
        <v>5</v>
      </c>
      <c r="B39" s="4">
        <v>0</v>
      </c>
      <c r="C39" s="6" t="str">
        <f>IF(B39&gt;0,"","No Balance")</f>
        <v>No Balance</v>
      </c>
      <c r="E39" s="3" t="s">
        <v>35</v>
      </c>
    </row>
    <row r="40" spans="1:6" ht="15.75" customHeight="1">
      <c r="A40" s="4" t="s">
        <v>7</v>
      </c>
      <c r="B40" s="4">
        <v>25.4</v>
      </c>
      <c r="C40" s="6" t="str">
        <f t="shared" ref="C40:C43" si="5">IF(B40&gt;0,"","No Balance")</f>
        <v/>
      </c>
      <c r="F40" s="7" t="s">
        <v>36</v>
      </c>
    </row>
    <row r="41" spans="1:6" ht="15.75" customHeight="1">
      <c r="A41" s="4" t="s">
        <v>9</v>
      </c>
      <c r="B41" s="4">
        <v>101</v>
      </c>
      <c r="C41" s="6" t="str">
        <f t="shared" si="5"/>
        <v/>
      </c>
      <c r="F41" s="3" t="s">
        <v>15</v>
      </c>
    </row>
    <row r="42" spans="1:6" ht="15.75" customHeight="1">
      <c r="A42" s="4" t="s">
        <v>11</v>
      </c>
      <c r="B42" s="4">
        <v>0</v>
      </c>
      <c r="C42" s="6" t="str">
        <f t="shared" si="5"/>
        <v>No Balance</v>
      </c>
    </row>
    <row r="43" spans="1:6" ht="15.75" customHeight="1">
      <c r="A43" s="4" t="s">
        <v>12</v>
      </c>
      <c r="B43" s="4">
        <v>415.15</v>
      </c>
      <c r="C43" s="6" t="str">
        <f t="shared" si="5"/>
        <v/>
      </c>
    </row>
    <row r="44" spans="1:6" ht="15.75" customHeight="1"/>
    <row r="45" spans="1:6" ht="15.75" customHeight="1"/>
    <row r="46" spans="1:6" ht="15.75" customHeight="1"/>
    <row r="47" spans="1:6" ht="15.75" customHeight="1"/>
    <row r="48" spans="1:6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ageMargins left="0.7" right="0.7" top="0.75" bottom="0.75" header="0" footer="0"/>
  <pageSetup orientation="portrait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rgb="FFFFFF00"/>
  </sheetPr>
  <dimension ref="A1:G1000"/>
  <sheetViews>
    <sheetView showGridLines="0" workbookViewId="0"/>
  </sheetViews>
  <sheetFormatPr defaultColWidth="14.42578125" defaultRowHeight="15" customHeight="1"/>
  <cols>
    <col min="1" max="1" width="27.7109375" customWidth="1"/>
    <col min="2" max="7" width="19.140625" customWidth="1"/>
    <col min="8" max="26" width="8.85546875" customWidth="1"/>
  </cols>
  <sheetData>
    <row r="1" spans="1:7" ht="33.75">
      <c r="A1" s="9" t="s">
        <v>37</v>
      </c>
      <c r="B1" s="10" t="s">
        <v>38</v>
      </c>
      <c r="C1" s="10" t="s">
        <v>39</v>
      </c>
      <c r="D1" s="10" t="s">
        <v>40</v>
      </c>
      <c r="E1" s="10" t="s">
        <v>41</v>
      </c>
      <c r="F1" s="10" t="s">
        <v>42</v>
      </c>
      <c r="G1" s="10" t="s">
        <v>43</v>
      </c>
    </row>
    <row r="2" spans="1:7" ht="31.5">
      <c r="A2" s="50" t="s">
        <v>44</v>
      </c>
      <c r="B2" s="11" t="s">
        <v>45</v>
      </c>
      <c r="C2" s="11" t="s">
        <v>46</v>
      </c>
      <c r="D2" s="11" t="s">
        <v>47</v>
      </c>
      <c r="E2" s="11" t="s">
        <v>48</v>
      </c>
      <c r="F2" s="11" t="s">
        <v>49</v>
      </c>
      <c r="G2" s="11" t="s">
        <v>50</v>
      </c>
    </row>
    <row r="3" spans="1:7" ht="15.75">
      <c r="A3" s="51"/>
      <c r="B3" s="11"/>
      <c r="C3" s="11" t="s">
        <v>51</v>
      </c>
      <c r="D3" s="11" t="s">
        <v>52</v>
      </c>
      <c r="E3" s="11" t="s">
        <v>53</v>
      </c>
      <c r="F3" s="11" t="s">
        <v>54</v>
      </c>
      <c r="G3" s="11" t="s">
        <v>55</v>
      </c>
    </row>
    <row r="4" spans="1:7" ht="15.75">
      <c r="A4" s="51"/>
      <c r="B4" s="11"/>
      <c r="C4" s="11" t="s">
        <v>56</v>
      </c>
      <c r="D4" s="11" t="s">
        <v>57</v>
      </c>
      <c r="E4" s="11" t="s">
        <v>58</v>
      </c>
      <c r="F4" s="11" t="s">
        <v>59</v>
      </c>
      <c r="G4" s="11"/>
    </row>
    <row r="5" spans="1:7" ht="15.75">
      <c r="A5" s="52"/>
      <c r="B5" s="11"/>
      <c r="C5" s="11"/>
      <c r="D5" s="11" t="s">
        <v>60</v>
      </c>
      <c r="E5" s="11"/>
      <c r="F5" s="11" t="s">
        <v>61</v>
      </c>
      <c r="G5" s="11"/>
    </row>
    <row r="6" spans="1:7">
      <c r="A6" s="12"/>
      <c r="B6" s="12"/>
      <c r="C6" s="12"/>
      <c r="D6" s="12"/>
      <c r="E6" s="12"/>
      <c r="F6" s="12"/>
      <c r="G6" s="12"/>
    </row>
    <row r="7" spans="1:7" ht="31.5">
      <c r="A7" s="50" t="s">
        <v>62</v>
      </c>
      <c r="B7" s="11" t="str">
        <f t="shared" ref="B7:B10" si="0">IF(ISBLANK(B2),"",B2&amp;"s "&amp;$B$13)</f>
        <v>equals 2000</v>
      </c>
      <c r="C7" s="11" t="str">
        <f t="shared" ref="C7:G7" si="1">IF(ISBLANK(C2),"",C2&amp;" "&amp;$B$13)</f>
        <v>greater than 2000</v>
      </c>
      <c r="D7" s="11" t="str">
        <f t="shared" si="1"/>
        <v>greater than or equal to 2000</v>
      </c>
      <c r="E7" s="11" t="str">
        <f t="shared" si="1"/>
        <v>less than 2000</v>
      </c>
      <c r="F7" s="11" t="str">
        <f t="shared" si="1"/>
        <v>less than or equal to 2000</v>
      </c>
      <c r="G7" s="11" t="str">
        <f t="shared" si="1"/>
        <v>not 2000</v>
      </c>
    </row>
    <row r="8" spans="1:7" ht="31.5">
      <c r="A8" s="51"/>
      <c r="B8" s="11" t="str">
        <f t="shared" si="0"/>
        <v/>
      </c>
      <c r="C8" s="11" t="str">
        <f t="shared" ref="C8:G8" si="2">IF(ISBLANK(C3),"",C3&amp;" "&amp;$B$13)</f>
        <v>more than 2000</v>
      </c>
      <c r="D8" s="11" t="str">
        <f t="shared" si="2"/>
        <v>at least 2000</v>
      </c>
      <c r="E8" s="11" t="str">
        <f t="shared" si="2"/>
        <v>below 2000</v>
      </c>
      <c r="F8" s="11" t="str">
        <f t="shared" si="2"/>
        <v>at most 2000</v>
      </c>
      <c r="G8" s="11" t="str">
        <f t="shared" si="2"/>
        <v>complement of 2000</v>
      </c>
    </row>
    <row r="9" spans="1:7" ht="15.75">
      <c r="A9" s="51"/>
      <c r="B9" s="11" t="str">
        <f t="shared" si="0"/>
        <v/>
      </c>
      <c r="C9" s="11" t="str">
        <f t="shared" ref="C9:G9" si="3">IF(ISBLANK(C4),"",C4&amp;" "&amp;$B$13)</f>
        <v>above 2000</v>
      </c>
      <c r="D9" s="11" t="str">
        <f t="shared" si="3"/>
        <v>no less than 2000</v>
      </c>
      <c r="E9" s="11" t="str">
        <f t="shared" si="3"/>
        <v>under 2000</v>
      </c>
      <c r="F9" s="11" t="str">
        <f t="shared" si="3"/>
        <v>no more than 2000</v>
      </c>
      <c r="G9" s="11" t="str">
        <f t="shared" si="3"/>
        <v/>
      </c>
    </row>
    <row r="10" spans="1:7" ht="15.75">
      <c r="A10" s="52"/>
      <c r="B10" s="11" t="str">
        <f t="shared" si="0"/>
        <v/>
      </c>
      <c r="C10" s="11" t="str">
        <f>IF(ISBLANK(C5),"",C5&amp;" "&amp;$B$13)</f>
        <v/>
      </c>
      <c r="D10" s="11" t="str">
        <f>$B$13&amp;" "&amp;SUBSTITUTE(D5,"X ","")</f>
        <v>2000 or more</v>
      </c>
      <c r="E10" s="11" t="str">
        <f>IF(ISBLANK(E5),"",E5&amp;" "&amp;$B$13)</f>
        <v/>
      </c>
      <c r="F10" s="11" t="str">
        <f>$B$13&amp;" "&amp;SUBSTITUTE(F5,"X ","")</f>
        <v>2000 or less</v>
      </c>
      <c r="G10" s="11" t="str">
        <f>IF(ISBLANK(G5),"",G5&amp;" "&amp;$B$13)</f>
        <v/>
      </c>
    </row>
    <row r="12" spans="1:7" ht="15.75">
      <c r="B12" s="13" t="s">
        <v>63</v>
      </c>
    </row>
    <row r="13" spans="1:7" ht="15.75">
      <c r="B13" s="14">
        <v>2000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">
    <mergeCell ref="A2:A5"/>
    <mergeCell ref="A7:A10"/>
  </mergeCells>
  <pageMargins left="0.7" right="0.7" top="0.75" bottom="0.75" header="0" footer="0"/>
  <pageSetup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0000FF"/>
  </sheetPr>
  <dimension ref="A1:Z1000"/>
  <sheetViews>
    <sheetView showGridLines="0" tabSelected="1" topLeftCell="A5" workbookViewId="0">
      <selection activeCell="F26" sqref="F26"/>
    </sheetView>
  </sheetViews>
  <sheetFormatPr defaultColWidth="14.42578125" defaultRowHeight="15" customHeight="1"/>
  <cols>
    <col min="1" max="1" width="6.140625" customWidth="1"/>
    <col min="2" max="2" width="18.85546875" customWidth="1"/>
    <col min="3" max="3" width="15.7109375" customWidth="1"/>
    <col min="4" max="4" width="2" customWidth="1"/>
    <col min="5" max="5" width="13.7109375" customWidth="1"/>
    <col min="6" max="9" width="17" customWidth="1"/>
    <col min="10" max="10" width="11" customWidth="1"/>
    <col min="11" max="11" width="39.42578125" customWidth="1"/>
    <col min="12" max="15" width="7.42578125" customWidth="1"/>
    <col min="16" max="16" width="11" customWidth="1"/>
    <col min="17" max="17" width="39.7109375" customWidth="1"/>
    <col min="18" max="18" width="29.28515625" customWidth="1"/>
    <col min="19" max="26" width="9.140625" customWidth="1"/>
  </cols>
  <sheetData>
    <row r="1" spans="1:26" ht="12.75" customHeight="1">
      <c r="A1" s="15"/>
      <c r="B1" s="1" t="s">
        <v>0</v>
      </c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</row>
    <row r="2" spans="1:26" ht="12.75" customHeight="1">
      <c r="A2" s="15"/>
      <c r="D2" s="15"/>
      <c r="E2" s="15"/>
      <c r="F2" s="15"/>
      <c r="G2" s="15"/>
      <c r="H2" s="15"/>
      <c r="I2" s="15"/>
      <c r="J2" s="15"/>
      <c r="K2" s="15"/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  <c r="Y2" s="15"/>
      <c r="Z2" s="15"/>
    </row>
    <row r="3" spans="1:26" ht="12.75" customHeight="1">
      <c r="A3" s="15"/>
      <c r="B3" s="15" t="str">
        <f>"Contract reads: If employee has sales of "&amp;DOLLAR(C11,0)&amp;" or more they get a bonus"</f>
        <v>Contract reads: If employee has sales of $50,000 or more they get a bonus</v>
      </c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</row>
    <row r="4" spans="1:26" ht="12.75" customHeight="1">
      <c r="A4" s="15"/>
      <c r="B4" s="15" t="str">
        <f>"Are Your Sales greater than or equal to "&amp;DOLLAR(C11,0)&amp;"?"</f>
        <v>Are Your Sales greater than or equal to $50,000?</v>
      </c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</row>
    <row r="5" spans="1:26" ht="12.75" customHeight="1">
      <c r="A5" s="15"/>
      <c r="B5" s="15"/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6" t="s">
        <v>64</v>
      </c>
      <c r="S5" s="15"/>
      <c r="T5" s="15"/>
      <c r="U5" s="15"/>
      <c r="V5" s="15"/>
      <c r="W5" s="15"/>
      <c r="X5" s="15"/>
      <c r="Y5" s="15"/>
      <c r="Z5" s="15"/>
    </row>
    <row r="6" spans="1:26" ht="12.75" customHeight="1">
      <c r="A6" s="17" t="s">
        <v>65</v>
      </c>
      <c r="B6" s="18" t="s">
        <v>66</v>
      </c>
      <c r="C6" s="19">
        <v>65000</v>
      </c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20" t="s">
        <v>67</v>
      </c>
      <c r="S6" s="15"/>
      <c r="T6" s="15"/>
      <c r="U6" s="15"/>
      <c r="V6" s="15"/>
      <c r="W6" s="15"/>
      <c r="X6" s="15"/>
      <c r="Y6" s="15"/>
      <c r="Z6" s="15"/>
    </row>
    <row r="7" spans="1:26" ht="12.75" customHeight="1">
      <c r="A7" s="15"/>
      <c r="B7" s="18" t="s">
        <v>68</v>
      </c>
      <c r="C7" s="21" t="str">
        <f>IF(C6&gt;=C11,"Yes","No")</f>
        <v>Yes</v>
      </c>
      <c r="D7" s="15"/>
      <c r="E7" s="15"/>
      <c r="F7" s="15"/>
      <c r="G7" s="15"/>
      <c r="H7" s="15"/>
      <c r="I7" s="15"/>
      <c r="J7" s="15"/>
      <c r="K7" s="15"/>
      <c r="L7" s="15"/>
      <c r="M7" s="15"/>
      <c r="N7" s="15"/>
      <c r="O7" s="15"/>
      <c r="P7" s="15"/>
      <c r="Q7" s="15"/>
      <c r="R7" s="20" t="s">
        <v>69</v>
      </c>
      <c r="S7" s="15"/>
      <c r="T7" s="15"/>
      <c r="U7" s="15"/>
      <c r="V7" s="15"/>
      <c r="W7" s="15"/>
      <c r="X7" s="15"/>
      <c r="Y7" s="15"/>
      <c r="Z7" s="15"/>
    </row>
    <row r="8" spans="1:26" ht="12.75" customHeight="1">
      <c r="A8" s="15"/>
      <c r="B8" s="18" t="s">
        <v>70</v>
      </c>
      <c r="C8" s="21">
        <f>IF(C7="Yes",C10,0)</f>
        <v>650</v>
      </c>
      <c r="D8" s="15"/>
      <c r="E8" s="15"/>
      <c r="F8" s="15"/>
      <c r="G8" s="15"/>
      <c r="H8" s="15"/>
      <c r="I8" s="15"/>
      <c r="J8" s="22" t="str">
        <f>B8</f>
        <v>Your Bonus</v>
      </c>
      <c r="K8" s="3" t="e">
        <f ca="1">IF(_xlfn.ISFORMULA(C8),_xludf.FORMULATEXT(C8),"")</f>
        <v>#NAME?</v>
      </c>
      <c r="L8" s="15"/>
      <c r="M8" s="15"/>
      <c r="N8" s="15"/>
      <c r="O8" s="15"/>
      <c r="P8" s="15"/>
      <c r="Q8" s="15"/>
      <c r="R8" s="20" t="s">
        <v>71</v>
      </c>
      <c r="S8" s="15"/>
      <c r="T8" s="15"/>
      <c r="U8" s="15"/>
      <c r="V8" s="15"/>
      <c r="W8" s="15"/>
      <c r="X8" s="15"/>
      <c r="Y8" s="15"/>
      <c r="Z8" s="15"/>
    </row>
    <row r="9" spans="1:26" ht="12.75" customHeight="1">
      <c r="A9" s="15"/>
      <c r="B9" s="15"/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  <c r="R9" s="20" t="s">
        <v>72</v>
      </c>
      <c r="S9" s="15"/>
      <c r="T9" s="15"/>
      <c r="U9" s="15"/>
      <c r="V9" s="15"/>
      <c r="W9" s="15"/>
      <c r="X9" s="15"/>
      <c r="Y9" s="15"/>
      <c r="Z9" s="15"/>
    </row>
    <row r="10" spans="1:26" ht="12.75" customHeight="1">
      <c r="A10" s="15"/>
      <c r="B10" s="23" t="s">
        <v>73</v>
      </c>
      <c r="C10" s="24">
        <v>650</v>
      </c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20" t="s">
        <v>74</v>
      </c>
      <c r="S10" s="15"/>
      <c r="T10" s="15"/>
      <c r="U10" s="15"/>
      <c r="V10" s="15"/>
      <c r="W10" s="15"/>
      <c r="X10" s="15"/>
      <c r="Y10" s="15"/>
      <c r="Z10" s="15"/>
    </row>
    <row r="11" spans="1:26" ht="12.75" customHeight="1">
      <c r="A11" s="15"/>
      <c r="B11" s="23" t="s">
        <v>75</v>
      </c>
      <c r="C11" s="24">
        <v>50000</v>
      </c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20" t="s">
        <v>76</v>
      </c>
      <c r="S11" s="15"/>
      <c r="T11" s="15"/>
      <c r="U11" s="15"/>
      <c r="V11" s="15"/>
      <c r="W11" s="15"/>
      <c r="X11" s="15"/>
      <c r="Y11" s="15"/>
      <c r="Z11" s="15"/>
    </row>
    <row r="12" spans="1:26" ht="12.75" customHeight="1">
      <c r="A12" s="15"/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/>
      <c r="V12" s="15"/>
      <c r="W12" s="15"/>
      <c r="X12" s="15"/>
      <c r="Y12" s="15"/>
      <c r="Z12" s="15"/>
    </row>
    <row r="13" spans="1:26" ht="12.75" customHeight="1">
      <c r="A13" s="15"/>
      <c r="B13" s="15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5"/>
      <c r="P13" s="15"/>
      <c r="Q13" s="15"/>
      <c r="R13" s="15"/>
      <c r="S13" s="15"/>
      <c r="T13" s="15"/>
      <c r="U13" s="15"/>
      <c r="V13" s="15"/>
      <c r="W13" s="15"/>
      <c r="X13" s="15"/>
      <c r="Y13" s="15"/>
      <c r="Z13" s="15"/>
    </row>
    <row r="14" spans="1:26" ht="12.75" customHeight="1">
      <c r="A14" s="17" t="s">
        <v>77</v>
      </c>
      <c r="B14" s="25" t="s">
        <v>78</v>
      </c>
      <c r="C14" s="25" t="s">
        <v>79</v>
      </c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5"/>
      <c r="P14" s="15"/>
      <c r="Q14" s="15"/>
      <c r="R14" s="15"/>
      <c r="S14" s="15"/>
      <c r="T14" s="15"/>
      <c r="U14" s="15"/>
      <c r="V14" s="15"/>
      <c r="W14" s="15"/>
      <c r="X14" s="15"/>
      <c r="Y14" s="15"/>
      <c r="Z14" s="15"/>
    </row>
    <row r="15" spans="1:26" ht="12.75" customHeight="1">
      <c r="A15" s="15"/>
      <c r="B15" s="24">
        <v>58</v>
      </c>
      <c r="C15" s="24">
        <v>58</v>
      </c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  <c r="U15" s="15"/>
      <c r="V15" s="15"/>
      <c r="W15" s="15"/>
      <c r="X15" s="15"/>
      <c r="Y15" s="15"/>
      <c r="Z15" s="15"/>
    </row>
    <row r="16" spans="1:26" ht="12.75" customHeight="1">
      <c r="A16" s="15"/>
      <c r="B16" s="24">
        <v>30</v>
      </c>
      <c r="C16" s="24">
        <v>30</v>
      </c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5"/>
      <c r="P16" s="15"/>
      <c r="Q16" s="15"/>
      <c r="R16" s="15"/>
      <c r="S16" s="15"/>
      <c r="T16" s="15"/>
      <c r="U16" s="15"/>
      <c r="V16" s="15"/>
      <c r="W16" s="15"/>
      <c r="X16" s="15"/>
      <c r="Y16" s="15"/>
      <c r="Z16" s="15"/>
    </row>
    <row r="17" spans="1:26" ht="12.75" customHeight="1">
      <c r="A17" s="15"/>
      <c r="B17" s="24">
        <v>43</v>
      </c>
      <c r="C17" s="24">
        <v>43</v>
      </c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15"/>
      <c r="S17" s="15"/>
      <c r="T17" s="15"/>
      <c r="U17" s="15"/>
      <c r="V17" s="15"/>
      <c r="W17" s="15"/>
      <c r="X17" s="15"/>
      <c r="Y17" s="15"/>
      <c r="Z17" s="15"/>
    </row>
    <row r="18" spans="1:26" ht="12.75" customHeight="1">
      <c r="A18" s="15"/>
      <c r="B18" s="24">
        <v>21.001000000000001</v>
      </c>
      <c r="C18" s="24">
        <v>21</v>
      </c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15"/>
      <c r="P18" s="15"/>
      <c r="Q18" s="15"/>
      <c r="R18" s="15"/>
      <c r="S18" s="15"/>
      <c r="T18" s="15"/>
      <c r="U18" s="15"/>
      <c r="V18" s="15"/>
      <c r="W18" s="15"/>
      <c r="X18" s="15"/>
      <c r="Y18" s="15"/>
      <c r="Z18" s="15"/>
    </row>
    <row r="19" spans="1:26" ht="12.75" customHeight="1">
      <c r="A19" s="15"/>
      <c r="B19" s="24"/>
      <c r="C19" s="24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15"/>
      <c r="P19" s="15"/>
      <c r="Q19" s="15"/>
      <c r="R19" s="15"/>
      <c r="S19" s="15"/>
      <c r="T19" s="15"/>
      <c r="U19" s="15"/>
      <c r="V19" s="15"/>
      <c r="W19" s="15"/>
      <c r="X19" s="15"/>
      <c r="Y19" s="15"/>
      <c r="Z19" s="15"/>
    </row>
    <row r="20" spans="1:26" ht="12.75" customHeight="1">
      <c r="A20" s="15"/>
      <c r="B20" s="24"/>
      <c r="C20" s="24"/>
      <c r="D20" s="15"/>
      <c r="E20" s="15" t="s">
        <v>80</v>
      </c>
      <c r="F20" s="15"/>
      <c r="G20" s="15"/>
      <c r="H20" s="15"/>
      <c r="I20" s="15"/>
      <c r="J20" s="15"/>
      <c r="K20" s="15"/>
      <c r="L20" s="15"/>
      <c r="M20" s="15"/>
      <c r="N20" s="15"/>
      <c r="O20" s="15"/>
      <c r="P20" s="15"/>
      <c r="Q20" s="15"/>
      <c r="R20" s="15"/>
      <c r="S20" s="15"/>
      <c r="T20" s="15"/>
      <c r="U20" s="15"/>
      <c r="V20" s="15"/>
      <c r="W20" s="15"/>
      <c r="X20" s="15"/>
      <c r="Y20" s="15"/>
      <c r="Z20" s="15"/>
    </row>
    <row r="21" spans="1:26" ht="12.75" customHeight="1">
      <c r="A21" s="15"/>
      <c r="B21" s="26"/>
      <c r="C21" s="26"/>
      <c r="D21" s="15"/>
      <c r="E21" s="27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15"/>
      <c r="X21" s="15"/>
      <c r="Y21" s="15"/>
      <c r="Z21" s="15"/>
    </row>
    <row r="22" spans="1:26" ht="12.75" customHeight="1">
      <c r="A22" s="15"/>
      <c r="B22" s="28">
        <f t="shared" ref="B22:C22" si="0">SUM(B15:B21)</f>
        <v>152.001</v>
      </c>
      <c r="C22" s="28">
        <f t="shared" si="0"/>
        <v>152</v>
      </c>
      <c r="D22" s="15"/>
      <c r="E22" s="27" t="str">
        <f>IF(B22=C22,"Yes","No")</f>
        <v>No</v>
      </c>
      <c r="F22" s="15"/>
      <c r="G22" s="15"/>
      <c r="H22" s="15"/>
      <c r="I22" s="15"/>
      <c r="J22" s="22" t="str">
        <f>E20</f>
        <v>In Balance?</v>
      </c>
      <c r="K22" s="3" t="e">
        <f ca="1">IF(_xlfn.ISFORMULA(E22),_xludf.FORMULATEXT(E22),"")</f>
        <v>#NAME?</v>
      </c>
      <c r="L22" s="15"/>
      <c r="M22" s="15"/>
      <c r="N22" s="15"/>
      <c r="O22" s="15"/>
      <c r="P22" s="15"/>
      <c r="Q22" s="15"/>
      <c r="R22" s="15"/>
      <c r="S22" s="15"/>
      <c r="T22" s="15"/>
      <c r="U22" s="15"/>
      <c r="V22" s="15"/>
      <c r="W22" s="15"/>
      <c r="X22" s="15"/>
      <c r="Y22" s="15"/>
      <c r="Z22" s="15"/>
    </row>
    <row r="23" spans="1:26" ht="12.75" customHeight="1">
      <c r="A23" s="15"/>
      <c r="B23" s="15"/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15"/>
      <c r="P23" s="15"/>
      <c r="Q23" s="15"/>
      <c r="R23" s="15"/>
      <c r="S23" s="15"/>
      <c r="T23" s="15"/>
      <c r="U23" s="15"/>
      <c r="V23" s="15"/>
      <c r="W23" s="15"/>
      <c r="X23" s="15"/>
      <c r="Y23" s="15"/>
      <c r="Z23" s="15"/>
    </row>
    <row r="24" spans="1:26" ht="12.75" customHeight="1">
      <c r="A24" s="15"/>
      <c r="B24" s="15"/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/>
      <c r="V24" s="15"/>
      <c r="W24" s="15"/>
      <c r="X24" s="15"/>
      <c r="Y24" s="15"/>
      <c r="Z24" s="15"/>
    </row>
    <row r="25" spans="1:26" ht="12.75" customHeight="1">
      <c r="A25" s="15"/>
      <c r="B25" s="15"/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/>
      <c r="V25" s="15"/>
      <c r="W25" s="15"/>
      <c r="X25" s="15"/>
      <c r="Y25" s="15"/>
      <c r="Z25" s="15"/>
    </row>
    <row r="26" spans="1:26" ht="12.75" customHeight="1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15"/>
      <c r="Y26" s="15"/>
      <c r="Z26" s="15"/>
    </row>
    <row r="27" spans="1:26" ht="12.75" customHeight="1">
      <c r="A27" s="15"/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  <c r="Y27" s="15"/>
      <c r="Z27" s="15"/>
    </row>
    <row r="28" spans="1:26" ht="12.75" customHeight="1">
      <c r="A28" s="15"/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15"/>
      <c r="Y28" s="15"/>
      <c r="Z28" s="15"/>
    </row>
    <row r="29" spans="1:26" ht="12.75" customHeight="1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  <c r="Y29" s="15"/>
      <c r="Z29" s="15"/>
    </row>
    <row r="30" spans="1:26" ht="12.75" customHeight="1">
      <c r="A30" s="15"/>
      <c r="B30" s="15"/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15"/>
      <c r="Y30" s="15"/>
      <c r="Z30" s="15"/>
    </row>
    <row r="31" spans="1:26" ht="12.75" customHeight="1">
      <c r="A31" s="15"/>
      <c r="B31" s="15"/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  <c r="Y31" s="15"/>
      <c r="Z31" s="15"/>
    </row>
    <row r="32" spans="1:26" ht="12.75" customHeight="1">
      <c r="A32" s="15"/>
      <c r="B32" s="15"/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  <c r="Y32" s="15"/>
      <c r="Z32" s="15"/>
    </row>
    <row r="33" spans="1:26" ht="12.75" customHeight="1">
      <c r="A33" s="15"/>
      <c r="B33" s="15"/>
      <c r="C33" s="15"/>
      <c r="D33" s="15"/>
      <c r="E33" s="15"/>
      <c r="F33" s="15"/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15"/>
      <c r="Y33" s="15"/>
      <c r="Z33" s="15"/>
    </row>
    <row r="34" spans="1:26" ht="12.75" customHeight="1">
      <c r="A34" s="15"/>
      <c r="B34" s="15"/>
      <c r="C34" s="15"/>
      <c r="D34" s="15"/>
      <c r="E34" s="15"/>
      <c r="F34" s="15"/>
      <c r="G34" s="15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</row>
    <row r="35" spans="1:26" ht="12.75" customHeight="1">
      <c r="A35" s="15"/>
      <c r="B35" s="15"/>
      <c r="C35" s="15"/>
      <c r="D35" s="15"/>
      <c r="E35" s="15"/>
      <c r="F35" s="15"/>
      <c r="G35" s="15"/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15"/>
      <c r="Y35" s="15"/>
      <c r="Z35" s="15"/>
    </row>
    <row r="36" spans="1:26" ht="12.75" customHeight="1">
      <c r="A36" s="15"/>
      <c r="B36" s="15"/>
      <c r="C36" s="15"/>
      <c r="D36" s="15"/>
      <c r="E36" s="15"/>
      <c r="F36" s="15"/>
      <c r="G36" s="15"/>
      <c r="H36" s="15"/>
      <c r="I36" s="15"/>
      <c r="J36" s="15"/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  <c r="W36" s="15"/>
      <c r="X36" s="15"/>
      <c r="Y36" s="15"/>
      <c r="Z36" s="15"/>
    </row>
    <row r="37" spans="1:26" ht="12.75" customHeight="1">
      <c r="A37" s="15"/>
      <c r="B37" s="15"/>
      <c r="C37" s="15"/>
      <c r="D37" s="15"/>
      <c r="E37" s="15"/>
      <c r="F37" s="15"/>
      <c r="G37" s="15"/>
      <c r="H37" s="15"/>
      <c r="I37" s="15"/>
      <c r="J37" s="15"/>
      <c r="K37" s="15"/>
      <c r="L37" s="15"/>
      <c r="M37" s="15"/>
      <c r="N37" s="15"/>
      <c r="O37" s="15"/>
      <c r="P37" s="15"/>
      <c r="Q37" s="15"/>
      <c r="R37" s="15"/>
      <c r="S37" s="15"/>
      <c r="T37" s="15"/>
      <c r="U37" s="15"/>
      <c r="V37" s="15"/>
      <c r="W37" s="15"/>
      <c r="X37" s="15"/>
      <c r="Y37" s="15"/>
      <c r="Z37" s="15"/>
    </row>
    <row r="38" spans="1:26" ht="12.75" customHeight="1">
      <c r="A38" s="15"/>
      <c r="B38" s="15"/>
      <c r="C38" s="15"/>
      <c r="D38" s="15"/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15"/>
      <c r="Y38" s="15"/>
      <c r="Z38" s="15"/>
    </row>
    <row r="39" spans="1:26" ht="12.75" customHeight="1">
      <c r="A39" s="15"/>
      <c r="B39" s="15"/>
      <c r="C39" s="15"/>
      <c r="D39" s="15"/>
      <c r="E39" s="15"/>
      <c r="F39" s="15"/>
      <c r="G39" s="15"/>
      <c r="H39" s="15"/>
      <c r="I39" s="15"/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  <c r="V39" s="15"/>
      <c r="W39" s="15"/>
      <c r="X39" s="15"/>
      <c r="Y39" s="15"/>
      <c r="Z39" s="15"/>
    </row>
    <row r="40" spans="1:26" ht="12.75" customHeight="1">
      <c r="A40" s="15"/>
      <c r="B40" s="15"/>
      <c r="C40" s="15"/>
      <c r="D40" s="15"/>
      <c r="E40" s="15"/>
      <c r="F40" s="15"/>
      <c r="G40" s="15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  <c r="V40" s="15"/>
      <c r="W40" s="15"/>
      <c r="X40" s="15"/>
      <c r="Y40" s="15"/>
      <c r="Z40" s="15"/>
    </row>
    <row r="41" spans="1:26" ht="12.75" customHeight="1">
      <c r="A41" s="15"/>
      <c r="B41" s="15"/>
      <c r="C41" s="15"/>
      <c r="D41" s="15"/>
      <c r="E41" s="15"/>
      <c r="F41" s="15"/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15"/>
      <c r="Y41" s="15"/>
      <c r="Z41" s="15"/>
    </row>
    <row r="42" spans="1:26" ht="12.75" customHeight="1">
      <c r="A42" s="15"/>
      <c r="B42" s="15"/>
      <c r="C42" s="15"/>
      <c r="D42" s="15"/>
      <c r="E42" s="15"/>
      <c r="F42" s="15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15"/>
      <c r="Y42" s="15"/>
      <c r="Z42" s="15"/>
    </row>
    <row r="43" spans="1:26" ht="12.75" customHeight="1">
      <c r="A43" s="15"/>
      <c r="B43" s="15"/>
      <c r="C43" s="15"/>
      <c r="D43" s="15"/>
      <c r="E43" s="15"/>
      <c r="F43" s="15"/>
      <c r="G43" s="15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15"/>
      <c r="Y43" s="15"/>
      <c r="Z43" s="15"/>
    </row>
    <row r="44" spans="1:26" ht="12.75" customHeight="1">
      <c r="A44" s="15"/>
      <c r="B44" s="15"/>
      <c r="C44" s="15"/>
      <c r="D44" s="15"/>
      <c r="E44" s="15"/>
      <c r="F44" s="15"/>
      <c r="G44" s="15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15"/>
      <c r="Y44" s="15"/>
      <c r="Z44" s="15"/>
    </row>
    <row r="45" spans="1:26" ht="12.75" customHeight="1">
      <c r="A45" s="15"/>
      <c r="B45" s="15"/>
      <c r="C45" s="15"/>
      <c r="D45" s="15"/>
      <c r="E45" s="15"/>
      <c r="F45" s="15"/>
      <c r="G45" s="15"/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  <c r="V45" s="15"/>
      <c r="W45" s="15"/>
      <c r="X45" s="15"/>
      <c r="Y45" s="15"/>
      <c r="Z45" s="15"/>
    </row>
    <row r="46" spans="1:26" ht="12.75" customHeight="1">
      <c r="A46" s="15"/>
      <c r="B46" s="15"/>
      <c r="C46" s="15"/>
      <c r="D46" s="15"/>
      <c r="E46" s="15"/>
      <c r="F46" s="15"/>
      <c r="G46" s="15"/>
      <c r="H46" s="15"/>
      <c r="I46" s="15"/>
      <c r="J46" s="15"/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  <c r="V46" s="15"/>
      <c r="W46" s="15"/>
      <c r="X46" s="15"/>
      <c r="Y46" s="15"/>
      <c r="Z46" s="15"/>
    </row>
    <row r="47" spans="1:26" ht="12.75" customHeight="1">
      <c r="A47" s="15"/>
      <c r="B47" s="15"/>
      <c r="C47" s="15"/>
      <c r="D47" s="15"/>
      <c r="E47" s="15"/>
      <c r="F47" s="15"/>
      <c r="G47" s="15"/>
      <c r="H47" s="15"/>
      <c r="I47" s="15"/>
      <c r="J47" s="15"/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15"/>
      <c r="Y47" s="15"/>
      <c r="Z47" s="15"/>
    </row>
    <row r="48" spans="1:26" ht="12.75" customHeight="1">
      <c r="A48" s="15"/>
      <c r="B48" s="15"/>
      <c r="C48" s="15"/>
      <c r="D48" s="15"/>
      <c r="E48" s="15"/>
      <c r="F48" s="15"/>
      <c r="G48" s="15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15"/>
      <c r="Y48" s="15"/>
      <c r="Z48" s="15"/>
    </row>
    <row r="49" spans="1:26" ht="12.75" customHeight="1">
      <c r="A49" s="15"/>
      <c r="B49" s="15"/>
      <c r="C49" s="15"/>
      <c r="D49" s="15"/>
      <c r="E49" s="15"/>
      <c r="F49" s="15"/>
      <c r="G49" s="15"/>
      <c r="H49" s="15"/>
      <c r="I49" s="15"/>
      <c r="J49" s="15"/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15"/>
      <c r="Y49" s="15"/>
      <c r="Z49" s="15"/>
    </row>
    <row r="50" spans="1:26" ht="12.75" customHeight="1">
      <c r="A50" s="15"/>
      <c r="B50" s="15"/>
      <c r="C50" s="15"/>
      <c r="D50" s="15"/>
      <c r="E50" s="15"/>
      <c r="F50" s="15"/>
      <c r="G50" s="15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  <c r="V50" s="15"/>
      <c r="W50" s="15"/>
      <c r="X50" s="15"/>
      <c r="Y50" s="15"/>
      <c r="Z50" s="15"/>
    </row>
    <row r="51" spans="1:26" ht="12.75" customHeight="1">
      <c r="A51" s="15"/>
      <c r="B51" s="15"/>
      <c r="C51" s="15"/>
      <c r="D51" s="15"/>
      <c r="E51" s="15"/>
      <c r="F51" s="15"/>
      <c r="G51" s="15"/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  <c r="V51" s="15"/>
      <c r="W51" s="15"/>
      <c r="X51" s="15"/>
      <c r="Y51" s="15"/>
      <c r="Z51" s="15"/>
    </row>
    <row r="52" spans="1:26" ht="12.75" customHeight="1">
      <c r="A52" s="15"/>
      <c r="B52" s="15"/>
      <c r="C52" s="15"/>
      <c r="D52" s="15"/>
      <c r="E52" s="15"/>
      <c r="F52" s="15"/>
      <c r="G52" s="15"/>
      <c r="H52" s="15"/>
      <c r="I52" s="15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  <c r="V52" s="15"/>
      <c r="W52" s="15"/>
      <c r="X52" s="15"/>
      <c r="Y52" s="15"/>
      <c r="Z52" s="15"/>
    </row>
    <row r="53" spans="1:26" ht="12.75" customHeight="1">
      <c r="A53" s="15"/>
      <c r="B53" s="15"/>
      <c r="C53" s="15"/>
      <c r="D53" s="15"/>
      <c r="E53" s="15"/>
      <c r="F53" s="15"/>
      <c r="G53" s="15"/>
      <c r="H53" s="15"/>
      <c r="I53" s="15"/>
      <c r="J53" s="15"/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15"/>
      <c r="Y53" s="15"/>
      <c r="Z53" s="15"/>
    </row>
    <row r="54" spans="1:26" ht="12.75" customHeight="1">
      <c r="A54" s="15"/>
      <c r="B54" s="15"/>
      <c r="C54" s="15"/>
      <c r="D54" s="15"/>
      <c r="E54" s="15"/>
      <c r="F54" s="15"/>
      <c r="G54" s="15"/>
      <c r="H54" s="15"/>
      <c r="I54" s="15"/>
      <c r="J54" s="15"/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  <c r="V54" s="15"/>
      <c r="W54" s="15"/>
      <c r="X54" s="15"/>
      <c r="Y54" s="15"/>
      <c r="Z54" s="15"/>
    </row>
    <row r="55" spans="1:26" ht="12.75" customHeight="1">
      <c r="A55" s="15"/>
      <c r="B55" s="15"/>
      <c r="C55" s="15"/>
      <c r="D55" s="15"/>
      <c r="E55" s="15"/>
      <c r="F55" s="15"/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15"/>
      <c r="Y55" s="15"/>
      <c r="Z55" s="15"/>
    </row>
    <row r="56" spans="1:26" ht="12.75" customHeight="1">
      <c r="A56" s="15"/>
      <c r="B56" s="15"/>
      <c r="C56" s="15"/>
      <c r="D56" s="15"/>
      <c r="E56" s="15"/>
      <c r="F56" s="15"/>
      <c r="G56" s="15"/>
      <c r="H56" s="15"/>
      <c r="I56" s="15"/>
      <c r="J56" s="15"/>
      <c r="K56" s="15"/>
      <c r="L56" s="15"/>
      <c r="M56" s="15"/>
      <c r="N56" s="15"/>
      <c r="O56" s="15"/>
      <c r="P56" s="15"/>
      <c r="Q56" s="15"/>
      <c r="R56" s="15"/>
      <c r="S56" s="15"/>
      <c r="T56" s="15"/>
      <c r="U56" s="15"/>
      <c r="V56" s="15"/>
      <c r="W56" s="15"/>
      <c r="X56" s="15"/>
      <c r="Y56" s="15"/>
      <c r="Z56" s="15"/>
    </row>
    <row r="57" spans="1:26" ht="12.75" customHeight="1">
      <c r="A57" s="15"/>
      <c r="B57" s="15"/>
      <c r="C57" s="15"/>
      <c r="D57" s="15"/>
      <c r="E57" s="15"/>
      <c r="F57" s="15"/>
      <c r="G57" s="15"/>
      <c r="H57" s="15"/>
      <c r="I57" s="15"/>
      <c r="J57" s="15"/>
      <c r="K57" s="15"/>
      <c r="L57" s="15"/>
      <c r="M57" s="15"/>
      <c r="N57" s="15"/>
      <c r="O57" s="15"/>
      <c r="P57" s="15"/>
      <c r="Q57" s="15"/>
      <c r="R57" s="15"/>
      <c r="S57" s="15"/>
      <c r="T57" s="15"/>
      <c r="U57" s="15"/>
      <c r="V57" s="15"/>
      <c r="W57" s="15"/>
      <c r="X57" s="15"/>
      <c r="Y57" s="15"/>
      <c r="Z57" s="15"/>
    </row>
    <row r="58" spans="1:26" ht="12.75" customHeight="1">
      <c r="A58" s="15"/>
      <c r="B58" s="15"/>
      <c r="C58" s="15"/>
      <c r="D58" s="15"/>
      <c r="E58" s="15"/>
      <c r="F58" s="15"/>
      <c r="G58" s="15"/>
      <c r="H58" s="15"/>
      <c r="I58" s="15"/>
      <c r="J58" s="15"/>
      <c r="K58" s="15"/>
      <c r="L58" s="15"/>
      <c r="M58" s="15"/>
      <c r="N58" s="15"/>
      <c r="O58" s="15"/>
      <c r="P58" s="15"/>
      <c r="Q58" s="15"/>
      <c r="R58" s="15"/>
      <c r="S58" s="15"/>
      <c r="T58" s="15"/>
      <c r="U58" s="15"/>
      <c r="V58" s="15"/>
      <c r="W58" s="15"/>
      <c r="X58" s="15"/>
      <c r="Y58" s="15"/>
      <c r="Z58" s="15"/>
    </row>
    <row r="59" spans="1:26" ht="12.75" customHeight="1">
      <c r="A59" s="15"/>
      <c r="B59" s="15"/>
      <c r="C59" s="15"/>
      <c r="D59" s="15"/>
      <c r="E59" s="15"/>
      <c r="F59" s="15"/>
      <c r="G59" s="15"/>
      <c r="H59" s="15"/>
      <c r="I59" s="15"/>
      <c r="J59" s="15"/>
      <c r="K59" s="15"/>
      <c r="L59" s="15"/>
      <c r="M59" s="15"/>
      <c r="N59" s="15"/>
      <c r="O59" s="15"/>
      <c r="P59" s="15"/>
      <c r="Q59" s="15"/>
      <c r="R59" s="15"/>
      <c r="S59" s="15"/>
      <c r="T59" s="15"/>
      <c r="U59" s="15"/>
      <c r="V59" s="15"/>
      <c r="W59" s="15"/>
      <c r="X59" s="15"/>
      <c r="Y59" s="15"/>
      <c r="Z59" s="15"/>
    </row>
    <row r="60" spans="1:26" ht="12.75" customHeight="1">
      <c r="A60" s="15"/>
      <c r="B60" s="15"/>
      <c r="C60" s="15"/>
      <c r="D60" s="15"/>
      <c r="E60" s="15"/>
      <c r="F60" s="15"/>
      <c r="G60" s="15"/>
      <c r="H60" s="15"/>
      <c r="I60" s="15"/>
      <c r="J60" s="15"/>
      <c r="K60" s="15"/>
      <c r="L60" s="15"/>
      <c r="M60" s="15"/>
      <c r="N60" s="15"/>
      <c r="O60" s="15"/>
      <c r="P60" s="15"/>
      <c r="Q60" s="15"/>
      <c r="R60" s="15"/>
      <c r="S60" s="15"/>
      <c r="T60" s="15"/>
      <c r="U60" s="15"/>
      <c r="V60" s="15"/>
      <c r="W60" s="15"/>
      <c r="X60" s="15"/>
      <c r="Y60" s="15"/>
      <c r="Z60" s="15"/>
    </row>
    <row r="61" spans="1:26" ht="12.75" customHeight="1">
      <c r="A61" s="15"/>
      <c r="B61" s="15"/>
      <c r="C61" s="15"/>
      <c r="D61" s="15"/>
      <c r="E61" s="15"/>
      <c r="F61" s="15"/>
      <c r="G61" s="15"/>
      <c r="H61" s="15"/>
      <c r="I61" s="15"/>
      <c r="J61" s="15"/>
      <c r="K61" s="15"/>
      <c r="L61" s="15"/>
      <c r="M61" s="15"/>
      <c r="N61" s="15"/>
      <c r="O61" s="15"/>
      <c r="P61" s="15"/>
      <c r="Q61" s="15"/>
      <c r="R61" s="15"/>
      <c r="S61" s="15"/>
      <c r="T61" s="15"/>
      <c r="U61" s="15"/>
      <c r="V61" s="15"/>
      <c r="W61" s="15"/>
      <c r="X61" s="15"/>
      <c r="Y61" s="15"/>
      <c r="Z61" s="15"/>
    </row>
    <row r="62" spans="1:26" ht="12.75" customHeight="1">
      <c r="A62" s="15"/>
      <c r="B62" s="15"/>
      <c r="C62" s="15"/>
      <c r="D62" s="15"/>
      <c r="E62" s="15"/>
      <c r="F62" s="15"/>
      <c r="G62" s="15"/>
      <c r="H62" s="15"/>
      <c r="I62" s="15"/>
      <c r="J62" s="15"/>
      <c r="K62" s="15"/>
      <c r="L62" s="15"/>
      <c r="M62" s="15"/>
      <c r="N62" s="15"/>
      <c r="O62" s="15"/>
      <c r="P62" s="15"/>
      <c r="Q62" s="15"/>
      <c r="R62" s="15"/>
      <c r="S62" s="15"/>
      <c r="T62" s="15"/>
      <c r="U62" s="15"/>
      <c r="V62" s="15"/>
      <c r="W62" s="15"/>
      <c r="X62" s="15"/>
      <c r="Y62" s="15"/>
      <c r="Z62" s="15"/>
    </row>
    <row r="63" spans="1:26" ht="12.75" customHeight="1">
      <c r="A63" s="15"/>
      <c r="B63" s="15"/>
      <c r="C63" s="15"/>
      <c r="D63" s="15"/>
      <c r="E63" s="15"/>
      <c r="F63" s="15"/>
      <c r="G63" s="15"/>
      <c r="H63" s="15"/>
      <c r="I63" s="15"/>
      <c r="J63" s="15"/>
      <c r="K63" s="15"/>
      <c r="L63" s="15"/>
      <c r="M63" s="15"/>
      <c r="N63" s="15"/>
      <c r="O63" s="15"/>
      <c r="P63" s="15"/>
      <c r="Q63" s="15"/>
      <c r="R63" s="15"/>
      <c r="S63" s="15"/>
      <c r="T63" s="15"/>
      <c r="U63" s="15"/>
      <c r="V63" s="15"/>
      <c r="W63" s="15"/>
      <c r="X63" s="15"/>
      <c r="Y63" s="15"/>
      <c r="Z63" s="15"/>
    </row>
    <row r="64" spans="1:26" ht="12.75" customHeight="1">
      <c r="A64" s="15"/>
      <c r="B64" s="15"/>
      <c r="C64" s="15"/>
      <c r="D64" s="15"/>
      <c r="E64" s="15"/>
      <c r="F64" s="15"/>
      <c r="G64" s="15"/>
      <c r="H64" s="15"/>
      <c r="I64" s="15"/>
      <c r="J64" s="15"/>
      <c r="K64" s="15"/>
      <c r="L64" s="15"/>
      <c r="M64" s="15"/>
      <c r="N64" s="15"/>
      <c r="O64" s="15"/>
      <c r="P64" s="15"/>
      <c r="Q64" s="15"/>
      <c r="R64" s="15"/>
      <c r="S64" s="15"/>
      <c r="T64" s="15"/>
      <c r="U64" s="15"/>
      <c r="V64" s="15"/>
      <c r="W64" s="15"/>
      <c r="X64" s="15"/>
      <c r="Y64" s="15"/>
      <c r="Z64" s="15"/>
    </row>
    <row r="65" spans="1:26" ht="12.75" customHeight="1">
      <c r="A65" s="15"/>
      <c r="B65" s="15"/>
      <c r="C65" s="15"/>
      <c r="D65" s="15"/>
      <c r="E65" s="15"/>
      <c r="F65" s="15"/>
      <c r="G65" s="15"/>
      <c r="H65" s="15"/>
      <c r="I65" s="15"/>
      <c r="J65" s="15"/>
      <c r="K65" s="15"/>
      <c r="L65" s="15"/>
      <c r="M65" s="15"/>
      <c r="N65" s="15"/>
      <c r="O65" s="15"/>
      <c r="P65" s="15"/>
      <c r="Q65" s="15"/>
      <c r="R65" s="15"/>
      <c r="S65" s="15"/>
      <c r="T65" s="15"/>
      <c r="U65" s="15"/>
      <c r="V65" s="15"/>
      <c r="W65" s="15"/>
      <c r="X65" s="15"/>
      <c r="Y65" s="15"/>
      <c r="Z65" s="15"/>
    </row>
    <row r="66" spans="1:26" ht="12.75" customHeight="1">
      <c r="A66" s="15"/>
      <c r="B66" s="15"/>
      <c r="C66" s="15"/>
      <c r="D66" s="15"/>
      <c r="E66" s="15"/>
      <c r="F66" s="15"/>
      <c r="G66" s="15"/>
      <c r="H66" s="15"/>
      <c r="I66" s="15"/>
      <c r="J66" s="15"/>
      <c r="K66" s="15"/>
      <c r="L66" s="15"/>
      <c r="M66" s="15"/>
      <c r="N66" s="15"/>
      <c r="O66" s="15"/>
      <c r="P66" s="15"/>
      <c r="Q66" s="15"/>
      <c r="R66" s="15"/>
      <c r="S66" s="15"/>
      <c r="T66" s="15"/>
      <c r="U66" s="15"/>
      <c r="V66" s="15"/>
      <c r="W66" s="15"/>
      <c r="X66" s="15"/>
      <c r="Y66" s="15"/>
      <c r="Z66" s="15"/>
    </row>
    <row r="67" spans="1:26" ht="12.75" customHeight="1">
      <c r="A67" s="15"/>
      <c r="B67" s="15"/>
      <c r="C67" s="15"/>
      <c r="D67" s="15"/>
      <c r="E67" s="15"/>
      <c r="F67" s="15"/>
      <c r="G67" s="15"/>
      <c r="H67" s="15"/>
      <c r="I67" s="15"/>
      <c r="J67" s="15"/>
      <c r="K67" s="15"/>
      <c r="L67" s="15"/>
      <c r="M67" s="15"/>
      <c r="N67" s="15"/>
      <c r="O67" s="15"/>
      <c r="P67" s="15"/>
      <c r="Q67" s="15"/>
      <c r="R67" s="15"/>
      <c r="S67" s="15"/>
      <c r="T67" s="15"/>
      <c r="U67" s="15"/>
      <c r="V67" s="15"/>
      <c r="W67" s="15"/>
      <c r="X67" s="15"/>
      <c r="Y67" s="15"/>
      <c r="Z67" s="15"/>
    </row>
    <row r="68" spans="1:26" ht="12.75" customHeight="1">
      <c r="A68" s="15"/>
      <c r="B68" s="15"/>
      <c r="C68" s="15"/>
      <c r="D68" s="15"/>
      <c r="E68" s="15"/>
      <c r="F68" s="15"/>
      <c r="G68" s="15"/>
      <c r="H68" s="15"/>
      <c r="I68" s="15"/>
      <c r="J68" s="15"/>
      <c r="K68" s="15"/>
      <c r="L68" s="15"/>
      <c r="M68" s="15"/>
      <c r="N68" s="15"/>
      <c r="O68" s="15"/>
      <c r="P68" s="15"/>
      <c r="Q68" s="15"/>
      <c r="R68" s="15"/>
      <c r="S68" s="15"/>
      <c r="T68" s="15"/>
      <c r="U68" s="15"/>
      <c r="V68" s="15"/>
      <c r="W68" s="15"/>
      <c r="X68" s="15"/>
      <c r="Y68" s="15"/>
      <c r="Z68" s="15"/>
    </row>
    <row r="69" spans="1:26" ht="12.75" customHeight="1">
      <c r="A69" s="15"/>
      <c r="B69" s="15"/>
      <c r="C69" s="15"/>
      <c r="D69" s="15"/>
      <c r="E69" s="15"/>
      <c r="F69" s="15"/>
      <c r="G69" s="15"/>
      <c r="H69" s="15"/>
      <c r="I69" s="15"/>
      <c r="J69" s="15"/>
      <c r="K69" s="15"/>
      <c r="L69" s="15"/>
      <c r="M69" s="15"/>
      <c r="N69" s="15"/>
      <c r="O69" s="15"/>
      <c r="P69" s="15"/>
      <c r="Q69" s="15"/>
      <c r="R69" s="15"/>
      <c r="S69" s="15"/>
      <c r="T69" s="15"/>
      <c r="U69" s="15"/>
      <c r="V69" s="15"/>
      <c r="W69" s="15"/>
      <c r="X69" s="15"/>
      <c r="Y69" s="15"/>
      <c r="Z69" s="15"/>
    </row>
    <row r="70" spans="1:26" ht="12.75" customHeight="1">
      <c r="A70" s="15"/>
      <c r="B70" s="15"/>
      <c r="C70" s="15"/>
      <c r="D70" s="15"/>
      <c r="E70" s="15"/>
      <c r="F70" s="15"/>
      <c r="G70" s="15"/>
      <c r="H70" s="15"/>
      <c r="I70" s="15"/>
      <c r="J70" s="15"/>
      <c r="K70" s="15"/>
      <c r="L70" s="15"/>
      <c r="M70" s="15"/>
      <c r="N70" s="15"/>
      <c r="O70" s="15"/>
      <c r="P70" s="15"/>
      <c r="Q70" s="15"/>
      <c r="R70" s="15"/>
      <c r="S70" s="15"/>
      <c r="T70" s="15"/>
      <c r="U70" s="15"/>
      <c r="V70" s="15"/>
      <c r="W70" s="15"/>
      <c r="X70" s="15"/>
      <c r="Y70" s="15"/>
      <c r="Z70" s="15"/>
    </row>
    <row r="71" spans="1:26" ht="12.75" customHeight="1">
      <c r="A71" s="15"/>
      <c r="B71" s="15"/>
      <c r="C71" s="15"/>
      <c r="D71" s="15"/>
      <c r="E71" s="15"/>
      <c r="F71" s="15"/>
      <c r="G71" s="15"/>
      <c r="H71" s="15"/>
      <c r="I71" s="15"/>
      <c r="J71" s="15"/>
      <c r="K71" s="15"/>
      <c r="L71" s="15"/>
      <c r="M71" s="15"/>
      <c r="N71" s="15"/>
      <c r="O71" s="15"/>
      <c r="P71" s="15"/>
      <c r="Q71" s="15"/>
      <c r="R71" s="15"/>
      <c r="S71" s="15"/>
      <c r="T71" s="15"/>
      <c r="U71" s="15"/>
      <c r="V71" s="15"/>
      <c r="W71" s="15"/>
      <c r="X71" s="15"/>
      <c r="Y71" s="15"/>
      <c r="Z71" s="15"/>
    </row>
    <row r="72" spans="1:26" ht="12.75" customHeight="1">
      <c r="A72" s="15"/>
      <c r="B72" s="15"/>
      <c r="C72" s="15"/>
      <c r="D72" s="15"/>
      <c r="E72" s="15"/>
      <c r="F72" s="15"/>
      <c r="G72" s="15"/>
      <c r="H72" s="15"/>
      <c r="I72" s="15"/>
      <c r="J72" s="15"/>
      <c r="K72" s="15"/>
      <c r="L72" s="15"/>
      <c r="M72" s="15"/>
      <c r="N72" s="15"/>
      <c r="O72" s="15"/>
      <c r="P72" s="15"/>
      <c r="Q72" s="15"/>
      <c r="R72" s="15"/>
      <c r="S72" s="15"/>
      <c r="T72" s="15"/>
      <c r="U72" s="15"/>
      <c r="V72" s="15"/>
      <c r="W72" s="15"/>
      <c r="X72" s="15"/>
      <c r="Y72" s="15"/>
      <c r="Z72" s="15"/>
    </row>
    <row r="73" spans="1:26" ht="12.75" customHeight="1">
      <c r="A73" s="15"/>
      <c r="B73" s="15"/>
      <c r="C73" s="15"/>
      <c r="D73" s="15"/>
      <c r="E73" s="15"/>
      <c r="F73" s="15"/>
      <c r="G73" s="15"/>
      <c r="H73" s="15"/>
      <c r="I73" s="15"/>
      <c r="J73" s="15"/>
      <c r="K73" s="15"/>
      <c r="L73" s="15"/>
      <c r="M73" s="15"/>
      <c r="N73" s="15"/>
      <c r="O73" s="15"/>
      <c r="P73" s="15"/>
      <c r="Q73" s="15"/>
      <c r="R73" s="15"/>
      <c r="S73" s="15"/>
      <c r="T73" s="15"/>
      <c r="U73" s="15"/>
      <c r="V73" s="15"/>
      <c r="W73" s="15"/>
      <c r="X73" s="15"/>
      <c r="Y73" s="15"/>
      <c r="Z73" s="15"/>
    </row>
    <row r="74" spans="1:26" ht="12.75" customHeight="1">
      <c r="A74" s="15"/>
      <c r="B74" s="15"/>
      <c r="C74" s="15"/>
      <c r="D74" s="15"/>
      <c r="E74" s="15"/>
      <c r="F74" s="15"/>
      <c r="G74" s="15"/>
      <c r="H74" s="15"/>
      <c r="I74" s="15"/>
      <c r="J74" s="15"/>
      <c r="K74" s="15"/>
      <c r="L74" s="15"/>
      <c r="M74" s="15"/>
      <c r="N74" s="15"/>
      <c r="O74" s="15"/>
      <c r="P74" s="15"/>
      <c r="Q74" s="15"/>
      <c r="R74" s="15"/>
      <c r="S74" s="15"/>
      <c r="T74" s="15"/>
      <c r="U74" s="15"/>
      <c r="V74" s="15"/>
      <c r="W74" s="15"/>
      <c r="X74" s="15"/>
      <c r="Y74" s="15"/>
      <c r="Z74" s="15"/>
    </row>
    <row r="75" spans="1:26" ht="12.75" customHeight="1">
      <c r="A75" s="15"/>
      <c r="B75" s="15"/>
      <c r="C75" s="15"/>
      <c r="D75" s="15"/>
      <c r="E75" s="15"/>
      <c r="F75" s="15"/>
      <c r="G75" s="15"/>
      <c r="H75" s="15"/>
      <c r="I75" s="15"/>
      <c r="J75" s="15"/>
      <c r="K75" s="15"/>
      <c r="L75" s="15"/>
      <c r="M75" s="15"/>
      <c r="N75" s="15"/>
      <c r="O75" s="15"/>
      <c r="P75" s="15"/>
      <c r="Q75" s="15"/>
      <c r="R75" s="15"/>
      <c r="S75" s="15"/>
      <c r="T75" s="15"/>
      <c r="U75" s="15"/>
      <c r="V75" s="15"/>
      <c r="W75" s="15"/>
      <c r="X75" s="15"/>
      <c r="Y75" s="15"/>
      <c r="Z75" s="15"/>
    </row>
    <row r="76" spans="1:26" ht="12.75" customHeight="1">
      <c r="A76" s="15"/>
      <c r="B76" s="15"/>
      <c r="C76" s="15"/>
      <c r="D76" s="15"/>
      <c r="E76" s="15"/>
      <c r="F76" s="15"/>
      <c r="G76" s="15"/>
      <c r="H76" s="15"/>
      <c r="I76" s="15"/>
      <c r="J76" s="15"/>
      <c r="K76" s="15"/>
      <c r="L76" s="15"/>
      <c r="M76" s="15"/>
      <c r="N76" s="15"/>
      <c r="O76" s="15"/>
      <c r="P76" s="15"/>
      <c r="Q76" s="15"/>
      <c r="R76" s="15"/>
      <c r="S76" s="15"/>
      <c r="T76" s="15"/>
      <c r="U76" s="15"/>
      <c r="V76" s="15"/>
      <c r="W76" s="15"/>
      <c r="X76" s="15"/>
      <c r="Y76" s="15"/>
      <c r="Z76" s="15"/>
    </row>
    <row r="77" spans="1:26" ht="12.75" customHeight="1">
      <c r="A77" s="15"/>
      <c r="B77" s="15"/>
      <c r="C77" s="15"/>
      <c r="D77" s="15"/>
      <c r="E77" s="15"/>
      <c r="F77" s="15"/>
      <c r="G77" s="15"/>
      <c r="H77" s="15"/>
      <c r="I77" s="15"/>
      <c r="J77" s="15"/>
      <c r="K77" s="15"/>
      <c r="L77" s="15"/>
      <c r="M77" s="15"/>
      <c r="N77" s="15"/>
      <c r="O77" s="15"/>
      <c r="P77" s="15"/>
      <c r="Q77" s="15"/>
      <c r="R77" s="15"/>
      <c r="S77" s="15"/>
      <c r="T77" s="15"/>
      <c r="U77" s="15"/>
      <c r="V77" s="15"/>
      <c r="W77" s="15"/>
      <c r="X77" s="15"/>
      <c r="Y77" s="15"/>
      <c r="Z77" s="15"/>
    </row>
    <row r="78" spans="1:26" ht="12.75" customHeight="1">
      <c r="A78" s="15"/>
      <c r="B78" s="15"/>
      <c r="C78" s="15"/>
      <c r="D78" s="15"/>
      <c r="E78" s="15"/>
      <c r="F78" s="15"/>
      <c r="G78" s="15"/>
      <c r="H78" s="15"/>
      <c r="I78" s="15"/>
      <c r="J78" s="15"/>
      <c r="K78" s="15"/>
      <c r="L78" s="15"/>
      <c r="M78" s="15"/>
      <c r="N78" s="15"/>
      <c r="O78" s="15"/>
      <c r="P78" s="15"/>
      <c r="Q78" s="15"/>
      <c r="R78" s="15"/>
      <c r="S78" s="15"/>
      <c r="T78" s="15"/>
      <c r="U78" s="15"/>
      <c r="V78" s="15"/>
      <c r="W78" s="15"/>
      <c r="X78" s="15"/>
      <c r="Y78" s="15"/>
      <c r="Z78" s="15"/>
    </row>
    <row r="79" spans="1:26" ht="12.75" customHeight="1">
      <c r="A79" s="15"/>
      <c r="B79" s="15"/>
      <c r="C79" s="15"/>
      <c r="D79" s="15"/>
      <c r="E79" s="15"/>
      <c r="F79" s="15"/>
      <c r="G79" s="15"/>
      <c r="H79" s="15"/>
      <c r="I79" s="15"/>
      <c r="J79" s="15"/>
      <c r="K79" s="15"/>
      <c r="L79" s="15"/>
      <c r="M79" s="15"/>
      <c r="N79" s="15"/>
      <c r="O79" s="15"/>
      <c r="P79" s="15"/>
      <c r="Q79" s="15"/>
      <c r="R79" s="15"/>
      <c r="S79" s="15"/>
      <c r="T79" s="15"/>
      <c r="U79" s="15"/>
      <c r="V79" s="15"/>
      <c r="W79" s="15"/>
      <c r="X79" s="15"/>
      <c r="Y79" s="15"/>
      <c r="Z79" s="15"/>
    </row>
    <row r="80" spans="1:26" ht="12.75" customHeight="1">
      <c r="A80" s="15"/>
      <c r="B80" s="15"/>
      <c r="C80" s="15"/>
      <c r="D80" s="15"/>
      <c r="E80" s="15"/>
      <c r="F80" s="15"/>
      <c r="G80" s="15"/>
      <c r="H80" s="15"/>
      <c r="I80" s="15"/>
      <c r="J80" s="15"/>
      <c r="K80" s="15"/>
      <c r="L80" s="15"/>
      <c r="M80" s="15"/>
      <c r="N80" s="15"/>
      <c r="O80" s="15"/>
      <c r="P80" s="15"/>
      <c r="Q80" s="15"/>
      <c r="R80" s="15"/>
      <c r="S80" s="15"/>
      <c r="T80" s="15"/>
      <c r="U80" s="15"/>
      <c r="V80" s="15"/>
      <c r="W80" s="15"/>
      <c r="X80" s="15"/>
      <c r="Y80" s="15"/>
      <c r="Z80" s="15"/>
    </row>
    <row r="81" spans="1:26" ht="12.75" customHeight="1">
      <c r="A81" s="15"/>
      <c r="B81" s="15"/>
      <c r="C81" s="15"/>
      <c r="D81" s="15"/>
      <c r="E81" s="15"/>
      <c r="F81" s="15"/>
      <c r="G81" s="15"/>
      <c r="H81" s="15"/>
      <c r="I81" s="15"/>
      <c r="J81" s="15"/>
      <c r="K81" s="15"/>
      <c r="L81" s="15"/>
      <c r="M81" s="15"/>
      <c r="N81" s="15"/>
      <c r="O81" s="15"/>
      <c r="P81" s="15"/>
      <c r="Q81" s="15"/>
      <c r="R81" s="15"/>
      <c r="S81" s="15"/>
      <c r="T81" s="15"/>
      <c r="U81" s="15"/>
      <c r="V81" s="15"/>
      <c r="W81" s="15"/>
      <c r="X81" s="15"/>
      <c r="Y81" s="15"/>
      <c r="Z81" s="15"/>
    </row>
    <row r="82" spans="1:26" ht="12.75" customHeight="1">
      <c r="A82" s="15"/>
      <c r="B82" s="15"/>
      <c r="C82" s="15"/>
      <c r="D82" s="15"/>
      <c r="E82" s="15"/>
      <c r="F82" s="15"/>
      <c r="G82" s="15"/>
      <c r="H82" s="15"/>
      <c r="I82" s="15"/>
      <c r="J82" s="15"/>
      <c r="K82" s="15"/>
      <c r="L82" s="15"/>
      <c r="M82" s="15"/>
      <c r="N82" s="15"/>
      <c r="O82" s="15"/>
      <c r="P82" s="15"/>
      <c r="Q82" s="15"/>
      <c r="R82" s="15"/>
      <c r="S82" s="15"/>
      <c r="T82" s="15"/>
      <c r="U82" s="15"/>
      <c r="V82" s="15"/>
      <c r="W82" s="15"/>
      <c r="X82" s="15"/>
      <c r="Y82" s="15"/>
      <c r="Z82" s="15"/>
    </row>
    <row r="83" spans="1:26" ht="12.75" customHeight="1">
      <c r="A83" s="15"/>
      <c r="B83" s="15"/>
      <c r="C83" s="15"/>
      <c r="D83" s="15"/>
      <c r="E83" s="15"/>
      <c r="F83" s="15"/>
      <c r="G83" s="15"/>
      <c r="H83" s="15"/>
      <c r="I83" s="15"/>
      <c r="J83" s="15"/>
      <c r="K83" s="15"/>
      <c r="L83" s="15"/>
      <c r="M83" s="15"/>
      <c r="N83" s="15"/>
      <c r="O83" s="15"/>
      <c r="P83" s="15"/>
      <c r="Q83" s="15"/>
      <c r="R83" s="15"/>
      <c r="S83" s="15"/>
      <c r="T83" s="15"/>
      <c r="U83" s="15"/>
      <c r="V83" s="15"/>
      <c r="W83" s="15"/>
      <c r="X83" s="15"/>
      <c r="Y83" s="15"/>
      <c r="Z83" s="15"/>
    </row>
    <row r="84" spans="1:26" ht="12.75" customHeight="1">
      <c r="A84" s="15"/>
      <c r="B84" s="15"/>
      <c r="C84" s="15"/>
      <c r="D84" s="15"/>
      <c r="E84" s="15"/>
      <c r="F84" s="15"/>
      <c r="G84" s="15"/>
      <c r="H84" s="15"/>
      <c r="I84" s="15"/>
      <c r="J84" s="15"/>
      <c r="K84" s="15"/>
      <c r="L84" s="15"/>
      <c r="M84" s="15"/>
      <c r="N84" s="15"/>
      <c r="O84" s="15"/>
      <c r="P84" s="15"/>
      <c r="Q84" s="15"/>
      <c r="R84" s="15"/>
      <c r="S84" s="15"/>
      <c r="T84" s="15"/>
      <c r="U84" s="15"/>
      <c r="V84" s="15"/>
      <c r="W84" s="15"/>
      <c r="X84" s="15"/>
      <c r="Y84" s="15"/>
      <c r="Z84" s="15"/>
    </row>
    <row r="85" spans="1:26" ht="12.75" customHeight="1">
      <c r="A85" s="15"/>
      <c r="B85" s="15"/>
      <c r="C85" s="15"/>
      <c r="D85" s="15"/>
      <c r="E85" s="15"/>
      <c r="F85" s="15"/>
      <c r="G85" s="15"/>
      <c r="H85" s="15"/>
      <c r="I85" s="15"/>
      <c r="J85" s="15"/>
      <c r="K85" s="15"/>
      <c r="L85" s="15"/>
      <c r="M85" s="15"/>
      <c r="N85" s="15"/>
      <c r="O85" s="15"/>
      <c r="P85" s="15"/>
      <c r="Q85" s="15"/>
      <c r="R85" s="15"/>
      <c r="S85" s="15"/>
      <c r="T85" s="15"/>
      <c r="U85" s="15"/>
      <c r="V85" s="15"/>
      <c r="W85" s="15"/>
      <c r="X85" s="15"/>
      <c r="Y85" s="15"/>
      <c r="Z85" s="15"/>
    </row>
    <row r="86" spans="1:26" ht="12.75" customHeight="1">
      <c r="A86" s="15"/>
      <c r="B86" s="15"/>
      <c r="C86" s="15"/>
      <c r="D86" s="15"/>
      <c r="E86" s="15"/>
      <c r="F86" s="15"/>
      <c r="G86" s="15"/>
      <c r="H86" s="15"/>
      <c r="I86" s="15"/>
      <c r="J86" s="15"/>
      <c r="K86" s="15"/>
      <c r="L86" s="15"/>
      <c r="M86" s="15"/>
      <c r="N86" s="15"/>
      <c r="O86" s="15"/>
      <c r="P86" s="15"/>
      <c r="Q86" s="15"/>
      <c r="R86" s="15"/>
      <c r="S86" s="15"/>
      <c r="T86" s="15"/>
      <c r="U86" s="15"/>
      <c r="V86" s="15"/>
      <c r="W86" s="15"/>
      <c r="X86" s="15"/>
      <c r="Y86" s="15"/>
      <c r="Z86" s="15"/>
    </row>
    <row r="87" spans="1:26" ht="12.75" customHeight="1">
      <c r="A87" s="15"/>
      <c r="B87" s="15"/>
      <c r="C87" s="15"/>
      <c r="D87" s="15"/>
      <c r="E87" s="15"/>
      <c r="F87" s="15"/>
      <c r="G87" s="15"/>
      <c r="H87" s="15"/>
      <c r="I87" s="15"/>
      <c r="J87" s="15"/>
      <c r="K87" s="15"/>
      <c r="L87" s="15"/>
      <c r="M87" s="15"/>
      <c r="N87" s="15"/>
      <c r="O87" s="15"/>
      <c r="P87" s="15"/>
      <c r="Q87" s="15"/>
      <c r="R87" s="15"/>
      <c r="S87" s="15"/>
      <c r="T87" s="15"/>
      <c r="U87" s="15"/>
      <c r="V87" s="15"/>
      <c r="W87" s="15"/>
      <c r="X87" s="15"/>
      <c r="Y87" s="15"/>
      <c r="Z87" s="15"/>
    </row>
    <row r="88" spans="1:26" ht="12.75" customHeight="1">
      <c r="A88" s="15"/>
      <c r="B88" s="15"/>
      <c r="C88" s="15"/>
      <c r="D88" s="15"/>
      <c r="E88" s="15"/>
      <c r="F88" s="15"/>
      <c r="G88" s="15"/>
      <c r="H88" s="15"/>
      <c r="I88" s="15"/>
      <c r="J88" s="15"/>
      <c r="K88" s="15"/>
      <c r="L88" s="15"/>
      <c r="M88" s="15"/>
      <c r="N88" s="15"/>
      <c r="O88" s="15"/>
      <c r="P88" s="15"/>
      <c r="Q88" s="15"/>
      <c r="R88" s="15"/>
      <c r="S88" s="15"/>
      <c r="T88" s="15"/>
      <c r="U88" s="15"/>
      <c r="V88" s="15"/>
      <c r="W88" s="15"/>
      <c r="X88" s="15"/>
      <c r="Y88" s="15"/>
      <c r="Z88" s="15"/>
    </row>
    <row r="89" spans="1:26" ht="12.75" customHeight="1">
      <c r="A89" s="15"/>
      <c r="B89" s="15"/>
      <c r="C89" s="15"/>
      <c r="D89" s="15"/>
      <c r="E89" s="15"/>
      <c r="F89" s="15"/>
      <c r="G89" s="15"/>
      <c r="H89" s="15"/>
      <c r="I89" s="15"/>
      <c r="J89" s="15"/>
      <c r="K89" s="15"/>
      <c r="L89" s="15"/>
      <c r="M89" s="15"/>
      <c r="N89" s="15"/>
      <c r="O89" s="15"/>
      <c r="P89" s="15"/>
      <c r="Q89" s="15"/>
      <c r="R89" s="15"/>
      <c r="S89" s="15"/>
      <c r="T89" s="15"/>
      <c r="U89" s="15"/>
      <c r="V89" s="15"/>
      <c r="W89" s="15"/>
      <c r="X89" s="15"/>
      <c r="Y89" s="15"/>
      <c r="Z89" s="15"/>
    </row>
    <row r="90" spans="1:26" ht="12.75" customHeight="1">
      <c r="A90" s="15"/>
      <c r="B90" s="15"/>
      <c r="C90" s="15"/>
      <c r="D90" s="15"/>
      <c r="E90" s="15"/>
      <c r="F90" s="15"/>
      <c r="G90" s="15"/>
      <c r="H90" s="15"/>
      <c r="I90" s="15"/>
      <c r="J90" s="15"/>
      <c r="K90" s="15"/>
      <c r="L90" s="15"/>
      <c r="M90" s="15"/>
      <c r="N90" s="15"/>
      <c r="O90" s="15"/>
      <c r="P90" s="15"/>
      <c r="Q90" s="15"/>
      <c r="R90" s="15"/>
      <c r="S90" s="15"/>
      <c r="T90" s="15"/>
      <c r="U90" s="15"/>
      <c r="V90" s="15"/>
      <c r="W90" s="15"/>
      <c r="X90" s="15"/>
      <c r="Y90" s="15"/>
      <c r="Z90" s="15"/>
    </row>
    <row r="91" spans="1:26" ht="12.75" customHeight="1">
      <c r="A91" s="15"/>
      <c r="B91" s="15"/>
      <c r="C91" s="15"/>
      <c r="D91" s="15"/>
      <c r="E91" s="15"/>
      <c r="F91" s="15"/>
      <c r="G91" s="15"/>
      <c r="H91" s="15"/>
      <c r="I91" s="15"/>
      <c r="J91" s="15"/>
      <c r="K91" s="15"/>
      <c r="L91" s="15"/>
      <c r="M91" s="15"/>
      <c r="N91" s="15"/>
      <c r="O91" s="15"/>
      <c r="P91" s="15"/>
      <c r="Q91" s="15"/>
      <c r="R91" s="15"/>
      <c r="S91" s="15"/>
      <c r="T91" s="15"/>
      <c r="U91" s="15"/>
      <c r="V91" s="15"/>
      <c r="W91" s="15"/>
      <c r="X91" s="15"/>
      <c r="Y91" s="15"/>
      <c r="Z91" s="15"/>
    </row>
    <row r="92" spans="1:26" ht="12.75" customHeight="1">
      <c r="A92" s="15"/>
      <c r="B92" s="15"/>
      <c r="C92" s="15"/>
      <c r="D92" s="15"/>
      <c r="E92" s="15"/>
      <c r="F92" s="15"/>
      <c r="G92" s="15"/>
      <c r="H92" s="15"/>
      <c r="I92" s="15"/>
      <c r="J92" s="15"/>
      <c r="K92" s="15"/>
      <c r="L92" s="15"/>
      <c r="M92" s="15"/>
      <c r="N92" s="15"/>
      <c r="O92" s="15"/>
      <c r="P92" s="15"/>
      <c r="Q92" s="15"/>
      <c r="R92" s="15"/>
      <c r="S92" s="15"/>
      <c r="T92" s="15"/>
      <c r="U92" s="15"/>
      <c r="V92" s="15"/>
      <c r="W92" s="15"/>
      <c r="X92" s="15"/>
      <c r="Y92" s="15"/>
      <c r="Z92" s="15"/>
    </row>
    <row r="93" spans="1:26" ht="12.75" customHeight="1">
      <c r="A93" s="15"/>
      <c r="B93" s="15"/>
      <c r="C93" s="15"/>
      <c r="D93" s="15"/>
      <c r="E93" s="15"/>
      <c r="F93" s="15"/>
      <c r="G93" s="15"/>
      <c r="H93" s="15"/>
      <c r="I93" s="15"/>
      <c r="J93" s="15"/>
      <c r="K93" s="15"/>
      <c r="L93" s="15"/>
      <c r="M93" s="15"/>
      <c r="N93" s="15"/>
      <c r="O93" s="15"/>
      <c r="P93" s="15"/>
      <c r="Q93" s="15"/>
      <c r="R93" s="15"/>
      <c r="S93" s="15"/>
      <c r="T93" s="15"/>
      <c r="U93" s="15"/>
      <c r="V93" s="15"/>
      <c r="W93" s="15"/>
      <c r="X93" s="15"/>
      <c r="Y93" s="15"/>
      <c r="Z93" s="15"/>
    </row>
    <row r="94" spans="1:26" ht="12.75" customHeight="1">
      <c r="A94" s="15"/>
      <c r="B94" s="15"/>
      <c r="C94" s="15"/>
      <c r="D94" s="15"/>
      <c r="E94" s="15"/>
      <c r="F94" s="15"/>
      <c r="G94" s="15"/>
      <c r="H94" s="15"/>
      <c r="I94" s="15"/>
      <c r="J94" s="15"/>
      <c r="K94" s="15"/>
      <c r="L94" s="15"/>
      <c r="M94" s="15"/>
      <c r="N94" s="15"/>
      <c r="O94" s="15"/>
      <c r="P94" s="15"/>
      <c r="Q94" s="15"/>
      <c r="R94" s="15"/>
      <c r="S94" s="15"/>
      <c r="T94" s="15"/>
      <c r="U94" s="15"/>
      <c r="V94" s="15"/>
      <c r="W94" s="15"/>
      <c r="X94" s="15"/>
      <c r="Y94" s="15"/>
      <c r="Z94" s="15"/>
    </row>
    <row r="95" spans="1:26" ht="12.75" customHeight="1">
      <c r="A95" s="15"/>
      <c r="B95" s="15"/>
      <c r="C95" s="15"/>
      <c r="D95" s="15"/>
      <c r="E95" s="15"/>
      <c r="F95" s="15"/>
      <c r="G95" s="15"/>
      <c r="H95" s="15"/>
      <c r="I95" s="15"/>
      <c r="J95" s="15"/>
      <c r="K95" s="15"/>
      <c r="L95" s="15"/>
      <c r="M95" s="15"/>
      <c r="N95" s="15"/>
      <c r="O95" s="15"/>
      <c r="P95" s="15"/>
      <c r="Q95" s="15"/>
      <c r="R95" s="15"/>
      <c r="S95" s="15"/>
      <c r="T95" s="15"/>
      <c r="U95" s="15"/>
      <c r="V95" s="15"/>
      <c r="W95" s="15"/>
      <c r="X95" s="15"/>
      <c r="Y95" s="15"/>
      <c r="Z95" s="15"/>
    </row>
    <row r="96" spans="1:26" ht="12.75" customHeight="1">
      <c r="A96" s="15"/>
      <c r="B96" s="15"/>
      <c r="C96" s="15"/>
      <c r="D96" s="15"/>
      <c r="E96" s="15"/>
      <c r="F96" s="15"/>
      <c r="G96" s="15"/>
      <c r="H96" s="15"/>
      <c r="I96" s="15"/>
      <c r="J96" s="15"/>
      <c r="K96" s="15"/>
      <c r="L96" s="15"/>
      <c r="M96" s="15"/>
      <c r="N96" s="15"/>
      <c r="O96" s="15"/>
      <c r="P96" s="15"/>
      <c r="Q96" s="15"/>
      <c r="R96" s="15"/>
      <c r="S96" s="15"/>
      <c r="T96" s="15"/>
      <c r="U96" s="15"/>
      <c r="V96" s="15"/>
      <c r="W96" s="15"/>
      <c r="X96" s="15"/>
      <c r="Y96" s="15"/>
      <c r="Z96" s="15"/>
    </row>
    <row r="97" spans="1:26" ht="12.75" customHeight="1">
      <c r="A97" s="15"/>
      <c r="B97" s="15"/>
      <c r="C97" s="15"/>
      <c r="D97" s="15"/>
      <c r="E97" s="15"/>
      <c r="F97" s="15"/>
      <c r="G97" s="15"/>
      <c r="H97" s="15"/>
      <c r="I97" s="15"/>
      <c r="J97" s="15"/>
      <c r="K97" s="15"/>
      <c r="L97" s="15"/>
      <c r="M97" s="15"/>
      <c r="N97" s="15"/>
      <c r="O97" s="15"/>
      <c r="P97" s="15"/>
      <c r="Q97" s="15"/>
      <c r="R97" s="15"/>
      <c r="S97" s="15"/>
      <c r="T97" s="15"/>
      <c r="U97" s="15"/>
      <c r="V97" s="15"/>
      <c r="W97" s="15"/>
      <c r="X97" s="15"/>
      <c r="Y97" s="15"/>
      <c r="Z97" s="15"/>
    </row>
    <row r="98" spans="1:26" ht="12.75" customHeight="1">
      <c r="A98" s="15"/>
      <c r="B98" s="15"/>
      <c r="C98" s="15"/>
      <c r="D98" s="15"/>
      <c r="E98" s="15"/>
      <c r="F98" s="15"/>
      <c r="G98" s="15"/>
      <c r="H98" s="15"/>
      <c r="I98" s="15"/>
      <c r="J98" s="15"/>
      <c r="K98" s="15"/>
      <c r="L98" s="15"/>
      <c r="M98" s="15"/>
      <c r="N98" s="15"/>
      <c r="O98" s="15"/>
      <c r="P98" s="15"/>
      <c r="Q98" s="15"/>
      <c r="R98" s="15"/>
      <c r="S98" s="15"/>
      <c r="T98" s="15"/>
      <c r="U98" s="15"/>
      <c r="V98" s="15"/>
      <c r="W98" s="15"/>
      <c r="X98" s="15"/>
      <c r="Y98" s="15"/>
      <c r="Z98" s="15"/>
    </row>
    <row r="99" spans="1:26" ht="12.75" customHeight="1">
      <c r="A99" s="15"/>
      <c r="B99" s="15"/>
      <c r="C99" s="15"/>
      <c r="D99" s="15"/>
      <c r="E99" s="15"/>
      <c r="F99" s="15"/>
      <c r="G99" s="15"/>
      <c r="H99" s="15"/>
      <c r="I99" s="15"/>
      <c r="J99" s="15"/>
      <c r="K99" s="15"/>
      <c r="L99" s="15"/>
      <c r="M99" s="15"/>
      <c r="N99" s="15"/>
      <c r="O99" s="15"/>
      <c r="P99" s="15"/>
      <c r="Q99" s="15"/>
      <c r="R99" s="15"/>
      <c r="S99" s="15"/>
      <c r="T99" s="15"/>
      <c r="U99" s="15"/>
      <c r="V99" s="15"/>
      <c r="W99" s="15"/>
      <c r="X99" s="15"/>
      <c r="Y99" s="15"/>
      <c r="Z99" s="15"/>
    </row>
    <row r="100" spans="1:26" ht="12.75" customHeight="1">
      <c r="A100" s="15"/>
      <c r="B100" s="15"/>
      <c r="C100" s="15"/>
      <c r="D100" s="15"/>
      <c r="E100" s="15"/>
      <c r="F100" s="15"/>
      <c r="G100" s="15"/>
      <c r="H100" s="15"/>
      <c r="I100" s="15"/>
      <c r="J100" s="15"/>
      <c r="K100" s="15"/>
      <c r="L100" s="15"/>
      <c r="M100" s="15"/>
      <c r="N100" s="15"/>
      <c r="O100" s="15"/>
      <c r="P100" s="15"/>
      <c r="Q100" s="15"/>
      <c r="R100" s="15"/>
      <c r="S100" s="15"/>
      <c r="T100" s="15"/>
      <c r="U100" s="15"/>
      <c r="V100" s="15"/>
      <c r="W100" s="15"/>
      <c r="X100" s="15"/>
      <c r="Y100" s="15"/>
      <c r="Z100" s="15"/>
    </row>
    <row r="101" spans="1:26" ht="12.75" customHeight="1">
      <c r="A101" s="15"/>
      <c r="B101" s="15"/>
      <c r="C101" s="15"/>
      <c r="D101" s="15"/>
      <c r="E101" s="15"/>
      <c r="F101" s="15"/>
      <c r="G101" s="15"/>
      <c r="H101" s="15"/>
      <c r="I101" s="15"/>
      <c r="J101" s="15"/>
      <c r="K101" s="15"/>
      <c r="L101" s="15"/>
      <c r="M101" s="15"/>
      <c r="N101" s="15"/>
      <c r="O101" s="15"/>
      <c r="P101" s="15"/>
      <c r="Q101" s="15"/>
      <c r="R101" s="15"/>
      <c r="S101" s="15"/>
      <c r="T101" s="15"/>
      <c r="U101" s="15"/>
      <c r="V101" s="15"/>
      <c r="W101" s="15"/>
      <c r="X101" s="15"/>
      <c r="Y101" s="15"/>
      <c r="Z101" s="15"/>
    </row>
    <row r="102" spans="1:26" ht="12.75" customHeight="1">
      <c r="A102" s="15"/>
      <c r="B102" s="15"/>
      <c r="C102" s="15"/>
      <c r="D102" s="15"/>
      <c r="E102" s="15"/>
      <c r="F102" s="15"/>
      <c r="G102" s="15"/>
      <c r="H102" s="15"/>
      <c r="I102" s="15"/>
      <c r="J102" s="15"/>
      <c r="K102" s="15"/>
      <c r="L102" s="15"/>
      <c r="M102" s="15"/>
      <c r="N102" s="15"/>
      <c r="O102" s="15"/>
      <c r="P102" s="15"/>
      <c r="Q102" s="15"/>
      <c r="R102" s="15"/>
      <c r="S102" s="15"/>
      <c r="T102" s="15"/>
      <c r="U102" s="15"/>
      <c r="V102" s="15"/>
      <c r="W102" s="15"/>
      <c r="X102" s="15"/>
      <c r="Y102" s="15"/>
      <c r="Z102" s="15"/>
    </row>
    <row r="103" spans="1:26" ht="12.75" customHeight="1">
      <c r="A103" s="15"/>
      <c r="B103" s="15"/>
      <c r="C103" s="15"/>
      <c r="D103" s="15"/>
      <c r="E103" s="15"/>
      <c r="F103" s="15"/>
      <c r="G103" s="15"/>
      <c r="H103" s="15"/>
      <c r="I103" s="15"/>
      <c r="J103" s="15"/>
      <c r="K103" s="15"/>
      <c r="L103" s="15"/>
      <c r="M103" s="15"/>
      <c r="N103" s="15"/>
      <c r="O103" s="15"/>
      <c r="P103" s="15"/>
      <c r="Q103" s="15"/>
      <c r="R103" s="15"/>
      <c r="S103" s="15"/>
      <c r="T103" s="15"/>
      <c r="U103" s="15"/>
      <c r="V103" s="15"/>
      <c r="W103" s="15"/>
      <c r="X103" s="15"/>
      <c r="Y103" s="15"/>
      <c r="Z103" s="15"/>
    </row>
    <row r="104" spans="1:26" ht="12.75" customHeight="1">
      <c r="A104" s="15"/>
      <c r="B104" s="15"/>
      <c r="C104" s="15"/>
      <c r="D104" s="15"/>
      <c r="E104" s="15"/>
      <c r="F104" s="15"/>
      <c r="G104" s="15"/>
      <c r="H104" s="15"/>
      <c r="I104" s="15"/>
      <c r="J104" s="15"/>
      <c r="K104" s="15"/>
      <c r="L104" s="15"/>
      <c r="M104" s="15"/>
      <c r="N104" s="15"/>
      <c r="O104" s="15"/>
      <c r="P104" s="15"/>
      <c r="Q104" s="15"/>
      <c r="R104" s="15"/>
      <c r="S104" s="15"/>
      <c r="T104" s="15"/>
      <c r="U104" s="15"/>
      <c r="V104" s="15"/>
      <c r="W104" s="15"/>
      <c r="X104" s="15"/>
      <c r="Y104" s="15"/>
      <c r="Z104" s="15"/>
    </row>
    <row r="105" spans="1:26" ht="12.75" customHeight="1">
      <c r="A105" s="15"/>
      <c r="B105" s="15"/>
      <c r="C105" s="15"/>
      <c r="D105" s="15"/>
      <c r="E105" s="15"/>
      <c r="F105" s="15"/>
      <c r="G105" s="15"/>
      <c r="H105" s="15"/>
      <c r="I105" s="15"/>
      <c r="J105" s="15"/>
      <c r="K105" s="15"/>
      <c r="L105" s="15"/>
      <c r="M105" s="15"/>
      <c r="N105" s="15"/>
      <c r="O105" s="15"/>
      <c r="P105" s="15"/>
      <c r="Q105" s="15"/>
      <c r="R105" s="15"/>
      <c r="S105" s="15"/>
      <c r="T105" s="15"/>
      <c r="U105" s="15"/>
      <c r="V105" s="15"/>
      <c r="W105" s="15"/>
      <c r="X105" s="15"/>
      <c r="Y105" s="15"/>
      <c r="Z105" s="15"/>
    </row>
    <row r="106" spans="1:26" ht="12.75" customHeight="1">
      <c r="A106" s="15"/>
      <c r="B106" s="15"/>
      <c r="C106" s="15"/>
      <c r="D106" s="15"/>
      <c r="E106" s="15"/>
      <c r="F106" s="15"/>
      <c r="G106" s="15"/>
      <c r="H106" s="15"/>
      <c r="I106" s="15"/>
      <c r="J106" s="15"/>
      <c r="K106" s="15"/>
      <c r="L106" s="15"/>
      <c r="M106" s="15"/>
      <c r="N106" s="15"/>
      <c r="O106" s="15"/>
      <c r="P106" s="15"/>
      <c r="Q106" s="15"/>
      <c r="R106" s="15"/>
      <c r="S106" s="15"/>
      <c r="T106" s="15"/>
      <c r="U106" s="15"/>
      <c r="V106" s="15"/>
      <c r="W106" s="15"/>
      <c r="X106" s="15"/>
      <c r="Y106" s="15"/>
      <c r="Z106" s="15"/>
    </row>
    <row r="107" spans="1:26" ht="12.75" customHeight="1">
      <c r="A107" s="15"/>
      <c r="B107" s="15"/>
      <c r="C107" s="15"/>
      <c r="D107" s="15"/>
      <c r="E107" s="15"/>
      <c r="F107" s="15"/>
      <c r="G107" s="15"/>
      <c r="H107" s="15"/>
      <c r="I107" s="15"/>
      <c r="J107" s="15"/>
      <c r="K107" s="15"/>
      <c r="L107" s="15"/>
      <c r="M107" s="15"/>
      <c r="N107" s="15"/>
      <c r="O107" s="15"/>
      <c r="P107" s="15"/>
      <c r="Q107" s="15"/>
      <c r="R107" s="15"/>
      <c r="S107" s="15"/>
      <c r="T107" s="15"/>
      <c r="U107" s="15"/>
      <c r="V107" s="15"/>
      <c r="W107" s="15"/>
      <c r="X107" s="15"/>
      <c r="Y107" s="15"/>
      <c r="Z107" s="15"/>
    </row>
    <row r="108" spans="1:26" ht="12.75" customHeight="1">
      <c r="A108" s="15"/>
      <c r="B108" s="15"/>
      <c r="C108" s="15"/>
      <c r="D108" s="15"/>
      <c r="E108" s="15"/>
      <c r="F108" s="15"/>
      <c r="G108" s="15"/>
      <c r="H108" s="15"/>
      <c r="I108" s="15"/>
      <c r="J108" s="15"/>
      <c r="K108" s="15"/>
      <c r="L108" s="15"/>
      <c r="M108" s="15"/>
      <c r="N108" s="15"/>
      <c r="O108" s="15"/>
      <c r="P108" s="15"/>
      <c r="Q108" s="15"/>
      <c r="R108" s="15"/>
      <c r="S108" s="15"/>
      <c r="T108" s="15"/>
      <c r="U108" s="15"/>
      <c r="V108" s="15"/>
      <c r="W108" s="15"/>
      <c r="X108" s="15"/>
      <c r="Y108" s="15"/>
      <c r="Z108" s="15"/>
    </row>
    <row r="109" spans="1:26" ht="12.75" customHeight="1">
      <c r="A109" s="15"/>
      <c r="B109" s="15"/>
      <c r="C109" s="15"/>
      <c r="D109" s="15"/>
      <c r="E109" s="15"/>
      <c r="F109" s="15"/>
      <c r="G109" s="15"/>
      <c r="H109" s="15"/>
      <c r="I109" s="15"/>
      <c r="J109" s="15"/>
      <c r="K109" s="15"/>
      <c r="L109" s="15"/>
      <c r="M109" s="15"/>
      <c r="N109" s="15"/>
      <c r="O109" s="15"/>
      <c r="P109" s="15"/>
      <c r="Q109" s="15"/>
      <c r="R109" s="15"/>
      <c r="S109" s="15"/>
      <c r="T109" s="15"/>
      <c r="U109" s="15"/>
      <c r="V109" s="15"/>
      <c r="W109" s="15"/>
      <c r="X109" s="15"/>
      <c r="Y109" s="15"/>
      <c r="Z109" s="15"/>
    </row>
    <row r="110" spans="1:26" ht="12.75" customHeight="1">
      <c r="A110" s="15"/>
      <c r="B110" s="15"/>
      <c r="C110" s="15"/>
      <c r="D110" s="15"/>
      <c r="E110" s="15"/>
      <c r="F110" s="15"/>
      <c r="G110" s="15"/>
      <c r="H110" s="15"/>
      <c r="I110" s="15"/>
      <c r="J110" s="15"/>
      <c r="K110" s="15"/>
      <c r="L110" s="15"/>
      <c r="M110" s="15"/>
      <c r="N110" s="15"/>
      <c r="O110" s="15"/>
      <c r="P110" s="15"/>
      <c r="Q110" s="15"/>
      <c r="R110" s="15"/>
      <c r="S110" s="15"/>
      <c r="T110" s="15"/>
      <c r="U110" s="15"/>
      <c r="V110" s="15"/>
      <c r="W110" s="15"/>
      <c r="X110" s="15"/>
      <c r="Y110" s="15"/>
      <c r="Z110" s="15"/>
    </row>
    <row r="111" spans="1:26" ht="12.75" customHeight="1">
      <c r="A111" s="15"/>
      <c r="B111" s="15"/>
      <c r="C111" s="15"/>
      <c r="D111" s="15"/>
      <c r="E111" s="15"/>
      <c r="F111" s="15"/>
      <c r="G111" s="15"/>
      <c r="H111" s="15"/>
      <c r="I111" s="15"/>
      <c r="J111" s="15"/>
      <c r="K111" s="15"/>
      <c r="L111" s="15"/>
      <c r="M111" s="15"/>
      <c r="N111" s="15"/>
      <c r="O111" s="15"/>
      <c r="P111" s="15"/>
      <c r="Q111" s="15"/>
      <c r="R111" s="15"/>
      <c r="S111" s="15"/>
      <c r="T111" s="15"/>
      <c r="U111" s="15"/>
      <c r="V111" s="15"/>
      <c r="W111" s="15"/>
      <c r="X111" s="15"/>
      <c r="Y111" s="15"/>
      <c r="Z111" s="15"/>
    </row>
    <row r="112" spans="1:26" ht="12.75" customHeight="1">
      <c r="A112" s="15"/>
      <c r="B112" s="15"/>
      <c r="C112" s="15"/>
      <c r="D112" s="15"/>
      <c r="E112" s="15"/>
      <c r="F112" s="15"/>
      <c r="G112" s="15"/>
      <c r="H112" s="15"/>
      <c r="I112" s="15"/>
      <c r="J112" s="15"/>
      <c r="K112" s="15"/>
      <c r="L112" s="15"/>
      <c r="M112" s="15"/>
      <c r="N112" s="15"/>
      <c r="O112" s="15"/>
      <c r="P112" s="15"/>
      <c r="Q112" s="15"/>
      <c r="R112" s="15"/>
      <c r="S112" s="15"/>
      <c r="T112" s="15"/>
      <c r="U112" s="15"/>
      <c r="V112" s="15"/>
      <c r="W112" s="15"/>
      <c r="X112" s="15"/>
      <c r="Y112" s="15"/>
      <c r="Z112" s="15"/>
    </row>
    <row r="113" spans="1:26" ht="12.75" customHeight="1">
      <c r="A113" s="15"/>
      <c r="B113" s="15"/>
      <c r="C113" s="15"/>
      <c r="D113" s="15"/>
      <c r="E113" s="15"/>
      <c r="F113" s="15"/>
      <c r="G113" s="15"/>
      <c r="H113" s="15"/>
      <c r="I113" s="15"/>
      <c r="J113" s="15"/>
      <c r="K113" s="15"/>
      <c r="L113" s="15"/>
      <c r="M113" s="15"/>
      <c r="N113" s="15"/>
      <c r="O113" s="15"/>
      <c r="P113" s="15"/>
      <c r="Q113" s="15"/>
      <c r="R113" s="15"/>
      <c r="S113" s="15"/>
      <c r="T113" s="15"/>
      <c r="U113" s="15"/>
      <c r="V113" s="15"/>
      <c r="W113" s="15"/>
      <c r="X113" s="15"/>
      <c r="Y113" s="15"/>
      <c r="Z113" s="15"/>
    </row>
    <row r="114" spans="1:26" ht="12.75" customHeight="1">
      <c r="A114" s="15"/>
      <c r="B114" s="15"/>
      <c r="C114" s="15"/>
      <c r="D114" s="15"/>
      <c r="E114" s="15"/>
      <c r="F114" s="15"/>
      <c r="G114" s="15"/>
      <c r="H114" s="15"/>
      <c r="I114" s="15"/>
      <c r="J114" s="15"/>
      <c r="K114" s="15"/>
      <c r="L114" s="15"/>
      <c r="M114" s="15"/>
      <c r="N114" s="15"/>
      <c r="O114" s="15"/>
      <c r="P114" s="15"/>
      <c r="Q114" s="15"/>
      <c r="R114" s="15"/>
      <c r="S114" s="15"/>
      <c r="T114" s="15"/>
      <c r="U114" s="15"/>
      <c r="V114" s="15"/>
      <c r="W114" s="15"/>
      <c r="X114" s="15"/>
      <c r="Y114" s="15"/>
      <c r="Z114" s="15"/>
    </row>
    <row r="115" spans="1:26" ht="12.75" customHeight="1">
      <c r="A115" s="15"/>
      <c r="B115" s="15"/>
      <c r="C115" s="15"/>
      <c r="D115" s="15"/>
      <c r="E115" s="15"/>
      <c r="F115" s="15"/>
      <c r="G115" s="15"/>
      <c r="H115" s="15"/>
      <c r="I115" s="15"/>
      <c r="J115" s="15"/>
      <c r="K115" s="15"/>
      <c r="L115" s="15"/>
      <c r="M115" s="15"/>
      <c r="N115" s="15"/>
      <c r="O115" s="15"/>
      <c r="P115" s="15"/>
      <c r="Q115" s="15"/>
      <c r="R115" s="15"/>
      <c r="S115" s="15"/>
      <c r="T115" s="15"/>
      <c r="U115" s="15"/>
      <c r="V115" s="15"/>
      <c r="W115" s="15"/>
      <c r="X115" s="15"/>
      <c r="Y115" s="15"/>
      <c r="Z115" s="15"/>
    </row>
    <row r="116" spans="1:26" ht="12.75" customHeight="1">
      <c r="A116" s="15"/>
      <c r="B116" s="15"/>
      <c r="C116" s="15"/>
      <c r="D116" s="15"/>
      <c r="E116" s="15"/>
      <c r="F116" s="15"/>
      <c r="G116" s="15"/>
      <c r="H116" s="15"/>
      <c r="I116" s="15"/>
      <c r="J116" s="15"/>
      <c r="K116" s="15"/>
      <c r="L116" s="15"/>
      <c r="M116" s="15"/>
      <c r="N116" s="15"/>
      <c r="O116" s="15"/>
      <c r="P116" s="15"/>
      <c r="Q116" s="15"/>
      <c r="R116" s="15"/>
      <c r="S116" s="15"/>
      <c r="T116" s="15"/>
      <c r="U116" s="15"/>
      <c r="V116" s="15"/>
      <c r="W116" s="15"/>
      <c r="X116" s="15"/>
      <c r="Y116" s="15"/>
      <c r="Z116" s="15"/>
    </row>
    <row r="117" spans="1:26" ht="12.75" customHeight="1">
      <c r="A117" s="15"/>
      <c r="B117" s="15"/>
      <c r="C117" s="15"/>
      <c r="D117" s="15"/>
      <c r="E117" s="15"/>
      <c r="F117" s="15"/>
      <c r="G117" s="15"/>
      <c r="H117" s="15"/>
      <c r="I117" s="15"/>
      <c r="J117" s="15"/>
      <c r="K117" s="15"/>
      <c r="L117" s="15"/>
      <c r="M117" s="15"/>
      <c r="N117" s="15"/>
      <c r="O117" s="15"/>
      <c r="P117" s="15"/>
      <c r="Q117" s="15"/>
      <c r="R117" s="15"/>
      <c r="S117" s="15"/>
      <c r="T117" s="15"/>
      <c r="U117" s="15"/>
      <c r="V117" s="15"/>
      <c r="W117" s="15"/>
      <c r="X117" s="15"/>
      <c r="Y117" s="15"/>
      <c r="Z117" s="15"/>
    </row>
    <row r="118" spans="1:26" ht="12.75" customHeight="1">
      <c r="A118" s="15"/>
      <c r="B118" s="15"/>
      <c r="C118" s="15"/>
      <c r="D118" s="15"/>
      <c r="E118" s="15"/>
      <c r="F118" s="15"/>
      <c r="G118" s="15"/>
      <c r="H118" s="15"/>
      <c r="I118" s="15"/>
      <c r="J118" s="15"/>
      <c r="K118" s="15"/>
      <c r="L118" s="15"/>
      <c r="M118" s="15"/>
      <c r="N118" s="15"/>
      <c r="O118" s="15"/>
      <c r="P118" s="15"/>
      <c r="Q118" s="15"/>
      <c r="R118" s="15"/>
      <c r="S118" s="15"/>
      <c r="T118" s="15"/>
      <c r="U118" s="15"/>
      <c r="V118" s="15"/>
      <c r="W118" s="15"/>
      <c r="X118" s="15"/>
      <c r="Y118" s="15"/>
      <c r="Z118" s="15"/>
    </row>
    <row r="119" spans="1:26" ht="12.75" customHeight="1">
      <c r="A119" s="15"/>
      <c r="B119" s="15"/>
      <c r="C119" s="15"/>
      <c r="D119" s="15"/>
      <c r="E119" s="15"/>
      <c r="F119" s="15"/>
      <c r="G119" s="15"/>
      <c r="H119" s="15"/>
      <c r="I119" s="15"/>
      <c r="J119" s="15"/>
      <c r="K119" s="15"/>
      <c r="L119" s="15"/>
      <c r="M119" s="15"/>
      <c r="N119" s="15"/>
      <c r="O119" s="15"/>
      <c r="P119" s="15"/>
      <c r="Q119" s="15"/>
      <c r="R119" s="15"/>
      <c r="S119" s="15"/>
      <c r="T119" s="15"/>
      <c r="U119" s="15"/>
      <c r="V119" s="15"/>
      <c r="W119" s="15"/>
      <c r="X119" s="15"/>
      <c r="Y119" s="15"/>
      <c r="Z119" s="15"/>
    </row>
    <row r="120" spans="1:26" ht="12.75" customHeight="1">
      <c r="A120" s="15"/>
      <c r="B120" s="15"/>
      <c r="C120" s="15"/>
      <c r="D120" s="15"/>
      <c r="E120" s="15"/>
      <c r="F120" s="15"/>
      <c r="G120" s="15"/>
      <c r="H120" s="15"/>
      <c r="I120" s="15"/>
      <c r="J120" s="15"/>
      <c r="K120" s="15"/>
      <c r="L120" s="15"/>
      <c r="M120" s="15"/>
      <c r="N120" s="15"/>
      <c r="O120" s="15"/>
      <c r="P120" s="15"/>
      <c r="Q120" s="15"/>
      <c r="R120" s="15"/>
      <c r="S120" s="15"/>
      <c r="T120" s="15"/>
      <c r="U120" s="15"/>
      <c r="V120" s="15"/>
      <c r="W120" s="15"/>
      <c r="X120" s="15"/>
      <c r="Y120" s="15"/>
      <c r="Z120" s="15"/>
    </row>
    <row r="121" spans="1:26" ht="12.75" customHeight="1">
      <c r="A121" s="15"/>
      <c r="B121" s="15"/>
      <c r="C121" s="15"/>
      <c r="D121" s="15"/>
      <c r="E121" s="15"/>
      <c r="F121" s="15"/>
      <c r="G121" s="15"/>
      <c r="H121" s="15"/>
      <c r="I121" s="15"/>
      <c r="J121" s="15"/>
      <c r="K121" s="15"/>
      <c r="L121" s="15"/>
      <c r="M121" s="15"/>
      <c r="N121" s="15"/>
      <c r="O121" s="15"/>
      <c r="P121" s="15"/>
      <c r="Q121" s="15"/>
      <c r="R121" s="15"/>
      <c r="S121" s="15"/>
      <c r="T121" s="15"/>
      <c r="U121" s="15"/>
      <c r="V121" s="15"/>
      <c r="W121" s="15"/>
      <c r="X121" s="15"/>
      <c r="Y121" s="15"/>
      <c r="Z121" s="15"/>
    </row>
    <row r="122" spans="1:26" ht="12.75" customHeight="1">
      <c r="A122" s="15"/>
      <c r="B122" s="15"/>
      <c r="C122" s="15"/>
      <c r="D122" s="15"/>
      <c r="E122" s="15"/>
      <c r="F122" s="15"/>
      <c r="G122" s="15"/>
      <c r="H122" s="15"/>
      <c r="I122" s="15"/>
      <c r="J122" s="15"/>
      <c r="K122" s="15"/>
      <c r="L122" s="15"/>
      <c r="M122" s="15"/>
      <c r="N122" s="15"/>
      <c r="O122" s="15"/>
      <c r="P122" s="15"/>
      <c r="Q122" s="15"/>
      <c r="R122" s="15"/>
      <c r="S122" s="15"/>
      <c r="T122" s="15"/>
      <c r="U122" s="15"/>
      <c r="V122" s="15"/>
      <c r="W122" s="15"/>
      <c r="X122" s="15"/>
      <c r="Y122" s="15"/>
      <c r="Z122" s="15"/>
    </row>
    <row r="123" spans="1:26" ht="12.75" customHeight="1">
      <c r="A123" s="15"/>
      <c r="B123" s="15"/>
      <c r="C123" s="15"/>
      <c r="D123" s="15"/>
      <c r="E123" s="15"/>
      <c r="F123" s="15"/>
      <c r="G123" s="15"/>
      <c r="H123" s="15"/>
      <c r="I123" s="15"/>
      <c r="J123" s="15"/>
      <c r="K123" s="15"/>
      <c r="L123" s="15"/>
      <c r="M123" s="15"/>
      <c r="N123" s="15"/>
      <c r="O123" s="15"/>
      <c r="P123" s="15"/>
      <c r="Q123" s="15"/>
      <c r="R123" s="15"/>
      <c r="S123" s="15"/>
      <c r="T123" s="15"/>
      <c r="U123" s="15"/>
      <c r="V123" s="15"/>
      <c r="W123" s="15"/>
      <c r="X123" s="15"/>
      <c r="Y123" s="15"/>
      <c r="Z123" s="15"/>
    </row>
    <row r="124" spans="1:26" ht="12.75" customHeight="1">
      <c r="A124" s="15"/>
      <c r="B124" s="15"/>
      <c r="C124" s="15"/>
      <c r="D124" s="15"/>
      <c r="E124" s="15"/>
      <c r="F124" s="15"/>
      <c r="G124" s="15"/>
      <c r="H124" s="15"/>
      <c r="I124" s="15"/>
      <c r="J124" s="15"/>
      <c r="K124" s="15"/>
      <c r="L124" s="15"/>
      <c r="M124" s="15"/>
      <c r="N124" s="15"/>
      <c r="O124" s="15"/>
      <c r="P124" s="15"/>
      <c r="Q124" s="15"/>
      <c r="R124" s="15"/>
      <c r="S124" s="15"/>
      <c r="T124" s="15"/>
      <c r="U124" s="15"/>
      <c r="V124" s="15"/>
      <c r="W124" s="15"/>
      <c r="X124" s="15"/>
      <c r="Y124" s="15"/>
      <c r="Z124" s="15"/>
    </row>
    <row r="125" spans="1:26" ht="12.75" customHeight="1">
      <c r="A125" s="15"/>
      <c r="B125" s="15"/>
      <c r="C125" s="15"/>
      <c r="D125" s="15"/>
      <c r="E125" s="15"/>
      <c r="F125" s="15"/>
      <c r="G125" s="15"/>
      <c r="H125" s="15"/>
      <c r="I125" s="15"/>
      <c r="J125" s="15"/>
      <c r="K125" s="15"/>
      <c r="L125" s="15"/>
      <c r="M125" s="15"/>
      <c r="N125" s="15"/>
      <c r="O125" s="15"/>
      <c r="P125" s="15"/>
      <c r="Q125" s="15"/>
      <c r="R125" s="15"/>
      <c r="S125" s="15"/>
      <c r="T125" s="15"/>
      <c r="U125" s="15"/>
      <c r="V125" s="15"/>
      <c r="W125" s="15"/>
      <c r="X125" s="15"/>
      <c r="Y125" s="15"/>
      <c r="Z125" s="15"/>
    </row>
    <row r="126" spans="1:26" ht="12.75" customHeight="1">
      <c r="A126" s="15"/>
      <c r="B126" s="15"/>
      <c r="C126" s="15"/>
      <c r="D126" s="15"/>
      <c r="E126" s="15"/>
      <c r="F126" s="15"/>
      <c r="G126" s="15"/>
      <c r="H126" s="15"/>
      <c r="I126" s="15"/>
      <c r="J126" s="15"/>
      <c r="K126" s="15"/>
      <c r="L126" s="15"/>
      <c r="M126" s="15"/>
      <c r="N126" s="15"/>
      <c r="O126" s="15"/>
      <c r="P126" s="15"/>
      <c r="Q126" s="15"/>
      <c r="R126" s="15"/>
      <c r="S126" s="15"/>
      <c r="T126" s="15"/>
      <c r="U126" s="15"/>
      <c r="V126" s="15"/>
      <c r="W126" s="15"/>
      <c r="X126" s="15"/>
      <c r="Y126" s="15"/>
      <c r="Z126" s="15"/>
    </row>
    <row r="127" spans="1:26" ht="12.75" customHeight="1">
      <c r="A127" s="15"/>
      <c r="B127" s="15"/>
      <c r="C127" s="15"/>
      <c r="D127" s="15"/>
      <c r="E127" s="15"/>
      <c r="F127" s="15"/>
      <c r="G127" s="15"/>
      <c r="H127" s="15"/>
      <c r="I127" s="15"/>
      <c r="J127" s="15"/>
      <c r="K127" s="15"/>
      <c r="L127" s="15"/>
      <c r="M127" s="15"/>
      <c r="N127" s="15"/>
      <c r="O127" s="15"/>
      <c r="P127" s="15"/>
      <c r="Q127" s="15"/>
      <c r="R127" s="15"/>
      <c r="S127" s="15"/>
      <c r="T127" s="15"/>
      <c r="U127" s="15"/>
      <c r="V127" s="15"/>
      <c r="W127" s="15"/>
      <c r="X127" s="15"/>
      <c r="Y127" s="15"/>
      <c r="Z127" s="15"/>
    </row>
    <row r="128" spans="1:26" ht="12.75" customHeight="1">
      <c r="A128" s="15"/>
      <c r="B128" s="15"/>
      <c r="C128" s="15"/>
      <c r="D128" s="15"/>
      <c r="E128" s="15"/>
      <c r="F128" s="15"/>
      <c r="G128" s="15"/>
      <c r="H128" s="15"/>
      <c r="I128" s="15"/>
      <c r="J128" s="15"/>
      <c r="K128" s="15"/>
      <c r="L128" s="15"/>
      <c r="M128" s="15"/>
      <c r="N128" s="15"/>
      <c r="O128" s="15"/>
      <c r="P128" s="15"/>
      <c r="Q128" s="15"/>
      <c r="R128" s="15"/>
      <c r="S128" s="15"/>
      <c r="T128" s="15"/>
      <c r="U128" s="15"/>
      <c r="V128" s="15"/>
      <c r="W128" s="15"/>
      <c r="X128" s="15"/>
      <c r="Y128" s="15"/>
      <c r="Z128" s="15"/>
    </row>
    <row r="129" spans="1:26" ht="12.75" customHeight="1">
      <c r="A129" s="15"/>
      <c r="B129" s="15"/>
      <c r="C129" s="15"/>
      <c r="D129" s="15"/>
      <c r="E129" s="15"/>
      <c r="F129" s="15"/>
      <c r="G129" s="15"/>
      <c r="H129" s="15"/>
      <c r="I129" s="15"/>
      <c r="J129" s="15"/>
      <c r="K129" s="15"/>
      <c r="L129" s="15"/>
      <c r="M129" s="15"/>
      <c r="N129" s="15"/>
      <c r="O129" s="15"/>
      <c r="P129" s="15"/>
      <c r="Q129" s="15"/>
      <c r="R129" s="15"/>
      <c r="S129" s="15"/>
      <c r="T129" s="15"/>
      <c r="U129" s="15"/>
      <c r="V129" s="15"/>
      <c r="W129" s="15"/>
      <c r="X129" s="15"/>
      <c r="Y129" s="15"/>
      <c r="Z129" s="15"/>
    </row>
    <row r="130" spans="1:26" ht="12.75" customHeight="1">
      <c r="A130" s="15"/>
      <c r="B130" s="15"/>
      <c r="C130" s="15"/>
      <c r="D130" s="15"/>
      <c r="E130" s="15"/>
      <c r="F130" s="15"/>
      <c r="G130" s="15"/>
      <c r="H130" s="15"/>
      <c r="I130" s="15"/>
      <c r="J130" s="15"/>
      <c r="K130" s="15"/>
      <c r="L130" s="15"/>
      <c r="M130" s="15"/>
      <c r="N130" s="15"/>
      <c r="O130" s="15"/>
      <c r="P130" s="15"/>
      <c r="Q130" s="15"/>
      <c r="R130" s="15"/>
      <c r="S130" s="15"/>
      <c r="T130" s="15"/>
      <c r="U130" s="15"/>
      <c r="V130" s="15"/>
      <c r="W130" s="15"/>
      <c r="X130" s="15"/>
      <c r="Y130" s="15"/>
      <c r="Z130" s="15"/>
    </row>
    <row r="131" spans="1:26" ht="12.75" customHeight="1">
      <c r="A131" s="15"/>
      <c r="B131" s="15"/>
      <c r="C131" s="15"/>
      <c r="D131" s="15"/>
      <c r="E131" s="15"/>
      <c r="F131" s="15"/>
      <c r="G131" s="15"/>
      <c r="H131" s="15"/>
      <c r="I131" s="15"/>
      <c r="J131" s="15"/>
      <c r="K131" s="15"/>
      <c r="L131" s="15"/>
      <c r="M131" s="15"/>
      <c r="N131" s="15"/>
      <c r="O131" s="15"/>
      <c r="P131" s="15"/>
      <c r="Q131" s="15"/>
      <c r="R131" s="15"/>
      <c r="S131" s="15"/>
      <c r="T131" s="15"/>
      <c r="U131" s="15"/>
      <c r="V131" s="15"/>
      <c r="W131" s="15"/>
      <c r="X131" s="15"/>
      <c r="Y131" s="15"/>
      <c r="Z131" s="15"/>
    </row>
    <row r="132" spans="1:26" ht="12.75" customHeight="1">
      <c r="A132" s="15"/>
      <c r="B132" s="15"/>
      <c r="C132" s="15"/>
      <c r="D132" s="15"/>
      <c r="E132" s="15"/>
      <c r="F132" s="15"/>
      <c r="G132" s="15"/>
      <c r="H132" s="15"/>
      <c r="I132" s="15"/>
      <c r="J132" s="15"/>
      <c r="K132" s="15"/>
      <c r="L132" s="15"/>
      <c r="M132" s="15"/>
      <c r="N132" s="15"/>
      <c r="O132" s="15"/>
      <c r="P132" s="15"/>
      <c r="Q132" s="15"/>
      <c r="R132" s="15"/>
      <c r="S132" s="15"/>
      <c r="T132" s="15"/>
      <c r="U132" s="15"/>
      <c r="V132" s="15"/>
      <c r="W132" s="15"/>
      <c r="X132" s="15"/>
      <c r="Y132" s="15"/>
      <c r="Z132" s="15"/>
    </row>
    <row r="133" spans="1:26" ht="12.75" customHeight="1">
      <c r="A133" s="15"/>
      <c r="B133" s="15"/>
      <c r="C133" s="15"/>
      <c r="D133" s="15"/>
      <c r="E133" s="15"/>
      <c r="F133" s="15"/>
      <c r="G133" s="15"/>
      <c r="H133" s="15"/>
      <c r="I133" s="15"/>
      <c r="J133" s="15"/>
      <c r="K133" s="15"/>
      <c r="L133" s="15"/>
      <c r="M133" s="15"/>
      <c r="N133" s="15"/>
      <c r="O133" s="15"/>
      <c r="P133" s="15"/>
      <c r="Q133" s="15"/>
      <c r="R133" s="15"/>
      <c r="S133" s="15"/>
      <c r="T133" s="15"/>
      <c r="U133" s="15"/>
      <c r="V133" s="15"/>
      <c r="W133" s="15"/>
      <c r="X133" s="15"/>
      <c r="Y133" s="15"/>
      <c r="Z133" s="15"/>
    </row>
    <row r="134" spans="1:26" ht="12.75" customHeight="1">
      <c r="A134" s="15"/>
      <c r="B134" s="15"/>
      <c r="C134" s="15"/>
      <c r="D134" s="15"/>
      <c r="E134" s="15"/>
      <c r="F134" s="15"/>
      <c r="G134" s="15"/>
      <c r="H134" s="15"/>
      <c r="I134" s="15"/>
      <c r="J134" s="15"/>
      <c r="K134" s="15"/>
      <c r="L134" s="15"/>
      <c r="M134" s="15"/>
      <c r="N134" s="15"/>
      <c r="O134" s="15"/>
      <c r="P134" s="15"/>
      <c r="Q134" s="15"/>
      <c r="R134" s="15"/>
      <c r="S134" s="15"/>
      <c r="T134" s="15"/>
      <c r="U134" s="15"/>
      <c r="V134" s="15"/>
      <c r="W134" s="15"/>
      <c r="X134" s="15"/>
      <c r="Y134" s="15"/>
      <c r="Z134" s="15"/>
    </row>
    <row r="135" spans="1:26" ht="12.75" customHeight="1">
      <c r="A135" s="15"/>
      <c r="B135" s="15"/>
      <c r="C135" s="15"/>
      <c r="D135" s="15"/>
      <c r="E135" s="15"/>
      <c r="F135" s="15"/>
      <c r="G135" s="15"/>
      <c r="H135" s="15"/>
      <c r="I135" s="15"/>
      <c r="J135" s="15"/>
      <c r="K135" s="15"/>
      <c r="L135" s="15"/>
      <c r="M135" s="15"/>
      <c r="N135" s="15"/>
      <c r="O135" s="15"/>
      <c r="P135" s="15"/>
      <c r="Q135" s="15"/>
      <c r="R135" s="15"/>
      <c r="S135" s="15"/>
      <c r="T135" s="15"/>
      <c r="U135" s="15"/>
      <c r="V135" s="15"/>
      <c r="W135" s="15"/>
      <c r="X135" s="15"/>
      <c r="Y135" s="15"/>
      <c r="Z135" s="15"/>
    </row>
    <row r="136" spans="1:26" ht="12.75" customHeight="1">
      <c r="A136" s="15"/>
      <c r="B136" s="15"/>
      <c r="C136" s="15"/>
      <c r="D136" s="15"/>
      <c r="E136" s="15"/>
      <c r="F136" s="15"/>
      <c r="G136" s="15"/>
      <c r="H136" s="15"/>
      <c r="I136" s="15"/>
      <c r="J136" s="15"/>
      <c r="K136" s="15"/>
      <c r="L136" s="15"/>
      <c r="M136" s="15"/>
      <c r="N136" s="15"/>
      <c r="O136" s="15"/>
      <c r="P136" s="15"/>
      <c r="Q136" s="15"/>
      <c r="R136" s="15"/>
      <c r="S136" s="15"/>
      <c r="T136" s="15"/>
      <c r="U136" s="15"/>
      <c r="V136" s="15"/>
      <c r="W136" s="15"/>
      <c r="X136" s="15"/>
      <c r="Y136" s="15"/>
      <c r="Z136" s="15"/>
    </row>
    <row r="137" spans="1:26" ht="12.75" customHeight="1">
      <c r="A137" s="15"/>
      <c r="B137" s="15"/>
      <c r="C137" s="15"/>
      <c r="D137" s="15"/>
      <c r="E137" s="15"/>
      <c r="F137" s="15"/>
      <c r="G137" s="15"/>
      <c r="H137" s="15"/>
      <c r="I137" s="15"/>
      <c r="J137" s="15"/>
      <c r="K137" s="15"/>
      <c r="L137" s="15"/>
      <c r="M137" s="15"/>
      <c r="N137" s="15"/>
      <c r="O137" s="15"/>
      <c r="P137" s="15"/>
      <c r="Q137" s="15"/>
      <c r="R137" s="15"/>
      <c r="S137" s="15"/>
      <c r="T137" s="15"/>
      <c r="U137" s="15"/>
      <c r="V137" s="15"/>
      <c r="W137" s="15"/>
      <c r="X137" s="15"/>
      <c r="Y137" s="15"/>
      <c r="Z137" s="15"/>
    </row>
    <row r="138" spans="1:26" ht="12.75" customHeight="1">
      <c r="A138" s="15"/>
      <c r="B138" s="15"/>
      <c r="C138" s="15"/>
      <c r="D138" s="15"/>
      <c r="E138" s="15"/>
      <c r="F138" s="15"/>
      <c r="G138" s="15"/>
      <c r="H138" s="15"/>
      <c r="I138" s="15"/>
      <c r="J138" s="15"/>
      <c r="K138" s="15"/>
      <c r="L138" s="15"/>
      <c r="M138" s="15"/>
      <c r="N138" s="15"/>
      <c r="O138" s="15"/>
      <c r="P138" s="15"/>
      <c r="Q138" s="15"/>
      <c r="R138" s="15"/>
      <c r="S138" s="15"/>
      <c r="T138" s="15"/>
      <c r="U138" s="15"/>
      <c r="V138" s="15"/>
      <c r="W138" s="15"/>
      <c r="X138" s="15"/>
      <c r="Y138" s="15"/>
      <c r="Z138" s="15"/>
    </row>
    <row r="139" spans="1:26" ht="12.75" customHeight="1">
      <c r="A139" s="15"/>
      <c r="B139" s="15"/>
      <c r="C139" s="15"/>
      <c r="D139" s="15"/>
      <c r="E139" s="15"/>
      <c r="F139" s="15"/>
      <c r="G139" s="15"/>
      <c r="H139" s="15"/>
      <c r="I139" s="15"/>
      <c r="J139" s="15"/>
      <c r="K139" s="15"/>
      <c r="L139" s="15"/>
      <c r="M139" s="15"/>
      <c r="N139" s="15"/>
      <c r="O139" s="15"/>
      <c r="P139" s="15"/>
      <c r="Q139" s="15"/>
      <c r="R139" s="15"/>
      <c r="S139" s="15"/>
      <c r="T139" s="15"/>
      <c r="U139" s="15"/>
      <c r="V139" s="15"/>
      <c r="W139" s="15"/>
      <c r="X139" s="15"/>
      <c r="Y139" s="15"/>
      <c r="Z139" s="15"/>
    </row>
    <row r="140" spans="1:26" ht="12.75" customHeight="1">
      <c r="A140" s="15"/>
      <c r="B140" s="15"/>
      <c r="C140" s="15"/>
      <c r="D140" s="15"/>
      <c r="E140" s="15"/>
      <c r="F140" s="15"/>
      <c r="G140" s="15"/>
      <c r="H140" s="15"/>
      <c r="I140" s="15"/>
      <c r="J140" s="15"/>
      <c r="K140" s="15"/>
      <c r="L140" s="15"/>
      <c r="M140" s="15"/>
      <c r="N140" s="15"/>
      <c r="O140" s="15"/>
      <c r="P140" s="15"/>
      <c r="Q140" s="15"/>
      <c r="R140" s="15"/>
      <c r="S140" s="15"/>
      <c r="T140" s="15"/>
      <c r="U140" s="15"/>
      <c r="V140" s="15"/>
      <c r="W140" s="15"/>
      <c r="X140" s="15"/>
      <c r="Y140" s="15"/>
      <c r="Z140" s="15"/>
    </row>
    <row r="141" spans="1:26" ht="12.75" customHeight="1">
      <c r="A141" s="15"/>
      <c r="B141" s="15"/>
      <c r="C141" s="15"/>
      <c r="D141" s="15"/>
      <c r="E141" s="15"/>
      <c r="F141" s="15"/>
      <c r="G141" s="15"/>
      <c r="H141" s="15"/>
      <c r="I141" s="15"/>
      <c r="J141" s="15"/>
      <c r="K141" s="15"/>
      <c r="L141" s="15"/>
      <c r="M141" s="15"/>
      <c r="N141" s="15"/>
      <c r="O141" s="15"/>
      <c r="P141" s="15"/>
      <c r="Q141" s="15"/>
      <c r="R141" s="15"/>
      <c r="S141" s="15"/>
      <c r="T141" s="15"/>
      <c r="U141" s="15"/>
      <c r="V141" s="15"/>
      <c r="W141" s="15"/>
      <c r="X141" s="15"/>
      <c r="Y141" s="15"/>
      <c r="Z141" s="15"/>
    </row>
    <row r="142" spans="1:26" ht="12.75" customHeight="1">
      <c r="A142" s="15"/>
      <c r="B142" s="15"/>
      <c r="C142" s="15"/>
      <c r="D142" s="15"/>
      <c r="E142" s="15"/>
      <c r="F142" s="15"/>
      <c r="G142" s="15"/>
      <c r="H142" s="15"/>
      <c r="I142" s="15"/>
      <c r="J142" s="15"/>
      <c r="K142" s="15"/>
      <c r="L142" s="15"/>
      <c r="M142" s="15"/>
      <c r="N142" s="15"/>
      <c r="O142" s="15"/>
      <c r="P142" s="15"/>
      <c r="Q142" s="15"/>
      <c r="R142" s="15"/>
      <c r="S142" s="15"/>
      <c r="T142" s="15"/>
      <c r="U142" s="15"/>
      <c r="V142" s="15"/>
      <c r="W142" s="15"/>
      <c r="X142" s="15"/>
      <c r="Y142" s="15"/>
      <c r="Z142" s="15"/>
    </row>
    <row r="143" spans="1:26" ht="12.75" customHeight="1">
      <c r="A143" s="15"/>
      <c r="B143" s="15"/>
      <c r="C143" s="15"/>
      <c r="D143" s="15"/>
      <c r="E143" s="15"/>
      <c r="F143" s="15"/>
      <c r="G143" s="15"/>
      <c r="H143" s="15"/>
      <c r="I143" s="15"/>
      <c r="J143" s="15"/>
      <c r="K143" s="15"/>
      <c r="L143" s="15"/>
      <c r="M143" s="15"/>
      <c r="N143" s="15"/>
      <c r="O143" s="15"/>
      <c r="P143" s="15"/>
      <c r="Q143" s="15"/>
      <c r="R143" s="15"/>
      <c r="S143" s="15"/>
      <c r="T143" s="15"/>
      <c r="U143" s="15"/>
      <c r="V143" s="15"/>
      <c r="W143" s="15"/>
      <c r="X143" s="15"/>
      <c r="Y143" s="15"/>
      <c r="Z143" s="15"/>
    </row>
    <row r="144" spans="1:26" ht="12.75" customHeight="1">
      <c r="A144" s="15"/>
      <c r="B144" s="15"/>
      <c r="C144" s="15"/>
      <c r="D144" s="15"/>
      <c r="E144" s="15"/>
      <c r="F144" s="15"/>
      <c r="G144" s="15"/>
      <c r="H144" s="15"/>
      <c r="I144" s="15"/>
      <c r="J144" s="15"/>
      <c r="K144" s="15"/>
      <c r="L144" s="15"/>
      <c r="M144" s="15"/>
      <c r="N144" s="15"/>
      <c r="O144" s="15"/>
      <c r="P144" s="15"/>
      <c r="Q144" s="15"/>
      <c r="R144" s="15"/>
      <c r="S144" s="15"/>
      <c r="T144" s="15"/>
      <c r="U144" s="15"/>
      <c r="V144" s="15"/>
      <c r="W144" s="15"/>
      <c r="X144" s="15"/>
      <c r="Y144" s="15"/>
      <c r="Z144" s="15"/>
    </row>
    <row r="145" spans="1:26" ht="12.75" customHeight="1">
      <c r="A145" s="15"/>
      <c r="B145" s="15"/>
      <c r="C145" s="15"/>
      <c r="D145" s="15"/>
      <c r="E145" s="15"/>
      <c r="F145" s="15"/>
      <c r="G145" s="15"/>
      <c r="H145" s="15"/>
      <c r="I145" s="15"/>
      <c r="J145" s="15"/>
      <c r="K145" s="15"/>
      <c r="L145" s="15"/>
      <c r="M145" s="15"/>
      <c r="N145" s="15"/>
      <c r="O145" s="15"/>
      <c r="P145" s="15"/>
      <c r="Q145" s="15"/>
      <c r="R145" s="15"/>
      <c r="S145" s="15"/>
      <c r="T145" s="15"/>
      <c r="U145" s="15"/>
      <c r="V145" s="15"/>
      <c r="W145" s="15"/>
      <c r="X145" s="15"/>
      <c r="Y145" s="15"/>
      <c r="Z145" s="15"/>
    </row>
    <row r="146" spans="1:26" ht="12.75" customHeight="1">
      <c r="A146" s="15"/>
      <c r="B146" s="15"/>
      <c r="C146" s="15"/>
      <c r="D146" s="15"/>
      <c r="E146" s="15"/>
      <c r="F146" s="15"/>
      <c r="G146" s="15"/>
      <c r="H146" s="15"/>
      <c r="I146" s="15"/>
      <c r="J146" s="15"/>
      <c r="K146" s="15"/>
      <c r="L146" s="15"/>
      <c r="M146" s="15"/>
      <c r="N146" s="15"/>
      <c r="O146" s="15"/>
      <c r="P146" s="15"/>
      <c r="Q146" s="15"/>
      <c r="R146" s="15"/>
      <c r="S146" s="15"/>
      <c r="T146" s="15"/>
      <c r="U146" s="15"/>
      <c r="V146" s="15"/>
      <c r="W146" s="15"/>
      <c r="X146" s="15"/>
      <c r="Y146" s="15"/>
      <c r="Z146" s="15"/>
    </row>
    <row r="147" spans="1:26" ht="12.75" customHeight="1">
      <c r="A147" s="15"/>
      <c r="B147" s="15"/>
      <c r="C147" s="15"/>
      <c r="D147" s="15"/>
      <c r="E147" s="15"/>
      <c r="F147" s="15"/>
      <c r="G147" s="15"/>
      <c r="H147" s="15"/>
      <c r="I147" s="15"/>
      <c r="J147" s="15"/>
      <c r="K147" s="15"/>
      <c r="L147" s="15"/>
      <c r="M147" s="15"/>
      <c r="N147" s="15"/>
      <c r="O147" s="15"/>
      <c r="P147" s="15"/>
      <c r="Q147" s="15"/>
      <c r="R147" s="15"/>
      <c r="S147" s="15"/>
      <c r="T147" s="15"/>
      <c r="U147" s="15"/>
      <c r="V147" s="15"/>
      <c r="W147" s="15"/>
      <c r="X147" s="15"/>
      <c r="Y147" s="15"/>
      <c r="Z147" s="15"/>
    </row>
    <row r="148" spans="1:26" ht="12.75" customHeight="1">
      <c r="A148" s="15"/>
      <c r="B148" s="15"/>
      <c r="C148" s="15"/>
      <c r="D148" s="15"/>
      <c r="E148" s="15"/>
      <c r="F148" s="15"/>
      <c r="G148" s="15"/>
      <c r="H148" s="15"/>
      <c r="I148" s="15"/>
      <c r="J148" s="15"/>
      <c r="K148" s="15"/>
      <c r="L148" s="15"/>
      <c r="M148" s="15"/>
      <c r="N148" s="15"/>
      <c r="O148" s="15"/>
      <c r="P148" s="15"/>
      <c r="Q148" s="15"/>
      <c r="R148" s="15"/>
      <c r="S148" s="15"/>
      <c r="T148" s="15"/>
      <c r="U148" s="15"/>
      <c r="V148" s="15"/>
      <c r="W148" s="15"/>
      <c r="X148" s="15"/>
      <c r="Y148" s="15"/>
      <c r="Z148" s="15"/>
    </row>
    <row r="149" spans="1:26" ht="12.75" customHeight="1">
      <c r="A149" s="15"/>
      <c r="B149" s="15"/>
      <c r="C149" s="15"/>
      <c r="D149" s="15"/>
      <c r="E149" s="15"/>
      <c r="F149" s="15"/>
      <c r="G149" s="15"/>
      <c r="H149" s="15"/>
      <c r="I149" s="15"/>
      <c r="J149" s="15"/>
      <c r="K149" s="15"/>
      <c r="L149" s="15"/>
      <c r="M149" s="15"/>
      <c r="N149" s="15"/>
      <c r="O149" s="15"/>
      <c r="P149" s="15"/>
      <c r="Q149" s="15"/>
      <c r="R149" s="15"/>
      <c r="S149" s="15"/>
      <c r="T149" s="15"/>
      <c r="U149" s="15"/>
      <c r="V149" s="15"/>
      <c r="W149" s="15"/>
      <c r="X149" s="15"/>
      <c r="Y149" s="15"/>
      <c r="Z149" s="15"/>
    </row>
    <row r="150" spans="1:26" ht="12.75" customHeight="1">
      <c r="A150" s="15"/>
      <c r="B150" s="15"/>
      <c r="C150" s="15"/>
      <c r="D150" s="15"/>
      <c r="E150" s="15"/>
      <c r="F150" s="15"/>
      <c r="G150" s="15"/>
      <c r="H150" s="15"/>
      <c r="I150" s="15"/>
      <c r="J150" s="15"/>
      <c r="K150" s="15"/>
      <c r="L150" s="15"/>
      <c r="M150" s="15"/>
      <c r="N150" s="15"/>
      <c r="O150" s="15"/>
      <c r="P150" s="15"/>
      <c r="Q150" s="15"/>
      <c r="R150" s="15"/>
      <c r="S150" s="15"/>
      <c r="T150" s="15"/>
      <c r="U150" s="15"/>
      <c r="V150" s="15"/>
      <c r="W150" s="15"/>
      <c r="X150" s="15"/>
      <c r="Y150" s="15"/>
      <c r="Z150" s="15"/>
    </row>
    <row r="151" spans="1:26" ht="12.75" customHeight="1">
      <c r="A151" s="15"/>
      <c r="B151" s="15"/>
      <c r="C151" s="15"/>
      <c r="D151" s="15"/>
      <c r="E151" s="15"/>
      <c r="F151" s="15"/>
      <c r="G151" s="15"/>
      <c r="H151" s="15"/>
      <c r="I151" s="15"/>
      <c r="J151" s="15"/>
      <c r="K151" s="15"/>
      <c r="L151" s="15"/>
      <c r="M151" s="15"/>
      <c r="N151" s="15"/>
      <c r="O151" s="15"/>
      <c r="P151" s="15"/>
      <c r="Q151" s="15"/>
      <c r="R151" s="15"/>
      <c r="S151" s="15"/>
      <c r="T151" s="15"/>
      <c r="U151" s="15"/>
      <c r="V151" s="15"/>
      <c r="W151" s="15"/>
      <c r="X151" s="15"/>
      <c r="Y151" s="15"/>
      <c r="Z151" s="15"/>
    </row>
    <row r="152" spans="1:26" ht="12.75" customHeight="1">
      <c r="A152" s="15"/>
      <c r="B152" s="15"/>
      <c r="C152" s="15"/>
      <c r="D152" s="15"/>
      <c r="E152" s="15"/>
      <c r="F152" s="15"/>
      <c r="G152" s="15"/>
      <c r="H152" s="15"/>
      <c r="I152" s="15"/>
      <c r="J152" s="15"/>
      <c r="K152" s="15"/>
      <c r="L152" s="15"/>
      <c r="M152" s="15"/>
      <c r="N152" s="15"/>
      <c r="O152" s="15"/>
      <c r="P152" s="15"/>
      <c r="Q152" s="15"/>
      <c r="R152" s="15"/>
      <c r="S152" s="15"/>
      <c r="T152" s="15"/>
      <c r="U152" s="15"/>
      <c r="V152" s="15"/>
      <c r="W152" s="15"/>
      <c r="X152" s="15"/>
      <c r="Y152" s="15"/>
      <c r="Z152" s="15"/>
    </row>
    <row r="153" spans="1:26" ht="12.75" customHeight="1">
      <c r="A153" s="15"/>
      <c r="B153" s="15"/>
      <c r="C153" s="15"/>
      <c r="D153" s="15"/>
      <c r="E153" s="15"/>
      <c r="F153" s="15"/>
      <c r="G153" s="15"/>
      <c r="H153" s="15"/>
      <c r="I153" s="15"/>
      <c r="J153" s="15"/>
      <c r="K153" s="15"/>
      <c r="L153" s="15"/>
      <c r="M153" s="15"/>
      <c r="N153" s="15"/>
      <c r="O153" s="15"/>
      <c r="P153" s="15"/>
      <c r="Q153" s="15"/>
      <c r="R153" s="15"/>
      <c r="S153" s="15"/>
      <c r="T153" s="15"/>
      <c r="U153" s="15"/>
      <c r="V153" s="15"/>
      <c r="W153" s="15"/>
      <c r="X153" s="15"/>
      <c r="Y153" s="15"/>
      <c r="Z153" s="15"/>
    </row>
    <row r="154" spans="1:26" ht="12.75" customHeight="1">
      <c r="A154" s="15"/>
      <c r="B154" s="15"/>
      <c r="C154" s="15"/>
      <c r="D154" s="15"/>
      <c r="E154" s="15"/>
      <c r="F154" s="15"/>
      <c r="G154" s="15"/>
      <c r="H154" s="15"/>
      <c r="I154" s="15"/>
      <c r="J154" s="15"/>
      <c r="K154" s="15"/>
      <c r="L154" s="15"/>
      <c r="M154" s="15"/>
      <c r="N154" s="15"/>
      <c r="O154" s="15"/>
      <c r="P154" s="15"/>
      <c r="Q154" s="15"/>
      <c r="R154" s="15"/>
      <c r="S154" s="15"/>
      <c r="T154" s="15"/>
      <c r="U154" s="15"/>
      <c r="V154" s="15"/>
      <c r="W154" s="15"/>
      <c r="X154" s="15"/>
      <c r="Y154" s="15"/>
      <c r="Z154" s="15"/>
    </row>
    <row r="155" spans="1:26" ht="12.75" customHeight="1">
      <c r="A155" s="15"/>
      <c r="B155" s="15"/>
      <c r="C155" s="15"/>
      <c r="D155" s="15"/>
      <c r="E155" s="15"/>
      <c r="F155" s="15"/>
      <c r="G155" s="15"/>
      <c r="H155" s="15"/>
      <c r="I155" s="15"/>
      <c r="J155" s="15"/>
      <c r="K155" s="15"/>
      <c r="L155" s="15"/>
      <c r="M155" s="15"/>
      <c r="N155" s="15"/>
      <c r="O155" s="15"/>
      <c r="P155" s="15"/>
      <c r="Q155" s="15"/>
      <c r="R155" s="15"/>
      <c r="S155" s="15"/>
      <c r="T155" s="15"/>
      <c r="U155" s="15"/>
      <c r="V155" s="15"/>
      <c r="W155" s="15"/>
      <c r="X155" s="15"/>
      <c r="Y155" s="15"/>
      <c r="Z155" s="15"/>
    </row>
    <row r="156" spans="1:26" ht="12.75" customHeight="1">
      <c r="A156" s="15"/>
      <c r="B156" s="15"/>
      <c r="C156" s="15"/>
      <c r="D156" s="15"/>
      <c r="E156" s="15"/>
      <c r="F156" s="15"/>
      <c r="G156" s="15"/>
      <c r="H156" s="15"/>
      <c r="I156" s="15"/>
      <c r="J156" s="15"/>
      <c r="K156" s="15"/>
      <c r="L156" s="15"/>
      <c r="M156" s="15"/>
      <c r="N156" s="15"/>
      <c r="O156" s="15"/>
      <c r="P156" s="15"/>
      <c r="Q156" s="15"/>
      <c r="R156" s="15"/>
      <c r="S156" s="15"/>
      <c r="T156" s="15"/>
      <c r="U156" s="15"/>
      <c r="V156" s="15"/>
      <c r="W156" s="15"/>
      <c r="X156" s="15"/>
      <c r="Y156" s="15"/>
      <c r="Z156" s="15"/>
    </row>
    <row r="157" spans="1:26" ht="12.75" customHeight="1">
      <c r="A157" s="15"/>
      <c r="B157" s="15"/>
      <c r="C157" s="15"/>
      <c r="D157" s="15"/>
      <c r="E157" s="15"/>
      <c r="F157" s="15"/>
      <c r="G157" s="15"/>
      <c r="H157" s="15"/>
      <c r="I157" s="15"/>
      <c r="J157" s="15"/>
      <c r="K157" s="15"/>
      <c r="L157" s="15"/>
      <c r="M157" s="15"/>
      <c r="N157" s="15"/>
      <c r="O157" s="15"/>
      <c r="P157" s="15"/>
      <c r="Q157" s="15"/>
      <c r="R157" s="15"/>
      <c r="S157" s="15"/>
      <c r="T157" s="15"/>
      <c r="U157" s="15"/>
      <c r="V157" s="15"/>
      <c r="W157" s="15"/>
      <c r="X157" s="15"/>
      <c r="Y157" s="15"/>
      <c r="Z157" s="15"/>
    </row>
    <row r="158" spans="1:26" ht="12.75" customHeight="1">
      <c r="A158" s="15"/>
      <c r="B158" s="15"/>
      <c r="C158" s="15"/>
      <c r="D158" s="15"/>
      <c r="E158" s="15"/>
      <c r="F158" s="15"/>
      <c r="G158" s="15"/>
      <c r="H158" s="15"/>
      <c r="I158" s="15"/>
      <c r="J158" s="15"/>
      <c r="K158" s="15"/>
      <c r="L158" s="15"/>
      <c r="M158" s="15"/>
      <c r="N158" s="15"/>
      <c r="O158" s="15"/>
      <c r="P158" s="15"/>
      <c r="Q158" s="15"/>
      <c r="R158" s="15"/>
      <c r="S158" s="15"/>
      <c r="T158" s="15"/>
      <c r="U158" s="15"/>
      <c r="V158" s="15"/>
      <c r="W158" s="15"/>
      <c r="X158" s="15"/>
      <c r="Y158" s="15"/>
      <c r="Z158" s="15"/>
    </row>
    <row r="159" spans="1:26" ht="12.75" customHeight="1">
      <c r="A159" s="15"/>
      <c r="B159" s="15"/>
      <c r="C159" s="15"/>
      <c r="D159" s="15"/>
      <c r="E159" s="15"/>
      <c r="F159" s="15"/>
      <c r="G159" s="15"/>
      <c r="H159" s="15"/>
      <c r="I159" s="15"/>
      <c r="J159" s="15"/>
      <c r="K159" s="15"/>
      <c r="L159" s="15"/>
      <c r="M159" s="15"/>
      <c r="N159" s="15"/>
      <c r="O159" s="15"/>
      <c r="P159" s="15"/>
      <c r="Q159" s="15"/>
      <c r="R159" s="15"/>
      <c r="S159" s="15"/>
      <c r="T159" s="15"/>
      <c r="U159" s="15"/>
      <c r="V159" s="15"/>
      <c r="W159" s="15"/>
      <c r="X159" s="15"/>
      <c r="Y159" s="15"/>
      <c r="Z159" s="15"/>
    </row>
    <row r="160" spans="1:26" ht="12.75" customHeight="1">
      <c r="A160" s="15"/>
      <c r="B160" s="15"/>
      <c r="C160" s="15"/>
      <c r="D160" s="15"/>
      <c r="E160" s="15"/>
      <c r="F160" s="15"/>
      <c r="G160" s="15"/>
      <c r="H160" s="15"/>
      <c r="I160" s="15"/>
      <c r="J160" s="15"/>
      <c r="K160" s="15"/>
      <c r="L160" s="15"/>
      <c r="M160" s="15"/>
      <c r="N160" s="15"/>
      <c r="O160" s="15"/>
      <c r="P160" s="15"/>
      <c r="Q160" s="15"/>
      <c r="R160" s="15"/>
      <c r="S160" s="15"/>
      <c r="T160" s="15"/>
      <c r="U160" s="15"/>
      <c r="V160" s="15"/>
      <c r="W160" s="15"/>
      <c r="X160" s="15"/>
      <c r="Y160" s="15"/>
      <c r="Z160" s="15"/>
    </row>
    <row r="161" spans="1:26" ht="12.75" customHeight="1">
      <c r="A161" s="15"/>
      <c r="B161" s="15"/>
      <c r="C161" s="15"/>
      <c r="D161" s="15"/>
      <c r="E161" s="15"/>
      <c r="F161" s="15"/>
      <c r="G161" s="15"/>
      <c r="H161" s="15"/>
      <c r="I161" s="15"/>
      <c r="J161" s="15"/>
      <c r="K161" s="15"/>
      <c r="L161" s="15"/>
      <c r="M161" s="15"/>
      <c r="N161" s="15"/>
      <c r="O161" s="15"/>
      <c r="P161" s="15"/>
      <c r="Q161" s="15"/>
      <c r="R161" s="15"/>
      <c r="S161" s="15"/>
      <c r="T161" s="15"/>
      <c r="U161" s="15"/>
      <c r="V161" s="15"/>
      <c r="W161" s="15"/>
      <c r="X161" s="15"/>
      <c r="Y161" s="15"/>
      <c r="Z161" s="15"/>
    </row>
    <row r="162" spans="1:26" ht="12.75" customHeight="1">
      <c r="A162" s="15"/>
      <c r="B162" s="15"/>
      <c r="C162" s="15"/>
      <c r="D162" s="15"/>
      <c r="E162" s="15"/>
      <c r="F162" s="15"/>
      <c r="G162" s="15"/>
      <c r="H162" s="15"/>
      <c r="I162" s="15"/>
      <c r="J162" s="15"/>
      <c r="K162" s="15"/>
      <c r="L162" s="15"/>
      <c r="M162" s="15"/>
      <c r="N162" s="15"/>
      <c r="O162" s="15"/>
      <c r="P162" s="15"/>
      <c r="Q162" s="15"/>
      <c r="R162" s="15"/>
      <c r="S162" s="15"/>
      <c r="T162" s="15"/>
      <c r="U162" s="15"/>
      <c r="V162" s="15"/>
      <c r="W162" s="15"/>
      <c r="X162" s="15"/>
      <c r="Y162" s="15"/>
      <c r="Z162" s="15"/>
    </row>
    <row r="163" spans="1:26" ht="12.75" customHeight="1">
      <c r="A163" s="15"/>
      <c r="B163" s="15"/>
      <c r="C163" s="15"/>
      <c r="D163" s="15"/>
      <c r="E163" s="15"/>
      <c r="F163" s="15"/>
      <c r="G163" s="15"/>
      <c r="H163" s="15"/>
      <c r="I163" s="15"/>
      <c r="J163" s="15"/>
      <c r="K163" s="15"/>
      <c r="L163" s="15"/>
      <c r="M163" s="15"/>
      <c r="N163" s="15"/>
      <c r="O163" s="15"/>
      <c r="P163" s="15"/>
      <c r="Q163" s="15"/>
      <c r="R163" s="15"/>
      <c r="S163" s="15"/>
      <c r="T163" s="15"/>
      <c r="U163" s="15"/>
      <c r="V163" s="15"/>
      <c r="W163" s="15"/>
      <c r="X163" s="15"/>
      <c r="Y163" s="15"/>
      <c r="Z163" s="15"/>
    </row>
    <row r="164" spans="1:26" ht="12.75" customHeight="1">
      <c r="A164" s="15"/>
      <c r="B164" s="15"/>
      <c r="C164" s="15"/>
      <c r="D164" s="15"/>
      <c r="E164" s="15"/>
      <c r="F164" s="15"/>
      <c r="G164" s="15"/>
      <c r="H164" s="15"/>
      <c r="I164" s="15"/>
      <c r="J164" s="15"/>
      <c r="K164" s="15"/>
      <c r="L164" s="15"/>
      <c r="M164" s="15"/>
      <c r="N164" s="15"/>
      <c r="O164" s="15"/>
      <c r="P164" s="15"/>
      <c r="Q164" s="15"/>
      <c r="R164" s="15"/>
      <c r="S164" s="15"/>
      <c r="T164" s="15"/>
      <c r="U164" s="15"/>
      <c r="V164" s="15"/>
      <c r="W164" s="15"/>
      <c r="X164" s="15"/>
      <c r="Y164" s="15"/>
      <c r="Z164" s="15"/>
    </row>
    <row r="165" spans="1:26" ht="12.75" customHeight="1">
      <c r="A165" s="15"/>
      <c r="B165" s="15"/>
      <c r="C165" s="15"/>
      <c r="D165" s="15"/>
      <c r="E165" s="15"/>
      <c r="F165" s="15"/>
      <c r="G165" s="15"/>
      <c r="H165" s="15"/>
      <c r="I165" s="15"/>
      <c r="J165" s="15"/>
      <c r="K165" s="15"/>
      <c r="L165" s="15"/>
      <c r="M165" s="15"/>
      <c r="N165" s="15"/>
      <c r="O165" s="15"/>
      <c r="P165" s="15"/>
      <c r="Q165" s="15"/>
      <c r="R165" s="15"/>
      <c r="S165" s="15"/>
      <c r="T165" s="15"/>
      <c r="U165" s="15"/>
      <c r="V165" s="15"/>
      <c r="W165" s="15"/>
      <c r="X165" s="15"/>
      <c r="Y165" s="15"/>
      <c r="Z165" s="15"/>
    </row>
    <row r="166" spans="1:26" ht="12.75" customHeight="1">
      <c r="A166" s="15"/>
      <c r="B166" s="15"/>
      <c r="C166" s="15"/>
      <c r="D166" s="15"/>
      <c r="E166" s="15"/>
      <c r="F166" s="15"/>
      <c r="G166" s="15"/>
      <c r="H166" s="15"/>
      <c r="I166" s="15"/>
      <c r="J166" s="15"/>
      <c r="K166" s="15"/>
      <c r="L166" s="15"/>
      <c r="M166" s="15"/>
      <c r="N166" s="15"/>
      <c r="O166" s="15"/>
      <c r="P166" s="15"/>
      <c r="Q166" s="15"/>
      <c r="R166" s="15"/>
      <c r="S166" s="15"/>
      <c r="T166" s="15"/>
      <c r="U166" s="15"/>
      <c r="V166" s="15"/>
      <c r="W166" s="15"/>
      <c r="X166" s="15"/>
      <c r="Y166" s="15"/>
      <c r="Z166" s="15"/>
    </row>
    <row r="167" spans="1:26" ht="12.75" customHeight="1">
      <c r="A167" s="15"/>
      <c r="B167" s="15"/>
      <c r="C167" s="15"/>
      <c r="D167" s="15"/>
      <c r="E167" s="15"/>
      <c r="F167" s="15"/>
      <c r="G167" s="15"/>
      <c r="H167" s="15"/>
      <c r="I167" s="15"/>
      <c r="J167" s="15"/>
      <c r="K167" s="15"/>
      <c r="L167" s="15"/>
      <c r="M167" s="15"/>
      <c r="N167" s="15"/>
      <c r="O167" s="15"/>
      <c r="P167" s="15"/>
      <c r="Q167" s="15"/>
      <c r="R167" s="15"/>
      <c r="S167" s="15"/>
      <c r="T167" s="15"/>
      <c r="U167" s="15"/>
      <c r="V167" s="15"/>
      <c r="W167" s="15"/>
      <c r="X167" s="15"/>
      <c r="Y167" s="15"/>
      <c r="Z167" s="15"/>
    </row>
    <row r="168" spans="1:26" ht="12.75" customHeight="1">
      <c r="A168" s="15"/>
      <c r="B168" s="15"/>
      <c r="C168" s="15"/>
      <c r="D168" s="15"/>
      <c r="E168" s="15"/>
      <c r="F168" s="15"/>
      <c r="G168" s="15"/>
      <c r="H168" s="15"/>
      <c r="I168" s="15"/>
      <c r="J168" s="15"/>
      <c r="K168" s="15"/>
      <c r="L168" s="15"/>
      <c r="M168" s="15"/>
      <c r="N168" s="15"/>
      <c r="O168" s="15"/>
      <c r="P168" s="15"/>
      <c r="Q168" s="15"/>
      <c r="R168" s="15"/>
      <c r="S168" s="15"/>
      <c r="T168" s="15"/>
      <c r="U168" s="15"/>
      <c r="V168" s="15"/>
      <c r="W168" s="15"/>
      <c r="X168" s="15"/>
      <c r="Y168" s="15"/>
      <c r="Z168" s="15"/>
    </row>
    <row r="169" spans="1:26" ht="12.75" customHeight="1">
      <c r="A169" s="15"/>
      <c r="B169" s="15"/>
      <c r="C169" s="15"/>
      <c r="D169" s="15"/>
      <c r="E169" s="15"/>
      <c r="F169" s="15"/>
      <c r="G169" s="15"/>
      <c r="H169" s="15"/>
      <c r="I169" s="15"/>
      <c r="J169" s="15"/>
      <c r="K169" s="15"/>
      <c r="L169" s="15"/>
      <c r="M169" s="15"/>
      <c r="N169" s="15"/>
      <c r="O169" s="15"/>
      <c r="P169" s="15"/>
      <c r="Q169" s="15"/>
      <c r="R169" s="15"/>
      <c r="S169" s="15"/>
      <c r="T169" s="15"/>
      <c r="U169" s="15"/>
      <c r="V169" s="15"/>
      <c r="W169" s="15"/>
      <c r="X169" s="15"/>
      <c r="Y169" s="15"/>
      <c r="Z169" s="15"/>
    </row>
    <row r="170" spans="1:26" ht="12.75" customHeight="1">
      <c r="A170" s="15"/>
      <c r="B170" s="15"/>
      <c r="C170" s="15"/>
      <c r="D170" s="15"/>
      <c r="E170" s="15"/>
      <c r="F170" s="15"/>
      <c r="G170" s="15"/>
      <c r="H170" s="15"/>
      <c r="I170" s="15"/>
      <c r="J170" s="15"/>
      <c r="K170" s="15"/>
      <c r="L170" s="15"/>
      <c r="M170" s="15"/>
      <c r="N170" s="15"/>
      <c r="O170" s="15"/>
      <c r="P170" s="15"/>
      <c r="Q170" s="15"/>
      <c r="R170" s="15"/>
      <c r="S170" s="15"/>
      <c r="T170" s="15"/>
      <c r="U170" s="15"/>
      <c r="V170" s="15"/>
      <c r="W170" s="15"/>
      <c r="X170" s="15"/>
      <c r="Y170" s="15"/>
      <c r="Z170" s="15"/>
    </row>
    <row r="171" spans="1:26" ht="12.75" customHeight="1">
      <c r="A171" s="15"/>
      <c r="B171" s="15"/>
      <c r="C171" s="15"/>
      <c r="D171" s="15"/>
      <c r="E171" s="15"/>
      <c r="F171" s="15"/>
      <c r="G171" s="15"/>
      <c r="H171" s="15"/>
      <c r="I171" s="15"/>
      <c r="J171" s="15"/>
      <c r="K171" s="15"/>
      <c r="L171" s="15"/>
      <c r="M171" s="15"/>
      <c r="N171" s="15"/>
      <c r="O171" s="15"/>
      <c r="P171" s="15"/>
      <c r="Q171" s="15"/>
      <c r="R171" s="15"/>
      <c r="S171" s="15"/>
      <c r="T171" s="15"/>
      <c r="U171" s="15"/>
      <c r="V171" s="15"/>
      <c r="W171" s="15"/>
      <c r="X171" s="15"/>
      <c r="Y171" s="15"/>
      <c r="Z171" s="15"/>
    </row>
    <row r="172" spans="1:26" ht="12.75" customHeight="1">
      <c r="A172" s="15"/>
      <c r="B172" s="15"/>
      <c r="C172" s="15"/>
      <c r="D172" s="15"/>
      <c r="E172" s="15"/>
      <c r="F172" s="15"/>
      <c r="G172" s="15"/>
      <c r="H172" s="15"/>
      <c r="I172" s="15"/>
      <c r="J172" s="15"/>
      <c r="K172" s="15"/>
      <c r="L172" s="15"/>
      <c r="M172" s="15"/>
      <c r="N172" s="15"/>
      <c r="O172" s="15"/>
      <c r="P172" s="15"/>
      <c r="Q172" s="15"/>
      <c r="R172" s="15"/>
      <c r="S172" s="15"/>
      <c r="T172" s="15"/>
      <c r="U172" s="15"/>
      <c r="V172" s="15"/>
      <c r="W172" s="15"/>
      <c r="X172" s="15"/>
      <c r="Y172" s="15"/>
      <c r="Z172" s="15"/>
    </row>
    <row r="173" spans="1:26" ht="12.75" customHeight="1">
      <c r="A173" s="15"/>
      <c r="B173" s="15"/>
      <c r="C173" s="15"/>
      <c r="D173" s="15"/>
      <c r="E173" s="15"/>
      <c r="F173" s="15"/>
      <c r="G173" s="15"/>
      <c r="H173" s="15"/>
      <c r="I173" s="15"/>
      <c r="J173" s="15"/>
      <c r="K173" s="15"/>
      <c r="L173" s="15"/>
      <c r="M173" s="15"/>
      <c r="N173" s="15"/>
      <c r="O173" s="15"/>
      <c r="P173" s="15"/>
      <c r="Q173" s="15"/>
      <c r="R173" s="15"/>
      <c r="S173" s="15"/>
      <c r="T173" s="15"/>
      <c r="U173" s="15"/>
      <c r="V173" s="15"/>
      <c r="W173" s="15"/>
      <c r="X173" s="15"/>
      <c r="Y173" s="15"/>
      <c r="Z173" s="15"/>
    </row>
    <row r="174" spans="1:26" ht="12.75" customHeight="1">
      <c r="A174" s="15"/>
      <c r="B174" s="15"/>
      <c r="C174" s="15"/>
      <c r="D174" s="15"/>
      <c r="E174" s="15"/>
      <c r="F174" s="15"/>
      <c r="G174" s="15"/>
      <c r="H174" s="15"/>
      <c r="I174" s="15"/>
      <c r="J174" s="15"/>
      <c r="K174" s="15"/>
      <c r="L174" s="15"/>
      <c r="M174" s="15"/>
      <c r="N174" s="15"/>
      <c r="O174" s="15"/>
      <c r="P174" s="15"/>
      <c r="Q174" s="15"/>
      <c r="R174" s="15"/>
      <c r="S174" s="15"/>
      <c r="T174" s="15"/>
      <c r="U174" s="15"/>
      <c r="V174" s="15"/>
      <c r="W174" s="15"/>
      <c r="X174" s="15"/>
      <c r="Y174" s="15"/>
      <c r="Z174" s="15"/>
    </row>
    <row r="175" spans="1:26" ht="12.75" customHeight="1">
      <c r="A175" s="15"/>
      <c r="B175" s="15"/>
      <c r="C175" s="15"/>
      <c r="D175" s="15"/>
      <c r="E175" s="15"/>
      <c r="F175" s="15"/>
      <c r="G175" s="15"/>
      <c r="H175" s="15"/>
      <c r="I175" s="15"/>
      <c r="J175" s="15"/>
      <c r="K175" s="15"/>
      <c r="L175" s="15"/>
      <c r="M175" s="15"/>
      <c r="N175" s="15"/>
      <c r="O175" s="15"/>
      <c r="P175" s="15"/>
      <c r="Q175" s="15"/>
      <c r="R175" s="15"/>
      <c r="S175" s="15"/>
      <c r="T175" s="15"/>
      <c r="U175" s="15"/>
      <c r="V175" s="15"/>
      <c r="W175" s="15"/>
      <c r="X175" s="15"/>
      <c r="Y175" s="15"/>
      <c r="Z175" s="15"/>
    </row>
    <row r="176" spans="1:26" ht="12.75" customHeight="1">
      <c r="A176" s="15"/>
      <c r="B176" s="15"/>
      <c r="C176" s="15"/>
      <c r="D176" s="15"/>
      <c r="E176" s="15"/>
      <c r="F176" s="15"/>
      <c r="G176" s="15"/>
      <c r="H176" s="15"/>
      <c r="I176" s="15"/>
      <c r="J176" s="15"/>
      <c r="K176" s="15"/>
      <c r="L176" s="15"/>
      <c r="M176" s="15"/>
      <c r="N176" s="15"/>
      <c r="O176" s="15"/>
      <c r="P176" s="15"/>
      <c r="Q176" s="15"/>
      <c r="R176" s="15"/>
      <c r="S176" s="15"/>
      <c r="T176" s="15"/>
      <c r="U176" s="15"/>
      <c r="V176" s="15"/>
      <c r="W176" s="15"/>
      <c r="X176" s="15"/>
      <c r="Y176" s="15"/>
      <c r="Z176" s="15"/>
    </row>
    <row r="177" spans="1:26" ht="12.75" customHeight="1">
      <c r="A177" s="15"/>
      <c r="B177" s="15"/>
      <c r="C177" s="15"/>
      <c r="D177" s="15"/>
      <c r="E177" s="15"/>
      <c r="F177" s="15"/>
      <c r="G177" s="15"/>
      <c r="H177" s="15"/>
      <c r="I177" s="15"/>
      <c r="J177" s="15"/>
      <c r="K177" s="15"/>
      <c r="L177" s="15"/>
      <c r="M177" s="15"/>
      <c r="N177" s="15"/>
      <c r="O177" s="15"/>
      <c r="P177" s="15"/>
      <c r="Q177" s="15"/>
      <c r="R177" s="15"/>
      <c r="S177" s="15"/>
      <c r="T177" s="15"/>
      <c r="U177" s="15"/>
      <c r="V177" s="15"/>
      <c r="W177" s="15"/>
      <c r="X177" s="15"/>
      <c r="Y177" s="15"/>
      <c r="Z177" s="15"/>
    </row>
    <row r="178" spans="1:26" ht="12.75" customHeight="1">
      <c r="A178" s="15"/>
      <c r="B178" s="15"/>
      <c r="C178" s="15"/>
      <c r="D178" s="15"/>
      <c r="E178" s="15"/>
      <c r="F178" s="15"/>
      <c r="G178" s="15"/>
      <c r="H178" s="15"/>
      <c r="I178" s="15"/>
      <c r="J178" s="15"/>
      <c r="K178" s="15"/>
      <c r="L178" s="15"/>
      <c r="M178" s="15"/>
      <c r="N178" s="15"/>
      <c r="O178" s="15"/>
      <c r="P178" s="15"/>
      <c r="Q178" s="15"/>
      <c r="R178" s="15"/>
      <c r="S178" s="15"/>
      <c r="T178" s="15"/>
      <c r="U178" s="15"/>
      <c r="V178" s="15"/>
      <c r="W178" s="15"/>
      <c r="X178" s="15"/>
      <c r="Y178" s="15"/>
      <c r="Z178" s="15"/>
    </row>
    <row r="179" spans="1:26" ht="12.75" customHeight="1">
      <c r="A179" s="15"/>
      <c r="B179" s="15"/>
      <c r="C179" s="15"/>
      <c r="D179" s="15"/>
      <c r="E179" s="15"/>
      <c r="F179" s="15"/>
      <c r="G179" s="15"/>
      <c r="H179" s="15"/>
      <c r="I179" s="15"/>
      <c r="J179" s="15"/>
      <c r="K179" s="15"/>
      <c r="L179" s="15"/>
      <c r="M179" s="15"/>
      <c r="N179" s="15"/>
      <c r="O179" s="15"/>
      <c r="P179" s="15"/>
      <c r="Q179" s="15"/>
      <c r="R179" s="15"/>
      <c r="S179" s="15"/>
      <c r="T179" s="15"/>
      <c r="U179" s="15"/>
      <c r="V179" s="15"/>
      <c r="W179" s="15"/>
      <c r="X179" s="15"/>
      <c r="Y179" s="15"/>
      <c r="Z179" s="15"/>
    </row>
    <row r="180" spans="1:26" ht="12.75" customHeight="1">
      <c r="A180" s="15"/>
      <c r="B180" s="15"/>
      <c r="C180" s="15"/>
      <c r="D180" s="15"/>
      <c r="E180" s="15"/>
      <c r="F180" s="15"/>
      <c r="G180" s="15"/>
      <c r="H180" s="15"/>
      <c r="I180" s="15"/>
      <c r="J180" s="15"/>
      <c r="K180" s="15"/>
      <c r="L180" s="15"/>
      <c r="M180" s="15"/>
      <c r="N180" s="15"/>
      <c r="O180" s="15"/>
      <c r="P180" s="15"/>
      <c r="Q180" s="15"/>
      <c r="R180" s="15"/>
      <c r="S180" s="15"/>
      <c r="T180" s="15"/>
      <c r="U180" s="15"/>
      <c r="V180" s="15"/>
      <c r="W180" s="15"/>
      <c r="X180" s="15"/>
      <c r="Y180" s="15"/>
      <c r="Z180" s="15"/>
    </row>
    <row r="181" spans="1:26" ht="12.75" customHeight="1">
      <c r="A181" s="15"/>
      <c r="B181" s="15"/>
      <c r="C181" s="15"/>
      <c r="D181" s="15"/>
      <c r="E181" s="15"/>
      <c r="F181" s="15"/>
      <c r="G181" s="15"/>
      <c r="H181" s="15"/>
      <c r="I181" s="15"/>
      <c r="J181" s="15"/>
      <c r="K181" s="15"/>
      <c r="L181" s="15"/>
      <c r="M181" s="15"/>
      <c r="N181" s="15"/>
      <c r="O181" s="15"/>
      <c r="P181" s="15"/>
      <c r="Q181" s="15"/>
      <c r="R181" s="15"/>
      <c r="S181" s="15"/>
      <c r="T181" s="15"/>
      <c r="U181" s="15"/>
      <c r="V181" s="15"/>
      <c r="W181" s="15"/>
      <c r="X181" s="15"/>
      <c r="Y181" s="15"/>
      <c r="Z181" s="15"/>
    </row>
    <row r="182" spans="1:26" ht="12.75" customHeight="1">
      <c r="A182" s="15"/>
      <c r="B182" s="15"/>
      <c r="C182" s="15"/>
      <c r="D182" s="15"/>
      <c r="E182" s="15"/>
      <c r="F182" s="15"/>
      <c r="G182" s="15"/>
      <c r="H182" s="15"/>
      <c r="I182" s="15"/>
      <c r="J182" s="15"/>
      <c r="K182" s="15"/>
      <c r="L182" s="15"/>
      <c r="M182" s="15"/>
      <c r="N182" s="15"/>
      <c r="O182" s="15"/>
      <c r="P182" s="15"/>
      <c r="Q182" s="15"/>
      <c r="R182" s="15"/>
      <c r="S182" s="15"/>
      <c r="T182" s="15"/>
      <c r="U182" s="15"/>
      <c r="V182" s="15"/>
      <c r="W182" s="15"/>
      <c r="X182" s="15"/>
      <c r="Y182" s="15"/>
      <c r="Z182" s="15"/>
    </row>
    <row r="183" spans="1:26" ht="12.75" customHeight="1">
      <c r="A183" s="15"/>
      <c r="B183" s="15"/>
      <c r="C183" s="15"/>
      <c r="D183" s="15"/>
      <c r="E183" s="15"/>
      <c r="F183" s="15"/>
      <c r="G183" s="15"/>
      <c r="H183" s="15"/>
      <c r="I183" s="15"/>
      <c r="J183" s="15"/>
      <c r="K183" s="15"/>
      <c r="L183" s="15"/>
      <c r="M183" s="15"/>
      <c r="N183" s="15"/>
      <c r="O183" s="15"/>
      <c r="P183" s="15"/>
      <c r="Q183" s="15"/>
      <c r="R183" s="15"/>
      <c r="S183" s="15"/>
      <c r="T183" s="15"/>
      <c r="U183" s="15"/>
      <c r="V183" s="15"/>
      <c r="W183" s="15"/>
      <c r="X183" s="15"/>
      <c r="Y183" s="15"/>
      <c r="Z183" s="15"/>
    </row>
    <row r="184" spans="1:26" ht="12.75" customHeight="1">
      <c r="A184" s="15"/>
      <c r="B184" s="15"/>
      <c r="C184" s="15"/>
      <c r="D184" s="15"/>
      <c r="E184" s="15"/>
      <c r="F184" s="15"/>
      <c r="G184" s="15"/>
      <c r="H184" s="15"/>
      <c r="I184" s="15"/>
      <c r="J184" s="15"/>
      <c r="K184" s="15"/>
      <c r="L184" s="15"/>
      <c r="M184" s="15"/>
      <c r="N184" s="15"/>
      <c r="O184" s="15"/>
      <c r="P184" s="15"/>
      <c r="Q184" s="15"/>
      <c r="R184" s="15"/>
      <c r="S184" s="15"/>
      <c r="T184" s="15"/>
      <c r="U184" s="15"/>
      <c r="V184" s="15"/>
      <c r="W184" s="15"/>
      <c r="X184" s="15"/>
      <c r="Y184" s="15"/>
      <c r="Z184" s="15"/>
    </row>
    <row r="185" spans="1:26" ht="12.75" customHeight="1">
      <c r="A185" s="15"/>
      <c r="B185" s="15"/>
      <c r="C185" s="15"/>
      <c r="D185" s="15"/>
      <c r="E185" s="15"/>
      <c r="F185" s="15"/>
      <c r="G185" s="15"/>
      <c r="H185" s="15"/>
      <c r="I185" s="15"/>
      <c r="J185" s="15"/>
      <c r="K185" s="15"/>
      <c r="L185" s="15"/>
      <c r="M185" s="15"/>
      <c r="N185" s="15"/>
      <c r="O185" s="15"/>
      <c r="P185" s="15"/>
      <c r="Q185" s="15"/>
      <c r="R185" s="15"/>
      <c r="S185" s="15"/>
      <c r="T185" s="15"/>
      <c r="U185" s="15"/>
      <c r="V185" s="15"/>
      <c r="W185" s="15"/>
      <c r="X185" s="15"/>
      <c r="Y185" s="15"/>
      <c r="Z185" s="15"/>
    </row>
    <row r="186" spans="1:26" ht="12.75" customHeight="1">
      <c r="A186" s="15"/>
      <c r="B186" s="15"/>
      <c r="C186" s="15"/>
      <c r="D186" s="15"/>
      <c r="E186" s="15"/>
      <c r="F186" s="15"/>
      <c r="G186" s="15"/>
      <c r="H186" s="15"/>
      <c r="I186" s="15"/>
      <c r="J186" s="15"/>
      <c r="K186" s="15"/>
      <c r="L186" s="15"/>
      <c r="M186" s="15"/>
      <c r="N186" s="15"/>
      <c r="O186" s="15"/>
      <c r="P186" s="15"/>
      <c r="Q186" s="15"/>
      <c r="R186" s="15"/>
      <c r="S186" s="15"/>
      <c r="T186" s="15"/>
      <c r="U186" s="15"/>
      <c r="V186" s="15"/>
      <c r="W186" s="15"/>
      <c r="X186" s="15"/>
      <c r="Y186" s="15"/>
      <c r="Z186" s="15"/>
    </row>
    <row r="187" spans="1:26" ht="12.75" customHeight="1">
      <c r="A187" s="15"/>
      <c r="B187" s="15"/>
      <c r="C187" s="15"/>
      <c r="D187" s="15"/>
      <c r="E187" s="15"/>
      <c r="F187" s="15"/>
      <c r="G187" s="15"/>
      <c r="H187" s="15"/>
      <c r="I187" s="15"/>
      <c r="J187" s="15"/>
      <c r="K187" s="15"/>
      <c r="L187" s="15"/>
      <c r="M187" s="15"/>
      <c r="N187" s="15"/>
      <c r="O187" s="15"/>
      <c r="P187" s="15"/>
      <c r="Q187" s="15"/>
      <c r="R187" s="15"/>
      <c r="S187" s="15"/>
      <c r="T187" s="15"/>
      <c r="U187" s="15"/>
      <c r="V187" s="15"/>
      <c r="W187" s="15"/>
      <c r="X187" s="15"/>
      <c r="Y187" s="15"/>
      <c r="Z187" s="15"/>
    </row>
    <row r="188" spans="1:26" ht="12.75" customHeight="1">
      <c r="A188" s="15"/>
      <c r="B188" s="15"/>
      <c r="C188" s="15"/>
      <c r="D188" s="15"/>
      <c r="E188" s="15"/>
      <c r="F188" s="15"/>
      <c r="G188" s="15"/>
      <c r="H188" s="15"/>
      <c r="I188" s="15"/>
      <c r="J188" s="15"/>
      <c r="K188" s="15"/>
      <c r="L188" s="15"/>
      <c r="M188" s="15"/>
      <c r="N188" s="15"/>
      <c r="O188" s="15"/>
      <c r="P188" s="15"/>
      <c r="Q188" s="15"/>
      <c r="R188" s="15"/>
      <c r="S188" s="15"/>
      <c r="T188" s="15"/>
      <c r="U188" s="15"/>
      <c r="V188" s="15"/>
      <c r="W188" s="15"/>
      <c r="X188" s="15"/>
      <c r="Y188" s="15"/>
      <c r="Z188" s="15"/>
    </row>
    <row r="189" spans="1:26" ht="12.75" customHeight="1">
      <c r="A189" s="15"/>
      <c r="B189" s="15"/>
      <c r="C189" s="15"/>
      <c r="D189" s="15"/>
      <c r="E189" s="15"/>
      <c r="F189" s="15"/>
      <c r="G189" s="15"/>
      <c r="H189" s="15"/>
      <c r="I189" s="15"/>
      <c r="J189" s="15"/>
      <c r="K189" s="15"/>
      <c r="L189" s="15"/>
      <c r="M189" s="15"/>
      <c r="N189" s="15"/>
      <c r="O189" s="15"/>
      <c r="P189" s="15"/>
      <c r="Q189" s="15"/>
      <c r="R189" s="15"/>
      <c r="S189" s="15"/>
      <c r="T189" s="15"/>
      <c r="U189" s="15"/>
      <c r="V189" s="15"/>
      <c r="W189" s="15"/>
      <c r="X189" s="15"/>
      <c r="Y189" s="15"/>
      <c r="Z189" s="15"/>
    </row>
    <row r="190" spans="1:26" ht="12.75" customHeight="1">
      <c r="A190" s="15"/>
      <c r="B190" s="15"/>
      <c r="C190" s="15"/>
      <c r="D190" s="15"/>
      <c r="E190" s="15"/>
      <c r="F190" s="15"/>
      <c r="G190" s="15"/>
      <c r="H190" s="15"/>
      <c r="I190" s="15"/>
      <c r="J190" s="15"/>
      <c r="K190" s="15"/>
      <c r="L190" s="15"/>
      <c r="M190" s="15"/>
      <c r="N190" s="15"/>
      <c r="O190" s="15"/>
      <c r="P190" s="15"/>
      <c r="Q190" s="15"/>
      <c r="R190" s="15"/>
      <c r="S190" s="15"/>
      <c r="T190" s="15"/>
      <c r="U190" s="15"/>
      <c r="V190" s="15"/>
      <c r="W190" s="15"/>
      <c r="X190" s="15"/>
      <c r="Y190" s="15"/>
      <c r="Z190" s="15"/>
    </row>
    <row r="191" spans="1:26" ht="12.75" customHeight="1">
      <c r="A191" s="15"/>
      <c r="B191" s="15"/>
      <c r="C191" s="15"/>
      <c r="D191" s="15"/>
      <c r="E191" s="15"/>
      <c r="F191" s="15"/>
      <c r="G191" s="15"/>
      <c r="H191" s="15"/>
      <c r="I191" s="15"/>
      <c r="J191" s="15"/>
      <c r="K191" s="15"/>
      <c r="L191" s="15"/>
      <c r="M191" s="15"/>
      <c r="N191" s="15"/>
      <c r="O191" s="15"/>
      <c r="P191" s="15"/>
      <c r="Q191" s="15"/>
      <c r="R191" s="15"/>
      <c r="S191" s="15"/>
      <c r="T191" s="15"/>
      <c r="U191" s="15"/>
      <c r="V191" s="15"/>
      <c r="W191" s="15"/>
      <c r="X191" s="15"/>
      <c r="Y191" s="15"/>
      <c r="Z191" s="15"/>
    </row>
    <row r="192" spans="1:26" ht="12.75" customHeight="1">
      <c r="A192" s="15"/>
      <c r="B192" s="15"/>
      <c r="C192" s="15"/>
      <c r="D192" s="15"/>
      <c r="E192" s="15"/>
      <c r="F192" s="15"/>
      <c r="G192" s="15"/>
      <c r="H192" s="15"/>
      <c r="I192" s="15"/>
      <c r="J192" s="15"/>
      <c r="K192" s="15"/>
      <c r="L192" s="15"/>
      <c r="M192" s="15"/>
      <c r="N192" s="15"/>
      <c r="O192" s="15"/>
      <c r="P192" s="15"/>
      <c r="Q192" s="15"/>
      <c r="R192" s="15"/>
      <c r="S192" s="15"/>
      <c r="T192" s="15"/>
      <c r="U192" s="15"/>
      <c r="V192" s="15"/>
      <c r="W192" s="15"/>
      <c r="X192" s="15"/>
      <c r="Y192" s="15"/>
      <c r="Z192" s="15"/>
    </row>
    <row r="193" spans="1:26" ht="12.75" customHeight="1">
      <c r="A193" s="15"/>
      <c r="B193" s="15"/>
      <c r="C193" s="15"/>
      <c r="D193" s="15"/>
      <c r="E193" s="15"/>
      <c r="F193" s="15"/>
      <c r="G193" s="15"/>
      <c r="H193" s="15"/>
      <c r="I193" s="15"/>
      <c r="J193" s="15"/>
      <c r="K193" s="15"/>
      <c r="L193" s="15"/>
      <c r="M193" s="15"/>
      <c r="N193" s="15"/>
      <c r="O193" s="15"/>
      <c r="P193" s="15"/>
      <c r="Q193" s="15"/>
      <c r="R193" s="15"/>
      <c r="S193" s="15"/>
      <c r="T193" s="15"/>
      <c r="U193" s="15"/>
      <c r="V193" s="15"/>
      <c r="W193" s="15"/>
      <c r="X193" s="15"/>
      <c r="Y193" s="15"/>
      <c r="Z193" s="15"/>
    </row>
    <row r="194" spans="1:26" ht="12.75" customHeight="1">
      <c r="A194" s="15"/>
      <c r="B194" s="15"/>
      <c r="C194" s="15"/>
      <c r="D194" s="15"/>
      <c r="E194" s="15"/>
      <c r="F194" s="15"/>
      <c r="G194" s="15"/>
      <c r="H194" s="15"/>
      <c r="I194" s="15"/>
      <c r="J194" s="15"/>
      <c r="K194" s="15"/>
      <c r="L194" s="15"/>
      <c r="M194" s="15"/>
      <c r="N194" s="15"/>
      <c r="O194" s="15"/>
      <c r="P194" s="15"/>
      <c r="Q194" s="15"/>
      <c r="R194" s="15"/>
      <c r="S194" s="15"/>
      <c r="T194" s="15"/>
      <c r="U194" s="15"/>
      <c r="V194" s="15"/>
      <c r="W194" s="15"/>
      <c r="X194" s="15"/>
      <c r="Y194" s="15"/>
      <c r="Z194" s="15"/>
    </row>
    <row r="195" spans="1:26" ht="12.75" customHeight="1">
      <c r="A195" s="15"/>
      <c r="B195" s="15"/>
      <c r="C195" s="15"/>
      <c r="D195" s="15"/>
      <c r="E195" s="15"/>
      <c r="F195" s="15"/>
      <c r="G195" s="15"/>
      <c r="H195" s="15"/>
      <c r="I195" s="15"/>
      <c r="J195" s="15"/>
      <c r="K195" s="15"/>
      <c r="L195" s="15"/>
      <c r="M195" s="15"/>
      <c r="N195" s="15"/>
      <c r="O195" s="15"/>
      <c r="P195" s="15"/>
      <c r="Q195" s="15"/>
      <c r="R195" s="15"/>
      <c r="S195" s="15"/>
      <c r="T195" s="15"/>
      <c r="U195" s="15"/>
      <c r="V195" s="15"/>
      <c r="W195" s="15"/>
      <c r="X195" s="15"/>
      <c r="Y195" s="15"/>
      <c r="Z195" s="15"/>
    </row>
    <row r="196" spans="1:26" ht="12.75" customHeight="1">
      <c r="A196" s="15"/>
      <c r="B196" s="15"/>
      <c r="C196" s="15"/>
      <c r="D196" s="15"/>
      <c r="E196" s="15"/>
      <c r="F196" s="15"/>
      <c r="G196" s="15"/>
      <c r="H196" s="15"/>
      <c r="I196" s="15"/>
      <c r="J196" s="15"/>
      <c r="K196" s="15"/>
      <c r="L196" s="15"/>
      <c r="M196" s="15"/>
      <c r="N196" s="15"/>
      <c r="O196" s="15"/>
      <c r="P196" s="15"/>
      <c r="Q196" s="15"/>
      <c r="R196" s="15"/>
      <c r="S196" s="15"/>
      <c r="T196" s="15"/>
      <c r="U196" s="15"/>
      <c r="V196" s="15"/>
      <c r="W196" s="15"/>
      <c r="X196" s="15"/>
      <c r="Y196" s="15"/>
      <c r="Z196" s="15"/>
    </row>
    <row r="197" spans="1:26" ht="12.75" customHeight="1">
      <c r="A197" s="15"/>
      <c r="B197" s="15"/>
      <c r="C197" s="15"/>
      <c r="D197" s="15"/>
      <c r="E197" s="15"/>
      <c r="F197" s="15"/>
      <c r="G197" s="15"/>
      <c r="H197" s="15"/>
      <c r="I197" s="15"/>
      <c r="J197" s="15"/>
      <c r="K197" s="15"/>
      <c r="L197" s="15"/>
      <c r="M197" s="15"/>
      <c r="N197" s="15"/>
      <c r="O197" s="15"/>
      <c r="P197" s="15"/>
      <c r="Q197" s="15"/>
      <c r="R197" s="15"/>
      <c r="S197" s="15"/>
      <c r="T197" s="15"/>
      <c r="U197" s="15"/>
      <c r="V197" s="15"/>
      <c r="W197" s="15"/>
      <c r="X197" s="15"/>
      <c r="Y197" s="15"/>
      <c r="Z197" s="15"/>
    </row>
    <row r="198" spans="1:26" ht="12.75" customHeight="1">
      <c r="A198" s="15"/>
      <c r="B198" s="15"/>
      <c r="C198" s="15"/>
      <c r="D198" s="15"/>
      <c r="E198" s="15"/>
      <c r="F198" s="15"/>
      <c r="G198" s="15"/>
      <c r="H198" s="15"/>
      <c r="I198" s="15"/>
      <c r="J198" s="15"/>
      <c r="K198" s="15"/>
      <c r="L198" s="15"/>
      <c r="M198" s="15"/>
      <c r="N198" s="15"/>
      <c r="O198" s="15"/>
      <c r="P198" s="15"/>
      <c r="Q198" s="15"/>
      <c r="R198" s="15"/>
      <c r="S198" s="15"/>
      <c r="T198" s="15"/>
      <c r="U198" s="15"/>
      <c r="V198" s="15"/>
      <c r="W198" s="15"/>
      <c r="X198" s="15"/>
      <c r="Y198" s="15"/>
      <c r="Z198" s="15"/>
    </row>
    <row r="199" spans="1:26" ht="12.75" customHeight="1">
      <c r="A199" s="15"/>
      <c r="B199" s="15"/>
      <c r="C199" s="15"/>
      <c r="D199" s="15"/>
      <c r="E199" s="15"/>
      <c r="F199" s="15"/>
      <c r="G199" s="15"/>
      <c r="H199" s="15"/>
      <c r="I199" s="15"/>
      <c r="J199" s="15"/>
      <c r="K199" s="15"/>
      <c r="L199" s="15"/>
      <c r="M199" s="15"/>
      <c r="N199" s="15"/>
      <c r="O199" s="15"/>
      <c r="P199" s="15"/>
      <c r="Q199" s="15"/>
      <c r="R199" s="15"/>
      <c r="S199" s="15"/>
      <c r="T199" s="15"/>
      <c r="U199" s="15"/>
      <c r="V199" s="15"/>
      <c r="W199" s="15"/>
      <c r="X199" s="15"/>
      <c r="Y199" s="15"/>
      <c r="Z199" s="15"/>
    </row>
    <row r="200" spans="1:26" ht="12.75" customHeight="1">
      <c r="A200" s="15"/>
      <c r="B200" s="15"/>
      <c r="C200" s="15"/>
      <c r="D200" s="15"/>
      <c r="E200" s="15"/>
      <c r="F200" s="15"/>
      <c r="G200" s="15"/>
      <c r="H200" s="15"/>
      <c r="I200" s="15"/>
      <c r="J200" s="15"/>
      <c r="K200" s="15"/>
      <c r="L200" s="15"/>
      <c r="M200" s="15"/>
      <c r="N200" s="15"/>
      <c r="O200" s="15"/>
      <c r="P200" s="15"/>
      <c r="Q200" s="15"/>
      <c r="R200" s="15"/>
      <c r="S200" s="15"/>
      <c r="T200" s="15"/>
      <c r="U200" s="15"/>
      <c r="V200" s="15"/>
      <c r="W200" s="15"/>
      <c r="X200" s="15"/>
      <c r="Y200" s="15"/>
      <c r="Z200" s="15"/>
    </row>
    <row r="201" spans="1:26" ht="12.75" customHeight="1">
      <c r="A201" s="15"/>
      <c r="B201" s="15"/>
      <c r="C201" s="15"/>
      <c r="D201" s="15"/>
      <c r="E201" s="15"/>
      <c r="F201" s="15"/>
      <c r="G201" s="15"/>
      <c r="H201" s="15"/>
      <c r="I201" s="15"/>
      <c r="J201" s="15"/>
      <c r="K201" s="15"/>
      <c r="L201" s="15"/>
      <c r="M201" s="15"/>
      <c r="N201" s="15"/>
      <c r="O201" s="15"/>
      <c r="P201" s="15"/>
      <c r="Q201" s="15"/>
      <c r="R201" s="15"/>
      <c r="S201" s="15"/>
      <c r="T201" s="15"/>
      <c r="U201" s="15"/>
      <c r="V201" s="15"/>
      <c r="W201" s="15"/>
      <c r="X201" s="15"/>
      <c r="Y201" s="15"/>
      <c r="Z201" s="15"/>
    </row>
    <row r="202" spans="1:26" ht="12.75" customHeight="1">
      <c r="A202" s="15"/>
      <c r="B202" s="15"/>
      <c r="C202" s="15"/>
      <c r="D202" s="15"/>
      <c r="E202" s="15"/>
      <c r="F202" s="15"/>
      <c r="G202" s="15"/>
      <c r="H202" s="15"/>
      <c r="I202" s="15"/>
      <c r="J202" s="15"/>
      <c r="K202" s="15"/>
      <c r="L202" s="15"/>
      <c r="M202" s="15"/>
      <c r="N202" s="15"/>
      <c r="O202" s="15"/>
      <c r="P202" s="15"/>
      <c r="Q202" s="15"/>
      <c r="R202" s="15"/>
      <c r="S202" s="15"/>
      <c r="T202" s="15"/>
      <c r="U202" s="15"/>
      <c r="V202" s="15"/>
      <c r="W202" s="15"/>
      <c r="X202" s="15"/>
      <c r="Y202" s="15"/>
      <c r="Z202" s="15"/>
    </row>
    <row r="203" spans="1:26" ht="12.75" customHeight="1">
      <c r="A203" s="15"/>
      <c r="B203" s="15"/>
      <c r="C203" s="15"/>
      <c r="D203" s="15"/>
      <c r="E203" s="15"/>
      <c r="F203" s="15"/>
      <c r="G203" s="15"/>
      <c r="H203" s="15"/>
      <c r="I203" s="15"/>
      <c r="J203" s="15"/>
      <c r="K203" s="15"/>
      <c r="L203" s="15"/>
      <c r="M203" s="15"/>
      <c r="N203" s="15"/>
      <c r="O203" s="15"/>
      <c r="P203" s="15"/>
      <c r="Q203" s="15"/>
      <c r="R203" s="15"/>
      <c r="S203" s="15"/>
      <c r="T203" s="15"/>
      <c r="U203" s="15"/>
      <c r="V203" s="15"/>
      <c r="W203" s="15"/>
      <c r="X203" s="15"/>
      <c r="Y203" s="15"/>
      <c r="Z203" s="15"/>
    </row>
    <row r="204" spans="1:26" ht="12.75" customHeight="1">
      <c r="A204" s="15"/>
      <c r="B204" s="15"/>
      <c r="C204" s="15"/>
      <c r="D204" s="15"/>
      <c r="E204" s="15"/>
      <c r="F204" s="15"/>
      <c r="G204" s="15"/>
      <c r="H204" s="15"/>
      <c r="I204" s="15"/>
      <c r="J204" s="15"/>
      <c r="K204" s="15"/>
      <c r="L204" s="15"/>
      <c r="M204" s="15"/>
      <c r="N204" s="15"/>
      <c r="O204" s="15"/>
      <c r="P204" s="15"/>
      <c r="Q204" s="15"/>
      <c r="R204" s="15"/>
      <c r="S204" s="15"/>
      <c r="T204" s="15"/>
      <c r="U204" s="15"/>
      <c r="V204" s="15"/>
      <c r="W204" s="15"/>
      <c r="X204" s="15"/>
      <c r="Y204" s="15"/>
      <c r="Z204" s="15"/>
    </row>
    <row r="205" spans="1:26" ht="12.75" customHeight="1">
      <c r="A205" s="15"/>
      <c r="B205" s="15"/>
      <c r="C205" s="15"/>
      <c r="D205" s="15"/>
      <c r="E205" s="15"/>
      <c r="F205" s="15"/>
      <c r="G205" s="15"/>
      <c r="H205" s="15"/>
      <c r="I205" s="15"/>
      <c r="J205" s="15"/>
      <c r="K205" s="15"/>
      <c r="L205" s="15"/>
      <c r="M205" s="15"/>
      <c r="N205" s="15"/>
      <c r="O205" s="15"/>
      <c r="P205" s="15"/>
      <c r="Q205" s="15"/>
      <c r="R205" s="15"/>
      <c r="S205" s="15"/>
      <c r="T205" s="15"/>
      <c r="U205" s="15"/>
      <c r="V205" s="15"/>
      <c r="W205" s="15"/>
      <c r="X205" s="15"/>
      <c r="Y205" s="15"/>
      <c r="Z205" s="15"/>
    </row>
    <row r="206" spans="1:26" ht="12.75" customHeight="1">
      <c r="A206" s="15"/>
      <c r="B206" s="15"/>
      <c r="C206" s="15"/>
      <c r="D206" s="15"/>
      <c r="E206" s="15"/>
      <c r="F206" s="15"/>
      <c r="G206" s="15"/>
      <c r="H206" s="15"/>
      <c r="I206" s="15"/>
      <c r="J206" s="15"/>
      <c r="K206" s="15"/>
      <c r="L206" s="15"/>
      <c r="M206" s="15"/>
      <c r="N206" s="15"/>
      <c r="O206" s="15"/>
      <c r="P206" s="15"/>
      <c r="Q206" s="15"/>
      <c r="R206" s="15"/>
      <c r="S206" s="15"/>
      <c r="T206" s="15"/>
      <c r="U206" s="15"/>
      <c r="V206" s="15"/>
      <c r="W206" s="15"/>
      <c r="X206" s="15"/>
      <c r="Y206" s="15"/>
      <c r="Z206" s="15"/>
    </row>
    <row r="207" spans="1:26" ht="12.75" customHeight="1">
      <c r="A207" s="15"/>
      <c r="B207" s="15"/>
      <c r="C207" s="15"/>
      <c r="D207" s="15"/>
      <c r="E207" s="15"/>
      <c r="F207" s="15"/>
      <c r="G207" s="15"/>
      <c r="H207" s="15"/>
      <c r="I207" s="15"/>
      <c r="J207" s="15"/>
      <c r="K207" s="15"/>
      <c r="L207" s="15"/>
      <c r="M207" s="15"/>
      <c r="N207" s="15"/>
      <c r="O207" s="15"/>
      <c r="P207" s="15"/>
      <c r="Q207" s="15"/>
      <c r="R207" s="15"/>
      <c r="S207" s="15"/>
      <c r="T207" s="15"/>
      <c r="U207" s="15"/>
      <c r="V207" s="15"/>
      <c r="W207" s="15"/>
      <c r="X207" s="15"/>
      <c r="Y207" s="15"/>
      <c r="Z207" s="15"/>
    </row>
    <row r="208" spans="1:26" ht="12.75" customHeight="1">
      <c r="A208" s="15"/>
      <c r="B208" s="15"/>
      <c r="C208" s="15"/>
      <c r="D208" s="15"/>
      <c r="E208" s="15"/>
      <c r="F208" s="15"/>
      <c r="G208" s="15"/>
      <c r="H208" s="15"/>
      <c r="I208" s="15"/>
      <c r="J208" s="15"/>
      <c r="K208" s="15"/>
      <c r="L208" s="15"/>
      <c r="M208" s="15"/>
      <c r="N208" s="15"/>
      <c r="O208" s="15"/>
      <c r="P208" s="15"/>
      <c r="Q208" s="15"/>
      <c r="R208" s="15"/>
      <c r="S208" s="15"/>
      <c r="T208" s="15"/>
      <c r="U208" s="15"/>
      <c r="V208" s="15"/>
      <c r="W208" s="15"/>
      <c r="X208" s="15"/>
      <c r="Y208" s="15"/>
      <c r="Z208" s="15"/>
    </row>
    <row r="209" spans="1:26" ht="12.75" customHeight="1">
      <c r="A209" s="15"/>
      <c r="B209" s="15"/>
      <c r="C209" s="15"/>
      <c r="D209" s="15"/>
      <c r="E209" s="15"/>
      <c r="F209" s="15"/>
      <c r="G209" s="15"/>
      <c r="H209" s="15"/>
      <c r="I209" s="15"/>
      <c r="J209" s="15"/>
      <c r="K209" s="15"/>
      <c r="L209" s="15"/>
      <c r="M209" s="15"/>
      <c r="N209" s="15"/>
      <c r="O209" s="15"/>
      <c r="P209" s="15"/>
      <c r="Q209" s="15"/>
      <c r="R209" s="15"/>
      <c r="S209" s="15"/>
      <c r="T209" s="15"/>
      <c r="U209" s="15"/>
      <c r="V209" s="15"/>
      <c r="W209" s="15"/>
      <c r="X209" s="15"/>
      <c r="Y209" s="15"/>
      <c r="Z209" s="15"/>
    </row>
    <row r="210" spans="1:26" ht="12.75" customHeight="1">
      <c r="A210" s="15"/>
      <c r="B210" s="15"/>
      <c r="C210" s="15"/>
      <c r="D210" s="15"/>
      <c r="E210" s="15"/>
      <c r="F210" s="15"/>
      <c r="G210" s="15"/>
      <c r="H210" s="15"/>
      <c r="I210" s="15"/>
      <c r="J210" s="15"/>
      <c r="K210" s="15"/>
      <c r="L210" s="15"/>
      <c r="M210" s="15"/>
      <c r="N210" s="15"/>
      <c r="O210" s="15"/>
      <c r="P210" s="15"/>
      <c r="Q210" s="15"/>
      <c r="R210" s="15"/>
      <c r="S210" s="15"/>
      <c r="T210" s="15"/>
      <c r="U210" s="15"/>
      <c r="V210" s="15"/>
      <c r="W210" s="15"/>
      <c r="X210" s="15"/>
      <c r="Y210" s="15"/>
      <c r="Z210" s="15"/>
    </row>
    <row r="211" spans="1:26" ht="12.75" customHeight="1">
      <c r="A211" s="15"/>
      <c r="B211" s="15"/>
      <c r="C211" s="15"/>
      <c r="D211" s="15"/>
      <c r="E211" s="15"/>
      <c r="F211" s="15"/>
      <c r="G211" s="15"/>
      <c r="H211" s="15"/>
      <c r="I211" s="15"/>
      <c r="J211" s="15"/>
      <c r="K211" s="15"/>
      <c r="L211" s="15"/>
      <c r="M211" s="15"/>
      <c r="N211" s="15"/>
      <c r="O211" s="15"/>
      <c r="P211" s="15"/>
      <c r="Q211" s="15"/>
      <c r="R211" s="15"/>
      <c r="S211" s="15"/>
      <c r="T211" s="15"/>
      <c r="U211" s="15"/>
      <c r="V211" s="15"/>
      <c r="W211" s="15"/>
      <c r="X211" s="15"/>
      <c r="Y211" s="15"/>
      <c r="Z211" s="15"/>
    </row>
    <row r="212" spans="1:26" ht="12.75" customHeight="1">
      <c r="A212" s="15"/>
      <c r="B212" s="15"/>
      <c r="C212" s="15"/>
      <c r="D212" s="15"/>
      <c r="E212" s="15"/>
      <c r="F212" s="15"/>
      <c r="G212" s="15"/>
      <c r="H212" s="15"/>
      <c r="I212" s="15"/>
      <c r="J212" s="15"/>
      <c r="K212" s="15"/>
      <c r="L212" s="15"/>
      <c r="M212" s="15"/>
      <c r="N212" s="15"/>
      <c r="O212" s="15"/>
      <c r="P212" s="15"/>
      <c r="Q212" s="15"/>
      <c r="R212" s="15"/>
      <c r="S212" s="15"/>
      <c r="T212" s="15"/>
      <c r="U212" s="15"/>
      <c r="V212" s="15"/>
      <c r="W212" s="15"/>
      <c r="X212" s="15"/>
      <c r="Y212" s="15"/>
      <c r="Z212" s="15"/>
    </row>
    <row r="213" spans="1:26" ht="12.75" customHeight="1">
      <c r="A213" s="15"/>
      <c r="B213" s="15"/>
      <c r="C213" s="15"/>
      <c r="D213" s="15"/>
      <c r="E213" s="15"/>
      <c r="F213" s="15"/>
      <c r="G213" s="15"/>
      <c r="H213" s="15"/>
      <c r="I213" s="15"/>
      <c r="J213" s="15"/>
      <c r="K213" s="15"/>
      <c r="L213" s="15"/>
      <c r="M213" s="15"/>
      <c r="N213" s="15"/>
      <c r="O213" s="15"/>
      <c r="P213" s="15"/>
      <c r="Q213" s="15"/>
      <c r="R213" s="15"/>
      <c r="S213" s="15"/>
      <c r="T213" s="15"/>
      <c r="U213" s="15"/>
      <c r="V213" s="15"/>
      <c r="W213" s="15"/>
      <c r="X213" s="15"/>
      <c r="Y213" s="15"/>
      <c r="Z213" s="15"/>
    </row>
    <row r="214" spans="1:26" ht="12.75" customHeight="1">
      <c r="A214" s="15"/>
      <c r="B214" s="15"/>
      <c r="C214" s="15"/>
      <c r="D214" s="15"/>
      <c r="E214" s="15"/>
      <c r="F214" s="15"/>
      <c r="G214" s="15"/>
      <c r="H214" s="15"/>
      <c r="I214" s="15"/>
      <c r="J214" s="15"/>
      <c r="K214" s="15"/>
      <c r="L214" s="15"/>
      <c r="M214" s="15"/>
      <c r="N214" s="15"/>
      <c r="O214" s="15"/>
      <c r="P214" s="15"/>
      <c r="Q214" s="15"/>
      <c r="R214" s="15"/>
      <c r="S214" s="15"/>
      <c r="T214" s="15"/>
      <c r="U214" s="15"/>
      <c r="V214" s="15"/>
      <c r="W214" s="15"/>
      <c r="X214" s="15"/>
      <c r="Y214" s="15"/>
      <c r="Z214" s="15"/>
    </row>
    <row r="215" spans="1:26" ht="12.75" customHeight="1">
      <c r="A215" s="15"/>
      <c r="B215" s="15"/>
      <c r="C215" s="15"/>
      <c r="D215" s="15"/>
      <c r="E215" s="15"/>
      <c r="F215" s="15"/>
      <c r="G215" s="15"/>
      <c r="H215" s="15"/>
      <c r="I215" s="15"/>
      <c r="J215" s="15"/>
      <c r="K215" s="15"/>
      <c r="L215" s="15"/>
      <c r="M215" s="15"/>
      <c r="N215" s="15"/>
      <c r="O215" s="15"/>
      <c r="P215" s="15"/>
      <c r="Q215" s="15"/>
      <c r="R215" s="15"/>
      <c r="S215" s="15"/>
      <c r="T215" s="15"/>
      <c r="U215" s="15"/>
      <c r="V215" s="15"/>
      <c r="W215" s="15"/>
      <c r="X215" s="15"/>
      <c r="Y215" s="15"/>
      <c r="Z215" s="15"/>
    </row>
    <row r="216" spans="1:26" ht="12.75" customHeight="1">
      <c r="A216" s="15"/>
      <c r="B216" s="15"/>
      <c r="C216" s="15"/>
      <c r="D216" s="15"/>
      <c r="E216" s="15"/>
      <c r="F216" s="15"/>
      <c r="G216" s="15"/>
      <c r="H216" s="15"/>
      <c r="I216" s="15"/>
      <c r="J216" s="15"/>
      <c r="K216" s="15"/>
      <c r="L216" s="15"/>
      <c r="M216" s="15"/>
      <c r="N216" s="15"/>
      <c r="O216" s="15"/>
      <c r="P216" s="15"/>
      <c r="Q216" s="15"/>
      <c r="R216" s="15"/>
      <c r="S216" s="15"/>
      <c r="T216" s="15"/>
      <c r="U216" s="15"/>
      <c r="V216" s="15"/>
      <c r="W216" s="15"/>
      <c r="X216" s="15"/>
      <c r="Y216" s="15"/>
      <c r="Z216" s="15"/>
    </row>
    <row r="217" spans="1:26" ht="12.75" customHeight="1">
      <c r="A217" s="15"/>
      <c r="B217" s="15"/>
      <c r="C217" s="15"/>
      <c r="D217" s="15"/>
      <c r="E217" s="15"/>
      <c r="F217" s="15"/>
      <c r="G217" s="15"/>
      <c r="H217" s="15"/>
      <c r="I217" s="15"/>
      <c r="J217" s="15"/>
      <c r="K217" s="15"/>
      <c r="L217" s="15"/>
      <c r="M217" s="15"/>
      <c r="N217" s="15"/>
      <c r="O217" s="15"/>
      <c r="P217" s="15"/>
      <c r="Q217" s="15"/>
      <c r="R217" s="15"/>
      <c r="S217" s="15"/>
      <c r="T217" s="15"/>
      <c r="U217" s="15"/>
      <c r="V217" s="15"/>
      <c r="W217" s="15"/>
      <c r="X217" s="15"/>
      <c r="Y217" s="15"/>
      <c r="Z217" s="15"/>
    </row>
    <row r="218" spans="1:26" ht="12.75" customHeight="1">
      <c r="A218" s="15"/>
      <c r="B218" s="15"/>
      <c r="C218" s="15"/>
      <c r="D218" s="15"/>
      <c r="E218" s="15"/>
      <c r="F218" s="15"/>
      <c r="G218" s="15"/>
      <c r="H218" s="15"/>
      <c r="I218" s="15"/>
      <c r="J218" s="15"/>
      <c r="K218" s="15"/>
      <c r="L218" s="15"/>
      <c r="M218" s="15"/>
      <c r="N218" s="15"/>
      <c r="O218" s="15"/>
      <c r="P218" s="15"/>
      <c r="Q218" s="15"/>
      <c r="R218" s="15"/>
      <c r="S218" s="15"/>
      <c r="T218" s="15"/>
      <c r="U218" s="15"/>
      <c r="V218" s="15"/>
      <c r="W218" s="15"/>
      <c r="X218" s="15"/>
      <c r="Y218" s="15"/>
      <c r="Z218" s="15"/>
    </row>
    <row r="219" spans="1:26" ht="12.75" customHeight="1">
      <c r="A219" s="15"/>
      <c r="B219" s="15"/>
      <c r="C219" s="15"/>
      <c r="D219" s="15"/>
      <c r="E219" s="15"/>
      <c r="F219" s="15"/>
      <c r="G219" s="15"/>
      <c r="H219" s="15"/>
      <c r="I219" s="15"/>
      <c r="J219" s="15"/>
      <c r="K219" s="15"/>
      <c r="L219" s="15"/>
      <c r="M219" s="15"/>
      <c r="N219" s="15"/>
      <c r="O219" s="15"/>
      <c r="P219" s="15"/>
      <c r="Q219" s="15"/>
      <c r="R219" s="15"/>
      <c r="S219" s="15"/>
      <c r="T219" s="15"/>
      <c r="U219" s="15"/>
      <c r="V219" s="15"/>
      <c r="W219" s="15"/>
      <c r="X219" s="15"/>
      <c r="Y219" s="15"/>
      <c r="Z219" s="15"/>
    </row>
    <row r="220" spans="1:26" ht="12.75" customHeight="1">
      <c r="A220" s="15"/>
      <c r="B220" s="15"/>
      <c r="C220" s="15"/>
      <c r="D220" s="15"/>
      <c r="E220" s="15"/>
      <c r="F220" s="15"/>
      <c r="G220" s="15"/>
      <c r="H220" s="15"/>
      <c r="I220" s="15"/>
      <c r="J220" s="15"/>
      <c r="K220" s="15"/>
      <c r="L220" s="15"/>
      <c r="M220" s="15"/>
      <c r="N220" s="15"/>
      <c r="O220" s="15"/>
      <c r="P220" s="15"/>
      <c r="Q220" s="15"/>
      <c r="R220" s="15"/>
      <c r="S220" s="15"/>
      <c r="T220" s="15"/>
      <c r="U220" s="15"/>
      <c r="V220" s="15"/>
      <c r="W220" s="15"/>
      <c r="X220" s="15"/>
      <c r="Y220" s="15"/>
      <c r="Z220" s="15"/>
    </row>
    <row r="221" spans="1:26" ht="12.75" customHeight="1">
      <c r="A221" s="15"/>
      <c r="B221" s="15"/>
      <c r="C221" s="15"/>
      <c r="D221" s="15"/>
      <c r="E221" s="15"/>
      <c r="F221" s="15"/>
      <c r="G221" s="15"/>
      <c r="H221" s="15"/>
      <c r="I221" s="15"/>
      <c r="J221" s="15"/>
      <c r="K221" s="15"/>
      <c r="L221" s="15"/>
      <c r="M221" s="15"/>
      <c r="N221" s="15"/>
      <c r="O221" s="15"/>
      <c r="P221" s="15"/>
      <c r="Q221" s="15"/>
      <c r="R221" s="15"/>
      <c r="S221" s="15"/>
      <c r="T221" s="15"/>
      <c r="U221" s="15"/>
      <c r="V221" s="15"/>
      <c r="W221" s="15"/>
      <c r="X221" s="15"/>
      <c r="Y221" s="15"/>
      <c r="Z221" s="15"/>
    </row>
    <row r="222" spans="1:26" ht="12.75" customHeight="1">
      <c r="A222" s="15"/>
      <c r="B222" s="15"/>
      <c r="C222" s="15"/>
      <c r="D222" s="15"/>
      <c r="E222" s="15"/>
      <c r="F222" s="15"/>
      <c r="G222" s="15"/>
      <c r="H222" s="15"/>
      <c r="I222" s="15"/>
      <c r="J222" s="15"/>
      <c r="K222" s="15"/>
      <c r="L222" s="15"/>
      <c r="M222" s="15"/>
      <c r="N222" s="15"/>
      <c r="O222" s="15"/>
      <c r="P222" s="15"/>
      <c r="Q222" s="15"/>
      <c r="R222" s="15"/>
      <c r="S222" s="15"/>
      <c r="T222" s="15"/>
      <c r="U222" s="15"/>
      <c r="V222" s="15"/>
      <c r="W222" s="15"/>
      <c r="X222" s="15"/>
      <c r="Y222" s="15"/>
      <c r="Z222" s="15"/>
    </row>
    <row r="223" spans="1:26" ht="12.75" customHeight="1">
      <c r="A223" s="15"/>
      <c r="B223" s="15"/>
      <c r="C223" s="15"/>
      <c r="D223" s="15"/>
      <c r="E223" s="15"/>
      <c r="F223" s="15"/>
      <c r="G223" s="15"/>
      <c r="H223" s="15"/>
      <c r="I223" s="15"/>
      <c r="J223" s="15"/>
      <c r="K223" s="15"/>
      <c r="L223" s="15"/>
      <c r="M223" s="15"/>
      <c r="N223" s="15"/>
      <c r="O223" s="15"/>
      <c r="P223" s="15"/>
      <c r="Q223" s="15"/>
      <c r="R223" s="15"/>
      <c r="S223" s="15"/>
      <c r="T223" s="15"/>
      <c r="U223" s="15"/>
      <c r="V223" s="15"/>
      <c r="W223" s="15"/>
      <c r="X223" s="15"/>
      <c r="Y223" s="15"/>
      <c r="Z223" s="15"/>
    </row>
    <row r="224" spans="1:26" ht="12.75" customHeight="1">
      <c r="A224" s="15"/>
      <c r="B224" s="15"/>
      <c r="C224" s="15"/>
      <c r="D224" s="15"/>
      <c r="E224" s="15"/>
      <c r="F224" s="15"/>
      <c r="G224" s="15"/>
      <c r="H224" s="15"/>
      <c r="I224" s="15"/>
      <c r="J224" s="15"/>
      <c r="K224" s="15"/>
      <c r="L224" s="15"/>
      <c r="M224" s="15"/>
      <c r="N224" s="15"/>
      <c r="O224" s="15"/>
      <c r="P224" s="15"/>
      <c r="Q224" s="15"/>
      <c r="R224" s="15"/>
      <c r="S224" s="15"/>
      <c r="T224" s="15"/>
      <c r="U224" s="15"/>
      <c r="V224" s="15"/>
      <c r="W224" s="15"/>
      <c r="X224" s="15"/>
      <c r="Y224" s="15"/>
      <c r="Z224" s="15"/>
    </row>
    <row r="225" spans="1:26" ht="12.75" customHeight="1">
      <c r="A225" s="15"/>
      <c r="B225" s="15"/>
      <c r="C225" s="15"/>
      <c r="D225" s="15"/>
      <c r="E225" s="15"/>
      <c r="F225" s="15"/>
      <c r="G225" s="15"/>
      <c r="H225" s="15"/>
      <c r="I225" s="15"/>
      <c r="J225" s="15"/>
      <c r="K225" s="15"/>
      <c r="L225" s="15"/>
      <c r="M225" s="15"/>
      <c r="N225" s="15"/>
      <c r="O225" s="15"/>
      <c r="P225" s="15"/>
      <c r="Q225" s="15"/>
      <c r="R225" s="15"/>
      <c r="S225" s="15"/>
      <c r="T225" s="15"/>
      <c r="U225" s="15"/>
      <c r="V225" s="15"/>
      <c r="W225" s="15"/>
      <c r="X225" s="15"/>
      <c r="Y225" s="15"/>
      <c r="Z225" s="15"/>
    </row>
    <row r="226" spans="1:26" ht="12.75" customHeight="1">
      <c r="A226" s="15"/>
      <c r="B226" s="15"/>
      <c r="C226" s="15"/>
      <c r="D226" s="15"/>
      <c r="E226" s="15"/>
      <c r="F226" s="15"/>
      <c r="G226" s="15"/>
      <c r="H226" s="15"/>
      <c r="I226" s="15"/>
      <c r="J226" s="15"/>
      <c r="K226" s="15"/>
      <c r="L226" s="15"/>
      <c r="M226" s="15"/>
      <c r="N226" s="15"/>
      <c r="O226" s="15"/>
      <c r="P226" s="15"/>
      <c r="Q226" s="15"/>
      <c r="R226" s="15"/>
      <c r="S226" s="15"/>
      <c r="T226" s="15"/>
      <c r="U226" s="15"/>
      <c r="V226" s="15"/>
      <c r="W226" s="15"/>
      <c r="X226" s="15"/>
      <c r="Y226" s="15"/>
      <c r="Z226" s="15"/>
    </row>
    <row r="227" spans="1:26" ht="12.75" customHeight="1">
      <c r="A227" s="15"/>
      <c r="B227" s="15"/>
      <c r="C227" s="15"/>
      <c r="D227" s="15"/>
      <c r="E227" s="15"/>
      <c r="F227" s="15"/>
      <c r="G227" s="15"/>
      <c r="H227" s="15"/>
      <c r="I227" s="15"/>
      <c r="J227" s="15"/>
      <c r="K227" s="15"/>
      <c r="L227" s="15"/>
      <c r="M227" s="15"/>
      <c r="N227" s="15"/>
      <c r="O227" s="15"/>
      <c r="P227" s="15"/>
      <c r="Q227" s="15"/>
      <c r="R227" s="15"/>
      <c r="S227" s="15"/>
      <c r="T227" s="15"/>
      <c r="U227" s="15"/>
      <c r="V227" s="15"/>
      <c r="W227" s="15"/>
      <c r="X227" s="15"/>
      <c r="Y227" s="15"/>
      <c r="Z227" s="15"/>
    </row>
    <row r="228" spans="1:26" ht="12.75" customHeight="1">
      <c r="A228" s="15"/>
      <c r="B228" s="15"/>
      <c r="C228" s="15"/>
      <c r="D228" s="15"/>
      <c r="E228" s="15"/>
      <c r="F228" s="15"/>
      <c r="G228" s="15"/>
      <c r="H228" s="15"/>
      <c r="I228" s="15"/>
      <c r="J228" s="15"/>
      <c r="K228" s="15"/>
      <c r="L228" s="15"/>
      <c r="M228" s="15"/>
      <c r="N228" s="15"/>
      <c r="O228" s="15"/>
      <c r="P228" s="15"/>
      <c r="Q228" s="15"/>
      <c r="R228" s="15"/>
      <c r="S228" s="15"/>
      <c r="T228" s="15"/>
      <c r="U228" s="15"/>
      <c r="V228" s="15"/>
      <c r="W228" s="15"/>
      <c r="X228" s="15"/>
      <c r="Y228" s="15"/>
      <c r="Z228" s="15"/>
    </row>
    <row r="229" spans="1:26" ht="12.75" customHeight="1">
      <c r="A229" s="15"/>
      <c r="B229" s="15"/>
      <c r="C229" s="15"/>
      <c r="D229" s="15"/>
      <c r="E229" s="15"/>
      <c r="F229" s="15"/>
      <c r="G229" s="15"/>
      <c r="H229" s="15"/>
      <c r="I229" s="15"/>
      <c r="J229" s="15"/>
      <c r="K229" s="15"/>
      <c r="L229" s="15"/>
      <c r="M229" s="15"/>
      <c r="N229" s="15"/>
      <c r="O229" s="15"/>
      <c r="P229" s="15"/>
      <c r="Q229" s="15"/>
      <c r="R229" s="15"/>
      <c r="S229" s="15"/>
      <c r="T229" s="15"/>
      <c r="U229" s="15"/>
      <c r="V229" s="15"/>
      <c r="W229" s="15"/>
      <c r="X229" s="15"/>
      <c r="Y229" s="15"/>
      <c r="Z229" s="15"/>
    </row>
    <row r="230" spans="1:26" ht="12.75" customHeight="1">
      <c r="A230" s="15"/>
      <c r="B230" s="15"/>
      <c r="C230" s="15"/>
      <c r="D230" s="15"/>
      <c r="E230" s="15"/>
      <c r="F230" s="15"/>
      <c r="G230" s="15"/>
      <c r="H230" s="15"/>
      <c r="I230" s="15"/>
      <c r="J230" s="15"/>
      <c r="K230" s="15"/>
      <c r="L230" s="15"/>
      <c r="M230" s="15"/>
      <c r="N230" s="15"/>
      <c r="O230" s="15"/>
      <c r="P230" s="15"/>
      <c r="Q230" s="15"/>
      <c r="R230" s="15"/>
      <c r="S230" s="15"/>
      <c r="T230" s="15"/>
      <c r="U230" s="15"/>
      <c r="V230" s="15"/>
      <c r="W230" s="15"/>
      <c r="X230" s="15"/>
      <c r="Y230" s="15"/>
      <c r="Z230" s="15"/>
    </row>
    <row r="231" spans="1:26" ht="12.75" customHeight="1">
      <c r="A231" s="15"/>
      <c r="B231" s="15"/>
      <c r="C231" s="15"/>
      <c r="D231" s="15"/>
      <c r="E231" s="15"/>
      <c r="F231" s="15"/>
      <c r="G231" s="15"/>
      <c r="H231" s="15"/>
      <c r="I231" s="15"/>
      <c r="J231" s="15"/>
      <c r="K231" s="15"/>
      <c r="L231" s="15"/>
      <c r="M231" s="15"/>
      <c r="N231" s="15"/>
      <c r="O231" s="15"/>
      <c r="P231" s="15"/>
      <c r="Q231" s="15"/>
      <c r="R231" s="15"/>
      <c r="S231" s="15"/>
      <c r="T231" s="15"/>
      <c r="U231" s="15"/>
      <c r="V231" s="15"/>
      <c r="W231" s="15"/>
      <c r="X231" s="15"/>
      <c r="Y231" s="15"/>
      <c r="Z231" s="15"/>
    </row>
    <row r="232" spans="1:26" ht="12.75" customHeight="1">
      <c r="A232" s="15"/>
      <c r="B232" s="15"/>
      <c r="C232" s="15"/>
      <c r="D232" s="15"/>
      <c r="E232" s="15"/>
      <c r="F232" s="15"/>
      <c r="G232" s="15"/>
      <c r="H232" s="15"/>
      <c r="I232" s="15"/>
      <c r="J232" s="15"/>
      <c r="K232" s="15"/>
      <c r="L232" s="15"/>
      <c r="M232" s="15"/>
      <c r="N232" s="15"/>
      <c r="O232" s="15"/>
      <c r="P232" s="15"/>
      <c r="Q232" s="15"/>
      <c r="R232" s="15"/>
      <c r="S232" s="15"/>
      <c r="T232" s="15"/>
      <c r="U232" s="15"/>
      <c r="V232" s="15"/>
      <c r="W232" s="15"/>
      <c r="X232" s="15"/>
      <c r="Y232" s="15"/>
      <c r="Z232" s="15"/>
    </row>
    <row r="233" spans="1:26" ht="12.75" customHeight="1">
      <c r="A233" s="15"/>
      <c r="B233" s="15"/>
      <c r="C233" s="15"/>
      <c r="D233" s="15"/>
      <c r="E233" s="15"/>
      <c r="F233" s="15"/>
      <c r="G233" s="15"/>
      <c r="H233" s="15"/>
      <c r="I233" s="15"/>
      <c r="J233" s="15"/>
      <c r="K233" s="15"/>
      <c r="L233" s="15"/>
      <c r="M233" s="15"/>
      <c r="N233" s="15"/>
      <c r="O233" s="15"/>
      <c r="P233" s="15"/>
      <c r="Q233" s="15"/>
      <c r="R233" s="15"/>
      <c r="S233" s="15"/>
      <c r="T233" s="15"/>
      <c r="U233" s="15"/>
      <c r="V233" s="15"/>
      <c r="W233" s="15"/>
      <c r="X233" s="15"/>
      <c r="Y233" s="15"/>
      <c r="Z233" s="15"/>
    </row>
    <row r="234" spans="1:26" ht="12.75" customHeight="1">
      <c r="A234" s="15"/>
      <c r="B234" s="15"/>
      <c r="C234" s="15"/>
      <c r="D234" s="15"/>
      <c r="E234" s="15"/>
      <c r="F234" s="15"/>
      <c r="G234" s="15"/>
      <c r="H234" s="15"/>
      <c r="I234" s="15"/>
      <c r="J234" s="15"/>
      <c r="K234" s="15"/>
      <c r="L234" s="15"/>
      <c r="M234" s="15"/>
      <c r="N234" s="15"/>
      <c r="O234" s="15"/>
      <c r="P234" s="15"/>
      <c r="Q234" s="15"/>
      <c r="R234" s="15"/>
      <c r="S234" s="15"/>
      <c r="T234" s="15"/>
      <c r="U234" s="15"/>
      <c r="V234" s="15"/>
      <c r="W234" s="15"/>
      <c r="X234" s="15"/>
      <c r="Y234" s="15"/>
      <c r="Z234" s="15"/>
    </row>
    <row r="235" spans="1:26" ht="12.75" customHeight="1">
      <c r="A235" s="15"/>
      <c r="B235" s="15"/>
      <c r="C235" s="15"/>
      <c r="D235" s="15"/>
      <c r="E235" s="15"/>
      <c r="F235" s="15"/>
      <c r="G235" s="15"/>
      <c r="H235" s="15"/>
      <c r="I235" s="15"/>
      <c r="J235" s="15"/>
      <c r="K235" s="15"/>
      <c r="L235" s="15"/>
      <c r="M235" s="15"/>
      <c r="N235" s="15"/>
      <c r="O235" s="15"/>
      <c r="P235" s="15"/>
      <c r="Q235" s="15"/>
      <c r="R235" s="15"/>
      <c r="S235" s="15"/>
      <c r="T235" s="15"/>
      <c r="U235" s="15"/>
      <c r="V235" s="15"/>
      <c r="W235" s="15"/>
      <c r="X235" s="15"/>
      <c r="Y235" s="15"/>
      <c r="Z235" s="15"/>
    </row>
    <row r="236" spans="1:26" ht="12.75" customHeight="1">
      <c r="A236" s="15"/>
      <c r="B236" s="15"/>
      <c r="C236" s="15"/>
      <c r="D236" s="15"/>
      <c r="E236" s="15"/>
      <c r="F236" s="15"/>
      <c r="G236" s="15"/>
      <c r="H236" s="15"/>
      <c r="I236" s="15"/>
      <c r="J236" s="15"/>
      <c r="K236" s="15"/>
      <c r="L236" s="15"/>
      <c r="M236" s="15"/>
      <c r="N236" s="15"/>
      <c r="O236" s="15"/>
      <c r="P236" s="15"/>
      <c r="Q236" s="15"/>
      <c r="R236" s="15"/>
      <c r="S236" s="15"/>
      <c r="T236" s="15"/>
      <c r="U236" s="15"/>
      <c r="V236" s="15"/>
      <c r="W236" s="15"/>
      <c r="X236" s="15"/>
      <c r="Y236" s="15"/>
      <c r="Z236" s="15"/>
    </row>
    <row r="237" spans="1:26" ht="12.75" customHeight="1">
      <c r="A237" s="15"/>
      <c r="B237" s="15"/>
      <c r="C237" s="15"/>
      <c r="D237" s="15"/>
      <c r="E237" s="15"/>
      <c r="F237" s="15"/>
      <c r="G237" s="15"/>
      <c r="H237" s="15"/>
      <c r="I237" s="15"/>
      <c r="J237" s="15"/>
      <c r="K237" s="15"/>
      <c r="L237" s="15"/>
      <c r="M237" s="15"/>
      <c r="N237" s="15"/>
      <c r="O237" s="15"/>
      <c r="P237" s="15"/>
      <c r="Q237" s="15"/>
      <c r="R237" s="15"/>
      <c r="S237" s="15"/>
      <c r="T237" s="15"/>
      <c r="U237" s="15"/>
      <c r="V237" s="15"/>
      <c r="W237" s="15"/>
      <c r="X237" s="15"/>
      <c r="Y237" s="15"/>
      <c r="Z237" s="15"/>
    </row>
    <row r="238" spans="1:26" ht="12.75" customHeight="1">
      <c r="A238" s="15"/>
      <c r="B238" s="15"/>
      <c r="C238" s="15"/>
      <c r="D238" s="15"/>
      <c r="E238" s="15"/>
      <c r="F238" s="15"/>
      <c r="G238" s="15"/>
      <c r="H238" s="15"/>
      <c r="I238" s="15"/>
      <c r="J238" s="15"/>
      <c r="K238" s="15"/>
      <c r="L238" s="15"/>
      <c r="M238" s="15"/>
      <c r="N238" s="15"/>
      <c r="O238" s="15"/>
      <c r="P238" s="15"/>
      <c r="Q238" s="15"/>
      <c r="R238" s="15"/>
      <c r="S238" s="15"/>
      <c r="T238" s="15"/>
      <c r="U238" s="15"/>
      <c r="V238" s="15"/>
      <c r="W238" s="15"/>
      <c r="X238" s="15"/>
      <c r="Y238" s="15"/>
      <c r="Z238" s="15"/>
    </row>
    <row r="239" spans="1:26" ht="12.75" customHeight="1">
      <c r="A239" s="15"/>
      <c r="B239" s="15"/>
      <c r="C239" s="15"/>
      <c r="D239" s="15"/>
      <c r="E239" s="15"/>
      <c r="F239" s="15"/>
      <c r="G239" s="15"/>
      <c r="H239" s="15"/>
      <c r="I239" s="15"/>
      <c r="J239" s="15"/>
      <c r="K239" s="15"/>
      <c r="L239" s="15"/>
      <c r="M239" s="15"/>
      <c r="N239" s="15"/>
      <c r="O239" s="15"/>
      <c r="P239" s="15"/>
      <c r="Q239" s="15"/>
      <c r="R239" s="15"/>
      <c r="S239" s="15"/>
      <c r="T239" s="15"/>
      <c r="U239" s="15"/>
      <c r="V239" s="15"/>
      <c r="W239" s="15"/>
      <c r="X239" s="15"/>
      <c r="Y239" s="15"/>
      <c r="Z239" s="15"/>
    </row>
    <row r="240" spans="1:26" ht="12.75" customHeight="1">
      <c r="A240" s="15"/>
      <c r="B240" s="15"/>
      <c r="C240" s="15"/>
      <c r="D240" s="15"/>
      <c r="E240" s="15"/>
      <c r="F240" s="15"/>
      <c r="G240" s="15"/>
      <c r="H240" s="15"/>
      <c r="I240" s="15"/>
      <c r="J240" s="15"/>
      <c r="K240" s="15"/>
      <c r="L240" s="15"/>
      <c r="M240" s="15"/>
      <c r="N240" s="15"/>
      <c r="O240" s="15"/>
      <c r="P240" s="15"/>
      <c r="Q240" s="15"/>
      <c r="R240" s="15"/>
      <c r="S240" s="15"/>
      <c r="T240" s="15"/>
      <c r="U240" s="15"/>
      <c r="V240" s="15"/>
      <c r="W240" s="15"/>
      <c r="X240" s="15"/>
      <c r="Y240" s="15"/>
      <c r="Z240" s="15"/>
    </row>
    <row r="241" spans="1:26" ht="12.75" customHeight="1">
      <c r="A241" s="15"/>
      <c r="B241" s="15"/>
      <c r="C241" s="15"/>
      <c r="D241" s="15"/>
      <c r="E241" s="15"/>
      <c r="F241" s="15"/>
      <c r="G241" s="15"/>
      <c r="H241" s="15"/>
      <c r="I241" s="15"/>
      <c r="J241" s="15"/>
      <c r="K241" s="15"/>
      <c r="L241" s="15"/>
      <c r="M241" s="15"/>
      <c r="N241" s="15"/>
      <c r="O241" s="15"/>
      <c r="P241" s="15"/>
      <c r="Q241" s="15"/>
      <c r="R241" s="15"/>
      <c r="S241" s="15"/>
      <c r="T241" s="15"/>
      <c r="U241" s="15"/>
      <c r="V241" s="15"/>
      <c r="W241" s="15"/>
      <c r="X241" s="15"/>
      <c r="Y241" s="15"/>
      <c r="Z241" s="15"/>
    </row>
    <row r="242" spans="1:26" ht="12.75" customHeight="1">
      <c r="A242" s="15"/>
      <c r="B242" s="15"/>
      <c r="C242" s="15"/>
      <c r="D242" s="15"/>
      <c r="E242" s="15"/>
      <c r="F242" s="15"/>
      <c r="G242" s="15"/>
      <c r="H242" s="15"/>
      <c r="I242" s="15"/>
      <c r="J242" s="15"/>
      <c r="K242" s="15"/>
      <c r="L242" s="15"/>
      <c r="M242" s="15"/>
      <c r="N242" s="15"/>
      <c r="O242" s="15"/>
      <c r="P242" s="15"/>
      <c r="Q242" s="15"/>
      <c r="R242" s="15"/>
      <c r="S242" s="15"/>
      <c r="T242" s="15"/>
      <c r="U242" s="15"/>
      <c r="V242" s="15"/>
      <c r="W242" s="15"/>
      <c r="X242" s="15"/>
      <c r="Y242" s="15"/>
      <c r="Z242" s="15"/>
    </row>
    <row r="243" spans="1:26" ht="12.75" customHeight="1">
      <c r="A243" s="15"/>
      <c r="B243" s="15"/>
      <c r="C243" s="15"/>
      <c r="D243" s="15"/>
      <c r="E243" s="15"/>
      <c r="F243" s="15"/>
      <c r="G243" s="15"/>
      <c r="H243" s="15"/>
      <c r="I243" s="15"/>
      <c r="J243" s="15"/>
      <c r="K243" s="15"/>
      <c r="L243" s="15"/>
      <c r="M243" s="15"/>
      <c r="N243" s="15"/>
      <c r="O243" s="15"/>
      <c r="P243" s="15"/>
      <c r="Q243" s="15"/>
      <c r="R243" s="15"/>
      <c r="S243" s="15"/>
      <c r="T243" s="15"/>
      <c r="U243" s="15"/>
      <c r="V243" s="15"/>
      <c r="W243" s="15"/>
      <c r="X243" s="15"/>
      <c r="Y243" s="15"/>
      <c r="Z243" s="15"/>
    </row>
    <row r="244" spans="1:26" ht="12.75" customHeight="1">
      <c r="A244" s="15"/>
      <c r="B244" s="15"/>
      <c r="C244" s="15"/>
      <c r="D244" s="15"/>
      <c r="E244" s="15"/>
      <c r="F244" s="15"/>
      <c r="G244" s="15"/>
      <c r="H244" s="15"/>
      <c r="I244" s="15"/>
      <c r="J244" s="15"/>
      <c r="K244" s="15"/>
      <c r="L244" s="15"/>
      <c r="M244" s="15"/>
      <c r="N244" s="15"/>
      <c r="O244" s="15"/>
      <c r="P244" s="15"/>
      <c r="Q244" s="15"/>
      <c r="R244" s="15"/>
      <c r="S244" s="15"/>
      <c r="T244" s="15"/>
      <c r="U244" s="15"/>
      <c r="V244" s="15"/>
      <c r="W244" s="15"/>
      <c r="X244" s="15"/>
      <c r="Y244" s="15"/>
      <c r="Z244" s="15"/>
    </row>
    <row r="245" spans="1:26" ht="12.75" customHeight="1">
      <c r="A245" s="15"/>
      <c r="B245" s="15"/>
      <c r="C245" s="15"/>
      <c r="D245" s="15"/>
      <c r="E245" s="15"/>
      <c r="F245" s="15"/>
      <c r="G245" s="15"/>
      <c r="H245" s="15"/>
      <c r="I245" s="15"/>
      <c r="J245" s="15"/>
      <c r="K245" s="15"/>
      <c r="L245" s="15"/>
      <c r="M245" s="15"/>
      <c r="N245" s="15"/>
      <c r="O245" s="15"/>
      <c r="P245" s="15"/>
      <c r="Q245" s="15"/>
      <c r="R245" s="15"/>
      <c r="S245" s="15"/>
      <c r="T245" s="15"/>
      <c r="U245" s="15"/>
      <c r="V245" s="15"/>
      <c r="W245" s="15"/>
      <c r="X245" s="15"/>
      <c r="Y245" s="15"/>
      <c r="Z245" s="15"/>
    </row>
    <row r="246" spans="1:26" ht="12.75" customHeight="1">
      <c r="A246" s="15"/>
      <c r="B246" s="15"/>
      <c r="C246" s="15"/>
      <c r="D246" s="15"/>
      <c r="E246" s="15"/>
      <c r="F246" s="15"/>
      <c r="G246" s="15"/>
      <c r="H246" s="15"/>
      <c r="I246" s="15"/>
      <c r="J246" s="15"/>
      <c r="K246" s="15"/>
      <c r="L246" s="15"/>
      <c r="M246" s="15"/>
      <c r="N246" s="15"/>
      <c r="O246" s="15"/>
      <c r="P246" s="15"/>
      <c r="Q246" s="15"/>
      <c r="R246" s="15"/>
      <c r="S246" s="15"/>
      <c r="T246" s="15"/>
      <c r="U246" s="15"/>
      <c r="V246" s="15"/>
      <c r="W246" s="15"/>
      <c r="X246" s="15"/>
      <c r="Y246" s="15"/>
      <c r="Z246" s="15"/>
    </row>
    <row r="247" spans="1:26" ht="12.75" customHeight="1">
      <c r="A247" s="15"/>
      <c r="B247" s="15"/>
      <c r="C247" s="15"/>
      <c r="D247" s="15"/>
      <c r="E247" s="15"/>
      <c r="F247" s="15"/>
      <c r="G247" s="15"/>
      <c r="H247" s="15"/>
      <c r="I247" s="15"/>
      <c r="J247" s="15"/>
      <c r="K247" s="15"/>
      <c r="L247" s="15"/>
      <c r="M247" s="15"/>
      <c r="N247" s="15"/>
      <c r="O247" s="15"/>
      <c r="P247" s="15"/>
      <c r="Q247" s="15"/>
      <c r="R247" s="15"/>
      <c r="S247" s="15"/>
      <c r="T247" s="15"/>
      <c r="U247" s="15"/>
      <c r="V247" s="15"/>
      <c r="W247" s="15"/>
      <c r="X247" s="15"/>
      <c r="Y247" s="15"/>
      <c r="Z247" s="15"/>
    </row>
    <row r="248" spans="1:26" ht="12.75" customHeight="1">
      <c r="A248" s="15"/>
      <c r="B248" s="15"/>
      <c r="C248" s="15"/>
      <c r="D248" s="15"/>
      <c r="E248" s="15"/>
      <c r="F248" s="15"/>
      <c r="G248" s="15"/>
      <c r="H248" s="15"/>
      <c r="I248" s="15"/>
      <c r="J248" s="15"/>
      <c r="K248" s="15"/>
      <c r="L248" s="15"/>
      <c r="M248" s="15"/>
      <c r="N248" s="15"/>
      <c r="O248" s="15"/>
      <c r="P248" s="15"/>
      <c r="Q248" s="15"/>
      <c r="R248" s="15"/>
      <c r="S248" s="15"/>
      <c r="T248" s="15"/>
      <c r="U248" s="15"/>
      <c r="V248" s="15"/>
      <c r="W248" s="15"/>
      <c r="X248" s="15"/>
      <c r="Y248" s="15"/>
      <c r="Z248" s="15"/>
    </row>
    <row r="249" spans="1:26" ht="12.75" customHeight="1">
      <c r="A249" s="15"/>
      <c r="B249" s="15"/>
      <c r="C249" s="15"/>
      <c r="D249" s="15"/>
      <c r="E249" s="15"/>
      <c r="F249" s="15"/>
      <c r="G249" s="15"/>
      <c r="H249" s="15"/>
      <c r="I249" s="15"/>
      <c r="J249" s="15"/>
      <c r="K249" s="15"/>
      <c r="L249" s="15"/>
      <c r="M249" s="15"/>
      <c r="N249" s="15"/>
      <c r="O249" s="15"/>
      <c r="P249" s="15"/>
      <c r="Q249" s="15"/>
      <c r="R249" s="15"/>
      <c r="S249" s="15"/>
      <c r="T249" s="15"/>
      <c r="U249" s="15"/>
      <c r="V249" s="15"/>
      <c r="W249" s="15"/>
      <c r="X249" s="15"/>
      <c r="Y249" s="15"/>
      <c r="Z249" s="15"/>
    </row>
    <row r="250" spans="1:26" ht="12.75" customHeight="1">
      <c r="A250" s="15"/>
      <c r="B250" s="15"/>
      <c r="C250" s="15"/>
      <c r="D250" s="15"/>
      <c r="E250" s="15"/>
      <c r="F250" s="15"/>
      <c r="G250" s="15"/>
      <c r="H250" s="15"/>
      <c r="I250" s="15"/>
      <c r="J250" s="15"/>
      <c r="K250" s="15"/>
      <c r="L250" s="15"/>
      <c r="M250" s="15"/>
      <c r="N250" s="15"/>
      <c r="O250" s="15"/>
      <c r="P250" s="15"/>
      <c r="Q250" s="15"/>
      <c r="R250" s="15"/>
      <c r="S250" s="15"/>
      <c r="T250" s="15"/>
      <c r="U250" s="15"/>
      <c r="V250" s="15"/>
      <c r="W250" s="15"/>
      <c r="X250" s="15"/>
      <c r="Y250" s="15"/>
      <c r="Z250" s="15"/>
    </row>
    <row r="251" spans="1:26" ht="12.75" customHeight="1">
      <c r="A251" s="15"/>
      <c r="B251" s="15"/>
      <c r="C251" s="15"/>
      <c r="D251" s="15"/>
      <c r="E251" s="15"/>
      <c r="F251" s="15"/>
      <c r="G251" s="15"/>
      <c r="H251" s="15"/>
      <c r="I251" s="15"/>
      <c r="J251" s="15"/>
      <c r="K251" s="15"/>
      <c r="L251" s="15"/>
      <c r="M251" s="15"/>
      <c r="N251" s="15"/>
      <c r="O251" s="15"/>
      <c r="P251" s="15"/>
      <c r="Q251" s="15"/>
      <c r="R251" s="15"/>
      <c r="S251" s="15"/>
      <c r="T251" s="15"/>
      <c r="U251" s="15"/>
      <c r="V251" s="15"/>
      <c r="W251" s="15"/>
      <c r="X251" s="15"/>
      <c r="Y251" s="15"/>
      <c r="Z251" s="15"/>
    </row>
    <row r="252" spans="1:26" ht="12.75" customHeight="1">
      <c r="A252" s="15"/>
      <c r="B252" s="15"/>
      <c r="C252" s="15"/>
      <c r="D252" s="15"/>
      <c r="E252" s="15"/>
      <c r="F252" s="15"/>
      <c r="G252" s="15"/>
      <c r="H252" s="15"/>
      <c r="I252" s="15"/>
      <c r="J252" s="15"/>
      <c r="K252" s="15"/>
      <c r="L252" s="15"/>
      <c r="M252" s="15"/>
      <c r="N252" s="15"/>
      <c r="O252" s="15"/>
      <c r="P252" s="15"/>
      <c r="Q252" s="15"/>
      <c r="R252" s="15"/>
      <c r="S252" s="15"/>
      <c r="T252" s="15"/>
      <c r="U252" s="15"/>
      <c r="V252" s="15"/>
      <c r="W252" s="15"/>
      <c r="X252" s="15"/>
      <c r="Y252" s="15"/>
      <c r="Z252" s="15"/>
    </row>
    <row r="253" spans="1:26" ht="12.75" customHeight="1">
      <c r="A253" s="15"/>
      <c r="B253" s="15"/>
      <c r="C253" s="15"/>
      <c r="D253" s="15"/>
      <c r="E253" s="15"/>
      <c r="F253" s="15"/>
      <c r="G253" s="15"/>
      <c r="H253" s="15"/>
      <c r="I253" s="15"/>
      <c r="J253" s="15"/>
      <c r="K253" s="15"/>
      <c r="L253" s="15"/>
      <c r="M253" s="15"/>
      <c r="N253" s="15"/>
      <c r="O253" s="15"/>
      <c r="P253" s="15"/>
      <c r="Q253" s="15"/>
      <c r="R253" s="15"/>
      <c r="S253" s="15"/>
      <c r="T253" s="15"/>
      <c r="U253" s="15"/>
      <c r="V253" s="15"/>
      <c r="W253" s="15"/>
      <c r="X253" s="15"/>
      <c r="Y253" s="15"/>
      <c r="Z253" s="15"/>
    </row>
    <row r="254" spans="1:26" ht="12.75" customHeight="1">
      <c r="A254" s="15"/>
      <c r="B254" s="15"/>
      <c r="C254" s="15"/>
      <c r="D254" s="15"/>
      <c r="E254" s="15"/>
      <c r="F254" s="15"/>
      <c r="G254" s="15"/>
      <c r="H254" s="15"/>
      <c r="I254" s="15"/>
      <c r="J254" s="15"/>
      <c r="K254" s="15"/>
      <c r="L254" s="15"/>
      <c r="M254" s="15"/>
      <c r="N254" s="15"/>
      <c r="O254" s="15"/>
      <c r="P254" s="15"/>
      <c r="Q254" s="15"/>
      <c r="R254" s="15"/>
      <c r="S254" s="15"/>
      <c r="T254" s="15"/>
      <c r="U254" s="15"/>
      <c r="V254" s="15"/>
      <c r="W254" s="15"/>
      <c r="X254" s="15"/>
      <c r="Y254" s="15"/>
      <c r="Z254" s="15"/>
    </row>
    <row r="255" spans="1:26" ht="12.75" customHeight="1">
      <c r="A255" s="15"/>
      <c r="B255" s="15"/>
      <c r="C255" s="15"/>
      <c r="D255" s="15"/>
      <c r="E255" s="15"/>
      <c r="F255" s="15"/>
      <c r="G255" s="15"/>
      <c r="H255" s="15"/>
      <c r="I255" s="15"/>
      <c r="J255" s="15"/>
      <c r="K255" s="15"/>
      <c r="L255" s="15"/>
      <c r="M255" s="15"/>
      <c r="N255" s="15"/>
      <c r="O255" s="15"/>
      <c r="P255" s="15"/>
      <c r="Q255" s="15"/>
      <c r="R255" s="15"/>
      <c r="S255" s="15"/>
      <c r="T255" s="15"/>
      <c r="U255" s="15"/>
      <c r="V255" s="15"/>
      <c r="W255" s="15"/>
      <c r="X255" s="15"/>
      <c r="Y255" s="15"/>
      <c r="Z255" s="15"/>
    </row>
    <row r="256" spans="1:26" ht="12.75" customHeight="1">
      <c r="A256" s="15"/>
      <c r="B256" s="15"/>
      <c r="C256" s="15"/>
      <c r="D256" s="15"/>
      <c r="E256" s="15"/>
      <c r="F256" s="15"/>
      <c r="G256" s="15"/>
      <c r="H256" s="15"/>
      <c r="I256" s="15"/>
      <c r="J256" s="15"/>
      <c r="K256" s="15"/>
      <c r="L256" s="15"/>
      <c r="M256" s="15"/>
      <c r="N256" s="15"/>
      <c r="O256" s="15"/>
      <c r="P256" s="15"/>
      <c r="Q256" s="15"/>
      <c r="R256" s="15"/>
      <c r="S256" s="15"/>
      <c r="T256" s="15"/>
      <c r="U256" s="15"/>
      <c r="V256" s="15"/>
      <c r="W256" s="15"/>
      <c r="X256" s="15"/>
      <c r="Y256" s="15"/>
      <c r="Z256" s="15"/>
    </row>
    <row r="257" spans="1:26" ht="12.75" customHeight="1">
      <c r="A257" s="15"/>
      <c r="B257" s="15"/>
      <c r="C257" s="15"/>
      <c r="D257" s="15"/>
      <c r="E257" s="15"/>
      <c r="F257" s="15"/>
      <c r="G257" s="15"/>
      <c r="H257" s="15"/>
      <c r="I257" s="15"/>
      <c r="J257" s="15"/>
      <c r="K257" s="15"/>
      <c r="L257" s="15"/>
      <c r="M257" s="15"/>
      <c r="N257" s="15"/>
      <c r="O257" s="15"/>
      <c r="P257" s="15"/>
      <c r="Q257" s="15"/>
      <c r="R257" s="15"/>
      <c r="S257" s="15"/>
      <c r="T257" s="15"/>
      <c r="U257" s="15"/>
      <c r="V257" s="15"/>
      <c r="W257" s="15"/>
      <c r="X257" s="15"/>
      <c r="Y257" s="15"/>
      <c r="Z257" s="15"/>
    </row>
    <row r="258" spans="1:26" ht="12.75" customHeight="1">
      <c r="A258" s="15"/>
      <c r="B258" s="15"/>
      <c r="C258" s="15"/>
      <c r="D258" s="15"/>
      <c r="E258" s="15"/>
      <c r="F258" s="15"/>
      <c r="G258" s="15"/>
      <c r="H258" s="15"/>
      <c r="I258" s="15"/>
      <c r="J258" s="15"/>
      <c r="K258" s="15"/>
      <c r="L258" s="15"/>
      <c r="M258" s="15"/>
      <c r="N258" s="15"/>
      <c r="O258" s="15"/>
      <c r="P258" s="15"/>
      <c r="Q258" s="15"/>
      <c r="R258" s="15"/>
      <c r="S258" s="15"/>
      <c r="T258" s="15"/>
      <c r="U258" s="15"/>
      <c r="V258" s="15"/>
      <c r="W258" s="15"/>
      <c r="X258" s="15"/>
      <c r="Y258" s="15"/>
      <c r="Z258" s="15"/>
    </row>
    <row r="259" spans="1:26" ht="12.75" customHeight="1">
      <c r="A259" s="15"/>
      <c r="B259" s="15"/>
      <c r="C259" s="15"/>
      <c r="D259" s="15"/>
      <c r="E259" s="15"/>
      <c r="F259" s="15"/>
      <c r="G259" s="15"/>
      <c r="H259" s="15"/>
      <c r="I259" s="15"/>
      <c r="J259" s="15"/>
      <c r="K259" s="15"/>
      <c r="L259" s="15"/>
      <c r="M259" s="15"/>
      <c r="N259" s="15"/>
      <c r="O259" s="15"/>
      <c r="P259" s="15"/>
      <c r="Q259" s="15"/>
      <c r="R259" s="15"/>
      <c r="S259" s="15"/>
      <c r="T259" s="15"/>
      <c r="U259" s="15"/>
      <c r="V259" s="15"/>
      <c r="W259" s="15"/>
      <c r="X259" s="15"/>
      <c r="Y259" s="15"/>
      <c r="Z259" s="15"/>
    </row>
    <row r="260" spans="1:26" ht="12.75" customHeight="1">
      <c r="A260" s="15"/>
      <c r="B260" s="15"/>
      <c r="C260" s="15"/>
      <c r="D260" s="15"/>
      <c r="E260" s="15"/>
      <c r="F260" s="15"/>
      <c r="G260" s="15"/>
      <c r="H260" s="15"/>
      <c r="I260" s="15"/>
      <c r="J260" s="15"/>
      <c r="K260" s="15"/>
      <c r="L260" s="15"/>
      <c r="M260" s="15"/>
      <c r="N260" s="15"/>
      <c r="O260" s="15"/>
      <c r="P260" s="15"/>
      <c r="Q260" s="15"/>
      <c r="R260" s="15"/>
      <c r="S260" s="15"/>
      <c r="T260" s="15"/>
      <c r="U260" s="15"/>
      <c r="V260" s="15"/>
      <c r="W260" s="15"/>
      <c r="X260" s="15"/>
      <c r="Y260" s="15"/>
      <c r="Z260" s="15"/>
    </row>
    <row r="261" spans="1:26" ht="12.75" customHeight="1">
      <c r="A261" s="15"/>
      <c r="B261" s="15"/>
      <c r="C261" s="15"/>
      <c r="D261" s="15"/>
      <c r="E261" s="15"/>
      <c r="F261" s="15"/>
      <c r="G261" s="15"/>
      <c r="H261" s="15"/>
      <c r="I261" s="15"/>
      <c r="J261" s="15"/>
      <c r="K261" s="15"/>
      <c r="L261" s="15"/>
      <c r="M261" s="15"/>
      <c r="N261" s="15"/>
      <c r="O261" s="15"/>
      <c r="P261" s="15"/>
      <c r="Q261" s="15"/>
      <c r="R261" s="15"/>
      <c r="S261" s="15"/>
      <c r="T261" s="15"/>
      <c r="U261" s="15"/>
      <c r="V261" s="15"/>
      <c r="W261" s="15"/>
      <c r="X261" s="15"/>
      <c r="Y261" s="15"/>
      <c r="Z261" s="15"/>
    </row>
    <row r="262" spans="1:26" ht="12.75" customHeight="1">
      <c r="A262" s="15"/>
      <c r="B262" s="15"/>
      <c r="C262" s="15"/>
      <c r="D262" s="15"/>
      <c r="E262" s="15"/>
      <c r="F262" s="15"/>
      <c r="G262" s="15"/>
      <c r="H262" s="15"/>
      <c r="I262" s="15"/>
      <c r="J262" s="15"/>
      <c r="K262" s="15"/>
      <c r="L262" s="15"/>
      <c r="M262" s="15"/>
      <c r="N262" s="15"/>
      <c r="O262" s="15"/>
      <c r="P262" s="15"/>
      <c r="Q262" s="15"/>
      <c r="R262" s="15"/>
      <c r="S262" s="15"/>
      <c r="T262" s="15"/>
      <c r="U262" s="15"/>
      <c r="V262" s="15"/>
      <c r="W262" s="15"/>
      <c r="X262" s="15"/>
      <c r="Y262" s="15"/>
      <c r="Z262" s="15"/>
    </row>
    <row r="263" spans="1:26" ht="12.75" customHeight="1">
      <c r="A263" s="15"/>
      <c r="B263" s="15"/>
      <c r="C263" s="15"/>
      <c r="D263" s="15"/>
      <c r="E263" s="15"/>
      <c r="F263" s="15"/>
      <c r="G263" s="15"/>
      <c r="H263" s="15"/>
      <c r="I263" s="15"/>
      <c r="J263" s="15"/>
      <c r="K263" s="15"/>
      <c r="L263" s="15"/>
      <c r="M263" s="15"/>
      <c r="N263" s="15"/>
      <c r="O263" s="15"/>
      <c r="P263" s="15"/>
      <c r="Q263" s="15"/>
      <c r="R263" s="15"/>
      <c r="S263" s="15"/>
      <c r="T263" s="15"/>
      <c r="U263" s="15"/>
      <c r="V263" s="15"/>
      <c r="W263" s="15"/>
      <c r="X263" s="15"/>
      <c r="Y263" s="15"/>
      <c r="Z263" s="15"/>
    </row>
    <row r="264" spans="1:26" ht="12.75" customHeight="1">
      <c r="A264" s="15"/>
      <c r="B264" s="15"/>
      <c r="C264" s="15"/>
      <c r="D264" s="15"/>
      <c r="E264" s="15"/>
      <c r="F264" s="15"/>
      <c r="G264" s="15"/>
      <c r="H264" s="15"/>
      <c r="I264" s="15"/>
      <c r="J264" s="15"/>
      <c r="K264" s="15"/>
      <c r="L264" s="15"/>
      <c r="M264" s="15"/>
      <c r="N264" s="15"/>
      <c r="O264" s="15"/>
      <c r="P264" s="15"/>
      <c r="Q264" s="15"/>
      <c r="R264" s="15"/>
      <c r="S264" s="15"/>
      <c r="T264" s="15"/>
      <c r="U264" s="15"/>
      <c r="V264" s="15"/>
      <c r="W264" s="15"/>
      <c r="X264" s="15"/>
      <c r="Y264" s="15"/>
      <c r="Z264" s="15"/>
    </row>
    <row r="265" spans="1:26" ht="12.75" customHeight="1">
      <c r="A265" s="15"/>
      <c r="B265" s="15"/>
      <c r="C265" s="15"/>
      <c r="D265" s="15"/>
      <c r="E265" s="15"/>
      <c r="F265" s="15"/>
      <c r="G265" s="15"/>
      <c r="H265" s="15"/>
      <c r="I265" s="15"/>
      <c r="J265" s="15"/>
      <c r="K265" s="15"/>
      <c r="L265" s="15"/>
      <c r="M265" s="15"/>
      <c r="N265" s="15"/>
      <c r="O265" s="15"/>
      <c r="P265" s="15"/>
      <c r="Q265" s="15"/>
      <c r="R265" s="15"/>
      <c r="S265" s="15"/>
      <c r="T265" s="15"/>
      <c r="U265" s="15"/>
      <c r="V265" s="15"/>
      <c r="W265" s="15"/>
      <c r="X265" s="15"/>
      <c r="Y265" s="15"/>
      <c r="Z265" s="15"/>
    </row>
    <row r="266" spans="1:26" ht="12.75" customHeight="1">
      <c r="A266" s="15"/>
      <c r="B266" s="15"/>
      <c r="C266" s="15"/>
      <c r="D266" s="15"/>
      <c r="E266" s="15"/>
      <c r="F266" s="15"/>
      <c r="G266" s="15"/>
      <c r="H266" s="15"/>
      <c r="I266" s="15"/>
      <c r="J266" s="15"/>
      <c r="K266" s="15"/>
      <c r="L266" s="15"/>
      <c r="M266" s="15"/>
      <c r="N266" s="15"/>
      <c r="O266" s="15"/>
      <c r="P266" s="15"/>
      <c r="Q266" s="15"/>
      <c r="R266" s="15"/>
      <c r="S266" s="15"/>
      <c r="T266" s="15"/>
      <c r="U266" s="15"/>
      <c r="V266" s="15"/>
      <c r="W266" s="15"/>
      <c r="X266" s="15"/>
      <c r="Y266" s="15"/>
      <c r="Z266" s="15"/>
    </row>
    <row r="267" spans="1:26" ht="12.75" customHeight="1">
      <c r="A267" s="15"/>
      <c r="B267" s="15"/>
      <c r="C267" s="15"/>
      <c r="D267" s="15"/>
      <c r="E267" s="15"/>
      <c r="F267" s="15"/>
      <c r="G267" s="15"/>
      <c r="H267" s="15"/>
      <c r="I267" s="15"/>
      <c r="J267" s="15"/>
      <c r="K267" s="15"/>
      <c r="L267" s="15"/>
      <c r="M267" s="15"/>
      <c r="N267" s="15"/>
      <c r="O267" s="15"/>
      <c r="P267" s="15"/>
      <c r="Q267" s="15"/>
      <c r="R267" s="15"/>
      <c r="S267" s="15"/>
      <c r="T267" s="15"/>
      <c r="U267" s="15"/>
      <c r="V267" s="15"/>
      <c r="W267" s="15"/>
      <c r="X267" s="15"/>
      <c r="Y267" s="15"/>
      <c r="Z267" s="15"/>
    </row>
    <row r="268" spans="1:26" ht="12.75" customHeight="1">
      <c r="A268" s="15"/>
      <c r="B268" s="15"/>
      <c r="C268" s="15"/>
      <c r="D268" s="15"/>
      <c r="E268" s="15"/>
      <c r="F268" s="15"/>
      <c r="G268" s="15"/>
      <c r="H268" s="15"/>
      <c r="I268" s="15"/>
      <c r="J268" s="15"/>
      <c r="K268" s="15"/>
      <c r="L268" s="15"/>
      <c r="M268" s="15"/>
      <c r="N268" s="15"/>
      <c r="O268" s="15"/>
      <c r="P268" s="15"/>
      <c r="Q268" s="15"/>
      <c r="R268" s="15"/>
      <c r="S268" s="15"/>
      <c r="T268" s="15"/>
      <c r="U268" s="15"/>
      <c r="V268" s="15"/>
      <c r="W268" s="15"/>
      <c r="X268" s="15"/>
      <c r="Y268" s="15"/>
      <c r="Z268" s="15"/>
    </row>
    <row r="269" spans="1:26" ht="12.75" customHeight="1">
      <c r="A269" s="15"/>
      <c r="B269" s="15"/>
      <c r="C269" s="15"/>
      <c r="D269" s="15"/>
      <c r="E269" s="15"/>
      <c r="F269" s="15"/>
      <c r="G269" s="15"/>
      <c r="H269" s="15"/>
      <c r="I269" s="15"/>
      <c r="J269" s="15"/>
      <c r="K269" s="15"/>
      <c r="L269" s="15"/>
      <c r="M269" s="15"/>
      <c r="N269" s="15"/>
      <c r="O269" s="15"/>
      <c r="P269" s="15"/>
      <c r="Q269" s="15"/>
      <c r="R269" s="15"/>
      <c r="S269" s="15"/>
      <c r="T269" s="15"/>
      <c r="U269" s="15"/>
      <c r="V269" s="15"/>
      <c r="W269" s="15"/>
      <c r="X269" s="15"/>
      <c r="Y269" s="15"/>
      <c r="Z269" s="15"/>
    </row>
    <row r="270" spans="1:26" ht="12.75" customHeight="1">
      <c r="A270" s="15"/>
      <c r="B270" s="15"/>
      <c r="C270" s="15"/>
      <c r="D270" s="15"/>
      <c r="E270" s="15"/>
      <c r="F270" s="15"/>
      <c r="G270" s="15"/>
      <c r="H270" s="15"/>
      <c r="I270" s="15"/>
      <c r="J270" s="15"/>
      <c r="K270" s="15"/>
      <c r="L270" s="15"/>
      <c r="M270" s="15"/>
      <c r="N270" s="15"/>
      <c r="O270" s="15"/>
      <c r="P270" s="15"/>
      <c r="Q270" s="15"/>
      <c r="R270" s="15"/>
      <c r="S270" s="15"/>
      <c r="T270" s="15"/>
      <c r="U270" s="15"/>
      <c r="V270" s="15"/>
      <c r="W270" s="15"/>
      <c r="X270" s="15"/>
      <c r="Y270" s="15"/>
      <c r="Z270" s="15"/>
    </row>
    <row r="271" spans="1:26" ht="12.75" customHeight="1">
      <c r="A271" s="15"/>
      <c r="B271" s="15"/>
      <c r="C271" s="15"/>
      <c r="D271" s="15"/>
      <c r="E271" s="15"/>
      <c r="F271" s="15"/>
      <c r="G271" s="15"/>
      <c r="H271" s="15"/>
      <c r="I271" s="15"/>
      <c r="J271" s="15"/>
      <c r="K271" s="15"/>
      <c r="L271" s="15"/>
      <c r="M271" s="15"/>
      <c r="N271" s="15"/>
      <c r="O271" s="15"/>
      <c r="P271" s="15"/>
      <c r="Q271" s="15"/>
      <c r="R271" s="15"/>
      <c r="S271" s="15"/>
      <c r="T271" s="15"/>
      <c r="U271" s="15"/>
      <c r="V271" s="15"/>
      <c r="W271" s="15"/>
      <c r="X271" s="15"/>
      <c r="Y271" s="15"/>
      <c r="Z271" s="15"/>
    </row>
    <row r="272" spans="1:26" ht="12.75" customHeight="1">
      <c r="A272" s="15"/>
      <c r="B272" s="15"/>
      <c r="C272" s="15"/>
      <c r="D272" s="15"/>
      <c r="E272" s="15"/>
      <c r="F272" s="15"/>
      <c r="G272" s="15"/>
      <c r="H272" s="15"/>
      <c r="I272" s="15"/>
      <c r="J272" s="15"/>
      <c r="K272" s="15"/>
      <c r="L272" s="15"/>
      <c r="M272" s="15"/>
      <c r="N272" s="15"/>
      <c r="O272" s="15"/>
      <c r="P272" s="15"/>
      <c r="Q272" s="15"/>
      <c r="R272" s="15"/>
      <c r="S272" s="15"/>
      <c r="T272" s="15"/>
      <c r="U272" s="15"/>
      <c r="V272" s="15"/>
      <c r="W272" s="15"/>
      <c r="X272" s="15"/>
      <c r="Y272" s="15"/>
      <c r="Z272" s="15"/>
    </row>
    <row r="273" spans="1:26" ht="12.75" customHeight="1">
      <c r="A273" s="15"/>
      <c r="B273" s="15"/>
      <c r="C273" s="15"/>
      <c r="D273" s="15"/>
      <c r="E273" s="15"/>
      <c r="F273" s="15"/>
      <c r="G273" s="15"/>
      <c r="H273" s="15"/>
      <c r="I273" s="15"/>
      <c r="J273" s="15"/>
      <c r="K273" s="15"/>
      <c r="L273" s="15"/>
      <c r="M273" s="15"/>
      <c r="N273" s="15"/>
      <c r="O273" s="15"/>
      <c r="P273" s="15"/>
      <c r="Q273" s="15"/>
      <c r="R273" s="15"/>
      <c r="S273" s="15"/>
      <c r="T273" s="15"/>
      <c r="U273" s="15"/>
      <c r="V273" s="15"/>
      <c r="W273" s="15"/>
      <c r="X273" s="15"/>
      <c r="Y273" s="15"/>
      <c r="Z273" s="15"/>
    </row>
    <row r="274" spans="1:26" ht="12.75" customHeight="1">
      <c r="A274" s="15"/>
      <c r="B274" s="15"/>
      <c r="C274" s="15"/>
      <c r="D274" s="15"/>
      <c r="E274" s="15"/>
      <c r="F274" s="15"/>
      <c r="G274" s="15"/>
      <c r="H274" s="15"/>
      <c r="I274" s="15"/>
      <c r="J274" s="15"/>
      <c r="K274" s="15"/>
      <c r="L274" s="15"/>
      <c r="M274" s="15"/>
      <c r="N274" s="15"/>
      <c r="O274" s="15"/>
      <c r="P274" s="15"/>
      <c r="Q274" s="15"/>
      <c r="R274" s="15"/>
      <c r="S274" s="15"/>
      <c r="T274" s="15"/>
      <c r="U274" s="15"/>
      <c r="V274" s="15"/>
      <c r="W274" s="15"/>
      <c r="X274" s="15"/>
      <c r="Y274" s="15"/>
      <c r="Z274" s="15"/>
    </row>
    <row r="275" spans="1:26" ht="12.75" customHeight="1">
      <c r="A275" s="15"/>
      <c r="B275" s="15"/>
      <c r="C275" s="15"/>
      <c r="D275" s="15"/>
      <c r="E275" s="15"/>
      <c r="F275" s="15"/>
      <c r="G275" s="15"/>
      <c r="H275" s="15"/>
      <c r="I275" s="15"/>
      <c r="J275" s="15"/>
      <c r="K275" s="15"/>
      <c r="L275" s="15"/>
      <c r="M275" s="15"/>
      <c r="N275" s="15"/>
      <c r="O275" s="15"/>
      <c r="P275" s="15"/>
      <c r="Q275" s="15"/>
      <c r="R275" s="15"/>
      <c r="S275" s="15"/>
      <c r="T275" s="15"/>
      <c r="U275" s="15"/>
      <c r="V275" s="15"/>
      <c r="W275" s="15"/>
      <c r="X275" s="15"/>
      <c r="Y275" s="15"/>
      <c r="Z275" s="15"/>
    </row>
    <row r="276" spans="1:26" ht="12.75" customHeight="1">
      <c r="A276" s="15"/>
      <c r="B276" s="15"/>
      <c r="C276" s="15"/>
      <c r="D276" s="15"/>
      <c r="E276" s="15"/>
      <c r="F276" s="15"/>
      <c r="G276" s="15"/>
      <c r="H276" s="15"/>
      <c r="I276" s="15"/>
      <c r="J276" s="15"/>
      <c r="K276" s="15"/>
      <c r="L276" s="15"/>
      <c r="M276" s="15"/>
      <c r="N276" s="15"/>
      <c r="O276" s="15"/>
      <c r="P276" s="15"/>
      <c r="Q276" s="15"/>
      <c r="R276" s="15"/>
      <c r="S276" s="15"/>
      <c r="T276" s="15"/>
      <c r="U276" s="15"/>
      <c r="V276" s="15"/>
      <c r="W276" s="15"/>
      <c r="X276" s="15"/>
      <c r="Y276" s="15"/>
      <c r="Z276" s="15"/>
    </row>
    <row r="277" spans="1:26" ht="12.75" customHeight="1">
      <c r="A277" s="15"/>
      <c r="B277" s="15"/>
      <c r="C277" s="15"/>
      <c r="D277" s="15"/>
      <c r="E277" s="15"/>
      <c r="F277" s="15"/>
      <c r="G277" s="15"/>
      <c r="H277" s="15"/>
      <c r="I277" s="15"/>
      <c r="J277" s="15"/>
      <c r="K277" s="15"/>
      <c r="L277" s="15"/>
      <c r="M277" s="15"/>
      <c r="N277" s="15"/>
      <c r="O277" s="15"/>
      <c r="P277" s="15"/>
      <c r="Q277" s="15"/>
      <c r="R277" s="15"/>
      <c r="S277" s="15"/>
      <c r="T277" s="15"/>
      <c r="U277" s="15"/>
      <c r="V277" s="15"/>
      <c r="W277" s="15"/>
      <c r="X277" s="15"/>
      <c r="Y277" s="15"/>
      <c r="Z277" s="15"/>
    </row>
    <row r="278" spans="1:26" ht="12.75" customHeight="1">
      <c r="A278" s="15"/>
      <c r="B278" s="15"/>
      <c r="C278" s="15"/>
      <c r="D278" s="15"/>
      <c r="E278" s="15"/>
      <c r="F278" s="15"/>
      <c r="G278" s="15"/>
      <c r="H278" s="15"/>
      <c r="I278" s="15"/>
      <c r="J278" s="15"/>
      <c r="K278" s="15"/>
      <c r="L278" s="15"/>
      <c r="M278" s="15"/>
      <c r="N278" s="15"/>
      <c r="O278" s="15"/>
      <c r="P278" s="15"/>
      <c r="Q278" s="15"/>
      <c r="R278" s="15"/>
      <c r="S278" s="15"/>
      <c r="T278" s="15"/>
      <c r="U278" s="15"/>
      <c r="V278" s="15"/>
      <c r="W278" s="15"/>
      <c r="X278" s="15"/>
      <c r="Y278" s="15"/>
      <c r="Z278" s="15"/>
    </row>
    <row r="279" spans="1:26" ht="12.75" customHeight="1">
      <c r="A279" s="15"/>
      <c r="B279" s="15"/>
      <c r="C279" s="15"/>
      <c r="D279" s="15"/>
      <c r="E279" s="15"/>
      <c r="F279" s="15"/>
      <c r="G279" s="15"/>
      <c r="H279" s="15"/>
      <c r="I279" s="15"/>
      <c r="J279" s="15"/>
      <c r="K279" s="15"/>
      <c r="L279" s="15"/>
      <c r="M279" s="15"/>
      <c r="N279" s="15"/>
      <c r="O279" s="15"/>
      <c r="P279" s="15"/>
      <c r="Q279" s="15"/>
      <c r="R279" s="15"/>
      <c r="S279" s="15"/>
      <c r="T279" s="15"/>
      <c r="U279" s="15"/>
      <c r="V279" s="15"/>
      <c r="W279" s="15"/>
      <c r="X279" s="15"/>
      <c r="Y279" s="15"/>
      <c r="Z279" s="15"/>
    </row>
    <row r="280" spans="1:26" ht="12.75" customHeight="1">
      <c r="A280" s="15"/>
      <c r="B280" s="15"/>
      <c r="C280" s="15"/>
      <c r="D280" s="15"/>
      <c r="E280" s="15"/>
      <c r="F280" s="15"/>
      <c r="G280" s="15"/>
      <c r="H280" s="15"/>
      <c r="I280" s="15"/>
      <c r="J280" s="15"/>
      <c r="K280" s="15"/>
      <c r="L280" s="15"/>
      <c r="M280" s="15"/>
      <c r="N280" s="15"/>
      <c r="O280" s="15"/>
      <c r="P280" s="15"/>
      <c r="Q280" s="15"/>
      <c r="R280" s="15"/>
      <c r="S280" s="15"/>
      <c r="T280" s="15"/>
      <c r="U280" s="15"/>
      <c r="V280" s="15"/>
      <c r="W280" s="15"/>
      <c r="X280" s="15"/>
      <c r="Y280" s="15"/>
      <c r="Z280" s="15"/>
    </row>
    <row r="281" spans="1:26" ht="12.75" customHeight="1">
      <c r="A281" s="15"/>
      <c r="B281" s="15"/>
      <c r="C281" s="15"/>
      <c r="D281" s="15"/>
      <c r="E281" s="15"/>
      <c r="F281" s="15"/>
      <c r="G281" s="15"/>
      <c r="H281" s="15"/>
      <c r="I281" s="15"/>
      <c r="J281" s="15"/>
      <c r="K281" s="15"/>
      <c r="L281" s="15"/>
      <c r="M281" s="15"/>
      <c r="N281" s="15"/>
      <c r="O281" s="15"/>
      <c r="P281" s="15"/>
      <c r="Q281" s="15"/>
      <c r="R281" s="15"/>
      <c r="S281" s="15"/>
      <c r="T281" s="15"/>
      <c r="U281" s="15"/>
      <c r="V281" s="15"/>
      <c r="W281" s="15"/>
      <c r="X281" s="15"/>
      <c r="Y281" s="15"/>
      <c r="Z281" s="15"/>
    </row>
    <row r="282" spans="1:26" ht="12.75" customHeight="1">
      <c r="A282" s="15"/>
      <c r="B282" s="15"/>
      <c r="C282" s="15"/>
      <c r="D282" s="15"/>
      <c r="E282" s="15"/>
      <c r="F282" s="15"/>
      <c r="G282" s="15"/>
      <c r="H282" s="15"/>
      <c r="I282" s="15"/>
      <c r="J282" s="15"/>
      <c r="K282" s="15"/>
      <c r="L282" s="15"/>
      <c r="M282" s="15"/>
      <c r="N282" s="15"/>
      <c r="O282" s="15"/>
      <c r="P282" s="15"/>
      <c r="Q282" s="15"/>
      <c r="R282" s="15"/>
      <c r="S282" s="15"/>
      <c r="T282" s="15"/>
      <c r="U282" s="15"/>
      <c r="V282" s="15"/>
      <c r="W282" s="15"/>
      <c r="X282" s="15"/>
      <c r="Y282" s="15"/>
      <c r="Z282" s="15"/>
    </row>
    <row r="283" spans="1:26" ht="12.75" customHeight="1">
      <c r="A283" s="15"/>
      <c r="B283" s="15"/>
      <c r="C283" s="15"/>
      <c r="D283" s="15"/>
      <c r="E283" s="15"/>
      <c r="F283" s="15"/>
      <c r="G283" s="15"/>
      <c r="H283" s="15"/>
      <c r="I283" s="15"/>
      <c r="J283" s="15"/>
      <c r="K283" s="15"/>
      <c r="L283" s="15"/>
      <c r="M283" s="15"/>
      <c r="N283" s="15"/>
      <c r="O283" s="15"/>
      <c r="P283" s="15"/>
      <c r="Q283" s="15"/>
      <c r="R283" s="15"/>
      <c r="S283" s="15"/>
      <c r="T283" s="15"/>
      <c r="U283" s="15"/>
      <c r="V283" s="15"/>
      <c r="W283" s="15"/>
      <c r="X283" s="15"/>
      <c r="Y283" s="15"/>
      <c r="Z283" s="15"/>
    </row>
    <row r="284" spans="1:26" ht="12.75" customHeight="1">
      <c r="A284" s="15"/>
      <c r="B284" s="15"/>
      <c r="C284" s="15"/>
      <c r="D284" s="15"/>
      <c r="E284" s="15"/>
      <c r="F284" s="15"/>
      <c r="G284" s="15"/>
      <c r="H284" s="15"/>
      <c r="I284" s="15"/>
      <c r="J284" s="15"/>
      <c r="K284" s="15"/>
      <c r="L284" s="15"/>
      <c r="M284" s="15"/>
      <c r="N284" s="15"/>
      <c r="O284" s="15"/>
      <c r="P284" s="15"/>
      <c r="Q284" s="15"/>
      <c r="R284" s="15"/>
      <c r="S284" s="15"/>
      <c r="T284" s="15"/>
      <c r="U284" s="15"/>
      <c r="V284" s="15"/>
      <c r="W284" s="15"/>
      <c r="X284" s="15"/>
      <c r="Y284" s="15"/>
      <c r="Z284" s="15"/>
    </row>
    <row r="285" spans="1:26" ht="12.75" customHeight="1">
      <c r="A285" s="15"/>
      <c r="B285" s="15"/>
      <c r="C285" s="15"/>
      <c r="D285" s="15"/>
      <c r="E285" s="15"/>
      <c r="F285" s="15"/>
      <c r="G285" s="15"/>
      <c r="H285" s="15"/>
      <c r="I285" s="15"/>
      <c r="J285" s="15"/>
      <c r="K285" s="15"/>
      <c r="L285" s="15"/>
      <c r="M285" s="15"/>
      <c r="N285" s="15"/>
      <c r="O285" s="15"/>
      <c r="P285" s="15"/>
      <c r="Q285" s="15"/>
      <c r="R285" s="15"/>
      <c r="S285" s="15"/>
      <c r="T285" s="15"/>
      <c r="U285" s="15"/>
      <c r="V285" s="15"/>
      <c r="W285" s="15"/>
      <c r="X285" s="15"/>
      <c r="Y285" s="15"/>
      <c r="Z285" s="15"/>
    </row>
    <row r="286" spans="1:26" ht="12.75" customHeight="1">
      <c r="A286" s="15"/>
      <c r="B286" s="15"/>
      <c r="C286" s="15"/>
      <c r="D286" s="15"/>
      <c r="E286" s="15"/>
      <c r="F286" s="15"/>
      <c r="G286" s="15"/>
      <c r="H286" s="15"/>
      <c r="I286" s="15"/>
      <c r="J286" s="15"/>
      <c r="K286" s="15"/>
      <c r="L286" s="15"/>
      <c r="M286" s="15"/>
      <c r="N286" s="15"/>
      <c r="O286" s="15"/>
      <c r="P286" s="15"/>
      <c r="Q286" s="15"/>
      <c r="R286" s="15"/>
      <c r="S286" s="15"/>
      <c r="T286" s="15"/>
      <c r="U286" s="15"/>
      <c r="V286" s="15"/>
      <c r="W286" s="15"/>
      <c r="X286" s="15"/>
      <c r="Y286" s="15"/>
      <c r="Z286" s="15"/>
    </row>
    <row r="287" spans="1:26" ht="12.75" customHeight="1">
      <c r="A287" s="15"/>
      <c r="B287" s="15"/>
      <c r="C287" s="15"/>
      <c r="D287" s="15"/>
      <c r="E287" s="15"/>
      <c r="F287" s="15"/>
      <c r="G287" s="15"/>
      <c r="H287" s="15"/>
      <c r="I287" s="15"/>
      <c r="J287" s="15"/>
      <c r="K287" s="15"/>
      <c r="L287" s="15"/>
      <c r="M287" s="15"/>
      <c r="N287" s="15"/>
      <c r="O287" s="15"/>
      <c r="P287" s="15"/>
      <c r="Q287" s="15"/>
      <c r="R287" s="15"/>
      <c r="S287" s="15"/>
      <c r="T287" s="15"/>
      <c r="U287" s="15"/>
      <c r="V287" s="15"/>
      <c r="W287" s="15"/>
      <c r="X287" s="15"/>
      <c r="Y287" s="15"/>
      <c r="Z287" s="15"/>
    </row>
    <row r="288" spans="1:26" ht="12.75" customHeight="1">
      <c r="A288" s="15"/>
      <c r="B288" s="15"/>
      <c r="C288" s="15"/>
      <c r="D288" s="15"/>
      <c r="E288" s="15"/>
      <c r="F288" s="15"/>
      <c r="G288" s="15"/>
      <c r="H288" s="15"/>
      <c r="I288" s="15"/>
      <c r="J288" s="15"/>
      <c r="K288" s="15"/>
      <c r="L288" s="15"/>
      <c r="M288" s="15"/>
      <c r="N288" s="15"/>
      <c r="O288" s="15"/>
      <c r="P288" s="15"/>
      <c r="Q288" s="15"/>
      <c r="R288" s="15"/>
      <c r="S288" s="15"/>
      <c r="T288" s="15"/>
      <c r="U288" s="15"/>
      <c r="V288" s="15"/>
      <c r="W288" s="15"/>
      <c r="X288" s="15"/>
      <c r="Y288" s="15"/>
      <c r="Z288" s="15"/>
    </row>
    <row r="289" spans="1:26" ht="12.75" customHeight="1">
      <c r="A289" s="15"/>
      <c r="B289" s="15"/>
      <c r="C289" s="15"/>
      <c r="D289" s="15"/>
      <c r="E289" s="15"/>
      <c r="F289" s="15"/>
      <c r="G289" s="15"/>
      <c r="H289" s="15"/>
      <c r="I289" s="15"/>
      <c r="J289" s="15"/>
      <c r="K289" s="15"/>
      <c r="L289" s="15"/>
      <c r="M289" s="15"/>
      <c r="N289" s="15"/>
      <c r="O289" s="15"/>
      <c r="P289" s="15"/>
      <c r="Q289" s="15"/>
      <c r="R289" s="15"/>
      <c r="S289" s="15"/>
      <c r="T289" s="15"/>
      <c r="U289" s="15"/>
      <c r="V289" s="15"/>
      <c r="W289" s="15"/>
      <c r="X289" s="15"/>
      <c r="Y289" s="15"/>
      <c r="Z289" s="15"/>
    </row>
    <row r="290" spans="1:26" ht="12.75" customHeight="1">
      <c r="A290" s="15"/>
      <c r="B290" s="15"/>
      <c r="C290" s="15"/>
      <c r="D290" s="15"/>
      <c r="E290" s="15"/>
      <c r="F290" s="15"/>
      <c r="G290" s="15"/>
      <c r="H290" s="15"/>
      <c r="I290" s="15"/>
      <c r="J290" s="15"/>
      <c r="K290" s="15"/>
      <c r="L290" s="15"/>
      <c r="M290" s="15"/>
      <c r="N290" s="15"/>
      <c r="O290" s="15"/>
      <c r="P290" s="15"/>
      <c r="Q290" s="15"/>
      <c r="R290" s="15"/>
      <c r="S290" s="15"/>
      <c r="T290" s="15"/>
      <c r="U290" s="15"/>
      <c r="V290" s="15"/>
      <c r="W290" s="15"/>
      <c r="X290" s="15"/>
      <c r="Y290" s="15"/>
      <c r="Z290" s="15"/>
    </row>
    <row r="291" spans="1:26" ht="12.75" customHeight="1">
      <c r="A291" s="15"/>
      <c r="B291" s="15"/>
      <c r="C291" s="15"/>
      <c r="D291" s="15"/>
      <c r="E291" s="15"/>
      <c r="F291" s="15"/>
      <c r="G291" s="15"/>
      <c r="H291" s="15"/>
      <c r="I291" s="15"/>
      <c r="J291" s="15"/>
      <c r="K291" s="15"/>
      <c r="L291" s="15"/>
      <c r="M291" s="15"/>
      <c r="N291" s="15"/>
      <c r="O291" s="15"/>
      <c r="P291" s="15"/>
      <c r="Q291" s="15"/>
      <c r="R291" s="15"/>
      <c r="S291" s="15"/>
      <c r="T291" s="15"/>
      <c r="U291" s="15"/>
      <c r="V291" s="15"/>
      <c r="W291" s="15"/>
      <c r="X291" s="15"/>
      <c r="Y291" s="15"/>
      <c r="Z291" s="15"/>
    </row>
    <row r="292" spans="1:26" ht="12.75" customHeight="1">
      <c r="A292" s="15"/>
      <c r="B292" s="15"/>
      <c r="C292" s="15"/>
      <c r="D292" s="15"/>
      <c r="E292" s="15"/>
      <c r="F292" s="15"/>
      <c r="G292" s="15"/>
      <c r="H292" s="15"/>
      <c r="I292" s="15"/>
      <c r="J292" s="15"/>
      <c r="K292" s="15"/>
      <c r="L292" s="15"/>
      <c r="M292" s="15"/>
      <c r="N292" s="15"/>
      <c r="O292" s="15"/>
      <c r="P292" s="15"/>
      <c r="Q292" s="15"/>
      <c r="R292" s="15"/>
      <c r="S292" s="15"/>
      <c r="T292" s="15"/>
      <c r="U292" s="15"/>
      <c r="V292" s="15"/>
      <c r="W292" s="15"/>
      <c r="X292" s="15"/>
      <c r="Y292" s="15"/>
      <c r="Z292" s="15"/>
    </row>
    <row r="293" spans="1:26" ht="12.75" customHeight="1">
      <c r="A293" s="15"/>
      <c r="B293" s="15"/>
      <c r="C293" s="15"/>
      <c r="D293" s="15"/>
      <c r="E293" s="15"/>
      <c r="F293" s="15"/>
      <c r="G293" s="15"/>
      <c r="H293" s="15"/>
      <c r="I293" s="15"/>
      <c r="J293" s="15"/>
      <c r="K293" s="15"/>
      <c r="L293" s="15"/>
      <c r="M293" s="15"/>
      <c r="N293" s="15"/>
      <c r="O293" s="15"/>
      <c r="P293" s="15"/>
      <c r="Q293" s="15"/>
      <c r="R293" s="15"/>
      <c r="S293" s="15"/>
      <c r="T293" s="15"/>
      <c r="U293" s="15"/>
      <c r="V293" s="15"/>
      <c r="W293" s="15"/>
      <c r="X293" s="15"/>
      <c r="Y293" s="15"/>
      <c r="Z293" s="15"/>
    </row>
    <row r="294" spans="1:26" ht="12.75" customHeight="1">
      <c r="A294" s="15"/>
      <c r="B294" s="15"/>
      <c r="C294" s="15"/>
      <c r="D294" s="15"/>
      <c r="E294" s="15"/>
      <c r="F294" s="15"/>
      <c r="G294" s="15"/>
      <c r="H294" s="15"/>
      <c r="I294" s="15"/>
      <c r="J294" s="15"/>
      <c r="K294" s="15"/>
      <c r="L294" s="15"/>
      <c r="M294" s="15"/>
      <c r="N294" s="15"/>
      <c r="O294" s="15"/>
      <c r="P294" s="15"/>
      <c r="Q294" s="15"/>
      <c r="R294" s="15"/>
      <c r="S294" s="15"/>
      <c r="T294" s="15"/>
      <c r="U294" s="15"/>
      <c r="V294" s="15"/>
      <c r="W294" s="15"/>
      <c r="X294" s="15"/>
      <c r="Y294" s="15"/>
      <c r="Z294" s="15"/>
    </row>
    <row r="295" spans="1:26" ht="12.75" customHeight="1">
      <c r="A295" s="15"/>
      <c r="B295" s="15"/>
      <c r="C295" s="15"/>
      <c r="D295" s="15"/>
      <c r="E295" s="15"/>
      <c r="F295" s="15"/>
      <c r="G295" s="15"/>
      <c r="H295" s="15"/>
      <c r="I295" s="15"/>
      <c r="J295" s="15"/>
      <c r="K295" s="15"/>
      <c r="L295" s="15"/>
      <c r="M295" s="15"/>
      <c r="N295" s="15"/>
      <c r="O295" s="15"/>
      <c r="P295" s="15"/>
      <c r="Q295" s="15"/>
      <c r="R295" s="15"/>
      <c r="S295" s="15"/>
      <c r="T295" s="15"/>
      <c r="U295" s="15"/>
      <c r="V295" s="15"/>
      <c r="W295" s="15"/>
      <c r="X295" s="15"/>
      <c r="Y295" s="15"/>
      <c r="Z295" s="15"/>
    </row>
    <row r="296" spans="1:26" ht="12.75" customHeight="1">
      <c r="A296" s="15"/>
      <c r="B296" s="15"/>
      <c r="C296" s="15"/>
      <c r="D296" s="15"/>
      <c r="E296" s="15"/>
      <c r="F296" s="15"/>
      <c r="G296" s="15"/>
      <c r="H296" s="15"/>
      <c r="I296" s="15"/>
      <c r="J296" s="15"/>
      <c r="K296" s="15"/>
      <c r="L296" s="15"/>
      <c r="M296" s="15"/>
      <c r="N296" s="15"/>
      <c r="O296" s="15"/>
      <c r="P296" s="15"/>
      <c r="Q296" s="15"/>
      <c r="R296" s="15"/>
      <c r="S296" s="15"/>
      <c r="T296" s="15"/>
      <c r="U296" s="15"/>
      <c r="V296" s="15"/>
      <c r="W296" s="15"/>
      <c r="X296" s="15"/>
      <c r="Y296" s="15"/>
      <c r="Z296" s="15"/>
    </row>
    <row r="297" spans="1:26" ht="12.75" customHeight="1">
      <c r="A297" s="15"/>
      <c r="B297" s="15"/>
      <c r="C297" s="15"/>
      <c r="D297" s="15"/>
      <c r="E297" s="15"/>
      <c r="F297" s="15"/>
      <c r="G297" s="15"/>
      <c r="H297" s="15"/>
      <c r="I297" s="15"/>
      <c r="J297" s="15"/>
      <c r="K297" s="15"/>
      <c r="L297" s="15"/>
      <c r="M297" s="15"/>
      <c r="N297" s="15"/>
      <c r="O297" s="15"/>
      <c r="P297" s="15"/>
      <c r="Q297" s="15"/>
      <c r="R297" s="15"/>
      <c r="S297" s="15"/>
      <c r="T297" s="15"/>
      <c r="U297" s="15"/>
      <c r="V297" s="15"/>
      <c r="W297" s="15"/>
      <c r="X297" s="15"/>
      <c r="Y297" s="15"/>
      <c r="Z297" s="15"/>
    </row>
    <row r="298" spans="1:26" ht="12.75" customHeight="1">
      <c r="A298" s="15"/>
      <c r="B298" s="15"/>
      <c r="C298" s="15"/>
      <c r="D298" s="15"/>
      <c r="E298" s="15"/>
      <c r="F298" s="15"/>
      <c r="G298" s="15"/>
      <c r="H298" s="15"/>
      <c r="I298" s="15"/>
      <c r="J298" s="15"/>
      <c r="K298" s="15"/>
      <c r="L298" s="15"/>
      <c r="M298" s="15"/>
      <c r="N298" s="15"/>
      <c r="O298" s="15"/>
      <c r="P298" s="15"/>
      <c r="Q298" s="15"/>
      <c r="R298" s="15"/>
      <c r="S298" s="15"/>
      <c r="T298" s="15"/>
      <c r="U298" s="15"/>
      <c r="V298" s="15"/>
      <c r="W298" s="15"/>
      <c r="X298" s="15"/>
      <c r="Y298" s="15"/>
      <c r="Z298" s="15"/>
    </row>
    <row r="299" spans="1:26" ht="12.75" customHeight="1">
      <c r="A299" s="15"/>
      <c r="B299" s="15"/>
      <c r="C299" s="15"/>
      <c r="D299" s="15"/>
      <c r="E299" s="15"/>
      <c r="F299" s="15"/>
      <c r="G299" s="15"/>
      <c r="H299" s="15"/>
      <c r="I299" s="15"/>
      <c r="J299" s="15"/>
      <c r="K299" s="15"/>
      <c r="L299" s="15"/>
      <c r="M299" s="15"/>
      <c r="N299" s="15"/>
      <c r="O299" s="15"/>
      <c r="P299" s="15"/>
      <c r="Q299" s="15"/>
      <c r="R299" s="15"/>
      <c r="S299" s="15"/>
      <c r="T299" s="15"/>
      <c r="U299" s="15"/>
      <c r="V299" s="15"/>
      <c r="W299" s="15"/>
      <c r="X299" s="15"/>
      <c r="Y299" s="15"/>
      <c r="Z299" s="15"/>
    </row>
    <row r="300" spans="1:26" ht="12.75" customHeight="1">
      <c r="A300" s="15"/>
      <c r="B300" s="15"/>
      <c r="C300" s="15"/>
      <c r="D300" s="15"/>
      <c r="E300" s="15"/>
      <c r="F300" s="15"/>
      <c r="G300" s="15"/>
      <c r="H300" s="15"/>
      <c r="I300" s="15"/>
      <c r="J300" s="15"/>
      <c r="K300" s="15"/>
      <c r="L300" s="15"/>
      <c r="M300" s="15"/>
      <c r="N300" s="15"/>
      <c r="O300" s="15"/>
      <c r="P300" s="15"/>
      <c r="Q300" s="15"/>
      <c r="R300" s="15"/>
      <c r="S300" s="15"/>
      <c r="T300" s="15"/>
      <c r="U300" s="15"/>
      <c r="V300" s="15"/>
      <c r="W300" s="15"/>
      <c r="X300" s="15"/>
      <c r="Y300" s="15"/>
      <c r="Z300" s="15"/>
    </row>
    <row r="301" spans="1:26" ht="12.75" customHeight="1">
      <c r="A301" s="15"/>
      <c r="B301" s="15"/>
      <c r="C301" s="15"/>
      <c r="D301" s="15"/>
      <c r="E301" s="15"/>
      <c r="F301" s="15"/>
      <c r="G301" s="15"/>
      <c r="H301" s="15"/>
      <c r="I301" s="15"/>
      <c r="J301" s="15"/>
      <c r="K301" s="15"/>
      <c r="L301" s="15"/>
      <c r="M301" s="15"/>
      <c r="N301" s="15"/>
      <c r="O301" s="15"/>
      <c r="P301" s="15"/>
      <c r="Q301" s="15"/>
      <c r="R301" s="15"/>
      <c r="S301" s="15"/>
      <c r="T301" s="15"/>
      <c r="U301" s="15"/>
      <c r="V301" s="15"/>
      <c r="W301" s="15"/>
      <c r="X301" s="15"/>
      <c r="Y301" s="15"/>
      <c r="Z301" s="15"/>
    </row>
    <row r="302" spans="1:26" ht="12.75" customHeight="1">
      <c r="A302" s="15"/>
      <c r="B302" s="15"/>
      <c r="C302" s="15"/>
      <c r="D302" s="15"/>
      <c r="E302" s="15"/>
      <c r="F302" s="15"/>
      <c r="G302" s="15"/>
      <c r="H302" s="15"/>
      <c r="I302" s="15"/>
      <c r="J302" s="15"/>
      <c r="K302" s="15"/>
      <c r="L302" s="15"/>
      <c r="M302" s="15"/>
      <c r="N302" s="15"/>
      <c r="O302" s="15"/>
      <c r="P302" s="15"/>
      <c r="Q302" s="15"/>
      <c r="R302" s="15"/>
      <c r="S302" s="15"/>
      <c r="T302" s="15"/>
      <c r="U302" s="15"/>
      <c r="V302" s="15"/>
      <c r="W302" s="15"/>
      <c r="X302" s="15"/>
      <c r="Y302" s="15"/>
      <c r="Z302" s="15"/>
    </row>
    <row r="303" spans="1:26" ht="12.75" customHeight="1">
      <c r="A303" s="15"/>
      <c r="B303" s="15"/>
      <c r="C303" s="15"/>
      <c r="D303" s="15"/>
      <c r="E303" s="15"/>
      <c r="F303" s="15"/>
      <c r="G303" s="15"/>
      <c r="H303" s="15"/>
      <c r="I303" s="15"/>
      <c r="J303" s="15"/>
      <c r="K303" s="15"/>
      <c r="L303" s="15"/>
      <c r="M303" s="15"/>
      <c r="N303" s="15"/>
      <c r="O303" s="15"/>
      <c r="P303" s="15"/>
      <c r="Q303" s="15"/>
      <c r="R303" s="15"/>
      <c r="S303" s="15"/>
      <c r="T303" s="15"/>
      <c r="U303" s="15"/>
      <c r="V303" s="15"/>
      <c r="W303" s="15"/>
      <c r="X303" s="15"/>
      <c r="Y303" s="15"/>
      <c r="Z303" s="15"/>
    </row>
    <row r="304" spans="1:26" ht="12.75" customHeight="1">
      <c r="A304" s="15"/>
      <c r="B304" s="15"/>
      <c r="C304" s="15"/>
      <c r="D304" s="15"/>
      <c r="E304" s="15"/>
      <c r="F304" s="15"/>
      <c r="G304" s="15"/>
      <c r="H304" s="15"/>
      <c r="I304" s="15"/>
      <c r="J304" s="15"/>
      <c r="K304" s="15"/>
      <c r="L304" s="15"/>
      <c r="M304" s="15"/>
      <c r="N304" s="15"/>
      <c r="O304" s="15"/>
      <c r="P304" s="15"/>
      <c r="Q304" s="15"/>
      <c r="R304" s="15"/>
      <c r="S304" s="15"/>
      <c r="T304" s="15"/>
      <c r="U304" s="15"/>
      <c r="V304" s="15"/>
      <c r="W304" s="15"/>
      <c r="X304" s="15"/>
      <c r="Y304" s="15"/>
      <c r="Z304" s="15"/>
    </row>
    <row r="305" spans="1:26" ht="12.75" customHeight="1">
      <c r="A305" s="15"/>
      <c r="B305" s="15"/>
      <c r="C305" s="15"/>
      <c r="D305" s="15"/>
      <c r="E305" s="15"/>
      <c r="F305" s="15"/>
      <c r="G305" s="15"/>
      <c r="H305" s="15"/>
      <c r="I305" s="15"/>
      <c r="J305" s="15"/>
      <c r="K305" s="15"/>
      <c r="L305" s="15"/>
      <c r="M305" s="15"/>
      <c r="N305" s="15"/>
      <c r="O305" s="15"/>
      <c r="P305" s="15"/>
      <c r="Q305" s="15"/>
      <c r="R305" s="15"/>
      <c r="S305" s="15"/>
      <c r="T305" s="15"/>
      <c r="U305" s="15"/>
      <c r="V305" s="15"/>
      <c r="W305" s="15"/>
      <c r="X305" s="15"/>
      <c r="Y305" s="15"/>
      <c r="Z305" s="15"/>
    </row>
    <row r="306" spans="1:26" ht="12.75" customHeight="1">
      <c r="A306" s="15"/>
      <c r="B306" s="15"/>
      <c r="C306" s="15"/>
      <c r="D306" s="15"/>
      <c r="E306" s="15"/>
      <c r="F306" s="15"/>
      <c r="G306" s="15"/>
      <c r="H306" s="15"/>
      <c r="I306" s="15"/>
      <c r="J306" s="15"/>
      <c r="K306" s="15"/>
      <c r="L306" s="15"/>
      <c r="M306" s="15"/>
      <c r="N306" s="15"/>
      <c r="O306" s="15"/>
      <c r="P306" s="15"/>
      <c r="Q306" s="15"/>
      <c r="R306" s="15"/>
      <c r="S306" s="15"/>
      <c r="T306" s="15"/>
      <c r="U306" s="15"/>
      <c r="V306" s="15"/>
      <c r="W306" s="15"/>
      <c r="X306" s="15"/>
      <c r="Y306" s="15"/>
      <c r="Z306" s="15"/>
    </row>
    <row r="307" spans="1:26" ht="12.75" customHeight="1">
      <c r="A307" s="15"/>
      <c r="B307" s="15"/>
      <c r="C307" s="15"/>
      <c r="D307" s="15"/>
      <c r="E307" s="15"/>
      <c r="F307" s="15"/>
      <c r="G307" s="15"/>
      <c r="H307" s="15"/>
      <c r="I307" s="15"/>
      <c r="J307" s="15"/>
      <c r="K307" s="15"/>
      <c r="L307" s="15"/>
      <c r="M307" s="15"/>
      <c r="N307" s="15"/>
      <c r="O307" s="15"/>
      <c r="P307" s="15"/>
      <c r="Q307" s="15"/>
      <c r="R307" s="15"/>
      <c r="S307" s="15"/>
      <c r="T307" s="15"/>
      <c r="U307" s="15"/>
      <c r="V307" s="15"/>
      <c r="W307" s="15"/>
      <c r="X307" s="15"/>
      <c r="Y307" s="15"/>
      <c r="Z307" s="15"/>
    </row>
    <row r="308" spans="1:26" ht="12.75" customHeight="1">
      <c r="A308" s="15"/>
      <c r="B308" s="15"/>
      <c r="C308" s="15"/>
      <c r="D308" s="15"/>
      <c r="E308" s="15"/>
      <c r="F308" s="15"/>
      <c r="G308" s="15"/>
      <c r="H308" s="15"/>
      <c r="I308" s="15"/>
      <c r="J308" s="15"/>
      <c r="K308" s="15"/>
      <c r="L308" s="15"/>
      <c r="M308" s="15"/>
      <c r="N308" s="15"/>
      <c r="O308" s="15"/>
      <c r="P308" s="15"/>
      <c r="Q308" s="15"/>
      <c r="R308" s="15"/>
      <c r="S308" s="15"/>
      <c r="T308" s="15"/>
      <c r="U308" s="15"/>
      <c r="V308" s="15"/>
      <c r="W308" s="15"/>
      <c r="X308" s="15"/>
      <c r="Y308" s="15"/>
      <c r="Z308" s="15"/>
    </row>
    <row r="309" spans="1:26" ht="12.75" customHeight="1">
      <c r="A309" s="15"/>
      <c r="B309" s="15"/>
      <c r="C309" s="15"/>
      <c r="D309" s="15"/>
      <c r="E309" s="15"/>
      <c r="F309" s="15"/>
      <c r="G309" s="15"/>
      <c r="H309" s="15"/>
      <c r="I309" s="15"/>
      <c r="J309" s="15"/>
      <c r="K309" s="15"/>
      <c r="L309" s="15"/>
      <c r="M309" s="15"/>
      <c r="N309" s="15"/>
      <c r="O309" s="15"/>
      <c r="P309" s="15"/>
      <c r="Q309" s="15"/>
      <c r="R309" s="15"/>
      <c r="S309" s="15"/>
      <c r="T309" s="15"/>
      <c r="U309" s="15"/>
      <c r="V309" s="15"/>
      <c r="W309" s="15"/>
      <c r="X309" s="15"/>
      <c r="Y309" s="15"/>
      <c r="Z309" s="15"/>
    </row>
    <row r="310" spans="1:26" ht="12.75" customHeight="1">
      <c r="A310" s="15"/>
      <c r="B310" s="15"/>
      <c r="C310" s="15"/>
      <c r="D310" s="15"/>
      <c r="E310" s="15"/>
      <c r="F310" s="15"/>
      <c r="G310" s="15"/>
      <c r="H310" s="15"/>
      <c r="I310" s="15"/>
      <c r="J310" s="15"/>
      <c r="K310" s="15"/>
      <c r="L310" s="15"/>
      <c r="M310" s="15"/>
      <c r="N310" s="15"/>
      <c r="O310" s="15"/>
      <c r="P310" s="15"/>
      <c r="Q310" s="15"/>
      <c r="R310" s="15"/>
      <c r="S310" s="15"/>
      <c r="T310" s="15"/>
      <c r="U310" s="15"/>
      <c r="V310" s="15"/>
      <c r="W310" s="15"/>
      <c r="X310" s="15"/>
      <c r="Y310" s="15"/>
      <c r="Z310" s="15"/>
    </row>
    <row r="311" spans="1:26" ht="12.75" customHeight="1">
      <c r="A311" s="15"/>
      <c r="B311" s="15"/>
      <c r="C311" s="15"/>
      <c r="D311" s="15"/>
      <c r="E311" s="15"/>
      <c r="F311" s="15"/>
      <c r="G311" s="15"/>
      <c r="H311" s="15"/>
      <c r="I311" s="15"/>
      <c r="J311" s="15"/>
      <c r="K311" s="15"/>
      <c r="L311" s="15"/>
      <c r="M311" s="15"/>
      <c r="N311" s="15"/>
      <c r="O311" s="15"/>
      <c r="P311" s="15"/>
      <c r="Q311" s="15"/>
      <c r="R311" s="15"/>
      <c r="S311" s="15"/>
      <c r="T311" s="15"/>
      <c r="U311" s="15"/>
      <c r="V311" s="15"/>
      <c r="W311" s="15"/>
      <c r="X311" s="15"/>
      <c r="Y311" s="15"/>
      <c r="Z311" s="15"/>
    </row>
    <row r="312" spans="1:26" ht="12.75" customHeight="1">
      <c r="A312" s="15"/>
      <c r="B312" s="15"/>
      <c r="C312" s="15"/>
      <c r="D312" s="15"/>
      <c r="E312" s="15"/>
      <c r="F312" s="15"/>
      <c r="G312" s="15"/>
      <c r="H312" s="15"/>
      <c r="I312" s="15"/>
      <c r="J312" s="15"/>
      <c r="K312" s="15"/>
      <c r="L312" s="15"/>
      <c r="M312" s="15"/>
      <c r="N312" s="15"/>
      <c r="O312" s="15"/>
      <c r="P312" s="15"/>
      <c r="Q312" s="15"/>
      <c r="R312" s="15"/>
      <c r="S312" s="15"/>
      <c r="T312" s="15"/>
      <c r="U312" s="15"/>
      <c r="V312" s="15"/>
      <c r="W312" s="15"/>
      <c r="X312" s="15"/>
      <c r="Y312" s="15"/>
      <c r="Z312" s="15"/>
    </row>
    <row r="313" spans="1:26" ht="12.75" customHeight="1">
      <c r="A313" s="15"/>
      <c r="B313" s="15"/>
      <c r="C313" s="15"/>
      <c r="D313" s="15"/>
      <c r="E313" s="15"/>
      <c r="F313" s="15"/>
      <c r="G313" s="15"/>
      <c r="H313" s="15"/>
      <c r="I313" s="15"/>
      <c r="J313" s="15"/>
      <c r="K313" s="15"/>
      <c r="L313" s="15"/>
      <c r="M313" s="15"/>
      <c r="N313" s="15"/>
      <c r="O313" s="15"/>
      <c r="P313" s="15"/>
      <c r="Q313" s="15"/>
      <c r="R313" s="15"/>
      <c r="S313" s="15"/>
      <c r="T313" s="15"/>
      <c r="U313" s="15"/>
      <c r="V313" s="15"/>
      <c r="W313" s="15"/>
      <c r="X313" s="15"/>
      <c r="Y313" s="15"/>
      <c r="Z313" s="15"/>
    </row>
    <row r="314" spans="1:26" ht="12.75" customHeight="1">
      <c r="A314" s="15"/>
      <c r="B314" s="15"/>
      <c r="C314" s="15"/>
      <c r="D314" s="15"/>
      <c r="E314" s="15"/>
      <c r="F314" s="15"/>
      <c r="G314" s="15"/>
      <c r="H314" s="15"/>
      <c r="I314" s="15"/>
      <c r="J314" s="15"/>
      <c r="K314" s="15"/>
      <c r="L314" s="15"/>
      <c r="M314" s="15"/>
      <c r="N314" s="15"/>
      <c r="O314" s="15"/>
      <c r="P314" s="15"/>
      <c r="Q314" s="15"/>
      <c r="R314" s="15"/>
      <c r="S314" s="15"/>
      <c r="T314" s="15"/>
      <c r="U314" s="15"/>
      <c r="V314" s="15"/>
      <c r="W314" s="15"/>
      <c r="X314" s="15"/>
      <c r="Y314" s="15"/>
      <c r="Z314" s="15"/>
    </row>
    <row r="315" spans="1:26" ht="12.75" customHeight="1">
      <c r="A315" s="15"/>
      <c r="B315" s="15"/>
      <c r="C315" s="15"/>
      <c r="D315" s="15"/>
      <c r="E315" s="15"/>
      <c r="F315" s="15"/>
      <c r="G315" s="15"/>
      <c r="H315" s="15"/>
      <c r="I315" s="15"/>
      <c r="J315" s="15"/>
      <c r="K315" s="15"/>
      <c r="L315" s="15"/>
      <c r="M315" s="15"/>
      <c r="N315" s="15"/>
      <c r="O315" s="15"/>
      <c r="P315" s="15"/>
      <c r="Q315" s="15"/>
      <c r="R315" s="15"/>
      <c r="S315" s="15"/>
      <c r="T315" s="15"/>
      <c r="U315" s="15"/>
      <c r="V315" s="15"/>
      <c r="W315" s="15"/>
      <c r="X315" s="15"/>
      <c r="Y315" s="15"/>
      <c r="Z315" s="15"/>
    </row>
    <row r="316" spans="1:26" ht="12.75" customHeight="1">
      <c r="A316" s="15"/>
      <c r="B316" s="15"/>
      <c r="C316" s="15"/>
      <c r="D316" s="15"/>
      <c r="E316" s="15"/>
      <c r="F316" s="15"/>
      <c r="G316" s="15"/>
      <c r="H316" s="15"/>
      <c r="I316" s="15"/>
      <c r="J316" s="15"/>
      <c r="K316" s="15"/>
      <c r="L316" s="15"/>
      <c r="M316" s="15"/>
      <c r="N316" s="15"/>
      <c r="O316" s="15"/>
      <c r="P316" s="15"/>
      <c r="Q316" s="15"/>
      <c r="R316" s="15"/>
      <c r="S316" s="15"/>
      <c r="T316" s="15"/>
      <c r="U316" s="15"/>
      <c r="V316" s="15"/>
      <c r="W316" s="15"/>
      <c r="X316" s="15"/>
      <c r="Y316" s="15"/>
      <c r="Z316" s="15"/>
    </row>
    <row r="317" spans="1:26" ht="12.75" customHeight="1">
      <c r="A317" s="15"/>
      <c r="B317" s="15"/>
      <c r="C317" s="15"/>
      <c r="D317" s="15"/>
      <c r="E317" s="15"/>
      <c r="F317" s="15"/>
      <c r="G317" s="15"/>
      <c r="H317" s="15"/>
      <c r="I317" s="15"/>
      <c r="J317" s="15"/>
      <c r="K317" s="15"/>
      <c r="L317" s="15"/>
      <c r="M317" s="15"/>
      <c r="N317" s="15"/>
      <c r="O317" s="15"/>
      <c r="P317" s="15"/>
      <c r="Q317" s="15"/>
      <c r="R317" s="15"/>
      <c r="S317" s="15"/>
      <c r="T317" s="15"/>
      <c r="U317" s="15"/>
      <c r="V317" s="15"/>
      <c r="W317" s="15"/>
      <c r="X317" s="15"/>
      <c r="Y317" s="15"/>
      <c r="Z317" s="15"/>
    </row>
    <row r="318" spans="1:26" ht="12.75" customHeight="1">
      <c r="A318" s="15"/>
      <c r="B318" s="15"/>
      <c r="C318" s="15"/>
      <c r="D318" s="15"/>
      <c r="E318" s="15"/>
      <c r="F318" s="15"/>
      <c r="G318" s="15"/>
      <c r="H318" s="15"/>
      <c r="I318" s="15"/>
      <c r="J318" s="15"/>
      <c r="K318" s="15"/>
      <c r="L318" s="15"/>
      <c r="M318" s="15"/>
      <c r="N318" s="15"/>
      <c r="O318" s="15"/>
      <c r="P318" s="15"/>
      <c r="Q318" s="15"/>
      <c r="R318" s="15"/>
      <c r="S318" s="15"/>
      <c r="T318" s="15"/>
      <c r="U318" s="15"/>
      <c r="V318" s="15"/>
      <c r="W318" s="15"/>
      <c r="X318" s="15"/>
      <c r="Y318" s="15"/>
      <c r="Z318" s="15"/>
    </row>
    <row r="319" spans="1:26" ht="12.75" customHeight="1">
      <c r="A319" s="15"/>
      <c r="B319" s="15"/>
      <c r="C319" s="15"/>
      <c r="D319" s="15"/>
      <c r="E319" s="15"/>
      <c r="F319" s="15"/>
      <c r="G319" s="15"/>
      <c r="H319" s="15"/>
      <c r="I319" s="15"/>
      <c r="J319" s="15"/>
      <c r="K319" s="15"/>
      <c r="L319" s="15"/>
      <c r="M319" s="15"/>
      <c r="N319" s="15"/>
      <c r="O319" s="15"/>
      <c r="P319" s="15"/>
      <c r="Q319" s="15"/>
      <c r="R319" s="15"/>
      <c r="S319" s="15"/>
      <c r="T319" s="15"/>
      <c r="U319" s="15"/>
      <c r="V319" s="15"/>
      <c r="W319" s="15"/>
      <c r="X319" s="15"/>
      <c r="Y319" s="15"/>
      <c r="Z319" s="15"/>
    </row>
    <row r="320" spans="1:26" ht="12.75" customHeight="1">
      <c r="A320" s="15"/>
      <c r="B320" s="15"/>
      <c r="C320" s="15"/>
      <c r="D320" s="15"/>
      <c r="E320" s="15"/>
      <c r="F320" s="15"/>
      <c r="G320" s="15"/>
      <c r="H320" s="15"/>
      <c r="I320" s="15"/>
      <c r="J320" s="15"/>
      <c r="K320" s="15"/>
      <c r="L320" s="15"/>
      <c r="M320" s="15"/>
      <c r="N320" s="15"/>
      <c r="O320" s="15"/>
      <c r="P320" s="15"/>
      <c r="Q320" s="15"/>
      <c r="R320" s="15"/>
      <c r="S320" s="15"/>
      <c r="T320" s="15"/>
      <c r="U320" s="15"/>
      <c r="V320" s="15"/>
      <c r="W320" s="15"/>
      <c r="X320" s="15"/>
      <c r="Y320" s="15"/>
      <c r="Z320" s="15"/>
    </row>
    <row r="321" spans="1:26" ht="12.75" customHeight="1">
      <c r="A321" s="15"/>
      <c r="B321" s="15"/>
      <c r="C321" s="15"/>
      <c r="D321" s="15"/>
      <c r="E321" s="15"/>
      <c r="F321" s="15"/>
      <c r="G321" s="15"/>
      <c r="H321" s="15"/>
      <c r="I321" s="15"/>
      <c r="J321" s="15"/>
      <c r="K321" s="15"/>
      <c r="L321" s="15"/>
      <c r="M321" s="15"/>
      <c r="N321" s="15"/>
      <c r="O321" s="15"/>
      <c r="P321" s="15"/>
      <c r="Q321" s="15"/>
      <c r="R321" s="15"/>
      <c r="S321" s="15"/>
      <c r="T321" s="15"/>
      <c r="U321" s="15"/>
      <c r="V321" s="15"/>
      <c r="W321" s="15"/>
      <c r="X321" s="15"/>
      <c r="Y321" s="15"/>
      <c r="Z321" s="15"/>
    </row>
    <row r="322" spans="1:26" ht="12.75" customHeight="1">
      <c r="A322" s="15"/>
      <c r="B322" s="15"/>
      <c r="C322" s="15"/>
      <c r="D322" s="15"/>
      <c r="E322" s="15"/>
      <c r="F322" s="15"/>
      <c r="G322" s="15"/>
      <c r="H322" s="15"/>
      <c r="I322" s="15"/>
      <c r="J322" s="15"/>
      <c r="K322" s="15"/>
      <c r="L322" s="15"/>
      <c r="M322" s="15"/>
      <c r="N322" s="15"/>
      <c r="O322" s="15"/>
      <c r="P322" s="15"/>
      <c r="Q322" s="15"/>
      <c r="R322" s="15"/>
      <c r="S322" s="15"/>
      <c r="T322" s="15"/>
      <c r="U322" s="15"/>
      <c r="V322" s="15"/>
      <c r="W322" s="15"/>
      <c r="X322" s="15"/>
      <c r="Y322" s="15"/>
      <c r="Z322" s="15"/>
    </row>
    <row r="323" spans="1:26" ht="12.75" customHeight="1">
      <c r="A323" s="15"/>
      <c r="B323" s="15"/>
      <c r="C323" s="15"/>
      <c r="D323" s="15"/>
      <c r="E323" s="15"/>
      <c r="F323" s="15"/>
      <c r="G323" s="15"/>
      <c r="H323" s="15"/>
      <c r="I323" s="15"/>
      <c r="J323" s="15"/>
      <c r="K323" s="15"/>
      <c r="L323" s="15"/>
      <c r="M323" s="15"/>
      <c r="N323" s="15"/>
      <c r="O323" s="15"/>
      <c r="P323" s="15"/>
      <c r="Q323" s="15"/>
      <c r="R323" s="15"/>
      <c r="S323" s="15"/>
      <c r="T323" s="15"/>
      <c r="U323" s="15"/>
      <c r="V323" s="15"/>
      <c r="W323" s="15"/>
      <c r="X323" s="15"/>
      <c r="Y323" s="15"/>
      <c r="Z323" s="15"/>
    </row>
    <row r="324" spans="1:26" ht="12.75" customHeight="1">
      <c r="A324" s="15"/>
      <c r="B324" s="15"/>
      <c r="C324" s="15"/>
      <c r="D324" s="15"/>
      <c r="E324" s="15"/>
      <c r="F324" s="15"/>
      <c r="G324" s="15"/>
      <c r="H324" s="15"/>
      <c r="I324" s="15"/>
      <c r="J324" s="15"/>
      <c r="K324" s="15"/>
      <c r="L324" s="15"/>
      <c r="M324" s="15"/>
      <c r="N324" s="15"/>
      <c r="O324" s="15"/>
      <c r="P324" s="15"/>
      <c r="Q324" s="15"/>
      <c r="R324" s="15"/>
      <c r="S324" s="15"/>
      <c r="T324" s="15"/>
      <c r="U324" s="15"/>
      <c r="V324" s="15"/>
      <c r="W324" s="15"/>
      <c r="X324" s="15"/>
      <c r="Y324" s="15"/>
      <c r="Z324" s="15"/>
    </row>
    <row r="325" spans="1:26" ht="12.75" customHeight="1">
      <c r="A325" s="15"/>
      <c r="B325" s="15"/>
      <c r="C325" s="15"/>
      <c r="D325" s="15"/>
      <c r="E325" s="15"/>
      <c r="F325" s="15"/>
      <c r="G325" s="15"/>
      <c r="H325" s="15"/>
      <c r="I325" s="15"/>
      <c r="J325" s="15"/>
      <c r="K325" s="15"/>
      <c r="L325" s="15"/>
      <c r="M325" s="15"/>
      <c r="N325" s="15"/>
      <c r="O325" s="15"/>
      <c r="P325" s="15"/>
      <c r="Q325" s="15"/>
      <c r="R325" s="15"/>
      <c r="S325" s="15"/>
      <c r="T325" s="15"/>
      <c r="U325" s="15"/>
      <c r="V325" s="15"/>
      <c r="W325" s="15"/>
      <c r="X325" s="15"/>
      <c r="Y325" s="15"/>
      <c r="Z325" s="15"/>
    </row>
    <row r="326" spans="1:26" ht="12.75" customHeight="1">
      <c r="A326" s="15"/>
      <c r="B326" s="15"/>
      <c r="C326" s="15"/>
      <c r="D326" s="15"/>
      <c r="E326" s="15"/>
      <c r="F326" s="15"/>
      <c r="G326" s="15"/>
      <c r="H326" s="15"/>
      <c r="I326" s="15"/>
      <c r="J326" s="15"/>
      <c r="K326" s="15"/>
      <c r="L326" s="15"/>
      <c r="M326" s="15"/>
      <c r="N326" s="15"/>
      <c r="O326" s="15"/>
      <c r="P326" s="15"/>
      <c r="Q326" s="15"/>
      <c r="R326" s="15"/>
      <c r="S326" s="15"/>
      <c r="T326" s="15"/>
      <c r="U326" s="15"/>
      <c r="V326" s="15"/>
      <c r="W326" s="15"/>
      <c r="X326" s="15"/>
      <c r="Y326" s="15"/>
      <c r="Z326" s="15"/>
    </row>
    <row r="327" spans="1:26" ht="12.75" customHeight="1">
      <c r="A327" s="15"/>
      <c r="B327" s="15"/>
      <c r="C327" s="15"/>
      <c r="D327" s="15"/>
      <c r="E327" s="15"/>
      <c r="F327" s="15"/>
      <c r="G327" s="15"/>
      <c r="H327" s="15"/>
      <c r="I327" s="15"/>
      <c r="J327" s="15"/>
      <c r="K327" s="15"/>
      <c r="L327" s="15"/>
      <c r="M327" s="15"/>
      <c r="N327" s="15"/>
      <c r="O327" s="15"/>
      <c r="P327" s="15"/>
      <c r="Q327" s="15"/>
      <c r="R327" s="15"/>
      <c r="S327" s="15"/>
      <c r="T327" s="15"/>
      <c r="U327" s="15"/>
      <c r="V327" s="15"/>
      <c r="W327" s="15"/>
      <c r="X327" s="15"/>
      <c r="Y327" s="15"/>
      <c r="Z327" s="15"/>
    </row>
    <row r="328" spans="1:26" ht="12.75" customHeight="1">
      <c r="A328" s="15"/>
      <c r="B328" s="15"/>
      <c r="C328" s="15"/>
      <c r="D328" s="15"/>
      <c r="E328" s="15"/>
      <c r="F328" s="15"/>
      <c r="G328" s="15"/>
      <c r="H328" s="15"/>
      <c r="I328" s="15"/>
      <c r="J328" s="15"/>
      <c r="K328" s="15"/>
      <c r="L328" s="15"/>
      <c r="M328" s="15"/>
      <c r="N328" s="15"/>
      <c r="O328" s="15"/>
      <c r="P328" s="15"/>
      <c r="Q328" s="15"/>
      <c r="R328" s="15"/>
      <c r="S328" s="15"/>
      <c r="T328" s="15"/>
      <c r="U328" s="15"/>
      <c r="V328" s="15"/>
      <c r="W328" s="15"/>
      <c r="X328" s="15"/>
      <c r="Y328" s="15"/>
      <c r="Z328" s="15"/>
    </row>
    <row r="329" spans="1:26" ht="12.75" customHeight="1">
      <c r="A329" s="15"/>
      <c r="B329" s="15"/>
      <c r="C329" s="15"/>
      <c r="D329" s="15"/>
      <c r="E329" s="15"/>
      <c r="F329" s="15"/>
      <c r="G329" s="15"/>
      <c r="H329" s="15"/>
      <c r="I329" s="15"/>
      <c r="J329" s="15"/>
      <c r="K329" s="15"/>
      <c r="L329" s="15"/>
      <c r="M329" s="15"/>
      <c r="N329" s="15"/>
      <c r="O329" s="15"/>
      <c r="P329" s="15"/>
      <c r="Q329" s="15"/>
      <c r="R329" s="15"/>
      <c r="S329" s="15"/>
      <c r="T329" s="15"/>
      <c r="U329" s="15"/>
      <c r="V329" s="15"/>
      <c r="W329" s="15"/>
      <c r="X329" s="15"/>
      <c r="Y329" s="15"/>
      <c r="Z329" s="15"/>
    </row>
    <row r="330" spans="1:26" ht="12.75" customHeight="1">
      <c r="A330" s="15"/>
      <c r="B330" s="15"/>
      <c r="C330" s="15"/>
      <c r="D330" s="15"/>
      <c r="E330" s="15"/>
      <c r="F330" s="15"/>
      <c r="G330" s="15"/>
      <c r="H330" s="15"/>
      <c r="I330" s="15"/>
      <c r="J330" s="15"/>
      <c r="K330" s="15"/>
      <c r="L330" s="15"/>
      <c r="M330" s="15"/>
      <c r="N330" s="15"/>
      <c r="O330" s="15"/>
      <c r="P330" s="15"/>
      <c r="Q330" s="15"/>
      <c r="R330" s="15"/>
      <c r="S330" s="15"/>
      <c r="T330" s="15"/>
      <c r="U330" s="15"/>
      <c r="V330" s="15"/>
      <c r="W330" s="15"/>
      <c r="X330" s="15"/>
      <c r="Y330" s="15"/>
      <c r="Z330" s="15"/>
    </row>
    <row r="331" spans="1:26" ht="12.75" customHeight="1">
      <c r="A331" s="15"/>
      <c r="B331" s="15"/>
      <c r="C331" s="15"/>
      <c r="D331" s="15"/>
      <c r="E331" s="15"/>
      <c r="F331" s="15"/>
      <c r="G331" s="15"/>
      <c r="H331" s="15"/>
      <c r="I331" s="15"/>
      <c r="J331" s="15"/>
      <c r="K331" s="15"/>
      <c r="L331" s="15"/>
      <c r="M331" s="15"/>
      <c r="N331" s="15"/>
      <c r="O331" s="15"/>
      <c r="P331" s="15"/>
      <c r="Q331" s="15"/>
      <c r="R331" s="15"/>
      <c r="S331" s="15"/>
      <c r="T331" s="15"/>
      <c r="U331" s="15"/>
      <c r="V331" s="15"/>
      <c r="W331" s="15"/>
      <c r="X331" s="15"/>
      <c r="Y331" s="15"/>
      <c r="Z331" s="15"/>
    </row>
    <row r="332" spans="1:26" ht="12.75" customHeight="1">
      <c r="A332" s="15"/>
      <c r="B332" s="15"/>
      <c r="C332" s="15"/>
      <c r="D332" s="15"/>
      <c r="E332" s="15"/>
      <c r="F332" s="15"/>
      <c r="G332" s="15"/>
      <c r="H332" s="15"/>
      <c r="I332" s="15"/>
      <c r="J332" s="15"/>
      <c r="K332" s="15"/>
      <c r="L332" s="15"/>
      <c r="M332" s="15"/>
      <c r="N332" s="15"/>
      <c r="O332" s="15"/>
      <c r="P332" s="15"/>
      <c r="Q332" s="15"/>
      <c r="R332" s="15"/>
      <c r="S332" s="15"/>
      <c r="T332" s="15"/>
      <c r="U332" s="15"/>
      <c r="V332" s="15"/>
      <c r="W332" s="15"/>
      <c r="X332" s="15"/>
      <c r="Y332" s="15"/>
      <c r="Z332" s="15"/>
    </row>
    <row r="333" spans="1:26" ht="12.75" customHeight="1">
      <c r="A333" s="15"/>
      <c r="B333" s="15"/>
      <c r="C333" s="15"/>
      <c r="D333" s="15"/>
      <c r="E333" s="15"/>
      <c r="F333" s="15"/>
      <c r="G333" s="15"/>
      <c r="H333" s="15"/>
      <c r="I333" s="15"/>
      <c r="J333" s="15"/>
      <c r="K333" s="15"/>
      <c r="L333" s="15"/>
      <c r="M333" s="15"/>
      <c r="N333" s="15"/>
      <c r="O333" s="15"/>
      <c r="P333" s="15"/>
      <c r="Q333" s="15"/>
      <c r="R333" s="15"/>
      <c r="S333" s="15"/>
      <c r="T333" s="15"/>
      <c r="U333" s="15"/>
      <c r="V333" s="15"/>
      <c r="W333" s="15"/>
      <c r="X333" s="15"/>
      <c r="Y333" s="15"/>
      <c r="Z333" s="15"/>
    </row>
    <row r="334" spans="1:26" ht="12.75" customHeight="1">
      <c r="A334" s="15"/>
      <c r="B334" s="15"/>
      <c r="C334" s="15"/>
      <c r="D334" s="15"/>
      <c r="E334" s="15"/>
      <c r="F334" s="15"/>
      <c r="G334" s="15"/>
      <c r="H334" s="15"/>
      <c r="I334" s="15"/>
      <c r="J334" s="15"/>
      <c r="K334" s="15"/>
      <c r="L334" s="15"/>
      <c r="M334" s="15"/>
      <c r="N334" s="15"/>
      <c r="O334" s="15"/>
      <c r="P334" s="15"/>
      <c r="Q334" s="15"/>
      <c r="R334" s="15"/>
      <c r="S334" s="15"/>
      <c r="T334" s="15"/>
      <c r="U334" s="15"/>
      <c r="V334" s="15"/>
      <c r="W334" s="15"/>
      <c r="X334" s="15"/>
      <c r="Y334" s="15"/>
      <c r="Z334" s="15"/>
    </row>
    <row r="335" spans="1:26" ht="12.75" customHeight="1">
      <c r="A335" s="15"/>
      <c r="B335" s="15"/>
      <c r="C335" s="15"/>
      <c r="D335" s="15"/>
      <c r="E335" s="15"/>
      <c r="F335" s="15"/>
      <c r="G335" s="15"/>
      <c r="H335" s="15"/>
      <c r="I335" s="15"/>
      <c r="J335" s="15"/>
      <c r="K335" s="15"/>
      <c r="L335" s="15"/>
      <c r="M335" s="15"/>
      <c r="N335" s="15"/>
      <c r="O335" s="15"/>
      <c r="P335" s="15"/>
      <c r="Q335" s="15"/>
      <c r="R335" s="15"/>
      <c r="S335" s="15"/>
      <c r="T335" s="15"/>
      <c r="U335" s="15"/>
      <c r="V335" s="15"/>
      <c r="W335" s="15"/>
      <c r="X335" s="15"/>
      <c r="Y335" s="15"/>
      <c r="Z335" s="15"/>
    </row>
    <row r="336" spans="1:26" ht="12.75" customHeight="1">
      <c r="A336" s="15"/>
      <c r="B336" s="15"/>
      <c r="C336" s="15"/>
      <c r="D336" s="15"/>
      <c r="E336" s="15"/>
      <c r="F336" s="15"/>
      <c r="G336" s="15"/>
      <c r="H336" s="15"/>
      <c r="I336" s="15"/>
      <c r="J336" s="15"/>
      <c r="K336" s="15"/>
      <c r="L336" s="15"/>
      <c r="M336" s="15"/>
      <c r="N336" s="15"/>
      <c r="O336" s="15"/>
      <c r="P336" s="15"/>
      <c r="Q336" s="15"/>
      <c r="R336" s="15"/>
      <c r="S336" s="15"/>
      <c r="T336" s="15"/>
      <c r="U336" s="15"/>
      <c r="V336" s="15"/>
      <c r="W336" s="15"/>
      <c r="X336" s="15"/>
      <c r="Y336" s="15"/>
      <c r="Z336" s="15"/>
    </row>
    <row r="337" spans="1:26" ht="12.75" customHeight="1">
      <c r="A337" s="15"/>
      <c r="B337" s="15"/>
      <c r="C337" s="15"/>
      <c r="D337" s="15"/>
      <c r="E337" s="15"/>
      <c r="F337" s="15"/>
      <c r="G337" s="15"/>
      <c r="H337" s="15"/>
      <c r="I337" s="15"/>
      <c r="J337" s="15"/>
      <c r="K337" s="15"/>
      <c r="L337" s="15"/>
      <c r="M337" s="15"/>
      <c r="N337" s="15"/>
      <c r="O337" s="15"/>
      <c r="P337" s="15"/>
      <c r="Q337" s="15"/>
      <c r="R337" s="15"/>
      <c r="S337" s="15"/>
      <c r="T337" s="15"/>
      <c r="U337" s="15"/>
      <c r="V337" s="15"/>
      <c r="W337" s="15"/>
      <c r="X337" s="15"/>
      <c r="Y337" s="15"/>
      <c r="Z337" s="15"/>
    </row>
    <row r="338" spans="1:26" ht="12.75" customHeight="1">
      <c r="A338" s="15"/>
      <c r="B338" s="15"/>
      <c r="C338" s="15"/>
      <c r="D338" s="15"/>
      <c r="E338" s="15"/>
      <c r="F338" s="15"/>
      <c r="G338" s="15"/>
      <c r="H338" s="15"/>
      <c r="I338" s="15"/>
      <c r="J338" s="15"/>
      <c r="K338" s="15"/>
      <c r="L338" s="15"/>
      <c r="M338" s="15"/>
      <c r="N338" s="15"/>
      <c r="O338" s="15"/>
      <c r="P338" s="15"/>
      <c r="Q338" s="15"/>
      <c r="R338" s="15"/>
      <c r="S338" s="15"/>
      <c r="T338" s="15"/>
      <c r="U338" s="15"/>
      <c r="V338" s="15"/>
      <c r="W338" s="15"/>
      <c r="X338" s="15"/>
      <c r="Y338" s="15"/>
      <c r="Z338" s="15"/>
    </row>
    <row r="339" spans="1:26" ht="12.75" customHeight="1">
      <c r="A339" s="15"/>
      <c r="B339" s="15"/>
      <c r="C339" s="15"/>
      <c r="D339" s="15"/>
      <c r="E339" s="15"/>
      <c r="F339" s="15"/>
      <c r="G339" s="15"/>
      <c r="H339" s="15"/>
      <c r="I339" s="15"/>
      <c r="J339" s="15"/>
      <c r="K339" s="15"/>
      <c r="L339" s="15"/>
      <c r="M339" s="15"/>
      <c r="N339" s="15"/>
      <c r="O339" s="15"/>
      <c r="P339" s="15"/>
      <c r="Q339" s="15"/>
      <c r="R339" s="15"/>
      <c r="S339" s="15"/>
      <c r="T339" s="15"/>
      <c r="U339" s="15"/>
      <c r="V339" s="15"/>
      <c r="W339" s="15"/>
      <c r="X339" s="15"/>
      <c r="Y339" s="15"/>
      <c r="Z339" s="15"/>
    </row>
    <row r="340" spans="1:26" ht="12.75" customHeight="1">
      <c r="A340" s="15"/>
      <c r="B340" s="15"/>
      <c r="C340" s="15"/>
      <c r="D340" s="15"/>
      <c r="E340" s="15"/>
      <c r="F340" s="15"/>
      <c r="G340" s="15"/>
      <c r="H340" s="15"/>
      <c r="I340" s="15"/>
      <c r="J340" s="15"/>
      <c r="K340" s="15"/>
      <c r="L340" s="15"/>
      <c r="M340" s="15"/>
      <c r="N340" s="15"/>
      <c r="O340" s="15"/>
      <c r="P340" s="15"/>
      <c r="Q340" s="15"/>
      <c r="R340" s="15"/>
      <c r="S340" s="15"/>
      <c r="T340" s="15"/>
      <c r="U340" s="15"/>
      <c r="V340" s="15"/>
      <c r="W340" s="15"/>
      <c r="X340" s="15"/>
      <c r="Y340" s="15"/>
      <c r="Z340" s="15"/>
    </row>
    <row r="341" spans="1:26" ht="12.75" customHeight="1">
      <c r="A341" s="15"/>
      <c r="B341" s="15"/>
      <c r="C341" s="15"/>
      <c r="D341" s="15"/>
      <c r="E341" s="15"/>
      <c r="F341" s="15"/>
      <c r="G341" s="15"/>
      <c r="H341" s="15"/>
      <c r="I341" s="15"/>
      <c r="J341" s="15"/>
      <c r="K341" s="15"/>
      <c r="L341" s="15"/>
      <c r="M341" s="15"/>
      <c r="N341" s="15"/>
      <c r="O341" s="15"/>
      <c r="P341" s="15"/>
      <c r="Q341" s="15"/>
      <c r="R341" s="15"/>
      <c r="S341" s="15"/>
      <c r="T341" s="15"/>
      <c r="U341" s="15"/>
      <c r="V341" s="15"/>
      <c r="W341" s="15"/>
      <c r="X341" s="15"/>
      <c r="Y341" s="15"/>
      <c r="Z341" s="15"/>
    </row>
    <row r="342" spans="1:26" ht="12.75" customHeight="1">
      <c r="A342" s="15"/>
      <c r="B342" s="15"/>
      <c r="C342" s="15"/>
      <c r="D342" s="15"/>
      <c r="E342" s="15"/>
      <c r="F342" s="15"/>
      <c r="G342" s="15"/>
      <c r="H342" s="15"/>
      <c r="I342" s="15"/>
      <c r="J342" s="15"/>
      <c r="K342" s="15"/>
      <c r="L342" s="15"/>
      <c r="M342" s="15"/>
      <c r="N342" s="15"/>
      <c r="O342" s="15"/>
      <c r="P342" s="15"/>
      <c r="Q342" s="15"/>
      <c r="R342" s="15"/>
      <c r="S342" s="15"/>
      <c r="T342" s="15"/>
      <c r="U342" s="15"/>
      <c r="V342" s="15"/>
      <c r="W342" s="15"/>
      <c r="X342" s="15"/>
      <c r="Y342" s="15"/>
      <c r="Z342" s="15"/>
    </row>
    <row r="343" spans="1:26" ht="12.75" customHeight="1">
      <c r="A343" s="15"/>
      <c r="B343" s="15"/>
      <c r="C343" s="15"/>
      <c r="D343" s="15"/>
      <c r="E343" s="15"/>
      <c r="F343" s="15"/>
      <c r="G343" s="15"/>
      <c r="H343" s="15"/>
      <c r="I343" s="15"/>
      <c r="J343" s="15"/>
      <c r="K343" s="15"/>
      <c r="L343" s="15"/>
      <c r="M343" s="15"/>
      <c r="N343" s="15"/>
      <c r="O343" s="15"/>
      <c r="P343" s="15"/>
      <c r="Q343" s="15"/>
      <c r="R343" s="15"/>
      <c r="S343" s="15"/>
      <c r="T343" s="15"/>
      <c r="U343" s="15"/>
      <c r="V343" s="15"/>
      <c r="W343" s="15"/>
      <c r="X343" s="15"/>
      <c r="Y343" s="15"/>
      <c r="Z343" s="15"/>
    </row>
    <row r="344" spans="1:26" ht="12.75" customHeight="1">
      <c r="A344" s="15"/>
      <c r="B344" s="15"/>
      <c r="C344" s="15"/>
      <c r="D344" s="15"/>
      <c r="E344" s="15"/>
      <c r="F344" s="15"/>
      <c r="G344" s="15"/>
      <c r="H344" s="15"/>
      <c r="I344" s="15"/>
      <c r="J344" s="15"/>
      <c r="K344" s="15"/>
      <c r="L344" s="15"/>
      <c r="M344" s="15"/>
      <c r="N344" s="15"/>
      <c r="O344" s="15"/>
      <c r="P344" s="15"/>
      <c r="Q344" s="15"/>
      <c r="R344" s="15"/>
      <c r="S344" s="15"/>
      <c r="T344" s="15"/>
      <c r="U344" s="15"/>
      <c r="V344" s="15"/>
      <c r="W344" s="15"/>
      <c r="X344" s="15"/>
      <c r="Y344" s="15"/>
      <c r="Z344" s="15"/>
    </row>
    <row r="345" spans="1:26" ht="12.75" customHeight="1">
      <c r="A345" s="15"/>
      <c r="B345" s="15"/>
      <c r="C345" s="15"/>
      <c r="D345" s="15"/>
      <c r="E345" s="15"/>
      <c r="F345" s="15"/>
      <c r="G345" s="15"/>
      <c r="H345" s="15"/>
      <c r="I345" s="15"/>
      <c r="J345" s="15"/>
      <c r="K345" s="15"/>
      <c r="L345" s="15"/>
      <c r="M345" s="15"/>
      <c r="N345" s="15"/>
      <c r="O345" s="15"/>
      <c r="P345" s="15"/>
      <c r="Q345" s="15"/>
      <c r="R345" s="15"/>
      <c r="S345" s="15"/>
      <c r="T345" s="15"/>
      <c r="U345" s="15"/>
      <c r="V345" s="15"/>
      <c r="W345" s="15"/>
      <c r="X345" s="15"/>
      <c r="Y345" s="15"/>
      <c r="Z345" s="15"/>
    </row>
    <row r="346" spans="1:26" ht="12.75" customHeight="1">
      <c r="A346" s="15"/>
      <c r="B346" s="15"/>
      <c r="C346" s="15"/>
      <c r="D346" s="15"/>
      <c r="E346" s="15"/>
      <c r="F346" s="15"/>
      <c r="G346" s="15"/>
      <c r="H346" s="15"/>
      <c r="I346" s="15"/>
      <c r="J346" s="15"/>
      <c r="K346" s="15"/>
      <c r="L346" s="15"/>
      <c r="M346" s="15"/>
      <c r="N346" s="15"/>
      <c r="O346" s="15"/>
      <c r="P346" s="15"/>
      <c r="Q346" s="15"/>
      <c r="R346" s="15"/>
      <c r="S346" s="15"/>
      <c r="T346" s="15"/>
      <c r="U346" s="15"/>
      <c r="V346" s="15"/>
      <c r="W346" s="15"/>
      <c r="X346" s="15"/>
      <c r="Y346" s="15"/>
      <c r="Z346" s="15"/>
    </row>
    <row r="347" spans="1:26" ht="12.75" customHeight="1">
      <c r="A347" s="15"/>
      <c r="B347" s="15"/>
      <c r="C347" s="15"/>
      <c r="D347" s="15"/>
      <c r="E347" s="15"/>
      <c r="F347" s="15"/>
      <c r="G347" s="15"/>
      <c r="H347" s="15"/>
      <c r="I347" s="15"/>
      <c r="J347" s="15"/>
      <c r="K347" s="15"/>
      <c r="L347" s="15"/>
      <c r="M347" s="15"/>
      <c r="N347" s="15"/>
      <c r="O347" s="15"/>
      <c r="P347" s="15"/>
      <c r="Q347" s="15"/>
      <c r="R347" s="15"/>
      <c r="S347" s="15"/>
      <c r="T347" s="15"/>
      <c r="U347" s="15"/>
      <c r="V347" s="15"/>
      <c r="W347" s="15"/>
      <c r="X347" s="15"/>
      <c r="Y347" s="15"/>
      <c r="Z347" s="15"/>
    </row>
    <row r="348" spans="1:26" ht="12.75" customHeight="1">
      <c r="A348" s="15"/>
      <c r="B348" s="15"/>
      <c r="C348" s="15"/>
      <c r="D348" s="15"/>
      <c r="E348" s="15"/>
      <c r="F348" s="15"/>
      <c r="G348" s="15"/>
      <c r="H348" s="15"/>
      <c r="I348" s="15"/>
      <c r="J348" s="15"/>
      <c r="K348" s="15"/>
      <c r="L348" s="15"/>
      <c r="M348" s="15"/>
      <c r="N348" s="15"/>
      <c r="O348" s="15"/>
      <c r="P348" s="15"/>
      <c r="Q348" s="15"/>
      <c r="R348" s="15"/>
      <c r="S348" s="15"/>
      <c r="T348" s="15"/>
      <c r="U348" s="15"/>
      <c r="V348" s="15"/>
      <c r="W348" s="15"/>
      <c r="X348" s="15"/>
      <c r="Y348" s="15"/>
      <c r="Z348" s="15"/>
    </row>
    <row r="349" spans="1:26" ht="12.75" customHeight="1">
      <c r="A349" s="15"/>
      <c r="B349" s="15"/>
      <c r="C349" s="15"/>
      <c r="D349" s="15"/>
      <c r="E349" s="15"/>
      <c r="F349" s="15"/>
      <c r="G349" s="15"/>
      <c r="H349" s="15"/>
      <c r="I349" s="15"/>
      <c r="J349" s="15"/>
      <c r="K349" s="15"/>
      <c r="L349" s="15"/>
      <c r="M349" s="15"/>
      <c r="N349" s="15"/>
      <c r="O349" s="15"/>
      <c r="P349" s="15"/>
      <c r="Q349" s="15"/>
      <c r="R349" s="15"/>
      <c r="S349" s="15"/>
      <c r="T349" s="15"/>
      <c r="U349" s="15"/>
      <c r="V349" s="15"/>
      <c r="W349" s="15"/>
      <c r="X349" s="15"/>
      <c r="Y349" s="15"/>
      <c r="Z349" s="15"/>
    </row>
    <row r="350" spans="1:26" ht="12.75" customHeight="1">
      <c r="A350" s="15"/>
      <c r="B350" s="15"/>
      <c r="C350" s="15"/>
      <c r="D350" s="15"/>
      <c r="E350" s="15"/>
      <c r="F350" s="15"/>
      <c r="G350" s="15"/>
      <c r="H350" s="15"/>
      <c r="I350" s="15"/>
      <c r="J350" s="15"/>
      <c r="K350" s="15"/>
      <c r="L350" s="15"/>
      <c r="M350" s="15"/>
      <c r="N350" s="15"/>
      <c r="O350" s="15"/>
      <c r="P350" s="15"/>
      <c r="Q350" s="15"/>
      <c r="R350" s="15"/>
      <c r="S350" s="15"/>
      <c r="T350" s="15"/>
      <c r="U350" s="15"/>
      <c r="V350" s="15"/>
      <c r="W350" s="15"/>
      <c r="X350" s="15"/>
      <c r="Y350" s="15"/>
      <c r="Z350" s="15"/>
    </row>
    <row r="351" spans="1:26" ht="12.75" customHeight="1">
      <c r="A351" s="15"/>
      <c r="B351" s="15"/>
      <c r="C351" s="15"/>
      <c r="D351" s="15"/>
      <c r="E351" s="15"/>
      <c r="F351" s="15"/>
      <c r="G351" s="15"/>
      <c r="H351" s="15"/>
      <c r="I351" s="15"/>
      <c r="J351" s="15"/>
      <c r="K351" s="15"/>
      <c r="L351" s="15"/>
      <c r="M351" s="15"/>
      <c r="N351" s="15"/>
      <c r="O351" s="15"/>
      <c r="P351" s="15"/>
      <c r="Q351" s="15"/>
      <c r="R351" s="15"/>
      <c r="S351" s="15"/>
      <c r="T351" s="15"/>
      <c r="U351" s="15"/>
      <c r="V351" s="15"/>
      <c r="W351" s="15"/>
      <c r="X351" s="15"/>
      <c r="Y351" s="15"/>
      <c r="Z351" s="15"/>
    </row>
    <row r="352" spans="1:26" ht="12.75" customHeight="1">
      <c r="A352" s="15"/>
      <c r="B352" s="15"/>
      <c r="C352" s="15"/>
      <c r="D352" s="15"/>
      <c r="E352" s="15"/>
      <c r="F352" s="15"/>
      <c r="G352" s="15"/>
      <c r="H352" s="15"/>
      <c r="I352" s="15"/>
      <c r="J352" s="15"/>
      <c r="K352" s="15"/>
      <c r="L352" s="15"/>
      <c r="M352" s="15"/>
      <c r="N352" s="15"/>
      <c r="O352" s="15"/>
      <c r="P352" s="15"/>
      <c r="Q352" s="15"/>
      <c r="R352" s="15"/>
      <c r="S352" s="15"/>
      <c r="T352" s="15"/>
      <c r="U352" s="15"/>
      <c r="V352" s="15"/>
      <c r="W352" s="15"/>
      <c r="X352" s="15"/>
      <c r="Y352" s="15"/>
      <c r="Z352" s="15"/>
    </row>
    <row r="353" spans="1:26" ht="12.75" customHeight="1">
      <c r="A353" s="15"/>
      <c r="B353" s="15"/>
      <c r="C353" s="15"/>
      <c r="D353" s="15"/>
      <c r="E353" s="15"/>
      <c r="F353" s="15"/>
      <c r="G353" s="15"/>
      <c r="H353" s="15"/>
      <c r="I353" s="15"/>
      <c r="J353" s="15"/>
      <c r="K353" s="15"/>
      <c r="L353" s="15"/>
      <c r="M353" s="15"/>
      <c r="N353" s="15"/>
      <c r="O353" s="15"/>
      <c r="P353" s="15"/>
      <c r="Q353" s="15"/>
      <c r="R353" s="15"/>
      <c r="S353" s="15"/>
      <c r="T353" s="15"/>
      <c r="U353" s="15"/>
      <c r="V353" s="15"/>
      <c r="W353" s="15"/>
      <c r="X353" s="15"/>
      <c r="Y353" s="15"/>
      <c r="Z353" s="15"/>
    </row>
    <row r="354" spans="1:26" ht="12.75" customHeight="1">
      <c r="A354" s="15"/>
      <c r="B354" s="15"/>
      <c r="C354" s="15"/>
      <c r="D354" s="15"/>
      <c r="E354" s="15"/>
      <c r="F354" s="15"/>
      <c r="G354" s="15"/>
      <c r="H354" s="15"/>
      <c r="I354" s="15"/>
      <c r="J354" s="15"/>
      <c r="K354" s="15"/>
      <c r="L354" s="15"/>
      <c r="M354" s="15"/>
      <c r="N354" s="15"/>
      <c r="O354" s="15"/>
      <c r="P354" s="15"/>
      <c r="Q354" s="15"/>
      <c r="R354" s="15"/>
      <c r="S354" s="15"/>
      <c r="T354" s="15"/>
      <c r="U354" s="15"/>
      <c r="V354" s="15"/>
      <c r="W354" s="15"/>
      <c r="X354" s="15"/>
      <c r="Y354" s="15"/>
      <c r="Z354" s="15"/>
    </row>
    <row r="355" spans="1:26" ht="12.75" customHeight="1">
      <c r="A355" s="15"/>
      <c r="B355" s="15"/>
      <c r="C355" s="15"/>
      <c r="D355" s="15"/>
      <c r="E355" s="15"/>
      <c r="F355" s="15"/>
      <c r="G355" s="15"/>
      <c r="H355" s="15"/>
      <c r="I355" s="15"/>
      <c r="J355" s="15"/>
      <c r="K355" s="15"/>
      <c r="L355" s="15"/>
      <c r="M355" s="15"/>
      <c r="N355" s="15"/>
      <c r="O355" s="15"/>
      <c r="P355" s="15"/>
      <c r="Q355" s="15"/>
      <c r="R355" s="15"/>
      <c r="S355" s="15"/>
      <c r="T355" s="15"/>
      <c r="U355" s="15"/>
      <c r="V355" s="15"/>
      <c r="W355" s="15"/>
      <c r="X355" s="15"/>
      <c r="Y355" s="15"/>
      <c r="Z355" s="15"/>
    </row>
    <row r="356" spans="1:26" ht="12.75" customHeight="1">
      <c r="A356" s="15"/>
      <c r="B356" s="15"/>
      <c r="C356" s="15"/>
      <c r="D356" s="15"/>
      <c r="E356" s="15"/>
      <c r="F356" s="15"/>
      <c r="G356" s="15"/>
      <c r="H356" s="15"/>
      <c r="I356" s="15"/>
      <c r="J356" s="15"/>
      <c r="K356" s="15"/>
      <c r="L356" s="15"/>
      <c r="M356" s="15"/>
      <c r="N356" s="15"/>
      <c r="O356" s="15"/>
      <c r="P356" s="15"/>
      <c r="Q356" s="15"/>
      <c r="R356" s="15"/>
      <c r="S356" s="15"/>
      <c r="T356" s="15"/>
      <c r="U356" s="15"/>
      <c r="V356" s="15"/>
      <c r="W356" s="15"/>
      <c r="X356" s="15"/>
      <c r="Y356" s="15"/>
      <c r="Z356" s="15"/>
    </row>
    <row r="357" spans="1:26" ht="12.75" customHeight="1">
      <c r="A357" s="15"/>
      <c r="B357" s="15"/>
      <c r="C357" s="15"/>
      <c r="D357" s="15"/>
      <c r="E357" s="15"/>
      <c r="F357" s="15"/>
      <c r="G357" s="15"/>
      <c r="H357" s="15"/>
      <c r="I357" s="15"/>
      <c r="J357" s="15"/>
      <c r="K357" s="15"/>
      <c r="L357" s="15"/>
      <c r="M357" s="15"/>
      <c r="N357" s="15"/>
      <c r="O357" s="15"/>
      <c r="P357" s="15"/>
      <c r="Q357" s="15"/>
      <c r="R357" s="15"/>
      <c r="S357" s="15"/>
      <c r="T357" s="15"/>
      <c r="U357" s="15"/>
      <c r="V357" s="15"/>
      <c r="W357" s="15"/>
      <c r="X357" s="15"/>
      <c r="Y357" s="15"/>
      <c r="Z357" s="15"/>
    </row>
    <row r="358" spans="1:26" ht="12.75" customHeight="1">
      <c r="A358" s="15"/>
      <c r="B358" s="15"/>
      <c r="C358" s="15"/>
      <c r="D358" s="15"/>
      <c r="E358" s="15"/>
      <c r="F358" s="15"/>
      <c r="G358" s="15"/>
      <c r="H358" s="15"/>
      <c r="I358" s="15"/>
      <c r="J358" s="15"/>
      <c r="K358" s="15"/>
      <c r="L358" s="15"/>
      <c r="M358" s="15"/>
      <c r="N358" s="15"/>
      <c r="O358" s="15"/>
      <c r="P358" s="15"/>
      <c r="Q358" s="15"/>
      <c r="R358" s="15"/>
      <c r="S358" s="15"/>
      <c r="T358" s="15"/>
      <c r="U358" s="15"/>
      <c r="V358" s="15"/>
      <c r="W358" s="15"/>
      <c r="X358" s="15"/>
      <c r="Y358" s="15"/>
      <c r="Z358" s="15"/>
    </row>
    <row r="359" spans="1:26" ht="12.75" customHeight="1">
      <c r="A359" s="15"/>
      <c r="B359" s="15"/>
      <c r="C359" s="15"/>
      <c r="D359" s="15"/>
      <c r="E359" s="15"/>
      <c r="F359" s="15"/>
      <c r="G359" s="15"/>
      <c r="H359" s="15"/>
      <c r="I359" s="15"/>
      <c r="J359" s="15"/>
      <c r="K359" s="15"/>
      <c r="L359" s="15"/>
      <c r="M359" s="15"/>
      <c r="N359" s="15"/>
      <c r="O359" s="15"/>
      <c r="P359" s="15"/>
      <c r="Q359" s="15"/>
      <c r="R359" s="15"/>
      <c r="S359" s="15"/>
      <c r="T359" s="15"/>
      <c r="U359" s="15"/>
      <c r="V359" s="15"/>
      <c r="W359" s="15"/>
      <c r="X359" s="15"/>
      <c r="Y359" s="15"/>
      <c r="Z359" s="15"/>
    </row>
    <row r="360" spans="1:26" ht="12.75" customHeight="1">
      <c r="A360" s="15"/>
      <c r="B360" s="15"/>
      <c r="C360" s="15"/>
      <c r="D360" s="15"/>
      <c r="E360" s="15"/>
      <c r="F360" s="15"/>
      <c r="G360" s="15"/>
      <c r="H360" s="15"/>
      <c r="I360" s="15"/>
      <c r="J360" s="15"/>
      <c r="K360" s="15"/>
      <c r="L360" s="15"/>
      <c r="M360" s="15"/>
      <c r="N360" s="15"/>
      <c r="O360" s="15"/>
      <c r="P360" s="15"/>
      <c r="Q360" s="15"/>
      <c r="R360" s="15"/>
      <c r="S360" s="15"/>
      <c r="T360" s="15"/>
      <c r="U360" s="15"/>
      <c r="V360" s="15"/>
      <c r="W360" s="15"/>
      <c r="X360" s="15"/>
      <c r="Y360" s="15"/>
      <c r="Z360" s="15"/>
    </row>
    <row r="361" spans="1:26" ht="12.75" customHeight="1">
      <c r="A361" s="15"/>
      <c r="B361" s="15"/>
      <c r="C361" s="15"/>
      <c r="D361" s="15"/>
      <c r="E361" s="15"/>
      <c r="F361" s="15"/>
      <c r="G361" s="15"/>
      <c r="H361" s="15"/>
      <c r="I361" s="15"/>
      <c r="J361" s="15"/>
      <c r="K361" s="15"/>
      <c r="L361" s="15"/>
      <c r="M361" s="15"/>
      <c r="N361" s="15"/>
      <c r="O361" s="15"/>
      <c r="P361" s="15"/>
      <c r="Q361" s="15"/>
      <c r="R361" s="15"/>
      <c r="S361" s="15"/>
      <c r="T361" s="15"/>
      <c r="U361" s="15"/>
      <c r="V361" s="15"/>
      <c r="W361" s="15"/>
      <c r="X361" s="15"/>
      <c r="Y361" s="15"/>
      <c r="Z361" s="15"/>
    </row>
    <row r="362" spans="1:26" ht="12.75" customHeight="1">
      <c r="A362" s="15"/>
      <c r="B362" s="15"/>
      <c r="C362" s="15"/>
      <c r="D362" s="15"/>
      <c r="E362" s="15"/>
      <c r="F362" s="15"/>
      <c r="G362" s="15"/>
      <c r="H362" s="15"/>
      <c r="I362" s="15"/>
      <c r="J362" s="15"/>
      <c r="K362" s="15"/>
      <c r="L362" s="15"/>
      <c r="M362" s="15"/>
      <c r="N362" s="15"/>
      <c r="O362" s="15"/>
      <c r="P362" s="15"/>
      <c r="Q362" s="15"/>
      <c r="R362" s="15"/>
      <c r="S362" s="15"/>
      <c r="T362" s="15"/>
      <c r="U362" s="15"/>
      <c r="V362" s="15"/>
      <c r="W362" s="15"/>
      <c r="X362" s="15"/>
      <c r="Y362" s="15"/>
      <c r="Z362" s="15"/>
    </row>
    <row r="363" spans="1:26" ht="12.75" customHeight="1">
      <c r="A363" s="15"/>
      <c r="B363" s="15"/>
      <c r="C363" s="15"/>
      <c r="D363" s="15"/>
      <c r="E363" s="15"/>
      <c r="F363" s="15"/>
      <c r="G363" s="15"/>
      <c r="H363" s="15"/>
      <c r="I363" s="15"/>
      <c r="J363" s="15"/>
      <c r="K363" s="15"/>
      <c r="L363" s="15"/>
      <c r="M363" s="15"/>
      <c r="N363" s="15"/>
      <c r="O363" s="15"/>
      <c r="P363" s="15"/>
      <c r="Q363" s="15"/>
      <c r="R363" s="15"/>
      <c r="S363" s="15"/>
      <c r="T363" s="15"/>
      <c r="U363" s="15"/>
      <c r="V363" s="15"/>
      <c r="W363" s="15"/>
      <c r="X363" s="15"/>
      <c r="Y363" s="15"/>
      <c r="Z363" s="15"/>
    </row>
    <row r="364" spans="1:26" ht="12.75" customHeight="1">
      <c r="A364" s="15"/>
      <c r="B364" s="15"/>
      <c r="C364" s="15"/>
      <c r="D364" s="15"/>
      <c r="E364" s="15"/>
      <c r="F364" s="15"/>
      <c r="G364" s="15"/>
      <c r="H364" s="15"/>
      <c r="I364" s="15"/>
      <c r="J364" s="15"/>
      <c r="K364" s="15"/>
      <c r="L364" s="15"/>
      <c r="M364" s="15"/>
      <c r="N364" s="15"/>
      <c r="O364" s="15"/>
      <c r="P364" s="15"/>
      <c r="Q364" s="15"/>
      <c r="R364" s="15"/>
      <c r="S364" s="15"/>
      <c r="T364" s="15"/>
      <c r="U364" s="15"/>
      <c r="V364" s="15"/>
      <c r="W364" s="15"/>
      <c r="X364" s="15"/>
      <c r="Y364" s="15"/>
      <c r="Z364" s="15"/>
    </row>
    <row r="365" spans="1:26" ht="12.75" customHeight="1">
      <c r="A365" s="15"/>
      <c r="B365" s="15"/>
      <c r="C365" s="15"/>
      <c r="D365" s="15"/>
      <c r="E365" s="15"/>
      <c r="F365" s="15"/>
      <c r="G365" s="15"/>
      <c r="H365" s="15"/>
      <c r="I365" s="15"/>
      <c r="J365" s="15"/>
      <c r="K365" s="15"/>
      <c r="L365" s="15"/>
      <c r="M365" s="15"/>
      <c r="N365" s="15"/>
      <c r="O365" s="15"/>
      <c r="P365" s="15"/>
      <c r="Q365" s="15"/>
      <c r="R365" s="15"/>
      <c r="S365" s="15"/>
      <c r="T365" s="15"/>
      <c r="U365" s="15"/>
      <c r="V365" s="15"/>
      <c r="W365" s="15"/>
      <c r="X365" s="15"/>
      <c r="Y365" s="15"/>
      <c r="Z365" s="15"/>
    </row>
    <row r="366" spans="1:26" ht="12.75" customHeight="1">
      <c r="A366" s="15"/>
      <c r="B366" s="15"/>
      <c r="C366" s="15"/>
      <c r="D366" s="15"/>
      <c r="E366" s="15"/>
      <c r="F366" s="15"/>
      <c r="G366" s="15"/>
      <c r="H366" s="15"/>
      <c r="I366" s="15"/>
      <c r="J366" s="15"/>
      <c r="K366" s="15"/>
      <c r="L366" s="15"/>
      <c r="M366" s="15"/>
      <c r="N366" s="15"/>
      <c r="O366" s="15"/>
      <c r="P366" s="15"/>
      <c r="Q366" s="15"/>
      <c r="R366" s="15"/>
      <c r="S366" s="15"/>
      <c r="T366" s="15"/>
      <c r="U366" s="15"/>
      <c r="V366" s="15"/>
      <c r="W366" s="15"/>
      <c r="X366" s="15"/>
      <c r="Y366" s="15"/>
      <c r="Z366" s="15"/>
    </row>
    <row r="367" spans="1:26" ht="12.75" customHeight="1">
      <c r="A367" s="15"/>
      <c r="B367" s="15"/>
      <c r="C367" s="15"/>
      <c r="D367" s="15"/>
      <c r="E367" s="15"/>
      <c r="F367" s="15"/>
      <c r="G367" s="15"/>
      <c r="H367" s="15"/>
      <c r="I367" s="15"/>
      <c r="J367" s="15"/>
      <c r="K367" s="15"/>
      <c r="L367" s="15"/>
      <c r="M367" s="15"/>
      <c r="N367" s="15"/>
      <c r="O367" s="15"/>
      <c r="P367" s="15"/>
      <c r="Q367" s="15"/>
      <c r="R367" s="15"/>
      <c r="S367" s="15"/>
      <c r="T367" s="15"/>
      <c r="U367" s="15"/>
      <c r="V367" s="15"/>
      <c r="W367" s="15"/>
      <c r="X367" s="15"/>
      <c r="Y367" s="15"/>
      <c r="Z367" s="15"/>
    </row>
    <row r="368" spans="1:26" ht="12.75" customHeight="1">
      <c r="A368" s="15"/>
      <c r="B368" s="15"/>
      <c r="C368" s="15"/>
      <c r="D368" s="15"/>
      <c r="E368" s="15"/>
      <c r="F368" s="15"/>
      <c r="G368" s="15"/>
      <c r="H368" s="15"/>
      <c r="I368" s="15"/>
      <c r="J368" s="15"/>
      <c r="K368" s="15"/>
      <c r="L368" s="15"/>
      <c r="M368" s="15"/>
      <c r="N368" s="15"/>
      <c r="O368" s="15"/>
      <c r="P368" s="15"/>
      <c r="Q368" s="15"/>
      <c r="R368" s="15"/>
      <c r="S368" s="15"/>
      <c r="T368" s="15"/>
      <c r="U368" s="15"/>
      <c r="V368" s="15"/>
      <c r="W368" s="15"/>
      <c r="X368" s="15"/>
      <c r="Y368" s="15"/>
      <c r="Z368" s="15"/>
    </row>
    <row r="369" spans="1:26" ht="12.75" customHeight="1">
      <c r="A369" s="15"/>
      <c r="B369" s="15"/>
      <c r="C369" s="15"/>
      <c r="D369" s="15"/>
      <c r="E369" s="15"/>
      <c r="F369" s="15"/>
      <c r="G369" s="15"/>
      <c r="H369" s="15"/>
      <c r="I369" s="15"/>
      <c r="J369" s="15"/>
      <c r="K369" s="15"/>
      <c r="L369" s="15"/>
      <c r="M369" s="15"/>
      <c r="N369" s="15"/>
      <c r="O369" s="15"/>
      <c r="P369" s="15"/>
      <c r="Q369" s="15"/>
      <c r="R369" s="15"/>
      <c r="S369" s="15"/>
      <c r="T369" s="15"/>
      <c r="U369" s="15"/>
      <c r="V369" s="15"/>
      <c r="W369" s="15"/>
      <c r="X369" s="15"/>
      <c r="Y369" s="15"/>
      <c r="Z369" s="15"/>
    </row>
    <row r="370" spans="1:26" ht="12.75" customHeight="1">
      <c r="A370" s="15"/>
      <c r="B370" s="15"/>
      <c r="C370" s="15"/>
      <c r="D370" s="15"/>
      <c r="E370" s="15"/>
      <c r="F370" s="15"/>
      <c r="G370" s="15"/>
      <c r="H370" s="15"/>
      <c r="I370" s="15"/>
      <c r="J370" s="15"/>
      <c r="K370" s="15"/>
      <c r="L370" s="15"/>
      <c r="M370" s="15"/>
      <c r="N370" s="15"/>
      <c r="O370" s="15"/>
      <c r="P370" s="15"/>
      <c r="Q370" s="15"/>
      <c r="R370" s="15"/>
      <c r="S370" s="15"/>
      <c r="T370" s="15"/>
      <c r="U370" s="15"/>
      <c r="V370" s="15"/>
      <c r="W370" s="15"/>
      <c r="X370" s="15"/>
      <c r="Y370" s="15"/>
      <c r="Z370" s="15"/>
    </row>
    <row r="371" spans="1:26" ht="12.75" customHeight="1">
      <c r="A371" s="15"/>
      <c r="B371" s="15"/>
      <c r="C371" s="15"/>
      <c r="D371" s="15"/>
      <c r="E371" s="15"/>
      <c r="F371" s="15"/>
      <c r="G371" s="15"/>
      <c r="H371" s="15"/>
      <c r="I371" s="15"/>
      <c r="J371" s="15"/>
      <c r="K371" s="15"/>
      <c r="L371" s="15"/>
      <c r="M371" s="15"/>
      <c r="N371" s="15"/>
      <c r="O371" s="15"/>
      <c r="P371" s="15"/>
      <c r="Q371" s="15"/>
      <c r="R371" s="15"/>
      <c r="S371" s="15"/>
      <c r="T371" s="15"/>
      <c r="U371" s="15"/>
      <c r="V371" s="15"/>
      <c r="W371" s="15"/>
      <c r="X371" s="15"/>
      <c r="Y371" s="15"/>
      <c r="Z371" s="15"/>
    </row>
    <row r="372" spans="1:26" ht="12.75" customHeight="1">
      <c r="A372" s="15"/>
      <c r="B372" s="15"/>
      <c r="C372" s="15"/>
      <c r="D372" s="15"/>
      <c r="E372" s="15"/>
      <c r="F372" s="15"/>
      <c r="G372" s="15"/>
      <c r="H372" s="15"/>
      <c r="I372" s="15"/>
      <c r="J372" s="15"/>
      <c r="K372" s="15"/>
      <c r="L372" s="15"/>
      <c r="M372" s="15"/>
      <c r="N372" s="15"/>
      <c r="O372" s="15"/>
      <c r="P372" s="15"/>
      <c r="Q372" s="15"/>
      <c r="R372" s="15"/>
      <c r="S372" s="15"/>
      <c r="T372" s="15"/>
      <c r="U372" s="15"/>
      <c r="V372" s="15"/>
      <c r="W372" s="15"/>
      <c r="X372" s="15"/>
      <c r="Y372" s="15"/>
      <c r="Z372" s="15"/>
    </row>
    <row r="373" spans="1:26" ht="12.75" customHeight="1">
      <c r="A373" s="15"/>
      <c r="B373" s="15"/>
      <c r="C373" s="15"/>
      <c r="D373" s="15"/>
      <c r="E373" s="15"/>
      <c r="F373" s="15"/>
      <c r="G373" s="15"/>
      <c r="H373" s="15"/>
      <c r="I373" s="15"/>
      <c r="J373" s="15"/>
      <c r="K373" s="15"/>
      <c r="L373" s="15"/>
      <c r="M373" s="15"/>
      <c r="N373" s="15"/>
      <c r="O373" s="15"/>
      <c r="P373" s="15"/>
      <c r="Q373" s="15"/>
      <c r="R373" s="15"/>
      <c r="S373" s="15"/>
      <c r="T373" s="15"/>
      <c r="U373" s="15"/>
      <c r="V373" s="15"/>
      <c r="W373" s="15"/>
      <c r="X373" s="15"/>
      <c r="Y373" s="15"/>
      <c r="Z373" s="15"/>
    </row>
    <row r="374" spans="1:26" ht="12.75" customHeight="1">
      <c r="A374" s="15"/>
      <c r="B374" s="15"/>
      <c r="C374" s="15"/>
      <c r="D374" s="15"/>
      <c r="E374" s="15"/>
      <c r="F374" s="15"/>
      <c r="G374" s="15"/>
      <c r="H374" s="15"/>
      <c r="I374" s="15"/>
      <c r="J374" s="15"/>
      <c r="K374" s="15"/>
      <c r="L374" s="15"/>
      <c r="M374" s="15"/>
      <c r="N374" s="15"/>
      <c r="O374" s="15"/>
      <c r="P374" s="15"/>
      <c r="Q374" s="15"/>
      <c r="R374" s="15"/>
      <c r="S374" s="15"/>
      <c r="T374" s="15"/>
      <c r="U374" s="15"/>
      <c r="V374" s="15"/>
      <c r="W374" s="15"/>
      <c r="X374" s="15"/>
      <c r="Y374" s="15"/>
      <c r="Z374" s="15"/>
    </row>
    <row r="375" spans="1:26" ht="12.75" customHeight="1">
      <c r="A375" s="15"/>
      <c r="B375" s="15"/>
      <c r="C375" s="15"/>
      <c r="D375" s="15"/>
      <c r="E375" s="15"/>
      <c r="F375" s="15"/>
      <c r="G375" s="15"/>
      <c r="H375" s="15"/>
      <c r="I375" s="15"/>
      <c r="J375" s="15"/>
      <c r="K375" s="15"/>
      <c r="L375" s="15"/>
      <c r="M375" s="15"/>
      <c r="N375" s="15"/>
      <c r="O375" s="15"/>
      <c r="P375" s="15"/>
      <c r="Q375" s="15"/>
      <c r="R375" s="15"/>
      <c r="S375" s="15"/>
      <c r="T375" s="15"/>
      <c r="U375" s="15"/>
      <c r="V375" s="15"/>
      <c r="W375" s="15"/>
      <c r="X375" s="15"/>
      <c r="Y375" s="15"/>
      <c r="Z375" s="15"/>
    </row>
    <row r="376" spans="1:26" ht="12.75" customHeight="1">
      <c r="A376" s="15"/>
      <c r="B376" s="15"/>
      <c r="C376" s="15"/>
      <c r="D376" s="15"/>
      <c r="E376" s="15"/>
      <c r="F376" s="15"/>
      <c r="G376" s="15"/>
      <c r="H376" s="15"/>
      <c r="I376" s="15"/>
      <c r="J376" s="15"/>
      <c r="K376" s="15"/>
      <c r="L376" s="15"/>
      <c r="M376" s="15"/>
      <c r="N376" s="15"/>
      <c r="O376" s="15"/>
      <c r="P376" s="15"/>
      <c r="Q376" s="15"/>
      <c r="R376" s="15"/>
      <c r="S376" s="15"/>
      <c r="T376" s="15"/>
      <c r="U376" s="15"/>
      <c r="V376" s="15"/>
      <c r="W376" s="15"/>
      <c r="X376" s="15"/>
      <c r="Y376" s="15"/>
      <c r="Z376" s="15"/>
    </row>
    <row r="377" spans="1:26" ht="12.75" customHeight="1">
      <c r="A377" s="15"/>
      <c r="B377" s="15"/>
      <c r="C377" s="15"/>
      <c r="D377" s="15"/>
      <c r="E377" s="15"/>
      <c r="F377" s="15"/>
      <c r="G377" s="15"/>
      <c r="H377" s="15"/>
      <c r="I377" s="15"/>
      <c r="J377" s="15"/>
      <c r="K377" s="15"/>
      <c r="L377" s="15"/>
      <c r="M377" s="15"/>
      <c r="N377" s="15"/>
      <c r="O377" s="15"/>
      <c r="P377" s="15"/>
      <c r="Q377" s="15"/>
      <c r="R377" s="15"/>
      <c r="S377" s="15"/>
      <c r="T377" s="15"/>
      <c r="U377" s="15"/>
      <c r="V377" s="15"/>
      <c r="W377" s="15"/>
      <c r="X377" s="15"/>
      <c r="Y377" s="15"/>
      <c r="Z377" s="15"/>
    </row>
    <row r="378" spans="1:26" ht="12.75" customHeight="1">
      <c r="A378" s="15"/>
      <c r="B378" s="15"/>
      <c r="C378" s="15"/>
      <c r="D378" s="15"/>
      <c r="E378" s="15"/>
      <c r="F378" s="15"/>
      <c r="G378" s="15"/>
      <c r="H378" s="15"/>
      <c r="I378" s="15"/>
      <c r="J378" s="15"/>
      <c r="K378" s="15"/>
      <c r="L378" s="15"/>
      <c r="M378" s="15"/>
      <c r="N378" s="15"/>
      <c r="O378" s="15"/>
      <c r="P378" s="15"/>
      <c r="Q378" s="15"/>
      <c r="R378" s="15"/>
      <c r="S378" s="15"/>
      <c r="T378" s="15"/>
      <c r="U378" s="15"/>
      <c r="V378" s="15"/>
      <c r="W378" s="15"/>
      <c r="X378" s="15"/>
      <c r="Y378" s="15"/>
      <c r="Z378" s="15"/>
    </row>
    <row r="379" spans="1:26" ht="12.75" customHeight="1">
      <c r="A379" s="15"/>
      <c r="B379" s="15"/>
      <c r="C379" s="15"/>
      <c r="D379" s="15"/>
      <c r="E379" s="15"/>
      <c r="F379" s="15"/>
      <c r="G379" s="15"/>
      <c r="H379" s="15"/>
      <c r="I379" s="15"/>
      <c r="J379" s="15"/>
      <c r="K379" s="15"/>
      <c r="L379" s="15"/>
      <c r="M379" s="15"/>
      <c r="N379" s="15"/>
      <c r="O379" s="15"/>
      <c r="P379" s="15"/>
      <c r="Q379" s="15"/>
      <c r="R379" s="15"/>
      <c r="S379" s="15"/>
      <c r="T379" s="15"/>
      <c r="U379" s="15"/>
      <c r="V379" s="15"/>
      <c r="W379" s="15"/>
      <c r="X379" s="15"/>
      <c r="Y379" s="15"/>
      <c r="Z379" s="15"/>
    </row>
    <row r="380" spans="1:26" ht="12.75" customHeight="1">
      <c r="A380" s="15"/>
      <c r="B380" s="15"/>
      <c r="C380" s="15"/>
      <c r="D380" s="15"/>
      <c r="E380" s="15"/>
      <c r="F380" s="15"/>
      <c r="G380" s="15"/>
      <c r="H380" s="15"/>
      <c r="I380" s="15"/>
      <c r="J380" s="15"/>
      <c r="K380" s="15"/>
      <c r="L380" s="15"/>
      <c r="M380" s="15"/>
      <c r="N380" s="15"/>
      <c r="O380" s="15"/>
      <c r="P380" s="15"/>
      <c r="Q380" s="15"/>
      <c r="R380" s="15"/>
      <c r="S380" s="15"/>
      <c r="T380" s="15"/>
      <c r="U380" s="15"/>
      <c r="V380" s="15"/>
      <c r="W380" s="15"/>
      <c r="X380" s="15"/>
      <c r="Y380" s="15"/>
      <c r="Z380" s="15"/>
    </row>
    <row r="381" spans="1:26" ht="12.75" customHeight="1">
      <c r="A381" s="15"/>
      <c r="B381" s="15"/>
      <c r="C381" s="15"/>
      <c r="D381" s="15"/>
      <c r="E381" s="15"/>
      <c r="F381" s="15"/>
      <c r="G381" s="15"/>
      <c r="H381" s="15"/>
      <c r="I381" s="15"/>
      <c r="J381" s="15"/>
      <c r="K381" s="15"/>
      <c r="L381" s="15"/>
      <c r="M381" s="15"/>
      <c r="N381" s="15"/>
      <c r="O381" s="15"/>
      <c r="P381" s="15"/>
      <c r="Q381" s="15"/>
      <c r="R381" s="15"/>
      <c r="S381" s="15"/>
      <c r="T381" s="15"/>
      <c r="U381" s="15"/>
      <c r="V381" s="15"/>
      <c r="W381" s="15"/>
      <c r="X381" s="15"/>
      <c r="Y381" s="15"/>
      <c r="Z381" s="15"/>
    </row>
    <row r="382" spans="1:26" ht="12.75" customHeight="1">
      <c r="A382" s="15"/>
      <c r="B382" s="15"/>
      <c r="C382" s="15"/>
      <c r="D382" s="15"/>
      <c r="E382" s="15"/>
      <c r="F382" s="15"/>
      <c r="G382" s="15"/>
      <c r="H382" s="15"/>
      <c r="I382" s="15"/>
      <c r="J382" s="15"/>
      <c r="K382" s="15"/>
      <c r="L382" s="15"/>
      <c r="M382" s="15"/>
      <c r="N382" s="15"/>
      <c r="O382" s="15"/>
      <c r="P382" s="15"/>
      <c r="Q382" s="15"/>
      <c r="R382" s="15"/>
      <c r="S382" s="15"/>
      <c r="T382" s="15"/>
      <c r="U382" s="15"/>
      <c r="V382" s="15"/>
      <c r="W382" s="15"/>
      <c r="X382" s="15"/>
      <c r="Y382" s="15"/>
      <c r="Z382" s="15"/>
    </row>
    <row r="383" spans="1:26" ht="12.75" customHeight="1">
      <c r="A383" s="15"/>
      <c r="B383" s="15"/>
      <c r="C383" s="15"/>
      <c r="D383" s="15"/>
      <c r="E383" s="15"/>
      <c r="F383" s="15"/>
      <c r="G383" s="15"/>
      <c r="H383" s="15"/>
      <c r="I383" s="15"/>
      <c r="J383" s="15"/>
      <c r="K383" s="15"/>
      <c r="L383" s="15"/>
      <c r="M383" s="15"/>
      <c r="N383" s="15"/>
      <c r="O383" s="15"/>
      <c r="P383" s="15"/>
      <c r="Q383" s="15"/>
      <c r="R383" s="15"/>
      <c r="S383" s="15"/>
      <c r="T383" s="15"/>
      <c r="U383" s="15"/>
      <c r="V383" s="15"/>
      <c r="W383" s="15"/>
      <c r="X383" s="15"/>
      <c r="Y383" s="15"/>
      <c r="Z383" s="15"/>
    </row>
    <row r="384" spans="1:26" ht="12.75" customHeight="1">
      <c r="A384" s="15"/>
      <c r="B384" s="15"/>
      <c r="C384" s="15"/>
      <c r="D384" s="15"/>
      <c r="E384" s="15"/>
      <c r="F384" s="15"/>
      <c r="G384" s="15"/>
      <c r="H384" s="15"/>
      <c r="I384" s="15"/>
      <c r="J384" s="15"/>
      <c r="K384" s="15"/>
      <c r="L384" s="15"/>
      <c r="M384" s="15"/>
      <c r="N384" s="15"/>
      <c r="O384" s="15"/>
      <c r="P384" s="15"/>
      <c r="Q384" s="15"/>
      <c r="R384" s="15"/>
      <c r="S384" s="15"/>
      <c r="T384" s="15"/>
      <c r="U384" s="15"/>
      <c r="V384" s="15"/>
      <c r="W384" s="15"/>
      <c r="X384" s="15"/>
      <c r="Y384" s="15"/>
      <c r="Z384" s="15"/>
    </row>
    <row r="385" spans="1:26" ht="12.75" customHeight="1">
      <c r="A385" s="15"/>
      <c r="B385" s="15"/>
      <c r="C385" s="15"/>
      <c r="D385" s="15"/>
      <c r="E385" s="15"/>
      <c r="F385" s="15"/>
      <c r="G385" s="15"/>
      <c r="H385" s="15"/>
      <c r="I385" s="15"/>
      <c r="J385" s="15"/>
      <c r="K385" s="15"/>
      <c r="L385" s="15"/>
      <c r="M385" s="15"/>
      <c r="N385" s="15"/>
      <c r="O385" s="15"/>
      <c r="P385" s="15"/>
      <c r="Q385" s="15"/>
      <c r="R385" s="15"/>
      <c r="S385" s="15"/>
      <c r="T385" s="15"/>
      <c r="U385" s="15"/>
      <c r="V385" s="15"/>
      <c r="W385" s="15"/>
      <c r="X385" s="15"/>
      <c r="Y385" s="15"/>
      <c r="Z385" s="15"/>
    </row>
    <row r="386" spans="1:26" ht="12.75" customHeight="1">
      <c r="A386" s="15"/>
      <c r="B386" s="15"/>
      <c r="C386" s="15"/>
      <c r="D386" s="15"/>
      <c r="E386" s="15"/>
      <c r="F386" s="15"/>
      <c r="G386" s="15"/>
      <c r="H386" s="15"/>
      <c r="I386" s="15"/>
      <c r="J386" s="15"/>
      <c r="K386" s="15"/>
      <c r="L386" s="15"/>
      <c r="M386" s="15"/>
      <c r="N386" s="15"/>
      <c r="O386" s="15"/>
      <c r="P386" s="15"/>
      <c r="Q386" s="15"/>
      <c r="R386" s="15"/>
      <c r="S386" s="15"/>
      <c r="T386" s="15"/>
      <c r="U386" s="15"/>
      <c r="V386" s="15"/>
      <c r="W386" s="15"/>
      <c r="X386" s="15"/>
      <c r="Y386" s="15"/>
      <c r="Z386" s="15"/>
    </row>
    <row r="387" spans="1:26" ht="12.75" customHeight="1">
      <c r="A387" s="15"/>
      <c r="B387" s="15"/>
      <c r="C387" s="15"/>
      <c r="D387" s="15"/>
      <c r="E387" s="15"/>
      <c r="F387" s="15"/>
      <c r="G387" s="15"/>
      <c r="H387" s="15"/>
      <c r="I387" s="15"/>
      <c r="J387" s="15"/>
      <c r="K387" s="15"/>
      <c r="L387" s="15"/>
      <c r="M387" s="15"/>
      <c r="N387" s="15"/>
      <c r="O387" s="15"/>
      <c r="P387" s="15"/>
      <c r="Q387" s="15"/>
      <c r="R387" s="15"/>
      <c r="S387" s="15"/>
      <c r="T387" s="15"/>
      <c r="U387" s="15"/>
      <c r="V387" s="15"/>
      <c r="W387" s="15"/>
      <c r="X387" s="15"/>
      <c r="Y387" s="15"/>
      <c r="Z387" s="15"/>
    </row>
    <row r="388" spans="1:26" ht="12.75" customHeight="1">
      <c r="A388" s="15"/>
      <c r="B388" s="15"/>
      <c r="C388" s="15"/>
      <c r="D388" s="15"/>
      <c r="E388" s="15"/>
      <c r="F388" s="15"/>
      <c r="G388" s="15"/>
      <c r="H388" s="15"/>
      <c r="I388" s="15"/>
      <c r="J388" s="15"/>
      <c r="K388" s="15"/>
      <c r="L388" s="15"/>
      <c r="M388" s="15"/>
      <c r="N388" s="15"/>
      <c r="O388" s="15"/>
      <c r="P388" s="15"/>
      <c r="Q388" s="15"/>
      <c r="R388" s="15"/>
      <c r="S388" s="15"/>
      <c r="T388" s="15"/>
      <c r="U388" s="15"/>
      <c r="V388" s="15"/>
      <c r="W388" s="15"/>
      <c r="X388" s="15"/>
      <c r="Y388" s="15"/>
      <c r="Z388" s="15"/>
    </row>
    <row r="389" spans="1:26" ht="12.75" customHeight="1">
      <c r="A389" s="15"/>
      <c r="B389" s="15"/>
      <c r="C389" s="15"/>
      <c r="D389" s="15"/>
      <c r="E389" s="15"/>
      <c r="F389" s="15"/>
      <c r="G389" s="15"/>
      <c r="H389" s="15"/>
      <c r="I389" s="15"/>
      <c r="J389" s="15"/>
      <c r="K389" s="15"/>
      <c r="L389" s="15"/>
      <c r="M389" s="15"/>
      <c r="N389" s="15"/>
      <c r="O389" s="15"/>
      <c r="P389" s="15"/>
      <c r="Q389" s="15"/>
      <c r="R389" s="15"/>
      <c r="S389" s="15"/>
      <c r="T389" s="15"/>
      <c r="U389" s="15"/>
      <c r="V389" s="15"/>
      <c r="W389" s="15"/>
      <c r="X389" s="15"/>
      <c r="Y389" s="15"/>
      <c r="Z389" s="15"/>
    </row>
    <row r="390" spans="1:26" ht="12.75" customHeight="1">
      <c r="A390" s="15"/>
      <c r="B390" s="15"/>
      <c r="C390" s="15"/>
      <c r="D390" s="15"/>
      <c r="E390" s="15"/>
      <c r="F390" s="15"/>
      <c r="G390" s="15"/>
      <c r="H390" s="15"/>
      <c r="I390" s="15"/>
      <c r="J390" s="15"/>
      <c r="K390" s="15"/>
      <c r="L390" s="15"/>
      <c r="M390" s="15"/>
      <c r="N390" s="15"/>
      <c r="O390" s="15"/>
      <c r="P390" s="15"/>
      <c r="Q390" s="15"/>
      <c r="R390" s="15"/>
      <c r="S390" s="15"/>
      <c r="T390" s="15"/>
      <c r="U390" s="15"/>
      <c r="V390" s="15"/>
      <c r="W390" s="15"/>
      <c r="X390" s="15"/>
      <c r="Y390" s="15"/>
      <c r="Z390" s="15"/>
    </row>
    <row r="391" spans="1:26" ht="12.75" customHeight="1">
      <c r="A391" s="15"/>
      <c r="B391" s="15"/>
      <c r="C391" s="15"/>
      <c r="D391" s="15"/>
      <c r="E391" s="15"/>
      <c r="F391" s="15"/>
      <c r="G391" s="15"/>
      <c r="H391" s="15"/>
      <c r="I391" s="15"/>
      <c r="J391" s="15"/>
      <c r="K391" s="15"/>
      <c r="L391" s="15"/>
      <c r="M391" s="15"/>
      <c r="N391" s="15"/>
      <c r="O391" s="15"/>
      <c r="P391" s="15"/>
      <c r="Q391" s="15"/>
      <c r="R391" s="15"/>
      <c r="S391" s="15"/>
      <c r="T391" s="15"/>
      <c r="U391" s="15"/>
      <c r="V391" s="15"/>
      <c r="W391" s="15"/>
      <c r="X391" s="15"/>
      <c r="Y391" s="15"/>
      <c r="Z391" s="15"/>
    </row>
    <row r="392" spans="1:26" ht="12.75" customHeight="1">
      <c r="A392" s="15"/>
      <c r="B392" s="15"/>
      <c r="C392" s="15"/>
      <c r="D392" s="15"/>
      <c r="E392" s="15"/>
      <c r="F392" s="15"/>
      <c r="G392" s="15"/>
      <c r="H392" s="15"/>
      <c r="I392" s="15"/>
      <c r="J392" s="15"/>
      <c r="K392" s="15"/>
      <c r="L392" s="15"/>
      <c r="M392" s="15"/>
      <c r="N392" s="15"/>
      <c r="O392" s="15"/>
      <c r="P392" s="15"/>
      <c r="Q392" s="15"/>
      <c r="R392" s="15"/>
      <c r="S392" s="15"/>
      <c r="T392" s="15"/>
      <c r="U392" s="15"/>
      <c r="V392" s="15"/>
      <c r="W392" s="15"/>
      <c r="X392" s="15"/>
      <c r="Y392" s="15"/>
      <c r="Z392" s="15"/>
    </row>
    <row r="393" spans="1:26" ht="12.75" customHeight="1">
      <c r="A393" s="15"/>
      <c r="B393" s="15"/>
      <c r="C393" s="15"/>
      <c r="D393" s="15"/>
      <c r="E393" s="15"/>
      <c r="F393" s="15"/>
      <c r="G393" s="15"/>
      <c r="H393" s="15"/>
      <c r="I393" s="15"/>
      <c r="J393" s="15"/>
      <c r="K393" s="15"/>
      <c r="L393" s="15"/>
      <c r="M393" s="15"/>
      <c r="N393" s="15"/>
      <c r="O393" s="15"/>
      <c r="P393" s="15"/>
      <c r="Q393" s="15"/>
      <c r="R393" s="15"/>
      <c r="S393" s="15"/>
      <c r="T393" s="15"/>
      <c r="U393" s="15"/>
      <c r="V393" s="15"/>
      <c r="W393" s="15"/>
      <c r="X393" s="15"/>
      <c r="Y393" s="15"/>
      <c r="Z393" s="15"/>
    </row>
    <row r="394" spans="1:26" ht="12.75" customHeight="1">
      <c r="A394" s="15"/>
      <c r="B394" s="15"/>
      <c r="C394" s="15"/>
      <c r="D394" s="15"/>
      <c r="E394" s="15"/>
      <c r="F394" s="15"/>
      <c r="G394" s="15"/>
      <c r="H394" s="15"/>
      <c r="I394" s="15"/>
      <c r="J394" s="15"/>
      <c r="K394" s="15"/>
      <c r="L394" s="15"/>
      <c r="M394" s="15"/>
      <c r="N394" s="15"/>
      <c r="O394" s="15"/>
      <c r="P394" s="15"/>
      <c r="Q394" s="15"/>
      <c r="R394" s="15"/>
      <c r="S394" s="15"/>
      <c r="T394" s="15"/>
      <c r="U394" s="15"/>
      <c r="V394" s="15"/>
      <c r="W394" s="15"/>
      <c r="X394" s="15"/>
      <c r="Y394" s="15"/>
      <c r="Z394" s="15"/>
    </row>
    <row r="395" spans="1:26" ht="12.75" customHeight="1">
      <c r="A395" s="15"/>
      <c r="B395" s="15"/>
      <c r="C395" s="15"/>
      <c r="D395" s="15"/>
      <c r="E395" s="15"/>
      <c r="F395" s="15"/>
      <c r="G395" s="15"/>
      <c r="H395" s="15"/>
      <c r="I395" s="15"/>
      <c r="J395" s="15"/>
      <c r="K395" s="15"/>
      <c r="L395" s="15"/>
      <c r="M395" s="15"/>
      <c r="N395" s="15"/>
      <c r="O395" s="15"/>
      <c r="P395" s="15"/>
      <c r="Q395" s="15"/>
      <c r="R395" s="15"/>
      <c r="S395" s="15"/>
      <c r="T395" s="15"/>
      <c r="U395" s="15"/>
      <c r="V395" s="15"/>
      <c r="W395" s="15"/>
      <c r="X395" s="15"/>
      <c r="Y395" s="15"/>
      <c r="Z395" s="15"/>
    </row>
    <row r="396" spans="1:26" ht="12.75" customHeight="1">
      <c r="A396" s="15"/>
      <c r="B396" s="15"/>
      <c r="C396" s="15"/>
      <c r="D396" s="15"/>
      <c r="E396" s="15"/>
      <c r="F396" s="15"/>
      <c r="G396" s="15"/>
      <c r="H396" s="15"/>
      <c r="I396" s="15"/>
      <c r="J396" s="15"/>
      <c r="K396" s="15"/>
      <c r="L396" s="15"/>
      <c r="M396" s="15"/>
      <c r="N396" s="15"/>
      <c r="O396" s="15"/>
      <c r="P396" s="15"/>
      <c r="Q396" s="15"/>
      <c r="R396" s="15"/>
      <c r="S396" s="15"/>
      <c r="T396" s="15"/>
      <c r="U396" s="15"/>
      <c r="V396" s="15"/>
      <c r="W396" s="15"/>
      <c r="X396" s="15"/>
      <c r="Y396" s="15"/>
      <c r="Z396" s="15"/>
    </row>
    <row r="397" spans="1:26" ht="12.75" customHeight="1">
      <c r="A397" s="15"/>
      <c r="B397" s="15"/>
      <c r="C397" s="15"/>
      <c r="D397" s="15"/>
      <c r="E397" s="15"/>
      <c r="F397" s="15"/>
      <c r="G397" s="15"/>
      <c r="H397" s="15"/>
      <c r="I397" s="15"/>
      <c r="J397" s="15"/>
      <c r="K397" s="15"/>
      <c r="L397" s="15"/>
      <c r="M397" s="15"/>
      <c r="N397" s="15"/>
      <c r="O397" s="15"/>
      <c r="P397" s="15"/>
      <c r="Q397" s="15"/>
      <c r="R397" s="15"/>
      <c r="S397" s="15"/>
      <c r="T397" s="15"/>
      <c r="U397" s="15"/>
      <c r="V397" s="15"/>
      <c r="W397" s="15"/>
      <c r="X397" s="15"/>
      <c r="Y397" s="15"/>
      <c r="Z397" s="15"/>
    </row>
    <row r="398" spans="1:26" ht="12.75" customHeight="1">
      <c r="A398" s="15"/>
      <c r="B398" s="15"/>
      <c r="C398" s="15"/>
      <c r="D398" s="15"/>
      <c r="E398" s="15"/>
      <c r="F398" s="15"/>
      <c r="G398" s="15"/>
      <c r="H398" s="15"/>
      <c r="I398" s="15"/>
      <c r="J398" s="15"/>
      <c r="K398" s="15"/>
      <c r="L398" s="15"/>
      <c r="M398" s="15"/>
      <c r="N398" s="15"/>
      <c r="O398" s="15"/>
      <c r="P398" s="15"/>
      <c r="Q398" s="15"/>
      <c r="R398" s="15"/>
      <c r="S398" s="15"/>
      <c r="T398" s="15"/>
      <c r="U398" s="15"/>
      <c r="V398" s="15"/>
      <c r="W398" s="15"/>
      <c r="X398" s="15"/>
      <c r="Y398" s="15"/>
      <c r="Z398" s="15"/>
    </row>
    <row r="399" spans="1:26" ht="12.75" customHeight="1">
      <c r="A399" s="15"/>
      <c r="B399" s="15"/>
      <c r="C399" s="15"/>
      <c r="D399" s="15"/>
      <c r="E399" s="15"/>
      <c r="F399" s="15"/>
      <c r="G399" s="15"/>
      <c r="H399" s="15"/>
      <c r="I399" s="15"/>
      <c r="J399" s="15"/>
      <c r="K399" s="15"/>
      <c r="L399" s="15"/>
      <c r="M399" s="15"/>
      <c r="N399" s="15"/>
      <c r="O399" s="15"/>
      <c r="P399" s="15"/>
      <c r="Q399" s="15"/>
      <c r="R399" s="15"/>
      <c r="S399" s="15"/>
      <c r="T399" s="15"/>
      <c r="U399" s="15"/>
      <c r="V399" s="15"/>
      <c r="W399" s="15"/>
      <c r="X399" s="15"/>
      <c r="Y399" s="15"/>
      <c r="Z399" s="15"/>
    </row>
    <row r="400" spans="1:26" ht="12.75" customHeight="1">
      <c r="A400" s="15"/>
      <c r="B400" s="15"/>
      <c r="C400" s="15"/>
      <c r="D400" s="15"/>
      <c r="E400" s="15"/>
      <c r="F400" s="15"/>
      <c r="G400" s="15"/>
      <c r="H400" s="15"/>
      <c r="I400" s="15"/>
      <c r="J400" s="15"/>
      <c r="K400" s="15"/>
      <c r="L400" s="15"/>
      <c r="M400" s="15"/>
      <c r="N400" s="15"/>
      <c r="O400" s="15"/>
      <c r="P400" s="15"/>
      <c r="Q400" s="15"/>
      <c r="R400" s="15"/>
      <c r="S400" s="15"/>
      <c r="T400" s="15"/>
      <c r="U400" s="15"/>
      <c r="V400" s="15"/>
      <c r="W400" s="15"/>
      <c r="X400" s="15"/>
      <c r="Y400" s="15"/>
      <c r="Z400" s="15"/>
    </row>
    <row r="401" spans="1:26" ht="12.75" customHeight="1">
      <c r="A401" s="15"/>
      <c r="B401" s="15"/>
      <c r="C401" s="15"/>
      <c r="D401" s="15"/>
      <c r="E401" s="15"/>
      <c r="F401" s="15"/>
      <c r="G401" s="15"/>
      <c r="H401" s="15"/>
      <c r="I401" s="15"/>
      <c r="J401" s="15"/>
      <c r="K401" s="15"/>
      <c r="L401" s="15"/>
      <c r="M401" s="15"/>
      <c r="N401" s="15"/>
      <c r="O401" s="15"/>
      <c r="P401" s="15"/>
      <c r="Q401" s="15"/>
      <c r="R401" s="15"/>
      <c r="S401" s="15"/>
      <c r="T401" s="15"/>
      <c r="U401" s="15"/>
      <c r="V401" s="15"/>
      <c r="W401" s="15"/>
      <c r="X401" s="15"/>
      <c r="Y401" s="15"/>
      <c r="Z401" s="15"/>
    </row>
    <row r="402" spans="1:26" ht="12.75" customHeight="1">
      <c r="A402" s="15"/>
      <c r="B402" s="15"/>
      <c r="C402" s="15"/>
      <c r="D402" s="15"/>
      <c r="E402" s="15"/>
      <c r="F402" s="15"/>
      <c r="G402" s="15"/>
      <c r="H402" s="15"/>
      <c r="I402" s="15"/>
      <c r="J402" s="15"/>
      <c r="K402" s="15"/>
      <c r="L402" s="15"/>
      <c r="M402" s="15"/>
      <c r="N402" s="15"/>
      <c r="O402" s="15"/>
      <c r="P402" s="15"/>
      <c r="Q402" s="15"/>
      <c r="R402" s="15"/>
      <c r="S402" s="15"/>
      <c r="T402" s="15"/>
      <c r="U402" s="15"/>
      <c r="V402" s="15"/>
      <c r="W402" s="15"/>
      <c r="X402" s="15"/>
      <c r="Y402" s="15"/>
      <c r="Z402" s="15"/>
    </row>
    <row r="403" spans="1:26" ht="12.75" customHeight="1">
      <c r="A403" s="15"/>
      <c r="B403" s="15"/>
      <c r="C403" s="15"/>
      <c r="D403" s="15"/>
      <c r="E403" s="15"/>
      <c r="F403" s="15"/>
      <c r="G403" s="15"/>
      <c r="H403" s="15"/>
      <c r="I403" s="15"/>
      <c r="J403" s="15"/>
      <c r="K403" s="15"/>
      <c r="L403" s="15"/>
      <c r="M403" s="15"/>
      <c r="N403" s="15"/>
      <c r="O403" s="15"/>
      <c r="P403" s="15"/>
      <c r="Q403" s="15"/>
      <c r="R403" s="15"/>
      <c r="S403" s="15"/>
      <c r="T403" s="15"/>
      <c r="U403" s="15"/>
      <c r="V403" s="15"/>
      <c r="W403" s="15"/>
      <c r="X403" s="15"/>
      <c r="Y403" s="15"/>
      <c r="Z403" s="15"/>
    </row>
    <row r="404" spans="1:26" ht="12.75" customHeight="1">
      <c r="A404" s="15"/>
      <c r="B404" s="15"/>
      <c r="C404" s="15"/>
      <c r="D404" s="15"/>
      <c r="E404" s="15"/>
      <c r="F404" s="15"/>
      <c r="G404" s="15"/>
      <c r="H404" s="15"/>
      <c r="I404" s="15"/>
      <c r="J404" s="15"/>
      <c r="K404" s="15"/>
      <c r="L404" s="15"/>
      <c r="M404" s="15"/>
      <c r="N404" s="15"/>
      <c r="O404" s="15"/>
      <c r="P404" s="15"/>
      <c r="Q404" s="15"/>
      <c r="R404" s="15"/>
      <c r="S404" s="15"/>
      <c r="T404" s="15"/>
      <c r="U404" s="15"/>
      <c r="V404" s="15"/>
      <c r="W404" s="15"/>
      <c r="X404" s="15"/>
      <c r="Y404" s="15"/>
      <c r="Z404" s="15"/>
    </row>
    <row r="405" spans="1:26" ht="12.75" customHeight="1">
      <c r="A405" s="15"/>
      <c r="B405" s="15"/>
      <c r="C405" s="15"/>
      <c r="D405" s="15"/>
      <c r="E405" s="15"/>
      <c r="F405" s="15"/>
      <c r="G405" s="15"/>
      <c r="H405" s="15"/>
      <c r="I405" s="15"/>
      <c r="J405" s="15"/>
      <c r="K405" s="15"/>
      <c r="L405" s="15"/>
      <c r="M405" s="15"/>
      <c r="N405" s="15"/>
      <c r="O405" s="15"/>
      <c r="P405" s="15"/>
      <c r="Q405" s="15"/>
      <c r="R405" s="15"/>
      <c r="S405" s="15"/>
      <c r="T405" s="15"/>
      <c r="U405" s="15"/>
      <c r="V405" s="15"/>
      <c r="W405" s="15"/>
      <c r="X405" s="15"/>
      <c r="Y405" s="15"/>
      <c r="Z405" s="15"/>
    </row>
    <row r="406" spans="1:26" ht="12.75" customHeight="1">
      <c r="A406" s="15"/>
      <c r="B406" s="15"/>
      <c r="C406" s="15"/>
      <c r="D406" s="15"/>
      <c r="E406" s="15"/>
      <c r="F406" s="15"/>
      <c r="G406" s="15"/>
      <c r="H406" s="15"/>
      <c r="I406" s="15"/>
      <c r="J406" s="15"/>
      <c r="K406" s="15"/>
      <c r="L406" s="15"/>
      <c r="M406" s="15"/>
      <c r="N406" s="15"/>
      <c r="O406" s="15"/>
      <c r="P406" s="15"/>
      <c r="Q406" s="15"/>
      <c r="R406" s="15"/>
      <c r="S406" s="15"/>
      <c r="T406" s="15"/>
      <c r="U406" s="15"/>
      <c r="V406" s="15"/>
      <c r="W406" s="15"/>
      <c r="X406" s="15"/>
      <c r="Y406" s="15"/>
      <c r="Z406" s="15"/>
    </row>
    <row r="407" spans="1:26" ht="12.75" customHeight="1">
      <c r="A407" s="15"/>
      <c r="B407" s="15"/>
      <c r="C407" s="15"/>
      <c r="D407" s="15"/>
      <c r="E407" s="15"/>
      <c r="F407" s="15"/>
      <c r="G407" s="15"/>
      <c r="H407" s="15"/>
      <c r="I407" s="15"/>
      <c r="J407" s="15"/>
      <c r="K407" s="15"/>
      <c r="L407" s="15"/>
      <c r="M407" s="15"/>
      <c r="N407" s="15"/>
      <c r="O407" s="15"/>
      <c r="P407" s="15"/>
      <c r="Q407" s="15"/>
      <c r="R407" s="15"/>
      <c r="S407" s="15"/>
      <c r="T407" s="15"/>
      <c r="U407" s="15"/>
      <c r="V407" s="15"/>
      <c r="W407" s="15"/>
      <c r="X407" s="15"/>
      <c r="Y407" s="15"/>
      <c r="Z407" s="15"/>
    </row>
    <row r="408" spans="1:26" ht="12.75" customHeight="1">
      <c r="A408" s="15"/>
      <c r="B408" s="15"/>
      <c r="C408" s="15"/>
      <c r="D408" s="15"/>
      <c r="E408" s="15"/>
      <c r="F408" s="15"/>
      <c r="G408" s="15"/>
      <c r="H408" s="15"/>
      <c r="I408" s="15"/>
      <c r="J408" s="15"/>
      <c r="K408" s="15"/>
      <c r="L408" s="15"/>
      <c r="M408" s="15"/>
      <c r="N408" s="15"/>
      <c r="O408" s="15"/>
      <c r="P408" s="15"/>
      <c r="Q408" s="15"/>
      <c r="R408" s="15"/>
      <c r="S408" s="15"/>
      <c r="T408" s="15"/>
      <c r="U408" s="15"/>
      <c r="V408" s="15"/>
      <c r="W408" s="15"/>
      <c r="X408" s="15"/>
      <c r="Y408" s="15"/>
      <c r="Z408" s="15"/>
    </row>
    <row r="409" spans="1:26" ht="12.75" customHeight="1">
      <c r="A409" s="15"/>
      <c r="B409" s="15"/>
      <c r="C409" s="15"/>
      <c r="D409" s="15"/>
      <c r="E409" s="15"/>
      <c r="F409" s="15"/>
      <c r="G409" s="15"/>
      <c r="H409" s="15"/>
      <c r="I409" s="15"/>
      <c r="J409" s="15"/>
      <c r="K409" s="15"/>
      <c r="L409" s="15"/>
      <c r="M409" s="15"/>
      <c r="N409" s="15"/>
      <c r="O409" s="15"/>
      <c r="P409" s="15"/>
      <c r="Q409" s="15"/>
      <c r="R409" s="15"/>
      <c r="S409" s="15"/>
      <c r="T409" s="15"/>
      <c r="U409" s="15"/>
      <c r="V409" s="15"/>
      <c r="W409" s="15"/>
      <c r="X409" s="15"/>
      <c r="Y409" s="15"/>
      <c r="Z409" s="15"/>
    </row>
    <row r="410" spans="1:26" ht="12.75" customHeight="1">
      <c r="A410" s="15"/>
      <c r="B410" s="15"/>
      <c r="C410" s="15"/>
      <c r="D410" s="15"/>
      <c r="E410" s="15"/>
      <c r="F410" s="15"/>
      <c r="G410" s="15"/>
      <c r="H410" s="15"/>
      <c r="I410" s="15"/>
      <c r="J410" s="15"/>
      <c r="K410" s="15"/>
      <c r="L410" s="15"/>
      <c r="M410" s="15"/>
      <c r="N410" s="15"/>
      <c r="O410" s="15"/>
      <c r="P410" s="15"/>
      <c r="Q410" s="15"/>
      <c r="R410" s="15"/>
      <c r="S410" s="15"/>
      <c r="T410" s="15"/>
      <c r="U410" s="15"/>
      <c r="V410" s="15"/>
      <c r="W410" s="15"/>
      <c r="X410" s="15"/>
      <c r="Y410" s="15"/>
      <c r="Z410" s="15"/>
    </row>
    <row r="411" spans="1:26" ht="12.75" customHeight="1">
      <c r="A411" s="15"/>
      <c r="B411" s="15"/>
      <c r="C411" s="15"/>
      <c r="D411" s="15"/>
      <c r="E411" s="15"/>
      <c r="F411" s="15"/>
      <c r="G411" s="15"/>
      <c r="H411" s="15"/>
      <c r="I411" s="15"/>
      <c r="J411" s="15"/>
      <c r="K411" s="15"/>
      <c r="L411" s="15"/>
      <c r="M411" s="15"/>
      <c r="N411" s="15"/>
      <c r="O411" s="15"/>
      <c r="P411" s="15"/>
      <c r="Q411" s="15"/>
      <c r="R411" s="15"/>
      <c r="S411" s="15"/>
      <c r="T411" s="15"/>
      <c r="U411" s="15"/>
      <c r="V411" s="15"/>
      <c r="W411" s="15"/>
      <c r="X411" s="15"/>
      <c r="Y411" s="15"/>
      <c r="Z411" s="15"/>
    </row>
    <row r="412" spans="1:26" ht="12.75" customHeight="1">
      <c r="A412" s="15"/>
      <c r="B412" s="15"/>
      <c r="C412" s="15"/>
      <c r="D412" s="15"/>
      <c r="E412" s="15"/>
      <c r="F412" s="15"/>
      <c r="G412" s="15"/>
      <c r="H412" s="15"/>
      <c r="I412" s="15"/>
      <c r="J412" s="15"/>
      <c r="K412" s="15"/>
      <c r="L412" s="15"/>
      <c r="M412" s="15"/>
      <c r="N412" s="15"/>
      <c r="O412" s="15"/>
      <c r="P412" s="15"/>
      <c r="Q412" s="15"/>
      <c r="R412" s="15"/>
      <c r="S412" s="15"/>
      <c r="T412" s="15"/>
      <c r="U412" s="15"/>
      <c r="V412" s="15"/>
      <c r="W412" s="15"/>
      <c r="X412" s="15"/>
      <c r="Y412" s="15"/>
      <c r="Z412" s="15"/>
    </row>
    <row r="413" spans="1:26" ht="12.75" customHeight="1">
      <c r="A413" s="15"/>
      <c r="B413" s="15"/>
      <c r="C413" s="15"/>
      <c r="D413" s="15"/>
      <c r="E413" s="15"/>
      <c r="F413" s="15"/>
      <c r="G413" s="15"/>
      <c r="H413" s="15"/>
      <c r="I413" s="15"/>
      <c r="J413" s="15"/>
      <c r="K413" s="15"/>
      <c r="L413" s="15"/>
      <c r="M413" s="15"/>
      <c r="N413" s="15"/>
      <c r="O413" s="15"/>
      <c r="P413" s="15"/>
      <c r="Q413" s="15"/>
      <c r="R413" s="15"/>
      <c r="S413" s="15"/>
      <c r="T413" s="15"/>
      <c r="U413" s="15"/>
      <c r="V413" s="15"/>
      <c r="W413" s="15"/>
      <c r="X413" s="15"/>
      <c r="Y413" s="15"/>
      <c r="Z413" s="15"/>
    </row>
    <row r="414" spans="1:26" ht="12.75" customHeight="1">
      <c r="A414" s="15"/>
      <c r="B414" s="15"/>
      <c r="C414" s="15"/>
      <c r="D414" s="15"/>
      <c r="E414" s="15"/>
      <c r="F414" s="15"/>
      <c r="G414" s="15"/>
      <c r="H414" s="15"/>
      <c r="I414" s="15"/>
      <c r="J414" s="15"/>
      <c r="K414" s="15"/>
      <c r="L414" s="15"/>
      <c r="M414" s="15"/>
      <c r="N414" s="15"/>
      <c r="O414" s="15"/>
      <c r="P414" s="15"/>
      <c r="Q414" s="15"/>
      <c r="R414" s="15"/>
      <c r="S414" s="15"/>
      <c r="T414" s="15"/>
      <c r="U414" s="15"/>
      <c r="V414" s="15"/>
      <c r="W414" s="15"/>
      <c r="X414" s="15"/>
      <c r="Y414" s="15"/>
      <c r="Z414" s="15"/>
    </row>
    <row r="415" spans="1:26" ht="12.75" customHeight="1">
      <c r="A415" s="15"/>
      <c r="B415" s="15"/>
      <c r="C415" s="15"/>
      <c r="D415" s="15"/>
      <c r="E415" s="15"/>
      <c r="F415" s="15"/>
      <c r="G415" s="15"/>
      <c r="H415" s="15"/>
      <c r="I415" s="15"/>
      <c r="J415" s="15"/>
      <c r="K415" s="15"/>
      <c r="L415" s="15"/>
      <c r="M415" s="15"/>
      <c r="N415" s="15"/>
      <c r="O415" s="15"/>
      <c r="P415" s="15"/>
      <c r="Q415" s="15"/>
      <c r="R415" s="15"/>
      <c r="S415" s="15"/>
      <c r="T415" s="15"/>
      <c r="U415" s="15"/>
      <c r="V415" s="15"/>
      <c r="W415" s="15"/>
      <c r="X415" s="15"/>
      <c r="Y415" s="15"/>
      <c r="Z415" s="15"/>
    </row>
    <row r="416" spans="1:26" ht="12.75" customHeight="1">
      <c r="A416" s="15"/>
      <c r="B416" s="15"/>
      <c r="C416" s="15"/>
      <c r="D416" s="15"/>
      <c r="E416" s="15"/>
      <c r="F416" s="15"/>
      <c r="G416" s="15"/>
      <c r="H416" s="15"/>
      <c r="I416" s="15"/>
      <c r="J416" s="15"/>
      <c r="K416" s="15"/>
      <c r="L416" s="15"/>
      <c r="M416" s="15"/>
      <c r="N416" s="15"/>
      <c r="O416" s="15"/>
      <c r="P416" s="15"/>
      <c r="Q416" s="15"/>
      <c r="R416" s="15"/>
      <c r="S416" s="15"/>
      <c r="T416" s="15"/>
      <c r="U416" s="15"/>
      <c r="V416" s="15"/>
      <c r="W416" s="15"/>
      <c r="X416" s="15"/>
      <c r="Y416" s="15"/>
      <c r="Z416" s="15"/>
    </row>
    <row r="417" spans="1:26" ht="12.75" customHeight="1">
      <c r="A417" s="15"/>
      <c r="B417" s="15"/>
      <c r="C417" s="15"/>
      <c r="D417" s="15"/>
      <c r="E417" s="15"/>
      <c r="F417" s="15"/>
      <c r="G417" s="15"/>
      <c r="H417" s="15"/>
      <c r="I417" s="15"/>
      <c r="J417" s="15"/>
      <c r="K417" s="15"/>
      <c r="L417" s="15"/>
      <c r="M417" s="15"/>
      <c r="N417" s="15"/>
      <c r="O417" s="15"/>
      <c r="P417" s="15"/>
      <c r="Q417" s="15"/>
      <c r="R417" s="15"/>
      <c r="S417" s="15"/>
      <c r="T417" s="15"/>
      <c r="U417" s="15"/>
      <c r="V417" s="15"/>
      <c r="W417" s="15"/>
      <c r="X417" s="15"/>
      <c r="Y417" s="15"/>
      <c r="Z417" s="15"/>
    </row>
    <row r="418" spans="1:26" ht="12.75" customHeight="1">
      <c r="A418" s="15"/>
      <c r="B418" s="15"/>
      <c r="C418" s="15"/>
      <c r="D418" s="15"/>
      <c r="E418" s="15"/>
      <c r="F418" s="15"/>
      <c r="G418" s="15"/>
      <c r="H418" s="15"/>
      <c r="I418" s="15"/>
      <c r="J418" s="15"/>
      <c r="K418" s="15"/>
      <c r="L418" s="15"/>
      <c r="M418" s="15"/>
      <c r="N418" s="15"/>
      <c r="O418" s="15"/>
      <c r="P418" s="15"/>
      <c r="Q418" s="15"/>
      <c r="R418" s="15"/>
      <c r="S418" s="15"/>
      <c r="T418" s="15"/>
      <c r="U418" s="15"/>
      <c r="V418" s="15"/>
      <c r="W418" s="15"/>
      <c r="X418" s="15"/>
      <c r="Y418" s="15"/>
      <c r="Z418" s="15"/>
    </row>
    <row r="419" spans="1:26" ht="12.75" customHeight="1">
      <c r="A419" s="15"/>
      <c r="B419" s="15"/>
      <c r="C419" s="15"/>
      <c r="D419" s="15"/>
      <c r="E419" s="15"/>
      <c r="F419" s="15"/>
      <c r="G419" s="15"/>
      <c r="H419" s="15"/>
      <c r="I419" s="15"/>
      <c r="J419" s="15"/>
      <c r="K419" s="15"/>
      <c r="L419" s="15"/>
      <c r="M419" s="15"/>
      <c r="N419" s="15"/>
      <c r="O419" s="15"/>
      <c r="P419" s="15"/>
      <c r="Q419" s="15"/>
      <c r="R419" s="15"/>
      <c r="S419" s="15"/>
      <c r="T419" s="15"/>
      <c r="U419" s="15"/>
      <c r="V419" s="15"/>
      <c r="W419" s="15"/>
      <c r="X419" s="15"/>
      <c r="Y419" s="15"/>
      <c r="Z419" s="15"/>
    </row>
    <row r="420" spans="1:26" ht="12.75" customHeight="1">
      <c r="A420" s="15"/>
      <c r="B420" s="15"/>
      <c r="C420" s="15"/>
      <c r="D420" s="15"/>
      <c r="E420" s="15"/>
      <c r="F420" s="15"/>
      <c r="G420" s="15"/>
      <c r="H420" s="15"/>
      <c r="I420" s="15"/>
      <c r="J420" s="15"/>
      <c r="K420" s="15"/>
      <c r="L420" s="15"/>
      <c r="M420" s="15"/>
      <c r="N420" s="15"/>
      <c r="O420" s="15"/>
      <c r="P420" s="15"/>
      <c r="Q420" s="15"/>
      <c r="R420" s="15"/>
      <c r="S420" s="15"/>
      <c r="T420" s="15"/>
      <c r="U420" s="15"/>
      <c r="V420" s="15"/>
      <c r="W420" s="15"/>
      <c r="X420" s="15"/>
      <c r="Y420" s="15"/>
      <c r="Z420" s="15"/>
    </row>
    <row r="421" spans="1:26" ht="12.75" customHeight="1">
      <c r="A421" s="15"/>
      <c r="B421" s="15"/>
      <c r="C421" s="15"/>
      <c r="D421" s="15"/>
      <c r="E421" s="15"/>
      <c r="F421" s="15"/>
      <c r="G421" s="15"/>
      <c r="H421" s="15"/>
      <c r="I421" s="15"/>
      <c r="J421" s="15"/>
      <c r="K421" s="15"/>
      <c r="L421" s="15"/>
      <c r="M421" s="15"/>
      <c r="N421" s="15"/>
      <c r="O421" s="15"/>
      <c r="P421" s="15"/>
      <c r="Q421" s="15"/>
      <c r="R421" s="15"/>
      <c r="S421" s="15"/>
      <c r="T421" s="15"/>
      <c r="U421" s="15"/>
      <c r="V421" s="15"/>
      <c r="W421" s="15"/>
      <c r="X421" s="15"/>
      <c r="Y421" s="15"/>
      <c r="Z421" s="15"/>
    </row>
    <row r="422" spans="1:26" ht="12.75" customHeight="1">
      <c r="A422" s="15"/>
      <c r="B422" s="15"/>
      <c r="C422" s="15"/>
      <c r="D422" s="15"/>
      <c r="E422" s="15"/>
      <c r="F422" s="15"/>
      <c r="G422" s="15"/>
      <c r="H422" s="15"/>
      <c r="I422" s="15"/>
      <c r="J422" s="15"/>
      <c r="K422" s="15"/>
      <c r="L422" s="15"/>
      <c r="M422" s="15"/>
      <c r="N422" s="15"/>
      <c r="O422" s="15"/>
      <c r="P422" s="15"/>
      <c r="Q422" s="15"/>
      <c r="R422" s="15"/>
      <c r="S422" s="15"/>
      <c r="T422" s="15"/>
      <c r="U422" s="15"/>
      <c r="V422" s="15"/>
      <c r="W422" s="15"/>
      <c r="X422" s="15"/>
      <c r="Y422" s="15"/>
      <c r="Z422" s="15"/>
    </row>
    <row r="423" spans="1:26" ht="12.75" customHeight="1">
      <c r="A423" s="15"/>
      <c r="B423" s="15"/>
      <c r="C423" s="15"/>
      <c r="D423" s="15"/>
      <c r="E423" s="15"/>
      <c r="F423" s="15"/>
      <c r="G423" s="15"/>
      <c r="H423" s="15"/>
      <c r="I423" s="15"/>
      <c r="J423" s="15"/>
      <c r="K423" s="15"/>
      <c r="L423" s="15"/>
      <c r="M423" s="15"/>
      <c r="N423" s="15"/>
      <c r="O423" s="15"/>
      <c r="P423" s="15"/>
      <c r="Q423" s="15"/>
      <c r="R423" s="15"/>
      <c r="S423" s="15"/>
      <c r="T423" s="15"/>
      <c r="U423" s="15"/>
      <c r="V423" s="15"/>
      <c r="W423" s="15"/>
      <c r="X423" s="15"/>
      <c r="Y423" s="15"/>
      <c r="Z423" s="15"/>
    </row>
    <row r="424" spans="1:26" ht="12.75" customHeight="1">
      <c r="A424" s="15"/>
      <c r="B424" s="15"/>
      <c r="C424" s="15"/>
      <c r="D424" s="15"/>
      <c r="E424" s="15"/>
      <c r="F424" s="15"/>
      <c r="G424" s="15"/>
      <c r="H424" s="15"/>
      <c r="I424" s="15"/>
      <c r="J424" s="15"/>
      <c r="K424" s="15"/>
      <c r="L424" s="15"/>
      <c r="M424" s="15"/>
      <c r="N424" s="15"/>
      <c r="O424" s="15"/>
      <c r="P424" s="15"/>
      <c r="Q424" s="15"/>
      <c r="R424" s="15"/>
      <c r="S424" s="15"/>
      <c r="T424" s="15"/>
      <c r="U424" s="15"/>
      <c r="V424" s="15"/>
      <c r="W424" s="15"/>
      <c r="X424" s="15"/>
      <c r="Y424" s="15"/>
      <c r="Z424" s="15"/>
    </row>
    <row r="425" spans="1:26" ht="12.75" customHeight="1">
      <c r="A425" s="15"/>
      <c r="B425" s="15"/>
      <c r="C425" s="15"/>
      <c r="D425" s="15"/>
      <c r="E425" s="15"/>
      <c r="F425" s="15"/>
      <c r="G425" s="15"/>
      <c r="H425" s="15"/>
      <c r="I425" s="15"/>
      <c r="J425" s="15"/>
      <c r="K425" s="15"/>
      <c r="L425" s="15"/>
      <c r="M425" s="15"/>
      <c r="N425" s="15"/>
      <c r="O425" s="15"/>
      <c r="P425" s="15"/>
      <c r="Q425" s="15"/>
      <c r="R425" s="15"/>
      <c r="S425" s="15"/>
      <c r="T425" s="15"/>
      <c r="U425" s="15"/>
      <c r="V425" s="15"/>
      <c r="W425" s="15"/>
      <c r="X425" s="15"/>
      <c r="Y425" s="15"/>
      <c r="Z425" s="15"/>
    </row>
    <row r="426" spans="1:26" ht="12.75" customHeight="1">
      <c r="A426" s="15"/>
      <c r="B426" s="15"/>
      <c r="C426" s="15"/>
      <c r="D426" s="15"/>
      <c r="E426" s="15"/>
      <c r="F426" s="15"/>
      <c r="G426" s="15"/>
      <c r="H426" s="15"/>
      <c r="I426" s="15"/>
      <c r="J426" s="15"/>
      <c r="K426" s="15"/>
      <c r="L426" s="15"/>
      <c r="M426" s="15"/>
      <c r="N426" s="15"/>
      <c r="O426" s="15"/>
      <c r="P426" s="15"/>
      <c r="Q426" s="15"/>
      <c r="R426" s="15"/>
      <c r="S426" s="15"/>
      <c r="T426" s="15"/>
      <c r="U426" s="15"/>
      <c r="V426" s="15"/>
      <c r="W426" s="15"/>
      <c r="X426" s="15"/>
      <c r="Y426" s="15"/>
      <c r="Z426" s="15"/>
    </row>
    <row r="427" spans="1:26" ht="12.75" customHeight="1">
      <c r="A427" s="15"/>
      <c r="B427" s="15"/>
      <c r="C427" s="15"/>
      <c r="D427" s="15"/>
      <c r="E427" s="15"/>
      <c r="F427" s="15"/>
      <c r="G427" s="15"/>
      <c r="H427" s="15"/>
      <c r="I427" s="15"/>
      <c r="J427" s="15"/>
      <c r="K427" s="15"/>
      <c r="L427" s="15"/>
      <c r="M427" s="15"/>
      <c r="N427" s="15"/>
      <c r="O427" s="15"/>
      <c r="P427" s="15"/>
      <c r="Q427" s="15"/>
      <c r="R427" s="15"/>
      <c r="S427" s="15"/>
      <c r="T427" s="15"/>
      <c r="U427" s="15"/>
      <c r="V427" s="15"/>
      <c r="W427" s="15"/>
      <c r="X427" s="15"/>
      <c r="Y427" s="15"/>
      <c r="Z427" s="15"/>
    </row>
    <row r="428" spans="1:26" ht="12.75" customHeight="1">
      <c r="A428" s="15"/>
      <c r="B428" s="15"/>
      <c r="C428" s="15"/>
      <c r="D428" s="15"/>
      <c r="E428" s="15"/>
      <c r="F428" s="15"/>
      <c r="G428" s="15"/>
      <c r="H428" s="15"/>
      <c r="I428" s="15"/>
      <c r="J428" s="15"/>
      <c r="K428" s="15"/>
      <c r="L428" s="15"/>
      <c r="M428" s="15"/>
      <c r="N428" s="15"/>
      <c r="O428" s="15"/>
      <c r="P428" s="15"/>
      <c r="Q428" s="15"/>
      <c r="R428" s="15"/>
      <c r="S428" s="15"/>
      <c r="T428" s="15"/>
      <c r="U428" s="15"/>
      <c r="V428" s="15"/>
      <c r="W428" s="15"/>
      <c r="X428" s="15"/>
      <c r="Y428" s="15"/>
      <c r="Z428" s="15"/>
    </row>
    <row r="429" spans="1:26" ht="12.75" customHeight="1">
      <c r="A429" s="15"/>
      <c r="B429" s="15"/>
      <c r="C429" s="15"/>
      <c r="D429" s="15"/>
      <c r="E429" s="15"/>
      <c r="F429" s="15"/>
      <c r="G429" s="15"/>
      <c r="H429" s="15"/>
      <c r="I429" s="15"/>
      <c r="J429" s="15"/>
      <c r="K429" s="15"/>
      <c r="L429" s="15"/>
      <c r="M429" s="15"/>
      <c r="N429" s="15"/>
      <c r="O429" s="15"/>
      <c r="P429" s="15"/>
      <c r="Q429" s="15"/>
      <c r="R429" s="15"/>
      <c r="S429" s="15"/>
      <c r="T429" s="15"/>
      <c r="U429" s="15"/>
      <c r="V429" s="15"/>
      <c r="W429" s="15"/>
      <c r="X429" s="15"/>
      <c r="Y429" s="15"/>
      <c r="Z429" s="15"/>
    </row>
    <row r="430" spans="1:26" ht="12.75" customHeight="1">
      <c r="A430" s="15"/>
      <c r="B430" s="15"/>
      <c r="C430" s="15"/>
      <c r="D430" s="15"/>
      <c r="E430" s="15"/>
      <c r="F430" s="15"/>
      <c r="G430" s="15"/>
      <c r="H430" s="15"/>
      <c r="I430" s="15"/>
      <c r="J430" s="15"/>
      <c r="K430" s="15"/>
      <c r="L430" s="15"/>
      <c r="M430" s="15"/>
      <c r="N430" s="15"/>
      <c r="O430" s="15"/>
      <c r="P430" s="15"/>
      <c r="Q430" s="15"/>
      <c r="R430" s="15"/>
      <c r="S430" s="15"/>
      <c r="T430" s="15"/>
      <c r="U430" s="15"/>
      <c r="V430" s="15"/>
      <c r="W430" s="15"/>
      <c r="X430" s="15"/>
      <c r="Y430" s="15"/>
      <c r="Z430" s="15"/>
    </row>
    <row r="431" spans="1:26" ht="12.75" customHeight="1">
      <c r="A431" s="15"/>
      <c r="B431" s="15"/>
      <c r="C431" s="15"/>
      <c r="D431" s="15"/>
      <c r="E431" s="15"/>
      <c r="F431" s="15"/>
      <c r="G431" s="15"/>
      <c r="H431" s="15"/>
      <c r="I431" s="15"/>
      <c r="J431" s="15"/>
      <c r="K431" s="15"/>
      <c r="L431" s="15"/>
      <c r="M431" s="15"/>
      <c r="N431" s="15"/>
      <c r="O431" s="15"/>
      <c r="P431" s="15"/>
      <c r="Q431" s="15"/>
      <c r="R431" s="15"/>
      <c r="S431" s="15"/>
      <c r="T431" s="15"/>
      <c r="U431" s="15"/>
      <c r="V431" s="15"/>
      <c r="W431" s="15"/>
      <c r="X431" s="15"/>
      <c r="Y431" s="15"/>
      <c r="Z431" s="15"/>
    </row>
    <row r="432" spans="1:26" ht="12.75" customHeight="1">
      <c r="A432" s="15"/>
      <c r="B432" s="15"/>
      <c r="C432" s="15"/>
      <c r="D432" s="15"/>
      <c r="E432" s="15"/>
      <c r="F432" s="15"/>
      <c r="G432" s="15"/>
      <c r="H432" s="15"/>
      <c r="I432" s="15"/>
      <c r="J432" s="15"/>
      <c r="K432" s="15"/>
      <c r="L432" s="15"/>
      <c r="M432" s="15"/>
      <c r="N432" s="15"/>
      <c r="O432" s="15"/>
      <c r="P432" s="15"/>
      <c r="Q432" s="15"/>
      <c r="R432" s="15"/>
      <c r="S432" s="15"/>
      <c r="T432" s="15"/>
      <c r="U432" s="15"/>
      <c r="V432" s="15"/>
      <c r="W432" s="15"/>
      <c r="X432" s="15"/>
      <c r="Y432" s="15"/>
      <c r="Z432" s="15"/>
    </row>
    <row r="433" spans="1:26" ht="12.75" customHeight="1">
      <c r="A433" s="15"/>
      <c r="B433" s="15"/>
      <c r="C433" s="15"/>
      <c r="D433" s="15"/>
      <c r="E433" s="15"/>
      <c r="F433" s="15"/>
      <c r="G433" s="15"/>
      <c r="H433" s="15"/>
      <c r="I433" s="15"/>
      <c r="J433" s="15"/>
      <c r="K433" s="15"/>
      <c r="L433" s="15"/>
      <c r="M433" s="15"/>
      <c r="N433" s="15"/>
      <c r="O433" s="15"/>
      <c r="P433" s="15"/>
      <c r="Q433" s="15"/>
      <c r="R433" s="15"/>
      <c r="S433" s="15"/>
      <c r="T433" s="15"/>
      <c r="U433" s="15"/>
      <c r="V433" s="15"/>
      <c r="W433" s="15"/>
      <c r="X433" s="15"/>
      <c r="Y433" s="15"/>
      <c r="Z433" s="15"/>
    </row>
    <row r="434" spans="1:26" ht="12.75" customHeight="1">
      <c r="A434" s="15"/>
      <c r="B434" s="15"/>
      <c r="C434" s="15"/>
      <c r="D434" s="15"/>
      <c r="E434" s="15"/>
      <c r="F434" s="15"/>
      <c r="G434" s="15"/>
      <c r="H434" s="15"/>
      <c r="I434" s="15"/>
      <c r="J434" s="15"/>
      <c r="K434" s="15"/>
      <c r="L434" s="15"/>
      <c r="M434" s="15"/>
      <c r="N434" s="15"/>
      <c r="O434" s="15"/>
      <c r="P434" s="15"/>
      <c r="Q434" s="15"/>
      <c r="R434" s="15"/>
      <c r="S434" s="15"/>
      <c r="T434" s="15"/>
      <c r="U434" s="15"/>
      <c r="V434" s="15"/>
      <c r="W434" s="15"/>
      <c r="X434" s="15"/>
      <c r="Y434" s="15"/>
      <c r="Z434" s="15"/>
    </row>
    <row r="435" spans="1:26" ht="12.75" customHeight="1">
      <c r="A435" s="15"/>
      <c r="B435" s="15"/>
      <c r="C435" s="15"/>
      <c r="D435" s="15"/>
      <c r="E435" s="15"/>
      <c r="F435" s="15"/>
      <c r="G435" s="15"/>
      <c r="H435" s="15"/>
      <c r="I435" s="15"/>
      <c r="J435" s="15"/>
      <c r="K435" s="15"/>
      <c r="L435" s="15"/>
      <c r="M435" s="15"/>
      <c r="N435" s="15"/>
      <c r="O435" s="15"/>
      <c r="P435" s="15"/>
      <c r="Q435" s="15"/>
      <c r="R435" s="15"/>
      <c r="S435" s="15"/>
      <c r="T435" s="15"/>
      <c r="U435" s="15"/>
      <c r="V435" s="15"/>
      <c r="W435" s="15"/>
      <c r="X435" s="15"/>
      <c r="Y435" s="15"/>
      <c r="Z435" s="15"/>
    </row>
    <row r="436" spans="1:26" ht="12.75" customHeight="1">
      <c r="A436" s="15"/>
      <c r="B436" s="15"/>
      <c r="C436" s="15"/>
      <c r="D436" s="15"/>
      <c r="E436" s="15"/>
      <c r="F436" s="15"/>
      <c r="G436" s="15"/>
      <c r="H436" s="15"/>
      <c r="I436" s="15"/>
      <c r="J436" s="15"/>
      <c r="K436" s="15"/>
      <c r="L436" s="15"/>
      <c r="M436" s="15"/>
      <c r="N436" s="15"/>
      <c r="O436" s="15"/>
      <c r="P436" s="15"/>
      <c r="Q436" s="15"/>
      <c r="R436" s="15"/>
      <c r="S436" s="15"/>
      <c r="T436" s="15"/>
      <c r="U436" s="15"/>
      <c r="V436" s="15"/>
      <c r="W436" s="15"/>
      <c r="X436" s="15"/>
      <c r="Y436" s="15"/>
      <c r="Z436" s="15"/>
    </row>
    <row r="437" spans="1:26" ht="12.75" customHeight="1">
      <c r="A437" s="15"/>
      <c r="B437" s="15"/>
      <c r="C437" s="15"/>
      <c r="D437" s="15"/>
      <c r="E437" s="15"/>
      <c r="F437" s="15"/>
      <c r="G437" s="15"/>
      <c r="H437" s="15"/>
      <c r="I437" s="15"/>
      <c r="J437" s="15"/>
      <c r="K437" s="15"/>
      <c r="L437" s="15"/>
      <c r="M437" s="15"/>
      <c r="N437" s="15"/>
      <c r="O437" s="15"/>
      <c r="P437" s="15"/>
      <c r="Q437" s="15"/>
      <c r="R437" s="15"/>
      <c r="S437" s="15"/>
      <c r="T437" s="15"/>
      <c r="U437" s="15"/>
      <c r="V437" s="15"/>
      <c r="W437" s="15"/>
      <c r="X437" s="15"/>
      <c r="Y437" s="15"/>
      <c r="Z437" s="15"/>
    </row>
    <row r="438" spans="1:26" ht="12.75" customHeight="1">
      <c r="A438" s="15"/>
      <c r="B438" s="15"/>
      <c r="C438" s="15"/>
      <c r="D438" s="15"/>
      <c r="E438" s="15"/>
      <c r="F438" s="15"/>
      <c r="G438" s="15"/>
      <c r="H438" s="15"/>
      <c r="I438" s="15"/>
      <c r="J438" s="15"/>
      <c r="K438" s="15"/>
      <c r="L438" s="15"/>
      <c r="M438" s="15"/>
      <c r="N438" s="15"/>
      <c r="O438" s="15"/>
      <c r="P438" s="15"/>
      <c r="Q438" s="15"/>
      <c r="R438" s="15"/>
      <c r="S438" s="15"/>
      <c r="T438" s="15"/>
      <c r="U438" s="15"/>
      <c r="V438" s="15"/>
      <c r="W438" s="15"/>
      <c r="X438" s="15"/>
      <c r="Y438" s="15"/>
      <c r="Z438" s="15"/>
    </row>
    <row r="439" spans="1:26" ht="12.75" customHeight="1">
      <c r="A439" s="15"/>
      <c r="B439" s="15"/>
      <c r="C439" s="15"/>
      <c r="D439" s="15"/>
      <c r="E439" s="15"/>
      <c r="F439" s="15"/>
      <c r="G439" s="15"/>
      <c r="H439" s="15"/>
      <c r="I439" s="15"/>
      <c r="J439" s="15"/>
      <c r="K439" s="15"/>
      <c r="L439" s="15"/>
      <c r="M439" s="15"/>
      <c r="N439" s="15"/>
      <c r="O439" s="15"/>
      <c r="P439" s="15"/>
      <c r="Q439" s="15"/>
      <c r="R439" s="15"/>
      <c r="S439" s="15"/>
      <c r="T439" s="15"/>
      <c r="U439" s="15"/>
      <c r="V439" s="15"/>
      <c r="W439" s="15"/>
      <c r="X439" s="15"/>
      <c r="Y439" s="15"/>
      <c r="Z439" s="15"/>
    </row>
    <row r="440" spans="1:26" ht="12.75" customHeight="1">
      <c r="A440" s="15"/>
      <c r="B440" s="15"/>
      <c r="C440" s="15"/>
      <c r="D440" s="15"/>
      <c r="E440" s="15"/>
      <c r="F440" s="15"/>
      <c r="G440" s="15"/>
      <c r="H440" s="15"/>
      <c r="I440" s="15"/>
      <c r="J440" s="15"/>
      <c r="K440" s="15"/>
      <c r="L440" s="15"/>
      <c r="M440" s="15"/>
      <c r="N440" s="15"/>
      <c r="O440" s="15"/>
      <c r="P440" s="15"/>
      <c r="Q440" s="15"/>
      <c r="R440" s="15"/>
      <c r="S440" s="15"/>
      <c r="T440" s="15"/>
      <c r="U440" s="15"/>
      <c r="V440" s="15"/>
      <c r="W440" s="15"/>
      <c r="X440" s="15"/>
      <c r="Y440" s="15"/>
      <c r="Z440" s="15"/>
    </row>
    <row r="441" spans="1:26" ht="12.75" customHeight="1">
      <c r="A441" s="15"/>
      <c r="B441" s="15"/>
      <c r="C441" s="15"/>
      <c r="D441" s="15"/>
      <c r="E441" s="15"/>
      <c r="F441" s="15"/>
      <c r="G441" s="15"/>
      <c r="H441" s="15"/>
      <c r="I441" s="15"/>
      <c r="J441" s="15"/>
      <c r="K441" s="15"/>
      <c r="L441" s="15"/>
      <c r="M441" s="15"/>
      <c r="N441" s="15"/>
      <c r="O441" s="15"/>
      <c r="P441" s="15"/>
      <c r="Q441" s="15"/>
      <c r="R441" s="15"/>
      <c r="S441" s="15"/>
      <c r="T441" s="15"/>
      <c r="U441" s="15"/>
      <c r="V441" s="15"/>
      <c r="W441" s="15"/>
      <c r="X441" s="15"/>
      <c r="Y441" s="15"/>
      <c r="Z441" s="15"/>
    </row>
    <row r="442" spans="1:26" ht="12.75" customHeight="1">
      <c r="A442" s="15"/>
      <c r="B442" s="15"/>
      <c r="C442" s="15"/>
      <c r="D442" s="15"/>
      <c r="E442" s="15"/>
      <c r="F442" s="15"/>
      <c r="G442" s="15"/>
      <c r="H442" s="15"/>
      <c r="I442" s="15"/>
      <c r="J442" s="15"/>
      <c r="K442" s="15"/>
      <c r="L442" s="15"/>
      <c r="M442" s="15"/>
      <c r="N442" s="15"/>
      <c r="O442" s="15"/>
      <c r="P442" s="15"/>
      <c r="Q442" s="15"/>
      <c r="R442" s="15"/>
      <c r="S442" s="15"/>
      <c r="T442" s="15"/>
      <c r="U442" s="15"/>
      <c r="V442" s="15"/>
      <c r="W442" s="15"/>
      <c r="X442" s="15"/>
      <c r="Y442" s="15"/>
      <c r="Z442" s="15"/>
    </row>
    <row r="443" spans="1:26" ht="12.75" customHeight="1">
      <c r="A443" s="15"/>
      <c r="B443" s="15"/>
      <c r="C443" s="15"/>
      <c r="D443" s="15"/>
      <c r="E443" s="15"/>
      <c r="F443" s="15"/>
      <c r="G443" s="15"/>
      <c r="H443" s="15"/>
      <c r="I443" s="15"/>
      <c r="J443" s="15"/>
      <c r="K443" s="15"/>
      <c r="L443" s="15"/>
      <c r="M443" s="15"/>
      <c r="N443" s="15"/>
      <c r="O443" s="15"/>
      <c r="P443" s="15"/>
      <c r="Q443" s="15"/>
      <c r="R443" s="15"/>
      <c r="S443" s="15"/>
      <c r="T443" s="15"/>
      <c r="U443" s="15"/>
      <c r="V443" s="15"/>
      <c r="W443" s="15"/>
      <c r="X443" s="15"/>
      <c r="Y443" s="15"/>
      <c r="Z443" s="15"/>
    </row>
    <row r="444" spans="1:26" ht="12.75" customHeight="1">
      <c r="A444" s="15"/>
      <c r="B444" s="15"/>
      <c r="C444" s="15"/>
      <c r="D444" s="15"/>
      <c r="E444" s="15"/>
      <c r="F444" s="15"/>
      <c r="G444" s="15"/>
      <c r="H444" s="15"/>
      <c r="I444" s="15"/>
      <c r="J444" s="15"/>
      <c r="K444" s="15"/>
      <c r="L444" s="15"/>
      <c r="M444" s="15"/>
      <c r="N444" s="15"/>
      <c r="O444" s="15"/>
      <c r="P444" s="15"/>
      <c r="Q444" s="15"/>
      <c r="R444" s="15"/>
      <c r="S444" s="15"/>
      <c r="T444" s="15"/>
      <c r="U444" s="15"/>
      <c r="V444" s="15"/>
      <c r="W444" s="15"/>
      <c r="X444" s="15"/>
      <c r="Y444" s="15"/>
      <c r="Z444" s="15"/>
    </row>
    <row r="445" spans="1:26" ht="12.75" customHeight="1">
      <c r="A445" s="15"/>
      <c r="B445" s="15"/>
      <c r="C445" s="15"/>
      <c r="D445" s="15"/>
      <c r="E445" s="15"/>
      <c r="F445" s="15"/>
      <c r="G445" s="15"/>
      <c r="H445" s="15"/>
      <c r="I445" s="15"/>
      <c r="J445" s="15"/>
      <c r="K445" s="15"/>
      <c r="L445" s="15"/>
      <c r="M445" s="15"/>
      <c r="N445" s="15"/>
      <c r="O445" s="15"/>
      <c r="P445" s="15"/>
      <c r="Q445" s="15"/>
      <c r="R445" s="15"/>
      <c r="S445" s="15"/>
      <c r="T445" s="15"/>
      <c r="U445" s="15"/>
      <c r="V445" s="15"/>
      <c r="W445" s="15"/>
      <c r="X445" s="15"/>
      <c r="Y445" s="15"/>
      <c r="Z445" s="15"/>
    </row>
    <row r="446" spans="1:26" ht="12.75" customHeight="1">
      <c r="A446" s="15"/>
      <c r="B446" s="15"/>
      <c r="C446" s="15"/>
      <c r="D446" s="15"/>
      <c r="E446" s="15"/>
      <c r="F446" s="15"/>
      <c r="G446" s="15"/>
      <c r="H446" s="15"/>
      <c r="I446" s="15"/>
      <c r="J446" s="15"/>
      <c r="K446" s="15"/>
      <c r="L446" s="15"/>
      <c r="M446" s="15"/>
      <c r="N446" s="15"/>
      <c r="O446" s="15"/>
      <c r="P446" s="15"/>
      <c r="Q446" s="15"/>
      <c r="R446" s="15"/>
      <c r="S446" s="15"/>
      <c r="T446" s="15"/>
      <c r="U446" s="15"/>
      <c r="V446" s="15"/>
      <c r="W446" s="15"/>
      <c r="X446" s="15"/>
      <c r="Y446" s="15"/>
      <c r="Z446" s="15"/>
    </row>
    <row r="447" spans="1:26" ht="12.75" customHeight="1">
      <c r="A447" s="15"/>
      <c r="B447" s="15"/>
      <c r="C447" s="15"/>
      <c r="D447" s="15"/>
      <c r="E447" s="15"/>
      <c r="F447" s="15"/>
      <c r="G447" s="15"/>
      <c r="H447" s="15"/>
      <c r="I447" s="15"/>
      <c r="J447" s="15"/>
      <c r="K447" s="15"/>
      <c r="L447" s="15"/>
      <c r="M447" s="15"/>
      <c r="N447" s="15"/>
      <c r="O447" s="15"/>
      <c r="P447" s="15"/>
      <c r="Q447" s="15"/>
      <c r="R447" s="15"/>
      <c r="S447" s="15"/>
      <c r="T447" s="15"/>
      <c r="U447" s="15"/>
      <c r="V447" s="15"/>
      <c r="W447" s="15"/>
      <c r="X447" s="15"/>
      <c r="Y447" s="15"/>
      <c r="Z447" s="15"/>
    </row>
    <row r="448" spans="1:26" ht="12.75" customHeight="1">
      <c r="A448" s="15"/>
      <c r="B448" s="15"/>
      <c r="C448" s="15"/>
      <c r="D448" s="15"/>
      <c r="E448" s="15"/>
      <c r="F448" s="15"/>
      <c r="G448" s="15"/>
      <c r="H448" s="15"/>
      <c r="I448" s="15"/>
      <c r="J448" s="15"/>
      <c r="K448" s="15"/>
      <c r="L448" s="15"/>
      <c r="M448" s="15"/>
      <c r="N448" s="15"/>
      <c r="O448" s="15"/>
      <c r="P448" s="15"/>
      <c r="Q448" s="15"/>
      <c r="R448" s="15"/>
      <c r="S448" s="15"/>
      <c r="T448" s="15"/>
      <c r="U448" s="15"/>
      <c r="V448" s="15"/>
      <c r="W448" s="15"/>
      <c r="X448" s="15"/>
      <c r="Y448" s="15"/>
      <c r="Z448" s="15"/>
    </row>
    <row r="449" spans="1:26" ht="12.75" customHeight="1">
      <c r="A449" s="15"/>
      <c r="B449" s="15"/>
      <c r="C449" s="15"/>
      <c r="D449" s="15"/>
      <c r="E449" s="15"/>
      <c r="F449" s="15"/>
      <c r="G449" s="15"/>
      <c r="H449" s="15"/>
      <c r="I449" s="15"/>
      <c r="J449" s="15"/>
      <c r="K449" s="15"/>
      <c r="L449" s="15"/>
      <c r="M449" s="15"/>
      <c r="N449" s="15"/>
      <c r="O449" s="15"/>
      <c r="P449" s="15"/>
      <c r="Q449" s="15"/>
      <c r="R449" s="15"/>
      <c r="S449" s="15"/>
      <c r="T449" s="15"/>
      <c r="U449" s="15"/>
      <c r="V449" s="15"/>
      <c r="W449" s="15"/>
      <c r="X449" s="15"/>
      <c r="Y449" s="15"/>
      <c r="Z449" s="15"/>
    </row>
    <row r="450" spans="1:26" ht="12.75" customHeight="1">
      <c r="A450" s="15"/>
      <c r="B450" s="15"/>
      <c r="C450" s="15"/>
      <c r="D450" s="15"/>
      <c r="E450" s="15"/>
      <c r="F450" s="15"/>
      <c r="G450" s="15"/>
      <c r="H450" s="15"/>
      <c r="I450" s="15"/>
      <c r="J450" s="15"/>
      <c r="K450" s="15"/>
      <c r="L450" s="15"/>
      <c r="M450" s="15"/>
      <c r="N450" s="15"/>
      <c r="O450" s="15"/>
      <c r="P450" s="15"/>
      <c r="Q450" s="15"/>
      <c r="R450" s="15"/>
      <c r="S450" s="15"/>
      <c r="T450" s="15"/>
      <c r="U450" s="15"/>
      <c r="V450" s="15"/>
      <c r="W450" s="15"/>
      <c r="X450" s="15"/>
      <c r="Y450" s="15"/>
      <c r="Z450" s="15"/>
    </row>
    <row r="451" spans="1:26" ht="12.75" customHeight="1">
      <c r="A451" s="15"/>
      <c r="B451" s="15"/>
      <c r="C451" s="15"/>
      <c r="D451" s="15"/>
      <c r="E451" s="15"/>
      <c r="F451" s="15"/>
      <c r="G451" s="15"/>
      <c r="H451" s="15"/>
      <c r="I451" s="15"/>
      <c r="J451" s="15"/>
      <c r="K451" s="15"/>
      <c r="L451" s="15"/>
      <c r="M451" s="15"/>
      <c r="N451" s="15"/>
      <c r="O451" s="15"/>
      <c r="P451" s="15"/>
      <c r="Q451" s="15"/>
      <c r="R451" s="15"/>
      <c r="S451" s="15"/>
      <c r="T451" s="15"/>
      <c r="U451" s="15"/>
      <c r="V451" s="15"/>
      <c r="W451" s="15"/>
      <c r="X451" s="15"/>
      <c r="Y451" s="15"/>
      <c r="Z451" s="15"/>
    </row>
    <row r="452" spans="1:26" ht="12.75" customHeight="1">
      <c r="A452" s="15"/>
      <c r="B452" s="15"/>
      <c r="C452" s="15"/>
      <c r="D452" s="15"/>
      <c r="E452" s="15"/>
      <c r="F452" s="15"/>
      <c r="G452" s="15"/>
      <c r="H452" s="15"/>
      <c r="I452" s="15"/>
      <c r="J452" s="15"/>
      <c r="K452" s="15"/>
      <c r="L452" s="15"/>
      <c r="M452" s="15"/>
      <c r="N452" s="15"/>
      <c r="O452" s="15"/>
      <c r="P452" s="15"/>
      <c r="Q452" s="15"/>
      <c r="R452" s="15"/>
      <c r="S452" s="15"/>
      <c r="T452" s="15"/>
      <c r="U452" s="15"/>
      <c r="V452" s="15"/>
      <c r="W452" s="15"/>
      <c r="X452" s="15"/>
      <c r="Y452" s="15"/>
      <c r="Z452" s="15"/>
    </row>
    <row r="453" spans="1:26" ht="12.75" customHeight="1">
      <c r="A453" s="15"/>
      <c r="B453" s="15"/>
      <c r="C453" s="15"/>
      <c r="D453" s="15"/>
      <c r="E453" s="15"/>
      <c r="F453" s="15"/>
      <c r="G453" s="15"/>
      <c r="H453" s="15"/>
      <c r="I453" s="15"/>
      <c r="J453" s="15"/>
      <c r="K453" s="15"/>
      <c r="L453" s="15"/>
      <c r="M453" s="15"/>
      <c r="N453" s="15"/>
      <c r="O453" s="15"/>
      <c r="P453" s="15"/>
      <c r="Q453" s="15"/>
      <c r="R453" s="15"/>
      <c r="S453" s="15"/>
      <c r="T453" s="15"/>
      <c r="U453" s="15"/>
      <c r="V453" s="15"/>
      <c r="W453" s="15"/>
      <c r="X453" s="15"/>
      <c r="Y453" s="15"/>
      <c r="Z453" s="15"/>
    </row>
    <row r="454" spans="1:26" ht="12.75" customHeight="1">
      <c r="A454" s="15"/>
      <c r="B454" s="15"/>
      <c r="C454" s="15"/>
      <c r="D454" s="15"/>
      <c r="E454" s="15"/>
      <c r="F454" s="15"/>
      <c r="G454" s="15"/>
      <c r="H454" s="15"/>
      <c r="I454" s="15"/>
      <c r="J454" s="15"/>
      <c r="K454" s="15"/>
      <c r="L454" s="15"/>
      <c r="M454" s="15"/>
      <c r="N454" s="15"/>
      <c r="O454" s="15"/>
      <c r="P454" s="15"/>
      <c r="Q454" s="15"/>
      <c r="R454" s="15"/>
      <c r="S454" s="15"/>
      <c r="T454" s="15"/>
      <c r="U454" s="15"/>
      <c r="V454" s="15"/>
      <c r="W454" s="15"/>
      <c r="X454" s="15"/>
      <c r="Y454" s="15"/>
      <c r="Z454" s="15"/>
    </row>
    <row r="455" spans="1:26" ht="12.75" customHeight="1">
      <c r="A455" s="15"/>
      <c r="B455" s="15"/>
      <c r="C455" s="15"/>
      <c r="D455" s="15"/>
      <c r="E455" s="15"/>
      <c r="F455" s="15"/>
      <c r="G455" s="15"/>
      <c r="H455" s="15"/>
      <c r="I455" s="15"/>
      <c r="J455" s="15"/>
      <c r="K455" s="15"/>
      <c r="L455" s="15"/>
      <c r="M455" s="15"/>
      <c r="N455" s="15"/>
      <c r="O455" s="15"/>
      <c r="P455" s="15"/>
      <c r="Q455" s="15"/>
      <c r="R455" s="15"/>
      <c r="S455" s="15"/>
      <c r="T455" s="15"/>
      <c r="U455" s="15"/>
      <c r="V455" s="15"/>
      <c r="W455" s="15"/>
      <c r="X455" s="15"/>
      <c r="Y455" s="15"/>
      <c r="Z455" s="15"/>
    </row>
    <row r="456" spans="1:26" ht="12.75" customHeight="1">
      <c r="A456" s="15"/>
      <c r="B456" s="15"/>
      <c r="C456" s="15"/>
      <c r="D456" s="15"/>
      <c r="E456" s="15"/>
      <c r="F456" s="15"/>
      <c r="G456" s="15"/>
      <c r="H456" s="15"/>
      <c r="I456" s="15"/>
      <c r="J456" s="15"/>
      <c r="K456" s="15"/>
      <c r="L456" s="15"/>
      <c r="M456" s="15"/>
      <c r="N456" s="15"/>
      <c r="O456" s="15"/>
      <c r="P456" s="15"/>
      <c r="Q456" s="15"/>
      <c r="R456" s="15"/>
      <c r="S456" s="15"/>
      <c r="T456" s="15"/>
      <c r="U456" s="15"/>
      <c r="V456" s="15"/>
      <c r="W456" s="15"/>
      <c r="X456" s="15"/>
      <c r="Y456" s="15"/>
      <c r="Z456" s="15"/>
    </row>
    <row r="457" spans="1:26" ht="12.75" customHeight="1">
      <c r="A457" s="15"/>
      <c r="B457" s="15"/>
      <c r="C457" s="15"/>
      <c r="D457" s="15"/>
      <c r="E457" s="15"/>
      <c r="F457" s="15"/>
      <c r="G457" s="15"/>
      <c r="H457" s="15"/>
      <c r="I457" s="15"/>
      <c r="J457" s="15"/>
      <c r="K457" s="15"/>
      <c r="L457" s="15"/>
      <c r="M457" s="15"/>
      <c r="N457" s="15"/>
      <c r="O457" s="15"/>
      <c r="P457" s="15"/>
      <c r="Q457" s="15"/>
      <c r="R457" s="15"/>
      <c r="S457" s="15"/>
      <c r="T457" s="15"/>
      <c r="U457" s="15"/>
      <c r="V457" s="15"/>
      <c r="W457" s="15"/>
      <c r="X457" s="15"/>
      <c r="Y457" s="15"/>
      <c r="Z457" s="15"/>
    </row>
    <row r="458" spans="1:26" ht="12.75" customHeight="1">
      <c r="A458" s="15"/>
      <c r="B458" s="15"/>
      <c r="C458" s="15"/>
      <c r="D458" s="15"/>
      <c r="E458" s="15"/>
      <c r="F458" s="15"/>
      <c r="G458" s="15"/>
      <c r="H458" s="15"/>
      <c r="I458" s="15"/>
      <c r="J458" s="15"/>
      <c r="K458" s="15"/>
      <c r="L458" s="15"/>
      <c r="M458" s="15"/>
      <c r="N458" s="15"/>
      <c r="O458" s="15"/>
      <c r="P458" s="15"/>
      <c r="Q458" s="15"/>
      <c r="R458" s="15"/>
      <c r="S458" s="15"/>
      <c r="T458" s="15"/>
      <c r="U458" s="15"/>
      <c r="V458" s="15"/>
      <c r="W458" s="15"/>
      <c r="X458" s="15"/>
      <c r="Y458" s="15"/>
      <c r="Z458" s="15"/>
    </row>
    <row r="459" spans="1:26" ht="12.75" customHeight="1">
      <c r="A459" s="15"/>
      <c r="B459" s="15"/>
      <c r="C459" s="15"/>
      <c r="D459" s="15"/>
      <c r="E459" s="15"/>
      <c r="F459" s="15"/>
      <c r="G459" s="15"/>
      <c r="H459" s="15"/>
      <c r="I459" s="15"/>
      <c r="J459" s="15"/>
      <c r="K459" s="15"/>
      <c r="L459" s="15"/>
      <c r="M459" s="15"/>
      <c r="N459" s="15"/>
      <c r="O459" s="15"/>
      <c r="P459" s="15"/>
      <c r="Q459" s="15"/>
      <c r="R459" s="15"/>
      <c r="S459" s="15"/>
      <c r="T459" s="15"/>
      <c r="U459" s="15"/>
      <c r="V459" s="15"/>
      <c r="W459" s="15"/>
      <c r="X459" s="15"/>
      <c r="Y459" s="15"/>
      <c r="Z459" s="15"/>
    </row>
    <row r="460" spans="1:26" ht="12.75" customHeight="1">
      <c r="A460" s="15"/>
      <c r="B460" s="15"/>
      <c r="C460" s="15"/>
      <c r="D460" s="15"/>
      <c r="E460" s="15"/>
      <c r="F460" s="15"/>
      <c r="G460" s="15"/>
      <c r="H460" s="15"/>
      <c r="I460" s="15"/>
      <c r="J460" s="15"/>
      <c r="K460" s="15"/>
      <c r="L460" s="15"/>
      <c r="M460" s="15"/>
      <c r="N460" s="15"/>
      <c r="O460" s="15"/>
      <c r="P460" s="15"/>
      <c r="Q460" s="15"/>
      <c r="R460" s="15"/>
      <c r="S460" s="15"/>
      <c r="T460" s="15"/>
      <c r="U460" s="15"/>
      <c r="V460" s="15"/>
      <c r="W460" s="15"/>
      <c r="X460" s="15"/>
      <c r="Y460" s="15"/>
      <c r="Z460" s="15"/>
    </row>
    <row r="461" spans="1:26" ht="12.75" customHeight="1">
      <c r="A461" s="15"/>
      <c r="B461" s="15"/>
      <c r="C461" s="15"/>
      <c r="D461" s="15"/>
      <c r="E461" s="15"/>
      <c r="F461" s="15"/>
      <c r="G461" s="15"/>
      <c r="H461" s="15"/>
      <c r="I461" s="15"/>
      <c r="J461" s="15"/>
      <c r="K461" s="15"/>
      <c r="L461" s="15"/>
      <c r="M461" s="15"/>
      <c r="N461" s="15"/>
      <c r="O461" s="15"/>
      <c r="P461" s="15"/>
      <c r="Q461" s="15"/>
      <c r="R461" s="15"/>
      <c r="S461" s="15"/>
      <c r="T461" s="15"/>
      <c r="U461" s="15"/>
      <c r="V461" s="15"/>
      <c r="W461" s="15"/>
      <c r="X461" s="15"/>
      <c r="Y461" s="15"/>
      <c r="Z461" s="15"/>
    </row>
    <row r="462" spans="1:26" ht="12.75" customHeight="1">
      <c r="A462" s="15"/>
      <c r="B462" s="15"/>
      <c r="C462" s="15"/>
      <c r="D462" s="15"/>
      <c r="E462" s="15"/>
      <c r="F462" s="15"/>
      <c r="G462" s="15"/>
      <c r="H462" s="15"/>
      <c r="I462" s="15"/>
      <c r="J462" s="15"/>
      <c r="K462" s="15"/>
      <c r="L462" s="15"/>
      <c r="M462" s="15"/>
      <c r="N462" s="15"/>
      <c r="O462" s="15"/>
      <c r="P462" s="15"/>
      <c r="Q462" s="15"/>
      <c r="R462" s="15"/>
      <c r="S462" s="15"/>
      <c r="T462" s="15"/>
      <c r="U462" s="15"/>
      <c r="V462" s="15"/>
      <c r="W462" s="15"/>
      <c r="X462" s="15"/>
      <c r="Y462" s="15"/>
      <c r="Z462" s="15"/>
    </row>
    <row r="463" spans="1:26" ht="12.75" customHeight="1">
      <c r="A463" s="15"/>
      <c r="B463" s="15"/>
      <c r="C463" s="15"/>
      <c r="D463" s="15"/>
      <c r="E463" s="15"/>
      <c r="F463" s="15"/>
      <c r="G463" s="15"/>
      <c r="H463" s="15"/>
      <c r="I463" s="15"/>
      <c r="J463" s="15"/>
      <c r="K463" s="15"/>
      <c r="L463" s="15"/>
      <c r="M463" s="15"/>
      <c r="N463" s="15"/>
      <c r="O463" s="15"/>
      <c r="P463" s="15"/>
      <c r="Q463" s="15"/>
      <c r="R463" s="15"/>
      <c r="S463" s="15"/>
      <c r="T463" s="15"/>
      <c r="U463" s="15"/>
      <c r="V463" s="15"/>
      <c r="W463" s="15"/>
      <c r="X463" s="15"/>
      <c r="Y463" s="15"/>
      <c r="Z463" s="15"/>
    </row>
    <row r="464" spans="1:26" ht="12.75" customHeight="1">
      <c r="A464" s="15"/>
      <c r="B464" s="15"/>
      <c r="C464" s="15"/>
      <c r="D464" s="15"/>
      <c r="E464" s="15"/>
      <c r="F464" s="15"/>
      <c r="G464" s="15"/>
      <c r="H464" s="15"/>
      <c r="I464" s="15"/>
      <c r="J464" s="15"/>
      <c r="K464" s="15"/>
      <c r="L464" s="15"/>
      <c r="M464" s="15"/>
      <c r="N464" s="15"/>
      <c r="O464" s="15"/>
      <c r="P464" s="15"/>
      <c r="Q464" s="15"/>
      <c r="R464" s="15"/>
      <c r="S464" s="15"/>
      <c r="T464" s="15"/>
      <c r="U464" s="15"/>
      <c r="V464" s="15"/>
      <c r="W464" s="15"/>
      <c r="X464" s="15"/>
      <c r="Y464" s="15"/>
      <c r="Z464" s="15"/>
    </row>
    <row r="465" spans="1:26" ht="12.75" customHeight="1">
      <c r="A465" s="15"/>
      <c r="B465" s="15"/>
      <c r="C465" s="15"/>
      <c r="D465" s="15"/>
      <c r="E465" s="15"/>
      <c r="F465" s="15"/>
      <c r="G465" s="15"/>
      <c r="H465" s="15"/>
      <c r="I465" s="15"/>
      <c r="J465" s="15"/>
      <c r="K465" s="15"/>
      <c r="L465" s="15"/>
      <c r="M465" s="15"/>
      <c r="N465" s="15"/>
      <c r="O465" s="15"/>
      <c r="P465" s="15"/>
      <c r="Q465" s="15"/>
      <c r="R465" s="15"/>
      <c r="S465" s="15"/>
      <c r="T465" s="15"/>
      <c r="U465" s="15"/>
      <c r="V465" s="15"/>
      <c r="W465" s="15"/>
      <c r="X465" s="15"/>
      <c r="Y465" s="15"/>
      <c r="Z465" s="15"/>
    </row>
    <row r="466" spans="1:26" ht="12.75" customHeight="1">
      <c r="A466" s="15"/>
      <c r="B466" s="15"/>
      <c r="C466" s="15"/>
      <c r="D466" s="15"/>
      <c r="E466" s="15"/>
      <c r="F466" s="15"/>
      <c r="G466" s="15"/>
      <c r="H466" s="15"/>
      <c r="I466" s="15"/>
      <c r="J466" s="15"/>
      <c r="K466" s="15"/>
      <c r="L466" s="15"/>
      <c r="M466" s="15"/>
      <c r="N466" s="15"/>
      <c r="O466" s="15"/>
      <c r="P466" s="15"/>
      <c r="Q466" s="15"/>
      <c r="R466" s="15"/>
      <c r="S466" s="15"/>
      <c r="T466" s="15"/>
      <c r="U466" s="15"/>
      <c r="V466" s="15"/>
      <c r="W466" s="15"/>
      <c r="X466" s="15"/>
      <c r="Y466" s="15"/>
      <c r="Z466" s="15"/>
    </row>
    <row r="467" spans="1:26" ht="12.75" customHeight="1">
      <c r="A467" s="15"/>
      <c r="B467" s="15"/>
      <c r="C467" s="15"/>
      <c r="D467" s="15"/>
      <c r="E467" s="15"/>
      <c r="F467" s="15"/>
      <c r="G467" s="15"/>
      <c r="H467" s="15"/>
      <c r="I467" s="15"/>
      <c r="J467" s="15"/>
      <c r="K467" s="15"/>
      <c r="L467" s="15"/>
      <c r="M467" s="15"/>
      <c r="N467" s="15"/>
      <c r="O467" s="15"/>
      <c r="P467" s="15"/>
      <c r="Q467" s="15"/>
      <c r="R467" s="15"/>
      <c r="S467" s="15"/>
      <c r="T467" s="15"/>
      <c r="U467" s="15"/>
      <c r="V467" s="15"/>
      <c r="W467" s="15"/>
      <c r="X467" s="15"/>
      <c r="Y467" s="15"/>
      <c r="Z467" s="15"/>
    </row>
    <row r="468" spans="1:26" ht="12.75" customHeight="1">
      <c r="A468" s="15"/>
      <c r="B468" s="15"/>
      <c r="C468" s="15"/>
      <c r="D468" s="15"/>
      <c r="E468" s="15"/>
      <c r="F468" s="15"/>
      <c r="G468" s="15"/>
      <c r="H468" s="15"/>
      <c r="I468" s="15"/>
      <c r="J468" s="15"/>
      <c r="K468" s="15"/>
      <c r="L468" s="15"/>
      <c r="M468" s="15"/>
      <c r="N468" s="15"/>
      <c r="O468" s="15"/>
      <c r="P468" s="15"/>
      <c r="Q468" s="15"/>
      <c r="R468" s="15"/>
      <c r="S468" s="15"/>
      <c r="T468" s="15"/>
      <c r="U468" s="15"/>
      <c r="V468" s="15"/>
      <c r="W468" s="15"/>
      <c r="X468" s="15"/>
      <c r="Y468" s="15"/>
      <c r="Z468" s="15"/>
    </row>
    <row r="469" spans="1:26" ht="12.75" customHeight="1">
      <c r="A469" s="15"/>
      <c r="B469" s="15"/>
      <c r="C469" s="15"/>
      <c r="D469" s="15"/>
      <c r="E469" s="15"/>
      <c r="F469" s="15"/>
      <c r="G469" s="15"/>
      <c r="H469" s="15"/>
      <c r="I469" s="15"/>
      <c r="J469" s="15"/>
      <c r="K469" s="15"/>
      <c r="L469" s="15"/>
      <c r="M469" s="15"/>
      <c r="N469" s="15"/>
      <c r="O469" s="15"/>
      <c r="P469" s="15"/>
      <c r="Q469" s="15"/>
      <c r="R469" s="15"/>
      <c r="S469" s="15"/>
      <c r="T469" s="15"/>
      <c r="U469" s="15"/>
      <c r="V469" s="15"/>
      <c r="W469" s="15"/>
      <c r="X469" s="15"/>
      <c r="Y469" s="15"/>
      <c r="Z469" s="15"/>
    </row>
    <row r="470" spans="1:26" ht="12.75" customHeight="1">
      <c r="A470" s="15"/>
      <c r="B470" s="15"/>
      <c r="C470" s="15"/>
      <c r="D470" s="15"/>
      <c r="E470" s="15"/>
      <c r="F470" s="15"/>
      <c r="G470" s="15"/>
      <c r="H470" s="15"/>
      <c r="I470" s="15"/>
      <c r="J470" s="15"/>
      <c r="K470" s="15"/>
      <c r="L470" s="15"/>
      <c r="M470" s="15"/>
      <c r="N470" s="15"/>
      <c r="O470" s="15"/>
      <c r="P470" s="15"/>
      <c r="Q470" s="15"/>
      <c r="R470" s="15"/>
      <c r="S470" s="15"/>
      <c r="T470" s="15"/>
      <c r="U470" s="15"/>
      <c r="V470" s="15"/>
      <c r="W470" s="15"/>
      <c r="X470" s="15"/>
      <c r="Y470" s="15"/>
      <c r="Z470" s="15"/>
    </row>
    <row r="471" spans="1:26" ht="12.75" customHeight="1">
      <c r="A471" s="15"/>
      <c r="B471" s="15"/>
      <c r="C471" s="15"/>
      <c r="D471" s="15"/>
      <c r="E471" s="15"/>
      <c r="F471" s="15"/>
      <c r="G471" s="15"/>
      <c r="H471" s="15"/>
      <c r="I471" s="15"/>
      <c r="J471" s="15"/>
      <c r="K471" s="15"/>
      <c r="L471" s="15"/>
      <c r="M471" s="15"/>
      <c r="N471" s="15"/>
      <c r="O471" s="15"/>
      <c r="P471" s="15"/>
      <c r="Q471" s="15"/>
      <c r="R471" s="15"/>
      <c r="S471" s="15"/>
      <c r="T471" s="15"/>
      <c r="U471" s="15"/>
      <c r="V471" s="15"/>
      <c r="W471" s="15"/>
      <c r="X471" s="15"/>
      <c r="Y471" s="15"/>
      <c r="Z471" s="15"/>
    </row>
    <row r="472" spans="1:26" ht="12.75" customHeight="1">
      <c r="A472" s="15"/>
      <c r="B472" s="15"/>
      <c r="C472" s="15"/>
      <c r="D472" s="15"/>
      <c r="E472" s="15"/>
      <c r="F472" s="15"/>
      <c r="G472" s="15"/>
      <c r="H472" s="15"/>
      <c r="I472" s="15"/>
      <c r="J472" s="15"/>
      <c r="K472" s="15"/>
      <c r="L472" s="15"/>
      <c r="M472" s="15"/>
      <c r="N472" s="15"/>
      <c r="O472" s="15"/>
      <c r="P472" s="15"/>
      <c r="Q472" s="15"/>
      <c r="R472" s="15"/>
      <c r="S472" s="15"/>
      <c r="T472" s="15"/>
      <c r="U472" s="15"/>
      <c r="V472" s="15"/>
      <c r="W472" s="15"/>
      <c r="X472" s="15"/>
      <c r="Y472" s="15"/>
      <c r="Z472" s="15"/>
    </row>
    <row r="473" spans="1:26" ht="12.75" customHeight="1">
      <c r="A473" s="15"/>
      <c r="B473" s="15"/>
      <c r="C473" s="15"/>
      <c r="D473" s="15"/>
      <c r="E473" s="15"/>
      <c r="F473" s="15"/>
      <c r="G473" s="15"/>
      <c r="H473" s="15"/>
      <c r="I473" s="15"/>
      <c r="J473" s="15"/>
      <c r="K473" s="15"/>
      <c r="L473" s="15"/>
      <c r="M473" s="15"/>
      <c r="N473" s="15"/>
      <c r="O473" s="15"/>
      <c r="P473" s="15"/>
      <c r="Q473" s="15"/>
      <c r="R473" s="15"/>
      <c r="S473" s="15"/>
      <c r="T473" s="15"/>
      <c r="U473" s="15"/>
      <c r="V473" s="15"/>
      <c r="W473" s="15"/>
      <c r="X473" s="15"/>
      <c r="Y473" s="15"/>
      <c r="Z473" s="15"/>
    </row>
    <row r="474" spans="1:26" ht="12.75" customHeight="1">
      <c r="A474" s="15"/>
      <c r="B474" s="15"/>
      <c r="C474" s="15"/>
      <c r="D474" s="15"/>
      <c r="E474" s="15"/>
      <c r="F474" s="15"/>
      <c r="G474" s="15"/>
      <c r="H474" s="15"/>
      <c r="I474" s="15"/>
      <c r="J474" s="15"/>
      <c r="K474" s="15"/>
      <c r="L474" s="15"/>
      <c r="M474" s="15"/>
      <c r="N474" s="15"/>
      <c r="O474" s="15"/>
      <c r="P474" s="15"/>
      <c r="Q474" s="15"/>
      <c r="R474" s="15"/>
      <c r="S474" s="15"/>
      <c r="T474" s="15"/>
      <c r="U474" s="15"/>
      <c r="V474" s="15"/>
      <c r="W474" s="15"/>
      <c r="X474" s="15"/>
      <c r="Y474" s="15"/>
      <c r="Z474" s="15"/>
    </row>
    <row r="475" spans="1:26" ht="12.75" customHeight="1">
      <c r="A475" s="15"/>
      <c r="B475" s="15"/>
      <c r="C475" s="15"/>
      <c r="D475" s="15"/>
      <c r="E475" s="15"/>
      <c r="F475" s="15"/>
      <c r="G475" s="15"/>
      <c r="H475" s="15"/>
      <c r="I475" s="15"/>
      <c r="J475" s="15"/>
      <c r="K475" s="15"/>
      <c r="L475" s="15"/>
      <c r="M475" s="15"/>
      <c r="N475" s="15"/>
      <c r="O475" s="15"/>
      <c r="P475" s="15"/>
      <c r="Q475" s="15"/>
      <c r="R475" s="15"/>
      <c r="S475" s="15"/>
      <c r="T475" s="15"/>
      <c r="U475" s="15"/>
      <c r="V475" s="15"/>
      <c r="W475" s="15"/>
      <c r="X475" s="15"/>
      <c r="Y475" s="15"/>
      <c r="Z475" s="15"/>
    </row>
    <row r="476" spans="1:26" ht="12.75" customHeight="1">
      <c r="A476" s="15"/>
      <c r="B476" s="15"/>
      <c r="C476" s="15"/>
      <c r="D476" s="15"/>
      <c r="E476" s="15"/>
      <c r="F476" s="15"/>
      <c r="G476" s="15"/>
      <c r="H476" s="15"/>
      <c r="I476" s="15"/>
      <c r="J476" s="15"/>
      <c r="K476" s="15"/>
      <c r="L476" s="15"/>
      <c r="M476" s="15"/>
      <c r="N476" s="15"/>
      <c r="O476" s="15"/>
      <c r="P476" s="15"/>
      <c r="Q476" s="15"/>
      <c r="R476" s="15"/>
      <c r="S476" s="15"/>
      <c r="T476" s="15"/>
      <c r="U476" s="15"/>
      <c r="V476" s="15"/>
      <c r="W476" s="15"/>
      <c r="X476" s="15"/>
      <c r="Y476" s="15"/>
      <c r="Z476" s="15"/>
    </row>
    <row r="477" spans="1:26" ht="12.75" customHeight="1">
      <c r="A477" s="15"/>
      <c r="B477" s="15"/>
      <c r="C477" s="15"/>
      <c r="D477" s="15"/>
      <c r="E477" s="15"/>
      <c r="F477" s="15"/>
      <c r="G477" s="15"/>
      <c r="H477" s="15"/>
      <c r="I477" s="15"/>
      <c r="J477" s="15"/>
      <c r="K477" s="15"/>
      <c r="L477" s="15"/>
      <c r="M477" s="15"/>
      <c r="N477" s="15"/>
      <c r="O477" s="15"/>
      <c r="P477" s="15"/>
      <c r="Q477" s="15"/>
      <c r="R477" s="15"/>
      <c r="S477" s="15"/>
      <c r="T477" s="15"/>
      <c r="U477" s="15"/>
      <c r="V477" s="15"/>
      <c r="W477" s="15"/>
      <c r="X477" s="15"/>
      <c r="Y477" s="15"/>
      <c r="Z477" s="15"/>
    </row>
    <row r="478" spans="1:26" ht="12.75" customHeight="1">
      <c r="A478" s="15"/>
      <c r="B478" s="15"/>
      <c r="C478" s="15"/>
      <c r="D478" s="15"/>
      <c r="E478" s="15"/>
      <c r="F478" s="15"/>
      <c r="G478" s="15"/>
      <c r="H478" s="15"/>
      <c r="I478" s="15"/>
      <c r="J478" s="15"/>
      <c r="K478" s="15"/>
      <c r="L478" s="15"/>
      <c r="M478" s="15"/>
      <c r="N478" s="15"/>
      <c r="O478" s="15"/>
      <c r="P478" s="15"/>
      <c r="Q478" s="15"/>
      <c r="R478" s="15"/>
      <c r="S478" s="15"/>
      <c r="T478" s="15"/>
      <c r="U478" s="15"/>
      <c r="V478" s="15"/>
      <c r="W478" s="15"/>
      <c r="X478" s="15"/>
      <c r="Y478" s="15"/>
      <c r="Z478" s="15"/>
    </row>
    <row r="479" spans="1:26" ht="12.75" customHeight="1">
      <c r="A479" s="15"/>
      <c r="B479" s="15"/>
      <c r="C479" s="15"/>
      <c r="D479" s="15"/>
      <c r="E479" s="15"/>
      <c r="F479" s="15"/>
      <c r="G479" s="15"/>
      <c r="H479" s="15"/>
      <c r="I479" s="15"/>
      <c r="J479" s="15"/>
      <c r="K479" s="15"/>
      <c r="L479" s="15"/>
      <c r="M479" s="15"/>
      <c r="N479" s="15"/>
      <c r="O479" s="15"/>
      <c r="P479" s="15"/>
      <c r="Q479" s="15"/>
      <c r="R479" s="15"/>
      <c r="S479" s="15"/>
      <c r="T479" s="15"/>
      <c r="U479" s="15"/>
      <c r="V479" s="15"/>
      <c r="W479" s="15"/>
      <c r="X479" s="15"/>
      <c r="Y479" s="15"/>
      <c r="Z479" s="15"/>
    </row>
    <row r="480" spans="1:26" ht="12.75" customHeight="1">
      <c r="A480" s="15"/>
      <c r="B480" s="15"/>
      <c r="C480" s="15"/>
      <c r="D480" s="15"/>
      <c r="E480" s="15"/>
      <c r="F480" s="15"/>
      <c r="G480" s="15"/>
      <c r="H480" s="15"/>
      <c r="I480" s="15"/>
      <c r="J480" s="15"/>
      <c r="K480" s="15"/>
      <c r="L480" s="15"/>
      <c r="M480" s="15"/>
      <c r="N480" s="15"/>
      <c r="O480" s="15"/>
      <c r="P480" s="15"/>
      <c r="Q480" s="15"/>
      <c r="R480" s="15"/>
      <c r="S480" s="15"/>
      <c r="T480" s="15"/>
      <c r="U480" s="15"/>
      <c r="V480" s="15"/>
      <c r="W480" s="15"/>
      <c r="X480" s="15"/>
      <c r="Y480" s="15"/>
      <c r="Z480" s="15"/>
    </row>
    <row r="481" spans="1:26" ht="12.75" customHeight="1">
      <c r="A481" s="15"/>
      <c r="B481" s="15"/>
      <c r="C481" s="15"/>
      <c r="D481" s="15"/>
      <c r="E481" s="15"/>
      <c r="F481" s="15"/>
      <c r="G481" s="15"/>
      <c r="H481" s="15"/>
      <c r="I481" s="15"/>
      <c r="J481" s="15"/>
      <c r="K481" s="15"/>
      <c r="L481" s="15"/>
      <c r="M481" s="15"/>
      <c r="N481" s="15"/>
      <c r="O481" s="15"/>
      <c r="P481" s="15"/>
      <c r="Q481" s="15"/>
      <c r="R481" s="15"/>
      <c r="S481" s="15"/>
      <c r="T481" s="15"/>
      <c r="U481" s="15"/>
      <c r="V481" s="15"/>
      <c r="W481" s="15"/>
      <c r="X481" s="15"/>
      <c r="Y481" s="15"/>
      <c r="Z481" s="15"/>
    </row>
    <row r="482" spans="1:26" ht="12.75" customHeight="1">
      <c r="A482" s="15"/>
      <c r="B482" s="15"/>
      <c r="C482" s="15"/>
      <c r="D482" s="15"/>
      <c r="E482" s="15"/>
      <c r="F482" s="15"/>
      <c r="G482" s="15"/>
      <c r="H482" s="15"/>
      <c r="I482" s="15"/>
      <c r="J482" s="15"/>
      <c r="K482" s="15"/>
      <c r="L482" s="15"/>
      <c r="M482" s="15"/>
      <c r="N482" s="15"/>
      <c r="O482" s="15"/>
      <c r="P482" s="15"/>
      <c r="Q482" s="15"/>
      <c r="R482" s="15"/>
      <c r="S482" s="15"/>
      <c r="T482" s="15"/>
      <c r="U482" s="15"/>
      <c r="V482" s="15"/>
      <c r="W482" s="15"/>
      <c r="X482" s="15"/>
      <c r="Y482" s="15"/>
      <c r="Z482" s="15"/>
    </row>
    <row r="483" spans="1:26" ht="12.75" customHeight="1">
      <c r="A483" s="15"/>
      <c r="B483" s="15"/>
      <c r="C483" s="15"/>
      <c r="D483" s="15"/>
      <c r="E483" s="15"/>
      <c r="F483" s="15"/>
      <c r="G483" s="15"/>
      <c r="H483" s="15"/>
      <c r="I483" s="15"/>
      <c r="J483" s="15"/>
      <c r="K483" s="15"/>
      <c r="L483" s="15"/>
      <c r="M483" s="15"/>
      <c r="N483" s="15"/>
      <c r="O483" s="15"/>
      <c r="P483" s="15"/>
      <c r="Q483" s="15"/>
      <c r="R483" s="15"/>
      <c r="S483" s="15"/>
      <c r="T483" s="15"/>
      <c r="U483" s="15"/>
      <c r="V483" s="15"/>
      <c r="W483" s="15"/>
      <c r="X483" s="15"/>
      <c r="Y483" s="15"/>
      <c r="Z483" s="15"/>
    </row>
    <row r="484" spans="1:26" ht="12.75" customHeight="1">
      <c r="A484" s="15"/>
      <c r="B484" s="15"/>
      <c r="C484" s="15"/>
      <c r="D484" s="15"/>
      <c r="E484" s="15"/>
      <c r="F484" s="15"/>
      <c r="G484" s="15"/>
      <c r="H484" s="15"/>
      <c r="I484" s="15"/>
      <c r="J484" s="15"/>
      <c r="K484" s="15"/>
      <c r="L484" s="15"/>
      <c r="M484" s="15"/>
      <c r="N484" s="15"/>
      <c r="O484" s="15"/>
      <c r="P484" s="15"/>
      <c r="Q484" s="15"/>
      <c r="R484" s="15"/>
      <c r="S484" s="15"/>
      <c r="T484" s="15"/>
      <c r="U484" s="15"/>
      <c r="V484" s="15"/>
      <c r="W484" s="15"/>
      <c r="X484" s="15"/>
      <c r="Y484" s="15"/>
      <c r="Z484" s="15"/>
    </row>
    <row r="485" spans="1:26" ht="12.75" customHeight="1">
      <c r="A485" s="15"/>
      <c r="B485" s="15"/>
      <c r="C485" s="15"/>
      <c r="D485" s="15"/>
      <c r="E485" s="15"/>
      <c r="F485" s="15"/>
      <c r="G485" s="15"/>
      <c r="H485" s="15"/>
      <c r="I485" s="15"/>
      <c r="J485" s="15"/>
      <c r="K485" s="15"/>
      <c r="L485" s="15"/>
      <c r="M485" s="15"/>
      <c r="N485" s="15"/>
      <c r="O485" s="15"/>
      <c r="P485" s="15"/>
      <c r="Q485" s="15"/>
      <c r="R485" s="15"/>
      <c r="S485" s="15"/>
      <c r="T485" s="15"/>
      <c r="U485" s="15"/>
      <c r="V485" s="15"/>
      <c r="W485" s="15"/>
      <c r="X485" s="15"/>
      <c r="Y485" s="15"/>
      <c r="Z485" s="15"/>
    </row>
    <row r="486" spans="1:26" ht="12.75" customHeight="1">
      <c r="A486" s="15"/>
      <c r="B486" s="15"/>
      <c r="C486" s="15"/>
      <c r="D486" s="15"/>
      <c r="E486" s="15"/>
      <c r="F486" s="15"/>
      <c r="G486" s="15"/>
      <c r="H486" s="15"/>
      <c r="I486" s="15"/>
      <c r="J486" s="15"/>
      <c r="K486" s="15"/>
      <c r="L486" s="15"/>
      <c r="M486" s="15"/>
      <c r="N486" s="15"/>
      <c r="O486" s="15"/>
      <c r="P486" s="15"/>
      <c r="Q486" s="15"/>
      <c r="R486" s="15"/>
      <c r="S486" s="15"/>
      <c r="T486" s="15"/>
      <c r="U486" s="15"/>
      <c r="V486" s="15"/>
      <c r="W486" s="15"/>
      <c r="X486" s="15"/>
      <c r="Y486" s="15"/>
      <c r="Z486" s="15"/>
    </row>
    <row r="487" spans="1:26" ht="12.75" customHeight="1">
      <c r="A487" s="15"/>
      <c r="B487" s="15"/>
      <c r="C487" s="15"/>
      <c r="D487" s="15"/>
      <c r="E487" s="15"/>
      <c r="F487" s="15"/>
      <c r="G487" s="15"/>
      <c r="H487" s="15"/>
      <c r="I487" s="15"/>
      <c r="J487" s="15"/>
      <c r="K487" s="15"/>
      <c r="L487" s="15"/>
      <c r="M487" s="15"/>
      <c r="N487" s="15"/>
      <c r="O487" s="15"/>
      <c r="P487" s="15"/>
      <c r="Q487" s="15"/>
      <c r="R487" s="15"/>
      <c r="S487" s="15"/>
      <c r="T487" s="15"/>
      <c r="U487" s="15"/>
      <c r="V487" s="15"/>
      <c r="W487" s="15"/>
      <c r="X487" s="15"/>
      <c r="Y487" s="15"/>
      <c r="Z487" s="15"/>
    </row>
    <row r="488" spans="1:26" ht="12.75" customHeight="1">
      <c r="A488" s="15"/>
      <c r="B488" s="15"/>
      <c r="C488" s="15"/>
      <c r="D488" s="15"/>
      <c r="E488" s="15"/>
      <c r="F488" s="15"/>
      <c r="G488" s="15"/>
      <c r="H488" s="15"/>
      <c r="I488" s="15"/>
      <c r="J488" s="15"/>
      <c r="K488" s="15"/>
      <c r="L488" s="15"/>
      <c r="M488" s="15"/>
      <c r="N488" s="15"/>
      <c r="O488" s="15"/>
      <c r="P488" s="15"/>
      <c r="Q488" s="15"/>
      <c r="R488" s="15"/>
      <c r="S488" s="15"/>
      <c r="T488" s="15"/>
      <c r="U488" s="15"/>
      <c r="V488" s="15"/>
      <c r="W488" s="15"/>
      <c r="X488" s="15"/>
      <c r="Y488" s="15"/>
      <c r="Z488" s="15"/>
    </row>
    <row r="489" spans="1:26" ht="12.75" customHeight="1">
      <c r="A489" s="15"/>
      <c r="B489" s="15"/>
      <c r="C489" s="15"/>
      <c r="D489" s="15"/>
      <c r="E489" s="15"/>
      <c r="F489" s="15"/>
      <c r="G489" s="15"/>
      <c r="H489" s="15"/>
      <c r="I489" s="15"/>
      <c r="J489" s="15"/>
      <c r="K489" s="15"/>
      <c r="L489" s="15"/>
      <c r="M489" s="15"/>
      <c r="N489" s="15"/>
      <c r="O489" s="15"/>
      <c r="P489" s="15"/>
      <c r="Q489" s="15"/>
      <c r="R489" s="15"/>
      <c r="S489" s="15"/>
      <c r="T489" s="15"/>
      <c r="U489" s="15"/>
      <c r="V489" s="15"/>
      <c r="W489" s="15"/>
      <c r="X489" s="15"/>
      <c r="Y489" s="15"/>
      <c r="Z489" s="15"/>
    </row>
    <row r="490" spans="1:26" ht="12.75" customHeight="1">
      <c r="A490" s="15"/>
      <c r="B490" s="15"/>
      <c r="C490" s="15"/>
      <c r="D490" s="15"/>
      <c r="E490" s="15"/>
      <c r="F490" s="15"/>
      <c r="G490" s="15"/>
      <c r="H490" s="15"/>
      <c r="I490" s="15"/>
      <c r="J490" s="15"/>
      <c r="K490" s="15"/>
      <c r="L490" s="15"/>
      <c r="M490" s="15"/>
      <c r="N490" s="15"/>
      <c r="O490" s="15"/>
      <c r="P490" s="15"/>
      <c r="Q490" s="15"/>
      <c r="R490" s="15"/>
      <c r="S490" s="15"/>
      <c r="T490" s="15"/>
      <c r="U490" s="15"/>
      <c r="V490" s="15"/>
      <c r="W490" s="15"/>
      <c r="X490" s="15"/>
      <c r="Y490" s="15"/>
      <c r="Z490" s="15"/>
    </row>
    <row r="491" spans="1:26" ht="12.75" customHeight="1">
      <c r="A491" s="15"/>
      <c r="B491" s="15"/>
      <c r="C491" s="15"/>
      <c r="D491" s="15"/>
      <c r="E491" s="15"/>
      <c r="F491" s="15"/>
      <c r="G491" s="15"/>
      <c r="H491" s="15"/>
      <c r="I491" s="15"/>
      <c r="J491" s="15"/>
      <c r="K491" s="15"/>
      <c r="L491" s="15"/>
      <c r="M491" s="15"/>
      <c r="N491" s="15"/>
      <c r="O491" s="15"/>
      <c r="P491" s="15"/>
      <c r="Q491" s="15"/>
      <c r="R491" s="15"/>
      <c r="S491" s="15"/>
      <c r="T491" s="15"/>
      <c r="U491" s="15"/>
      <c r="V491" s="15"/>
      <c r="W491" s="15"/>
      <c r="X491" s="15"/>
      <c r="Y491" s="15"/>
      <c r="Z491" s="15"/>
    </row>
    <row r="492" spans="1:26" ht="12.75" customHeight="1">
      <c r="A492" s="15"/>
      <c r="B492" s="15"/>
      <c r="C492" s="15"/>
      <c r="D492" s="15"/>
      <c r="E492" s="15"/>
      <c r="F492" s="15"/>
      <c r="G492" s="15"/>
      <c r="H492" s="15"/>
      <c r="I492" s="15"/>
      <c r="J492" s="15"/>
      <c r="K492" s="15"/>
      <c r="L492" s="15"/>
      <c r="M492" s="15"/>
      <c r="N492" s="15"/>
      <c r="O492" s="15"/>
      <c r="P492" s="15"/>
      <c r="Q492" s="15"/>
      <c r="R492" s="15"/>
      <c r="S492" s="15"/>
      <c r="T492" s="15"/>
      <c r="U492" s="15"/>
      <c r="V492" s="15"/>
      <c r="W492" s="15"/>
      <c r="X492" s="15"/>
      <c r="Y492" s="15"/>
      <c r="Z492" s="15"/>
    </row>
    <row r="493" spans="1:26" ht="12.75" customHeight="1">
      <c r="A493" s="15"/>
      <c r="B493" s="15"/>
      <c r="C493" s="15"/>
      <c r="D493" s="15"/>
      <c r="E493" s="15"/>
      <c r="F493" s="15"/>
      <c r="G493" s="15"/>
      <c r="H493" s="15"/>
      <c r="I493" s="15"/>
      <c r="J493" s="15"/>
      <c r="K493" s="15"/>
      <c r="L493" s="15"/>
      <c r="M493" s="15"/>
      <c r="N493" s="15"/>
      <c r="O493" s="15"/>
      <c r="P493" s="15"/>
      <c r="Q493" s="15"/>
      <c r="R493" s="15"/>
      <c r="S493" s="15"/>
      <c r="T493" s="15"/>
      <c r="U493" s="15"/>
      <c r="V493" s="15"/>
      <c r="W493" s="15"/>
      <c r="X493" s="15"/>
      <c r="Y493" s="15"/>
      <c r="Z493" s="15"/>
    </row>
    <row r="494" spans="1:26" ht="12.75" customHeight="1">
      <c r="A494" s="15"/>
      <c r="B494" s="15"/>
      <c r="C494" s="15"/>
      <c r="D494" s="15"/>
      <c r="E494" s="15"/>
      <c r="F494" s="15"/>
      <c r="G494" s="15"/>
      <c r="H494" s="15"/>
      <c r="I494" s="15"/>
      <c r="J494" s="15"/>
      <c r="K494" s="15"/>
      <c r="L494" s="15"/>
      <c r="M494" s="15"/>
      <c r="N494" s="15"/>
      <c r="O494" s="15"/>
      <c r="P494" s="15"/>
      <c r="Q494" s="15"/>
      <c r="R494" s="15"/>
      <c r="S494" s="15"/>
      <c r="T494" s="15"/>
      <c r="U494" s="15"/>
      <c r="V494" s="15"/>
      <c r="W494" s="15"/>
      <c r="X494" s="15"/>
      <c r="Y494" s="15"/>
      <c r="Z494" s="15"/>
    </row>
    <row r="495" spans="1:26" ht="12.75" customHeight="1">
      <c r="A495" s="15"/>
      <c r="B495" s="15"/>
      <c r="C495" s="15"/>
      <c r="D495" s="15"/>
      <c r="E495" s="15"/>
      <c r="F495" s="15"/>
      <c r="G495" s="15"/>
      <c r="H495" s="15"/>
      <c r="I495" s="15"/>
      <c r="J495" s="15"/>
      <c r="K495" s="15"/>
      <c r="L495" s="15"/>
      <c r="M495" s="15"/>
      <c r="N495" s="15"/>
      <c r="O495" s="15"/>
      <c r="P495" s="15"/>
      <c r="Q495" s="15"/>
      <c r="R495" s="15"/>
      <c r="S495" s="15"/>
      <c r="T495" s="15"/>
      <c r="U495" s="15"/>
      <c r="V495" s="15"/>
      <c r="W495" s="15"/>
      <c r="X495" s="15"/>
      <c r="Y495" s="15"/>
      <c r="Z495" s="15"/>
    </row>
    <row r="496" spans="1:26" ht="12.75" customHeight="1">
      <c r="A496" s="15"/>
      <c r="B496" s="15"/>
      <c r="C496" s="15"/>
      <c r="D496" s="15"/>
      <c r="E496" s="15"/>
      <c r="F496" s="15"/>
      <c r="G496" s="15"/>
      <c r="H496" s="15"/>
      <c r="I496" s="15"/>
      <c r="J496" s="15"/>
      <c r="K496" s="15"/>
      <c r="L496" s="15"/>
      <c r="M496" s="15"/>
      <c r="N496" s="15"/>
      <c r="O496" s="15"/>
      <c r="P496" s="15"/>
      <c r="Q496" s="15"/>
      <c r="R496" s="15"/>
      <c r="S496" s="15"/>
      <c r="T496" s="15"/>
      <c r="U496" s="15"/>
      <c r="V496" s="15"/>
      <c r="W496" s="15"/>
      <c r="X496" s="15"/>
      <c r="Y496" s="15"/>
      <c r="Z496" s="15"/>
    </row>
    <row r="497" spans="1:26" ht="12.75" customHeight="1">
      <c r="A497" s="15"/>
      <c r="B497" s="15"/>
      <c r="C497" s="15"/>
      <c r="D497" s="15"/>
      <c r="E497" s="15"/>
      <c r="F497" s="15"/>
      <c r="G497" s="15"/>
      <c r="H497" s="15"/>
      <c r="I497" s="15"/>
      <c r="J497" s="15"/>
      <c r="K497" s="15"/>
      <c r="L497" s="15"/>
      <c r="M497" s="15"/>
      <c r="N497" s="15"/>
      <c r="O497" s="15"/>
      <c r="P497" s="15"/>
      <c r="Q497" s="15"/>
      <c r="R497" s="15"/>
      <c r="S497" s="15"/>
      <c r="T497" s="15"/>
      <c r="U497" s="15"/>
      <c r="V497" s="15"/>
      <c r="W497" s="15"/>
      <c r="X497" s="15"/>
      <c r="Y497" s="15"/>
      <c r="Z497" s="15"/>
    </row>
    <row r="498" spans="1:26" ht="12.75" customHeight="1">
      <c r="A498" s="15"/>
      <c r="B498" s="15"/>
      <c r="C498" s="15"/>
      <c r="D498" s="15"/>
      <c r="E498" s="15"/>
      <c r="F498" s="15"/>
      <c r="G498" s="15"/>
      <c r="H498" s="15"/>
      <c r="I498" s="15"/>
      <c r="J498" s="15"/>
      <c r="K498" s="15"/>
      <c r="L498" s="15"/>
      <c r="M498" s="15"/>
      <c r="N498" s="15"/>
      <c r="O498" s="15"/>
      <c r="P498" s="15"/>
      <c r="Q498" s="15"/>
      <c r="R498" s="15"/>
      <c r="S498" s="15"/>
      <c r="T498" s="15"/>
      <c r="U498" s="15"/>
      <c r="V498" s="15"/>
      <c r="W498" s="15"/>
      <c r="X498" s="15"/>
      <c r="Y498" s="15"/>
      <c r="Z498" s="15"/>
    </row>
    <row r="499" spans="1:26" ht="12.75" customHeight="1">
      <c r="A499" s="15"/>
      <c r="B499" s="15"/>
      <c r="C499" s="15"/>
      <c r="D499" s="15"/>
      <c r="E499" s="15"/>
      <c r="F499" s="15"/>
      <c r="G499" s="15"/>
      <c r="H499" s="15"/>
      <c r="I499" s="15"/>
      <c r="J499" s="15"/>
      <c r="K499" s="15"/>
      <c r="L499" s="15"/>
      <c r="M499" s="15"/>
      <c r="N499" s="15"/>
      <c r="O499" s="15"/>
      <c r="P499" s="15"/>
      <c r="Q499" s="15"/>
      <c r="R499" s="15"/>
      <c r="S499" s="15"/>
      <c r="T499" s="15"/>
      <c r="U499" s="15"/>
      <c r="V499" s="15"/>
      <c r="W499" s="15"/>
      <c r="X499" s="15"/>
      <c r="Y499" s="15"/>
      <c r="Z499" s="15"/>
    </row>
    <row r="500" spans="1:26" ht="12.75" customHeight="1">
      <c r="A500" s="15"/>
      <c r="B500" s="15"/>
      <c r="C500" s="15"/>
      <c r="D500" s="15"/>
      <c r="E500" s="15"/>
      <c r="F500" s="15"/>
      <c r="G500" s="15"/>
      <c r="H500" s="15"/>
      <c r="I500" s="15"/>
      <c r="J500" s="15"/>
      <c r="K500" s="15"/>
      <c r="L500" s="15"/>
      <c r="M500" s="15"/>
      <c r="N500" s="15"/>
      <c r="O500" s="15"/>
      <c r="P500" s="15"/>
      <c r="Q500" s="15"/>
      <c r="R500" s="15"/>
      <c r="S500" s="15"/>
      <c r="T500" s="15"/>
      <c r="U500" s="15"/>
      <c r="V500" s="15"/>
      <c r="W500" s="15"/>
      <c r="X500" s="15"/>
      <c r="Y500" s="15"/>
      <c r="Z500" s="15"/>
    </row>
    <row r="501" spans="1:26" ht="12.75" customHeight="1">
      <c r="A501" s="15"/>
      <c r="B501" s="15"/>
      <c r="C501" s="15"/>
      <c r="D501" s="15"/>
      <c r="E501" s="15"/>
      <c r="F501" s="15"/>
      <c r="G501" s="15"/>
      <c r="H501" s="15"/>
      <c r="I501" s="15"/>
      <c r="J501" s="15"/>
      <c r="K501" s="15"/>
      <c r="L501" s="15"/>
      <c r="M501" s="15"/>
      <c r="N501" s="15"/>
      <c r="O501" s="15"/>
      <c r="P501" s="15"/>
      <c r="Q501" s="15"/>
      <c r="R501" s="15"/>
      <c r="S501" s="15"/>
      <c r="T501" s="15"/>
      <c r="U501" s="15"/>
      <c r="V501" s="15"/>
      <c r="W501" s="15"/>
      <c r="X501" s="15"/>
      <c r="Y501" s="15"/>
      <c r="Z501" s="15"/>
    </row>
    <row r="502" spans="1:26" ht="12.75" customHeight="1">
      <c r="A502" s="15"/>
      <c r="B502" s="15"/>
      <c r="C502" s="15"/>
      <c r="D502" s="15"/>
      <c r="E502" s="15"/>
      <c r="F502" s="15"/>
      <c r="G502" s="15"/>
      <c r="H502" s="15"/>
      <c r="I502" s="15"/>
      <c r="J502" s="15"/>
      <c r="K502" s="15"/>
      <c r="L502" s="15"/>
      <c r="M502" s="15"/>
      <c r="N502" s="15"/>
      <c r="O502" s="15"/>
      <c r="P502" s="15"/>
      <c r="Q502" s="15"/>
      <c r="R502" s="15"/>
      <c r="S502" s="15"/>
      <c r="T502" s="15"/>
      <c r="U502" s="15"/>
      <c r="V502" s="15"/>
      <c r="W502" s="15"/>
      <c r="X502" s="15"/>
      <c r="Y502" s="15"/>
      <c r="Z502" s="15"/>
    </row>
    <row r="503" spans="1:26" ht="12.75" customHeight="1">
      <c r="A503" s="15"/>
      <c r="B503" s="15"/>
      <c r="C503" s="15"/>
      <c r="D503" s="15"/>
      <c r="E503" s="15"/>
      <c r="F503" s="15"/>
      <c r="G503" s="15"/>
      <c r="H503" s="15"/>
      <c r="I503" s="15"/>
      <c r="J503" s="15"/>
      <c r="K503" s="15"/>
      <c r="L503" s="15"/>
      <c r="M503" s="15"/>
      <c r="N503" s="15"/>
      <c r="O503" s="15"/>
      <c r="P503" s="15"/>
      <c r="Q503" s="15"/>
      <c r="R503" s="15"/>
      <c r="S503" s="15"/>
      <c r="T503" s="15"/>
      <c r="U503" s="15"/>
      <c r="V503" s="15"/>
      <c r="W503" s="15"/>
      <c r="X503" s="15"/>
      <c r="Y503" s="15"/>
      <c r="Z503" s="15"/>
    </row>
    <row r="504" spans="1:26" ht="12.75" customHeight="1">
      <c r="A504" s="15"/>
      <c r="B504" s="15"/>
      <c r="C504" s="15"/>
      <c r="D504" s="15"/>
      <c r="E504" s="15"/>
      <c r="F504" s="15"/>
      <c r="G504" s="15"/>
      <c r="H504" s="15"/>
      <c r="I504" s="15"/>
      <c r="J504" s="15"/>
      <c r="K504" s="15"/>
      <c r="L504" s="15"/>
      <c r="M504" s="15"/>
      <c r="N504" s="15"/>
      <c r="O504" s="15"/>
      <c r="P504" s="15"/>
      <c r="Q504" s="15"/>
      <c r="R504" s="15"/>
      <c r="S504" s="15"/>
      <c r="T504" s="15"/>
      <c r="U504" s="15"/>
      <c r="V504" s="15"/>
      <c r="W504" s="15"/>
      <c r="X504" s="15"/>
      <c r="Y504" s="15"/>
      <c r="Z504" s="15"/>
    </row>
    <row r="505" spans="1:26" ht="12.75" customHeight="1">
      <c r="A505" s="15"/>
      <c r="B505" s="15"/>
      <c r="C505" s="15"/>
      <c r="D505" s="15"/>
      <c r="E505" s="15"/>
      <c r="F505" s="15"/>
      <c r="G505" s="15"/>
      <c r="H505" s="15"/>
      <c r="I505" s="15"/>
      <c r="J505" s="15"/>
      <c r="K505" s="15"/>
      <c r="L505" s="15"/>
      <c r="M505" s="15"/>
      <c r="N505" s="15"/>
      <c r="O505" s="15"/>
      <c r="P505" s="15"/>
      <c r="Q505" s="15"/>
      <c r="R505" s="15"/>
      <c r="S505" s="15"/>
      <c r="T505" s="15"/>
      <c r="U505" s="15"/>
      <c r="V505" s="15"/>
      <c r="W505" s="15"/>
      <c r="X505" s="15"/>
      <c r="Y505" s="15"/>
      <c r="Z505" s="15"/>
    </row>
    <row r="506" spans="1:26" ht="12.75" customHeight="1">
      <c r="A506" s="15"/>
      <c r="B506" s="15"/>
      <c r="C506" s="15"/>
      <c r="D506" s="15"/>
      <c r="E506" s="15"/>
      <c r="F506" s="15"/>
      <c r="G506" s="15"/>
      <c r="H506" s="15"/>
      <c r="I506" s="15"/>
      <c r="J506" s="15"/>
      <c r="K506" s="15"/>
      <c r="L506" s="15"/>
      <c r="M506" s="15"/>
      <c r="N506" s="15"/>
      <c r="O506" s="15"/>
      <c r="P506" s="15"/>
      <c r="Q506" s="15"/>
      <c r="R506" s="15"/>
      <c r="S506" s="15"/>
      <c r="T506" s="15"/>
      <c r="U506" s="15"/>
      <c r="V506" s="15"/>
      <c r="W506" s="15"/>
      <c r="X506" s="15"/>
      <c r="Y506" s="15"/>
      <c r="Z506" s="15"/>
    </row>
    <row r="507" spans="1:26" ht="12.75" customHeight="1">
      <c r="A507" s="15"/>
      <c r="B507" s="15"/>
      <c r="C507" s="15"/>
      <c r="D507" s="15"/>
      <c r="E507" s="15"/>
      <c r="F507" s="15"/>
      <c r="G507" s="15"/>
      <c r="H507" s="15"/>
      <c r="I507" s="15"/>
      <c r="J507" s="15"/>
      <c r="K507" s="15"/>
      <c r="L507" s="15"/>
      <c r="M507" s="15"/>
      <c r="N507" s="15"/>
      <c r="O507" s="15"/>
      <c r="P507" s="15"/>
      <c r="Q507" s="15"/>
      <c r="R507" s="15"/>
      <c r="S507" s="15"/>
      <c r="T507" s="15"/>
      <c r="U507" s="15"/>
      <c r="V507" s="15"/>
      <c r="W507" s="15"/>
      <c r="X507" s="15"/>
      <c r="Y507" s="15"/>
      <c r="Z507" s="15"/>
    </row>
    <row r="508" spans="1:26" ht="12.75" customHeight="1">
      <c r="A508" s="15"/>
      <c r="B508" s="15"/>
      <c r="C508" s="15"/>
      <c r="D508" s="15"/>
      <c r="E508" s="15"/>
      <c r="F508" s="15"/>
      <c r="G508" s="15"/>
      <c r="H508" s="15"/>
      <c r="I508" s="15"/>
      <c r="J508" s="15"/>
      <c r="K508" s="15"/>
      <c r="L508" s="15"/>
      <c r="M508" s="15"/>
      <c r="N508" s="15"/>
      <c r="O508" s="15"/>
      <c r="P508" s="15"/>
      <c r="Q508" s="15"/>
      <c r="R508" s="15"/>
      <c r="S508" s="15"/>
      <c r="T508" s="15"/>
      <c r="U508" s="15"/>
      <c r="V508" s="15"/>
      <c r="W508" s="15"/>
      <c r="X508" s="15"/>
      <c r="Y508" s="15"/>
      <c r="Z508" s="15"/>
    </row>
    <row r="509" spans="1:26" ht="12.75" customHeight="1">
      <c r="A509" s="15"/>
      <c r="B509" s="15"/>
      <c r="C509" s="15"/>
      <c r="D509" s="15"/>
      <c r="E509" s="15"/>
      <c r="F509" s="15"/>
      <c r="G509" s="15"/>
      <c r="H509" s="15"/>
      <c r="I509" s="15"/>
      <c r="J509" s="15"/>
      <c r="K509" s="15"/>
      <c r="L509" s="15"/>
      <c r="M509" s="15"/>
      <c r="N509" s="15"/>
      <c r="O509" s="15"/>
      <c r="P509" s="15"/>
      <c r="Q509" s="15"/>
      <c r="R509" s="15"/>
      <c r="S509" s="15"/>
      <c r="T509" s="15"/>
      <c r="U509" s="15"/>
      <c r="V509" s="15"/>
      <c r="W509" s="15"/>
      <c r="X509" s="15"/>
      <c r="Y509" s="15"/>
      <c r="Z509" s="15"/>
    </row>
    <row r="510" spans="1:26" ht="12.75" customHeight="1">
      <c r="A510" s="15"/>
      <c r="B510" s="15"/>
      <c r="C510" s="15"/>
      <c r="D510" s="15"/>
      <c r="E510" s="15"/>
      <c r="F510" s="15"/>
      <c r="G510" s="15"/>
      <c r="H510" s="15"/>
      <c r="I510" s="15"/>
      <c r="J510" s="15"/>
      <c r="K510" s="15"/>
      <c r="L510" s="15"/>
      <c r="M510" s="15"/>
      <c r="N510" s="15"/>
      <c r="O510" s="15"/>
      <c r="P510" s="15"/>
      <c r="Q510" s="15"/>
      <c r="R510" s="15"/>
      <c r="S510" s="15"/>
      <c r="T510" s="15"/>
      <c r="U510" s="15"/>
      <c r="V510" s="15"/>
      <c r="W510" s="15"/>
      <c r="X510" s="15"/>
      <c r="Y510" s="15"/>
      <c r="Z510" s="15"/>
    </row>
    <row r="511" spans="1:26" ht="12.75" customHeight="1">
      <c r="A511" s="15"/>
      <c r="B511" s="15"/>
      <c r="C511" s="15"/>
      <c r="D511" s="15"/>
      <c r="E511" s="15"/>
      <c r="F511" s="15"/>
      <c r="G511" s="15"/>
      <c r="H511" s="15"/>
      <c r="I511" s="15"/>
      <c r="J511" s="15"/>
      <c r="K511" s="15"/>
      <c r="L511" s="15"/>
      <c r="M511" s="15"/>
      <c r="N511" s="15"/>
      <c r="O511" s="15"/>
      <c r="P511" s="15"/>
      <c r="Q511" s="15"/>
      <c r="R511" s="15"/>
      <c r="S511" s="15"/>
      <c r="T511" s="15"/>
      <c r="U511" s="15"/>
      <c r="V511" s="15"/>
      <c r="W511" s="15"/>
      <c r="X511" s="15"/>
      <c r="Y511" s="15"/>
      <c r="Z511" s="15"/>
    </row>
    <row r="512" spans="1:26" ht="12.75" customHeight="1">
      <c r="A512" s="15"/>
      <c r="B512" s="15"/>
      <c r="C512" s="15"/>
      <c r="D512" s="15"/>
      <c r="E512" s="15"/>
      <c r="F512" s="15"/>
      <c r="G512" s="15"/>
      <c r="H512" s="15"/>
      <c r="I512" s="15"/>
      <c r="J512" s="15"/>
      <c r="K512" s="15"/>
      <c r="L512" s="15"/>
      <c r="M512" s="15"/>
      <c r="N512" s="15"/>
      <c r="O512" s="15"/>
      <c r="P512" s="15"/>
      <c r="Q512" s="15"/>
      <c r="R512" s="15"/>
      <c r="S512" s="15"/>
      <c r="T512" s="15"/>
      <c r="U512" s="15"/>
      <c r="V512" s="15"/>
      <c r="W512" s="15"/>
      <c r="X512" s="15"/>
      <c r="Y512" s="15"/>
      <c r="Z512" s="15"/>
    </row>
    <row r="513" spans="1:26" ht="12.75" customHeight="1">
      <c r="A513" s="15"/>
      <c r="B513" s="15"/>
      <c r="C513" s="15"/>
      <c r="D513" s="15"/>
      <c r="E513" s="15"/>
      <c r="F513" s="15"/>
      <c r="G513" s="15"/>
      <c r="H513" s="15"/>
      <c r="I513" s="15"/>
      <c r="J513" s="15"/>
      <c r="K513" s="15"/>
      <c r="L513" s="15"/>
      <c r="M513" s="15"/>
      <c r="N513" s="15"/>
      <c r="O513" s="15"/>
      <c r="P513" s="15"/>
      <c r="Q513" s="15"/>
      <c r="R513" s="15"/>
      <c r="S513" s="15"/>
      <c r="T513" s="15"/>
      <c r="U513" s="15"/>
      <c r="V513" s="15"/>
      <c r="W513" s="15"/>
      <c r="X513" s="15"/>
      <c r="Y513" s="15"/>
      <c r="Z513" s="15"/>
    </row>
    <row r="514" spans="1:26" ht="12.75" customHeight="1">
      <c r="A514" s="15"/>
      <c r="B514" s="15"/>
      <c r="C514" s="15"/>
      <c r="D514" s="15"/>
      <c r="E514" s="15"/>
      <c r="F514" s="15"/>
      <c r="G514" s="15"/>
      <c r="H514" s="15"/>
      <c r="I514" s="15"/>
      <c r="J514" s="15"/>
      <c r="K514" s="15"/>
      <c r="L514" s="15"/>
      <c r="M514" s="15"/>
      <c r="N514" s="15"/>
      <c r="O514" s="15"/>
      <c r="P514" s="15"/>
      <c r="Q514" s="15"/>
      <c r="R514" s="15"/>
      <c r="S514" s="15"/>
      <c r="T514" s="15"/>
      <c r="U514" s="15"/>
      <c r="V514" s="15"/>
      <c r="W514" s="15"/>
      <c r="X514" s="15"/>
      <c r="Y514" s="15"/>
      <c r="Z514" s="15"/>
    </row>
    <row r="515" spans="1:26" ht="12.75" customHeight="1">
      <c r="A515" s="15"/>
      <c r="B515" s="15"/>
      <c r="C515" s="15"/>
      <c r="D515" s="15"/>
      <c r="E515" s="15"/>
      <c r="F515" s="15"/>
      <c r="G515" s="15"/>
      <c r="H515" s="15"/>
      <c r="I515" s="15"/>
      <c r="J515" s="15"/>
      <c r="K515" s="15"/>
      <c r="L515" s="15"/>
      <c r="M515" s="15"/>
      <c r="N515" s="15"/>
      <c r="O515" s="15"/>
      <c r="P515" s="15"/>
      <c r="Q515" s="15"/>
      <c r="R515" s="15"/>
      <c r="S515" s="15"/>
      <c r="T515" s="15"/>
      <c r="U515" s="15"/>
      <c r="V515" s="15"/>
      <c r="W515" s="15"/>
      <c r="X515" s="15"/>
      <c r="Y515" s="15"/>
      <c r="Z515" s="15"/>
    </row>
    <row r="516" spans="1:26" ht="12.75" customHeight="1">
      <c r="A516" s="15"/>
      <c r="B516" s="15"/>
      <c r="C516" s="15"/>
      <c r="D516" s="15"/>
      <c r="E516" s="15"/>
      <c r="F516" s="15"/>
      <c r="G516" s="15"/>
      <c r="H516" s="15"/>
      <c r="I516" s="15"/>
      <c r="J516" s="15"/>
      <c r="K516" s="15"/>
      <c r="L516" s="15"/>
      <c r="M516" s="15"/>
      <c r="N516" s="15"/>
      <c r="O516" s="15"/>
      <c r="P516" s="15"/>
      <c r="Q516" s="15"/>
      <c r="R516" s="15"/>
      <c r="S516" s="15"/>
      <c r="T516" s="15"/>
      <c r="U516" s="15"/>
      <c r="V516" s="15"/>
      <c r="W516" s="15"/>
      <c r="X516" s="15"/>
      <c r="Y516" s="15"/>
      <c r="Z516" s="15"/>
    </row>
    <row r="517" spans="1:26" ht="12.75" customHeight="1">
      <c r="A517" s="15"/>
      <c r="B517" s="15"/>
      <c r="C517" s="15"/>
      <c r="D517" s="15"/>
      <c r="E517" s="15"/>
      <c r="F517" s="15"/>
      <c r="G517" s="15"/>
      <c r="H517" s="15"/>
      <c r="I517" s="15"/>
      <c r="J517" s="15"/>
      <c r="K517" s="15"/>
      <c r="L517" s="15"/>
      <c r="M517" s="15"/>
      <c r="N517" s="15"/>
      <c r="O517" s="15"/>
      <c r="P517" s="15"/>
      <c r="Q517" s="15"/>
      <c r="R517" s="15"/>
      <c r="S517" s="15"/>
      <c r="T517" s="15"/>
      <c r="U517" s="15"/>
      <c r="V517" s="15"/>
      <c r="W517" s="15"/>
      <c r="X517" s="15"/>
      <c r="Y517" s="15"/>
      <c r="Z517" s="15"/>
    </row>
    <row r="518" spans="1:26" ht="12.75" customHeight="1">
      <c r="A518" s="15"/>
      <c r="B518" s="15"/>
      <c r="C518" s="15"/>
      <c r="D518" s="15"/>
      <c r="E518" s="15"/>
      <c r="F518" s="15"/>
      <c r="G518" s="15"/>
      <c r="H518" s="15"/>
      <c r="I518" s="15"/>
      <c r="J518" s="15"/>
      <c r="K518" s="15"/>
      <c r="L518" s="15"/>
      <c r="M518" s="15"/>
      <c r="N518" s="15"/>
      <c r="O518" s="15"/>
      <c r="P518" s="15"/>
      <c r="Q518" s="15"/>
      <c r="R518" s="15"/>
      <c r="S518" s="15"/>
      <c r="T518" s="15"/>
      <c r="U518" s="15"/>
      <c r="V518" s="15"/>
      <c r="W518" s="15"/>
      <c r="X518" s="15"/>
      <c r="Y518" s="15"/>
      <c r="Z518" s="15"/>
    </row>
    <row r="519" spans="1:26" ht="12.75" customHeight="1">
      <c r="A519" s="15"/>
      <c r="B519" s="15"/>
      <c r="C519" s="15"/>
      <c r="D519" s="15"/>
      <c r="E519" s="15"/>
      <c r="F519" s="15"/>
      <c r="G519" s="15"/>
      <c r="H519" s="15"/>
      <c r="I519" s="15"/>
      <c r="J519" s="15"/>
      <c r="K519" s="15"/>
      <c r="L519" s="15"/>
      <c r="M519" s="15"/>
      <c r="N519" s="15"/>
      <c r="O519" s="15"/>
      <c r="P519" s="15"/>
      <c r="Q519" s="15"/>
      <c r="R519" s="15"/>
      <c r="S519" s="15"/>
      <c r="T519" s="15"/>
      <c r="U519" s="15"/>
      <c r="V519" s="15"/>
      <c r="W519" s="15"/>
      <c r="X519" s="15"/>
      <c r="Y519" s="15"/>
      <c r="Z519" s="15"/>
    </row>
    <row r="520" spans="1:26" ht="12.75" customHeight="1">
      <c r="A520" s="15"/>
      <c r="B520" s="15"/>
      <c r="C520" s="15"/>
      <c r="D520" s="15"/>
      <c r="E520" s="15"/>
      <c r="F520" s="15"/>
      <c r="G520" s="15"/>
      <c r="H520" s="15"/>
      <c r="I520" s="15"/>
      <c r="J520" s="15"/>
      <c r="K520" s="15"/>
      <c r="L520" s="15"/>
      <c r="M520" s="15"/>
      <c r="N520" s="15"/>
      <c r="O520" s="15"/>
      <c r="P520" s="15"/>
      <c r="Q520" s="15"/>
      <c r="R520" s="15"/>
      <c r="S520" s="15"/>
      <c r="T520" s="15"/>
      <c r="U520" s="15"/>
      <c r="V520" s="15"/>
      <c r="W520" s="15"/>
      <c r="X520" s="15"/>
      <c r="Y520" s="15"/>
      <c r="Z520" s="15"/>
    </row>
    <row r="521" spans="1:26" ht="12.75" customHeight="1">
      <c r="A521" s="15"/>
      <c r="B521" s="15"/>
      <c r="C521" s="15"/>
      <c r="D521" s="15"/>
      <c r="E521" s="15"/>
      <c r="F521" s="15"/>
      <c r="G521" s="15"/>
      <c r="H521" s="15"/>
      <c r="I521" s="15"/>
      <c r="J521" s="15"/>
      <c r="K521" s="15"/>
      <c r="L521" s="15"/>
      <c r="M521" s="15"/>
      <c r="N521" s="15"/>
      <c r="O521" s="15"/>
      <c r="P521" s="15"/>
      <c r="Q521" s="15"/>
      <c r="R521" s="15"/>
      <c r="S521" s="15"/>
      <c r="T521" s="15"/>
      <c r="U521" s="15"/>
      <c r="V521" s="15"/>
      <c r="W521" s="15"/>
      <c r="X521" s="15"/>
      <c r="Y521" s="15"/>
      <c r="Z521" s="15"/>
    </row>
    <row r="522" spans="1:26" ht="12.75" customHeight="1">
      <c r="A522" s="15"/>
      <c r="B522" s="15"/>
      <c r="C522" s="15"/>
      <c r="D522" s="15"/>
      <c r="E522" s="15"/>
      <c r="F522" s="15"/>
      <c r="G522" s="15"/>
      <c r="H522" s="15"/>
      <c r="I522" s="15"/>
      <c r="J522" s="15"/>
      <c r="K522" s="15"/>
      <c r="L522" s="15"/>
      <c r="M522" s="15"/>
      <c r="N522" s="15"/>
      <c r="O522" s="15"/>
      <c r="P522" s="15"/>
      <c r="Q522" s="15"/>
      <c r="R522" s="15"/>
      <c r="S522" s="15"/>
      <c r="T522" s="15"/>
      <c r="U522" s="15"/>
      <c r="V522" s="15"/>
      <c r="W522" s="15"/>
      <c r="X522" s="15"/>
      <c r="Y522" s="15"/>
      <c r="Z522" s="15"/>
    </row>
    <row r="523" spans="1:26" ht="12.75" customHeight="1">
      <c r="A523" s="15"/>
      <c r="B523" s="15"/>
      <c r="C523" s="15"/>
      <c r="D523" s="15"/>
      <c r="E523" s="15"/>
      <c r="F523" s="15"/>
      <c r="G523" s="15"/>
      <c r="H523" s="15"/>
      <c r="I523" s="15"/>
      <c r="J523" s="15"/>
      <c r="K523" s="15"/>
      <c r="L523" s="15"/>
      <c r="M523" s="15"/>
      <c r="N523" s="15"/>
      <c r="O523" s="15"/>
      <c r="P523" s="15"/>
      <c r="Q523" s="15"/>
      <c r="R523" s="15"/>
      <c r="S523" s="15"/>
      <c r="T523" s="15"/>
      <c r="U523" s="15"/>
      <c r="V523" s="15"/>
      <c r="W523" s="15"/>
      <c r="X523" s="15"/>
      <c r="Y523" s="15"/>
      <c r="Z523" s="15"/>
    </row>
    <row r="524" spans="1:26" ht="12.75" customHeight="1">
      <c r="A524" s="15"/>
      <c r="B524" s="15"/>
      <c r="C524" s="15"/>
      <c r="D524" s="15"/>
      <c r="E524" s="15"/>
      <c r="F524" s="15"/>
      <c r="G524" s="15"/>
      <c r="H524" s="15"/>
      <c r="I524" s="15"/>
      <c r="J524" s="15"/>
      <c r="K524" s="15"/>
      <c r="L524" s="15"/>
      <c r="M524" s="15"/>
      <c r="N524" s="15"/>
      <c r="O524" s="15"/>
      <c r="P524" s="15"/>
      <c r="Q524" s="15"/>
      <c r="R524" s="15"/>
      <c r="S524" s="15"/>
      <c r="T524" s="15"/>
      <c r="U524" s="15"/>
      <c r="V524" s="15"/>
      <c r="W524" s="15"/>
      <c r="X524" s="15"/>
      <c r="Y524" s="15"/>
      <c r="Z524" s="15"/>
    </row>
    <row r="525" spans="1:26" ht="12.75" customHeight="1">
      <c r="A525" s="15"/>
      <c r="B525" s="15"/>
      <c r="C525" s="15"/>
      <c r="D525" s="15"/>
      <c r="E525" s="15"/>
      <c r="F525" s="15"/>
      <c r="G525" s="15"/>
      <c r="H525" s="15"/>
      <c r="I525" s="15"/>
      <c r="J525" s="15"/>
      <c r="K525" s="15"/>
      <c r="L525" s="15"/>
      <c r="M525" s="15"/>
      <c r="N525" s="15"/>
      <c r="O525" s="15"/>
      <c r="P525" s="15"/>
      <c r="Q525" s="15"/>
      <c r="R525" s="15"/>
      <c r="S525" s="15"/>
      <c r="T525" s="15"/>
      <c r="U525" s="15"/>
      <c r="V525" s="15"/>
      <c r="W525" s="15"/>
      <c r="X525" s="15"/>
      <c r="Y525" s="15"/>
      <c r="Z525" s="15"/>
    </row>
    <row r="526" spans="1:26" ht="12.75" customHeight="1">
      <c r="A526" s="15"/>
      <c r="B526" s="15"/>
      <c r="C526" s="15"/>
      <c r="D526" s="15"/>
      <c r="E526" s="15"/>
      <c r="F526" s="15"/>
      <c r="G526" s="15"/>
      <c r="H526" s="15"/>
      <c r="I526" s="15"/>
      <c r="J526" s="15"/>
      <c r="K526" s="15"/>
      <c r="L526" s="15"/>
      <c r="M526" s="15"/>
      <c r="N526" s="15"/>
      <c r="O526" s="15"/>
      <c r="P526" s="15"/>
      <c r="Q526" s="15"/>
      <c r="R526" s="15"/>
      <c r="S526" s="15"/>
      <c r="T526" s="15"/>
      <c r="U526" s="15"/>
      <c r="V526" s="15"/>
      <c r="W526" s="15"/>
      <c r="X526" s="15"/>
      <c r="Y526" s="15"/>
      <c r="Z526" s="15"/>
    </row>
    <row r="527" spans="1:26" ht="12.75" customHeight="1">
      <c r="A527" s="15"/>
      <c r="B527" s="15"/>
      <c r="C527" s="15"/>
      <c r="D527" s="15"/>
      <c r="E527" s="15"/>
      <c r="F527" s="15"/>
      <c r="G527" s="15"/>
      <c r="H527" s="15"/>
      <c r="I527" s="15"/>
      <c r="J527" s="15"/>
      <c r="K527" s="15"/>
      <c r="L527" s="15"/>
      <c r="M527" s="15"/>
      <c r="N527" s="15"/>
      <c r="O527" s="15"/>
      <c r="P527" s="15"/>
      <c r="Q527" s="15"/>
      <c r="R527" s="15"/>
      <c r="S527" s="15"/>
      <c r="T527" s="15"/>
      <c r="U527" s="15"/>
      <c r="V527" s="15"/>
      <c r="W527" s="15"/>
      <c r="X527" s="15"/>
      <c r="Y527" s="15"/>
      <c r="Z527" s="15"/>
    </row>
    <row r="528" spans="1:26" ht="12.75" customHeight="1">
      <c r="A528" s="15"/>
      <c r="B528" s="15"/>
      <c r="C528" s="15"/>
      <c r="D528" s="15"/>
      <c r="E528" s="15"/>
      <c r="F528" s="15"/>
      <c r="G528" s="15"/>
      <c r="H528" s="15"/>
      <c r="I528" s="15"/>
      <c r="J528" s="15"/>
      <c r="K528" s="15"/>
      <c r="L528" s="15"/>
      <c r="M528" s="15"/>
      <c r="N528" s="15"/>
      <c r="O528" s="15"/>
      <c r="P528" s="15"/>
      <c r="Q528" s="15"/>
      <c r="R528" s="15"/>
      <c r="S528" s="15"/>
      <c r="T528" s="15"/>
      <c r="U528" s="15"/>
      <c r="V528" s="15"/>
      <c r="W528" s="15"/>
      <c r="X528" s="15"/>
      <c r="Y528" s="15"/>
      <c r="Z528" s="15"/>
    </row>
    <row r="529" spans="1:26" ht="12.75" customHeight="1">
      <c r="A529" s="15"/>
      <c r="B529" s="15"/>
      <c r="C529" s="15"/>
      <c r="D529" s="15"/>
      <c r="E529" s="15"/>
      <c r="F529" s="15"/>
      <c r="G529" s="15"/>
      <c r="H529" s="15"/>
      <c r="I529" s="15"/>
      <c r="J529" s="15"/>
      <c r="K529" s="15"/>
      <c r="L529" s="15"/>
      <c r="M529" s="15"/>
      <c r="N529" s="15"/>
      <c r="O529" s="15"/>
      <c r="P529" s="15"/>
      <c r="Q529" s="15"/>
      <c r="R529" s="15"/>
      <c r="S529" s="15"/>
      <c r="T529" s="15"/>
      <c r="U529" s="15"/>
      <c r="V529" s="15"/>
      <c r="W529" s="15"/>
      <c r="X529" s="15"/>
      <c r="Y529" s="15"/>
      <c r="Z529" s="15"/>
    </row>
    <row r="530" spans="1:26" ht="12.75" customHeight="1">
      <c r="A530" s="15"/>
      <c r="B530" s="15"/>
      <c r="C530" s="15"/>
      <c r="D530" s="15"/>
      <c r="E530" s="15"/>
      <c r="F530" s="15"/>
      <c r="G530" s="15"/>
      <c r="H530" s="15"/>
      <c r="I530" s="15"/>
      <c r="J530" s="15"/>
      <c r="K530" s="15"/>
      <c r="L530" s="15"/>
      <c r="M530" s="15"/>
      <c r="N530" s="15"/>
      <c r="O530" s="15"/>
      <c r="P530" s="15"/>
      <c r="Q530" s="15"/>
      <c r="R530" s="15"/>
      <c r="S530" s="15"/>
      <c r="T530" s="15"/>
      <c r="U530" s="15"/>
      <c r="V530" s="15"/>
      <c r="W530" s="15"/>
      <c r="X530" s="15"/>
      <c r="Y530" s="15"/>
      <c r="Z530" s="15"/>
    </row>
    <row r="531" spans="1:26" ht="12.75" customHeight="1">
      <c r="A531" s="15"/>
      <c r="B531" s="15"/>
      <c r="C531" s="15"/>
      <c r="D531" s="15"/>
      <c r="E531" s="15"/>
      <c r="F531" s="15"/>
      <c r="G531" s="15"/>
      <c r="H531" s="15"/>
      <c r="I531" s="15"/>
      <c r="J531" s="15"/>
      <c r="K531" s="15"/>
      <c r="L531" s="15"/>
      <c r="M531" s="15"/>
      <c r="N531" s="15"/>
      <c r="O531" s="15"/>
      <c r="P531" s="15"/>
      <c r="Q531" s="15"/>
      <c r="R531" s="15"/>
      <c r="S531" s="15"/>
      <c r="T531" s="15"/>
      <c r="U531" s="15"/>
      <c r="V531" s="15"/>
      <c r="W531" s="15"/>
      <c r="X531" s="15"/>
      <c r="Y531" s="15"/>
      <c r="Z531" s="15"/>
    </row>
    <row r="532" spans="1:26" ht="12.75" customHeight="1">
      <c r="A532" s="15"/>
      <c r="B532" s="15"/>
      <c r="C532" s="15"/>
      <c r="D532" s="15"/>
      <c r="E532" s="15"/>
      <c r="F532" s="15"/>
      <c r="G532" s="15"/>
      <c r="H532" s="15"/>
      <c r="I532" s="15"/>
      <c r="J532" s="15"/>
      <c r="K532" s="15"/>
      <c r="L532" s="15"/>
      <c r="M532" s="15"/>
      <c r="N532" s="15"/>
      <c r="O532" s="15"/>
      <c r="P532" s="15"/>
      <c r="Q532" s="15"/>
      <c r="R532" s="15"/>
      <c r="S532" s="15"/>
      <c r="T532" s="15"/>
      <c r="U532" s="15"/>
      <c r="V532" s="15"/>
      <c r="W532" s="15"/>
      <c r="X532" s="15"/>
      <c r="Y532" s="15"/>
      <c r="Z532" s="15"/>
    </row>
    <row r="533" spans="1:26" ht="12.75" customHeight="1">
      <c r="A533" s="15"/>
      <c r="B533" s="15"/>
      <c r="C533" s="15"/>
      <c r="D533" s="15"/>
      <c r="E533" s="15"/>
      <c r="F533" s="15"/>
      <c r="G533" s="15"/>
      <c r="H533" s="15"/>
      <c r="I533" s="15"/>
      <c r="J533" s="15"/>
      <c r="K533" s="15"/>
      <c r="L533" s="15"/>
      <c r="M533" s="15"/>
      <c r="N533" s="15"/>
      <c r="O533" s="15"/>
      <c r="P533" s="15"/>
      <c r="Q533" s="15"/>
      <c r="R533" s="15"/>
      <c r="S533" s="15"/>
      <c r="T533" s="15"/>
      <c r="U533" s="15"/>
      <c r="V533" s="15"/>
      <c r="W533" s="15"/>
      <c r="X533" s="15"/>
      <c r="Y533" s="15"/>
      <c r="Z533" s="15"/>
    </row>
    <row r="534" spans="1:26" ht="12.75" customHeight="1">
      <c r="A534" s="15"/>
      <c r="B534" s="15"/>
      <c r="C534" s="15"/>
      <c r="D534" s="15"/>
      <c r="E534" s="15"/>
      <c r="F534" s="15"/>
      <c r="G534" s="15"/>
      <c r="H534" s="15"/>
      <c r="I534" s="15"/>
      <c r="J534" s="15"/>
      <c r="K534" s="15"/>
      <c r="L534" s="15"/>
      <c r="M534" s="15"/>
      <c r="N534" s="15"/>
      <c r="O534" s="15"/>
      <c r="P534" s="15"/>
      <c r="Q534" s="15"/>
      <c r="R534" s="15"/>
      <c r="S534" s="15"/>
      <c r="T534" s="15"/>
      <c r="U534" s="15"/>
      <c r="V534" s="15"/>
      <c r="W534" s="15"/>
      <c r="X534" s="15"/>
      <c r="Y534" s="15"/>
      <c r="Z534" s="15"/>
    </row>
    <row r="535" spans="1:26" ht="12.75" customHeight="1">
      <c r="A535" s="15"/>
      <c r="B535" s="15"/>
      <c r="C535" s="15"/>
      <c r="D535" s="15"/>
      <c r="E535" s="15"/>
      <c r="F535" s="15"/>
      <c r="G535" s="15"/>
      <c r="H535" s="15"/>
      <c r="I535" s="15"/>
      <c r="J535" s="15"/>
      <c r="K535" s="15"/>
      <c r="L535" s="15"/>
      <c r="M535" s="15"/>
      <c r="N535" s="15"/>
      <c r="O535" s="15"/>
      <c r="P535" s="15"/>
      <c r="Q535" s="15"/>
      <c r="R535" s="15"/>
      <c r="S535" s="15"/>
      <c r="T535" s="15"/>
      <c r="U535" s="15"/>
      <c r="V535" s="15"/>
      <c r="W535" s="15"/>
      <c r="X535" s="15"/>
      <c r="Y535" s="15"/>
      <c r="Z535" s="15"/>
    </row>
    <row r="536" spans="1:26" ht="12.75" customHeight="1">
      <c r="A536" s="15"/>
      <c r="B536" s="15"/>
      <c r="C536" s="15"/>
      <c r="D536" s="15"/>
      <c r="E536" s="15"/>
      <c r="F536" s="15"/>
      <c r="G536" s="15"/>
      <c r="H536" s="15"/>
      <c r="I536" s="15"/>
      <c r="J536" s="15"/>
      <c r="K536" s="15"/>
      <c r="L536" s="15"/>
      <c r="M536" s="15"/>
      <c r="N536" s="15"/>
      <c r="O536" s="15"/>
      <c r="P536" s="15"/>
      <c r="Q536" s="15"/>
      <c r="R536" s="15"/>
      <c r="S536" s="15"/>
      <c r="T536" s="15"/>
      <c r="U536" s="15"/>
      <c r="V536" s="15"/>
      <c r="W536" s="15"/>
      <c r="X536" s="15"/>
      <c r="Y536" s="15"/>
      <c r="Z536" s="15"/>
    </row>
    <row r="537" spans="1:26" ht="12.75" customHeight="1">
      <c r="A537" s="15"/>
      <c r="B537" s="15"/>
      <c r="C537" s="15"/>
      <c r="D537" s="15"/>
      <c r="E537" s="15"/>
      <c r="F537" s="15"/>
      <c r="G537" s="15"/>
      <c r="H537" s="15"/>
      <c r="I537" s="15"/>
      <c r="J537" s="15"/>
      <c r="K537" s="15"/>
      <c r="L537" s="15"/>
      <c r="M537" s="15"/>
      <c r="N537" s="15"/>
      <c r="O537" s="15"/>
      <c r="P537" s="15"/>
      <c r="Q537" s="15"/>
      <c r="R537" s="15"/>
      <c r="S537" s="15"/>
      <c r="T537" s="15"/>
      <c r="U537" s="15"/>
      <c r="V537" s="15"/>
      <c r="W537" s="15"/>
      <c r="X537" s="15"/>
      <c r="Y537" s="15"/>
      <c r="Z537" s="15"/>
    </row>
    <row r="538" spans="1:26" ht="12.75" customHeight="1">
      <c r="A538" s="15"/>
      <c r="B538" s="15"/>
      <c r="C538" s="15"/>
      <c r="D538" s="15"/>
      <c r="E538" s="15"/>
      <c r="F538" s="15"/>
      <c r="G538" s="15"/>
      <c r="H538" s="15"/>
      <c r="I538" s="15"/>
      <c r="J538" s="15"/>
      <c r="K538" s="15"/>
      <c r="L538" s="15"/>
      <c r="M538" s="15"/>
      <c r="N538" s="15"/>
      <c r="O538" s="15"/>
      <c r="P538" s="15"/>
      <c r="Q538" s="15"/>
      <c r="R538" s="15"/>
      <c r="S538" s="15"/>
      <c r="T538" s="15"/>
      <c r="U538" s="15"/>
      <c r="V538" s="15"/>
      <c r="W538" s="15"/>
      <c r="X538" s="15"/>
      <c r="Y538" s="15"/>
      <c r="Z538" s="15"/>
    </row>
    <row r="539" spans="1:26" ht="12.75" customHeight="1">
      <c r="A539" s="15"/>
      <c r="B539" s="15"/>
      <c r="C539" s="15"/>
      <c r="D539" s="15"/>
      <c r="E539" s="15"/>
      <c r="F539" s="15"/>
      <c r="G539" s="15"/>
      <c r="H539" s="15"/>
      <c r="I539" s="15"/>
      <c r="J539" s="15"/>
      <c r="K539" s="15"/>
      <c r="L539" s="15"/>
      <c r="M539" s="15"/>
      <c r="N539" s="15"/>
      <c r="O539" s="15"/>
      <c r="P539" s="15"/>
      <c r="Q539" s="15"/>
      <c r="R539" s="15"/>
      <c r="S539" s="15"/>
      <c r="T539" s="15"/>
      <c r="U539" s="15"/>
      <c r="V539" s="15"/>
      <c r="W539" s="15"/>
      <c r="X539" s="15"/>
      <c r="Y539" s="15"/>
      <c r="Z539" s="15"/>
    </row>
    <row r="540" spans="1:26" ht="12.75" customHeight="1">
      <c r="A540" s="15"/>
      <c r="B540" s="15"/>
      <c r="C540" s="15"/>
      <c r="D540" s="15"/>
      <c r="E540" s="15"/>
      <c r="F540" s="15"/>
      <c r="G540" s="15"/>
      <c r="H540" s="15"/>
      <c r="I540" s="15"/>
      <c r="J540" s="15"/>
      <c r="K540" s="15"/>
      <c r="L540" s="15"/>
      <c r="M540" s="15"/>
      <c r="N540" s="15"/>
      <c r="O540" s="15"/>
      <c r="P540" s="15"/>
      <c r="Q540" s="15"/>
      <c r="R540" s="15"/>
      <c r="S540" s="15"/>
      <c r="T540" s="15"/>
      <c r="U540" s="15"/>
      <c r="V540" s="15"/>
      <c r="W540" s="15"/>
      <c r="X540" s="15"/>
      <c r="Y540" s="15"/>
      <c r="Z540" s="15"/>
    </row>
    <row r="541" spans="1:26" ht="12.75" customHeight="1">
      <c r="A541" s="15"/>
      <c r="B541" s="15"/>
      <c r="C541" s="15"/>
      <c r="D541" s="15"/>
      <c r="E541" s="15"/>
      <c r="F541" s="15"/>
      <c r="G541" s="15"/>
      <c r="H541" s="15"/>
      <c r="I541" s="15"/>
      <c r="J541" s="15"/>
      <c r="K541" s="15"/>
      <c r="L541" s="15"/>
      <c r="M541" s="15"/>
      <c r="N541" s="15"/>
      <c r="O541" s="15"/>
      <c r="P541" s="15"/>
      <c r="Q541" s="15"/>
      <c r="R541" s="15"/>
      <c r="S541" s="15"/>
      <c r="T541" s="15"/>
      <c r="U541" s="15"/>
      <c r="V541" s="15"/>
      <c r="W541" s="15"/>
      <c r="X541" s="15"/>
      <c r="Y541" s="15"/>
      <c r="Z541" s="15"/>
    </row>
    <row r="542" spans="1:26" ht="12.75" customHeight="1">
      <c r="A542" s="15"/>
      <c r="B542" s="15"/>
      <c r="C542" s="15"/>
      <c r="D542" s="15"/>
      <c r="E542" s="15"/>
      <c r="F542" s="15"/>
      <c r="G542" s="15"/>
      <c r="H542" s="15"/>
      <c r="I542" s="15"/>
      <c r="J542" s="15"/>
      <c r="K542" s="15"/>
      <c r="L542" s="15"/>
      <c r="M542" s="15"/>
      <c r="N542" s="15"/>
      <c r="O542" s="15"/>
      <c r="P542" s="15"/>
      <c r="Q542" s="15"/>
      <c r="R542" s="15"/>
      <c r="S542" s="15"/>
      <c r="T542" s="15"/>
      <c r="U542" s="15"/>
      <c r="V542" s="15"/>
      <c r="W542" s="15"/>
      <c r="X542" s="15"/>
      <c r="Y542" s="15"/>
      <c r="Z542" s="15"/>
    </row>
    <row r="543" spans="1:26" ht="12.75" customHeight="1">
      <c r="A543" s="15"/>
      <c r="B543" s="15"/>
      <c r="C543" s="15"/>
      <c r="D543" s="15"/>
      <c r="E543" s="15"/>
      <c r="F543" s="15"/>
      <c r="G543" s="15"/>
      <c r="H543" s="15"/>
      <c r="I543" s="15"/>
      <c r="J543" s="15"/>
      <c r="K543" s="15"/>
      <c r="L543" s="15"/>
      <c r="M543" s="15"/>
      <c r="N543" s="15"/>
      <c r="O543" s="15"/>
      <c r="P543" s="15"/>
      <c r="Q543" s="15"/>
      <c r="R543" s="15"/>
      <c r="S543" s="15"/>
      <c r="T543" s="15"/>
      <c r="U543" s="15"/>
      <c r="V543" s="15"/>
      <c r="W543" s="15"/>
      <c r="X543" s="15"/>
      <c r="Y543" s="15"/>
      <c r="Z543" s="15"/>
    </row>
    <row r="544" spans="1:26" ht="12.75" customHeight="1">
      <c r="A544" s="15"/>
      <c r="B544" s="15"/>
      <c r="C544" s="15"/>
      <c r="D544" s="15"/>
      <c r="E544" s="15"/>
      <c r="F544" s="15"/>
      <c r="G544" s="15"/>
      <c r="H544" s="15"/>
      <c r="I544" s="15"/>
      <c r="J544" s="15"/>
      <c r="K544" s="15"/>
      <c r="L544" s="15"/>
      <c r="M544" s="15"/>
      <c r="N544" s="15"/>
      <c r="O544" s="15"/>
      <c r="P544" s="15"/>
      <c r="Q544" s="15"/>
      <c r="R544" s="15"/>
      <c r="S544" s="15"/>
      <c r="T544" s="15"/>
      <c r="U544" s="15"/>
      <c r="V544" s="15"/>
      <c r="W544" s="15"/>
      <c r="X544" s="15"/>
      <c r="Y544" s="15"/>
      <c r="Z544" s="15"/>
    </row>
    <row r="545" spans="1:26" ht="12.75" customHeight="1">
      <c r="A545" s="15"/>
      <c r="B545" s="15"/>
      <c r="C545" s="15"/>
      <c r="D545" s="15"/>
      <c r="E545" s="15"/>
      <c r="F545" s="15"/>
      <c r="G545" s="15"/>
      <c r="H545" s="15"/>
      <c r="I545" s="15"/>
      <c r="J545" s="15"/>
      <c r="K545" s="15"/>
      <c r="L545" s="15"/>
      <c r="M545" s="15"/>
      <c r="N545" s="15"/>
      <c r="O545" s="15"/>
      <c r="P545" s="15"/>
      <c r="Q545" s="15"/>
      <c r="R545" s="15"/>
      <c r="S545" s="15"/>
      <c r="T545" s="15"/>
      <c r="U545" s="15"/>
      <c r="V545" s="15"/>
      <c r="W545" s="15"/>
      <c r="X545" s="15"/>
      <c r="Y545" s="15"/>
      <c r="Z545" s="15"/>
    </row>
    <row r="546" spans="1:26" ht="12.75" customHeight="1">
      <c r="A546" s="15"/>
      <c r="B546" s="15"/>
      <c r="C546" s="15"/>
      <c r="D546" s="15"/>
      <c r="E546" s="15"/>
      <c r="F546" s="15"/>
      <c r="G546" s="15"/>
      <c r="H546" s="15"/>
      <c r="I546" s="15"/>
      <c r="J546" s="15"/>
      <c r="K546" s="15"/>
      <c r="L546" s="15"/>
      <c r="M546" s="15"/>
      <c r="N546" s="15"/>
      <c r="O546" s="15"/>
      <c r="P546" s="15"/>
      <c r="Q546" s="15"/>
      <c r="R546" s="15"/>
      <c r="S546" s="15"/>
      <c r="T546" s="15"/>
      <c r="U546" s="15"/>
      <c r="V546" s="15"/>
      <c r="W546" s="15"/>
      <c r="X546" s="15"/>
      <c r="Y546" s="15"/>
      <c r="Z546" s="15"/>
    </row>
    <row r="547" spans="1:26" ht="12.75" customHeight="1">
      <c r="A547" s="15"/>
      <c r="B547" s="15"/>
      <c r="C547" s="15"/>
      <c r="D547" s="15"/>
      <c r="E547" s="15"/>
      <c r="F547" s="15"/>
      <c r="G547" s="15"/>
      <c r="H547" s="15"/>
      <c r="I547" s="15"/>
      <c r="J547" s="15"/>
      <c r="K547" s="15"/>
      <c r="L547" s="15"/>
      <c r="M547" s="15"/>
      <c r="N547" s="15"/>
      <c r="O547" s="15"/>
      <c r="P547" s="15"/>
      <c r="Q547" s="15"/>
      <c r="R547" s="15"/>
      <c r="S547" s="15"/>
      <c r="T547" s="15"/>
      <c r="U547" s="15"/>
      <c r="V547" s="15"/>
      <c r="W547" s="15"/>
      <c r="X547" s="15"/>
      <c r="Y547" s="15"/>
      <c r="Z547" s="15"/>
    </row>
    <row r="548" spans="1:26" ht="12.75" customHeight="1">
      <c r="A548" s="15"/>
      <c r="B548" s="15"/>
      <c r="C548" s="15"/>
      <c r="D548" s="15"/>
      <c r="E548" s="15"/>
      <c r="F548" s="15"/>
      <c r="G548" s="15"/>
      <c r="H548" s="15"/>
      <c r="I548" s="15"/>
      <c r="J548" s="15"/>
      <c r="K548" s="15"/>
      <c r="L548" s="15"/>
      <c r="M548" s="15"/>
      <c r="N548" s="15"/>
      <c r="O548" s="15"/>
      <c r="P548" s="15"/>
      <c r="Q548" s="15"/>
      <c r="R548" s="15"/>
      <c r="S548" s="15"/>
      <c r="T548" s="15"/>
      <c r="U548" s="15"/>
      <c r="V548" s="15"/>
      <c r="W548" s="15"/>
      <c r="X548" s="15"/>
      <c r="Y548" s="15"/>
      <c r="Z548" s="15"/>
    </row>
    <row r="549" spans="1:26" ht="12.75" customHeight="1">
      <c r="A549" s="15"/>
      <c r="B549" s="15"/>
      <c r="C549" s="15"/>
      <c r="D549" s="15"/>
      <c r="E549" s="15"/>
      <c r="F549" s="15"/>
      <c r="G549" s="15"/>
      <c r="H549" s="15"/>
      <c r="I549" s="15"/>
      <c r="J549" s="15"/>
      <c r="K549" s="15"/>
      <c r="L549" s="15"/>
      <c r="M549" s="15"/>
      <c r="N549" s="15"/>
      <c r="O549" s="15"/>
      <c r="P549" s="15"/>
      <c r="Q549" s="15"/>
      <c r="R549" s="15"/>
      <c r="S549" s="15"/>
      <c r="T549" s="15"/>
      <c r="U549" s="15"/>
      <c r="V549" s="15"/>
      <c r="W549" s="15"/>
      <c r="X549" s="15"/>
      <c r="Y549" s="15"/>
      <c r="Z549" s="15"/>
    </row>
    <row r="550" spans="1:26" ht="12.75" customHeight="1">
      <c r="A550" s="15"/>
      <c r="B550" s="15"/>
      <c r="C550" s="15"/>
      <c r="D550" s="15"/>
      <c r="E550" s="15"/>
      <c r="F550" s="15"/>
      <c r="G550" s="15"/>
      <c r="H550" s="15"/>
      <c r="I550" s="15"/>
      <c r="J550" s="15"/>
      <c r="K550" s="15"/>
      <c r="L550" s="15"/>
      <c r="M550" s="15"/>
      <c r="N550" s="15"/>
      <c r="O550" s="15"/>
      <c r="P550" s="15"/>
      <c r="Q550" s="15"/>
      <c r="R550" s="15"/>
      <c r="S550" s="15"/>
      <c r="T550" s="15"/>
      <c r="U550" s="15"/>
      <c r="V550" s="15"/>
      <c r="W550" s="15"/>
      <c r="X550" s="15"/>
      <c r="Y550" s="15"/>
      <c r="Z550" s="15"/>
    </row>
    <row r="551" spans="1:26" ht="12.75" customHeight="1">
      <c r="A551" s="15"/>
      <c r="B551" s="15"/>
      <c r="C551" s="15"/>
      <c r="D551" s="15"/>
      <c r="E551" s="15"/>
      <c r="F551" s="15"/>
      <c r="G551" s="15"/>
      <c r="H551" s="15"/>
      <c r="I551" s="15"/>
      <c r="J551" s="15"/>
      <c r="K551" s="15"/>
      <c r="L551" s="15"/>
      <c r="M551" s="15"/>
      <c r="N551" s="15"/>
      <c r="O551" s="15"/>
      <c r="P551" s="15"/>
      <c r="Q551" s="15"/>
      <c r="R551" s="15"/>
      <c r="S551" s="15"/>
      <c r="T551" s="15"/>
      <c r="U551" s="15"/>
      <c r="V551" s="15"/>
      <c r="W551" s="15"/>
      <c r="X551" s="15"/>
      <c r="Y551" s="15"/>
      <c r="Z551" s="15"/>
    </row>
    <row r="552" spans="1:26" ht="12.75" customHeight="1">
      <c r="A552" s="15"/>
      <c r="B552" s="15"/>
      <c r="C552" s="15"/>
      <c r="D552" s="15"/>
      <c r="E552" s="15"/>
      <c r="F552" s="15"/>
      <c r="G552" s="15"/>
      <c r="H552" s="15"/>
      <c r="I552" s="15"/>
      <c r="J552" s="15"/>
      <c r="K552" s="15"/>
      <c r="L552" s="15"/>
      <c r="M552" s="15"/>
      <c r="N552" s="15"/>
      <c r="O552" s="15"/>
      <c r="P552" s="15"/>
      <c r="Q552" s="15"/>
      <c r="R552" s="15"/>
      <c r="S552" s="15"/>
      <c r="T552" s="15"/>
      <c r="U552" s="15"/>
      <c r="V552" s="15"/>
      <c r="W552" s="15"/>
      <c r="X552" s="15"/>
      <c r="Y552" s="15"/>
      <c r="Z552" s="15"/>
    </row>
    <row r="553" spans="1:26" ht="12.75" customHeight="1">
      <c r="A553" s="15"/>
      <c r="B553" s="15"/>
      <c r="C553" s="15"/>
      <c r="D553" s="15"/>
      <c r="E553" s="15"/>
      <c r="F553" s="15"/>
      <c r="G553" s="15"/>
      <c r="H553" s="15"/>
      <c r="I553" s="15"/>
      <c r="J553" s="15"/>
      <c r="K553" s="15"/>
      <c r="L553" s="15"/>
      <c r="M553" s="15"/>
      <c r="N553" s="15"/>
      <c r="O553" s="15"/>
      <c r="P553" s="15"/>
      <c r="Q553" s="15"/>
      <c r="R553" s="15"/>
      <c r="S553" s="15"/>
      <c r="T553" s="15"/>
      <c r="U553" s="15"/>
      <c r="V553" s="15"/>
      <c r="W553" s="15"/>
      <c r="X553" s="15"/>
      <c r="Y553" s="15"/>
      <c r="Z553" s="15"/>
    </row>
    <row r="554" spans="1:26" ht="12.75" customHeight="1">
      <c r="A554" s="15"/>
      <c r="B554" s="15"/>
      <c r="C554" s="15"/>
      <c r="D554" s="15"/>
      <c r="E554" s="15"/>
      <c r="F554" s="15"/>
      <c r="G554" s="15"/>
      <c r="H554" s="15"/>
      <c r="I554" s="15"/>
      <c r="J554" s="15"/>
      <c r="K554" s="15"/>
      <c r="L554" s="15"/>
      <c r="M554" s="15"/>
      <c r="N554" s="15"/>
      <c r="O554" s="15"/>
      <c r="P554" s="15"/>
      <c r="Q554" s="15"/>
      <c r="R554" s="15"/>
      <c r="S554" s="15"/>
      <c r="T554" s="15"/>
      <c r="U554" s="15"/>
      <c r="V554" s="15"/>
      <c r="W554" s="15"/>
      <c r="X554" s="15"/>
      <c r="Y554" s="15"/>
      <c r="Z554" s="15"/>
    </row>
    <row r="555" spans="1:26" ht="12.75" customHeight="1">
      <c r="A555" s="15"/>
      <c r="B555" s="15"/>
      <c r="C555" s="15"/>
      <c r="D555" s="15"/>
      <c r="E555" s="15"/>
      <c r="F555" s="15"/>
      <c r="G555" s="15"/>
      <c r="H555" s="15"/>
      <c r="I555" s="15"/>
      <c r="J555" s="15"/>
      <c r="K555" s="15"/>
      <c r="L555" s="15"/>
      <c r="M555" s="15"/>
      <c r="N555" s="15"/>
      <c r="O555" s="15"/>
      <c r="P555" s="15"/>
      <c r="Q555" s="15"/>
      <c r="R555" s="15"/>
      <c r="S555" s="15"/>
      <c r="T555" s="15"/>
      <c r="U555" s="15"/>
      <c r="V555" s="15"/>
      <c r="W555" s="15"/>
      <c r="X555" s="15"/>
      <c r="Y555" s="15"/>
      <c r="Z555" s="15"/>
    </row>
    <row r="556" spans="1:26" ht="12.75" customHeight="1">
      <c r="A556" s="15"/>
      <c r="B556" s="15"/>
      <c r="C556" s="15"/>
      <c r="D556" s="15"/>
      <c r="E556" s="15"/>
      <c r="F556" s="15"/>
      <c r="G556" s="15"/>
      <c r="H556" s="15"/>
      <c r="I556" s="15"/>
      <c r="J556" s="15"/>
      <c r="K556" s="15"/>
      <c r="L556" s="15"/>
      <c r="M556" s="15"/>
      <c r="N556" s="15"/>
      <c r="O556" s="15"/>
      <c r="P556" s="15"/>
      <c r="Q556" s="15"/>
      <c r="R556" s="15"/>
      <c r="S556" s="15"/>
      <c r="T556" s="15"/>
      <c r="U556" s="15"/>
      <c r="V556" s="15"/>
      <c r="W556" s="15"/>
      <c r="X556" s="15"/>
      <c r="Y556" s="15"/>
      <c r="Z556" s="15"/>
    </row>
    <row r="557" spans="1:26" ht="12.75" customHeight="1">
      <c r="A557" s="15"/>
      <c r="B557" s="15"/>
      <c r="C557" s="15"/>
      <c r="D557" s="15"/>
      <c r="E557" s="15"/>
      <c r="F557" s="15"/>
      <c r="G557" s="15"/>
      <c r="H557" s="15"/>
      <c r="I557" s="15"/>
      <c r="J557" s="15"/>
      <c r="K557" s="15"/>
      <c r="L557" s="15"/>
      <c r="M557" s="15"/>
      <c r="N557" s="15"/>
      <c r="O557" s="15"/>
      <c r="P557" s="15"/>
      <c r="Q557" s="15"/>
      <c r="R557" s="15"/>
      <c r="S557" s="15"/>
      <c r="T557" s="15"/>
      <c r="U557" s="15"/>
      <c r="V557" s="15"/>
      <c r="W557" s="15"/>
      <c r="X557" s="15"/>
      <c r="Y557" s="15"/>
      <c r="Z557" s="15"/>
    </row>
    <row r="558" spans="1:26" ht="12.75" customHeight="1">
      <c r="A558" s="15"/>
      <c r="B558" s="15"/>
      <c r="C558" s="15"/>
      <c r="D558" s="15"/>
      <c r="E558" s="15"/>
      <c r="F558" s="15"/>
      <c r="G558" s="15"/>
      <c r="H558" s="15"/>
      <c r="I558" s="15"/>
      <c r="J558" s="15"/>
      <c r="K558" s="15"/>
      <c r="L558" s="15"/>
      <c r="M558" s="15"/>
      <c r="N558" s="15"/>
      <c r="O558" s="15"/>
      <c r="P558" s="15"/>
      <c r="Q558" s="15"/>
      <c r="R558" s="15"/>
      <c r="S558" s="15"/>
      <c r="T558" s="15"/>
      <c r="U558" s="15"/>
      <c r="V558" s="15"/>
      <c r="W558" s="15"/>
      <c r="X558" s="15"/>
      <c r="Y558" s="15"/>
      <c r="Z558" s="15"/>
    </row>
    <row r="559" spans="1:26" ht="12.75" customHeight="1">
      <c r="A559" s="15"/>
      <c r="B559" s="15"/>
      <c r="C559" s="15"/>
      <c r="D559" s="15"/>
      <c r="E559" s="15"/>
      <c r="F559" s="15"/>
      <c r="G559" s="15"/>
      <c r="H559" s="15"/>
      <c r="I559" s="15"/>
      <c r="J559" s="15"/>
      <c r="K559" s="15"/>
      <c r="L559" s="15"/>
      <c r="M559" s="15"/>
      <c r="N559" s="15"/>
      <c r="O559" s="15"/>
      <c r="P559" s="15"/>
      <c r="Q559" s="15"/>
      <c r="R559" s="15"/>
      <c r="S559" s="15"/>
      <c r="T559" s="15"/>
      <c r="U559" s="15"/>
      <c r="V559" s="15"/>
      <c r="W559" s="15"/>
      <c r="X559" s="15"/>
      <c r="Y559" s="15"/>
      <c r="Z559" s="15"/>
    </row>
    <row r="560" spans="1:26" ht="12.75" customHeight="1">
      <c r="A560" s="15"/>
      <c r="B560" s="15"/>
      <c r="C560" s="15"/>
      <c r="D560" s="15"/>
      <c r="E560" s="15"/>
      <c r="F560" s="15"/>
      <c r="G560" s="15"/>
      <c r="H560" s="15"/>
      <c r="I560" s="15"/>
      <c r="J560" s="15"/>
      <c r="K560" s="15"/>
      <c r="L560" s="15"/>
      <c r="M560" s="15"/>
      <c r="N560" s="15"/>
      <c r="O560" s="15"/>
      <c r="P560" s="15"/>
      <c r="Q560" s="15"/>
      <c r="R560" s="15"/>
      <c r="S560" s="15"/>
      <c r="T560" s="15"/>
      <c r="U560" s="15"/>
      <c r="V560" s="15"/>
      <c r="W560" s="15"/>
      <c r="X560" s="15"/>
      <c r="Y560" s="15"/>
      <c r="Z560" s="15"/>
    </row>
    <row r="561" spans="1:26" ht="12.75" customHeight="1">
      <c r="A561" s="15"/>
      <c r="B561" s="15"/>
      <c r="C561" s="15"/>
      <c r="D561" s="15"/>
      <c r="E561" s="15"/>
      <c r="F561" s="15"/>
      <c r="G561" s="15"/>
      <c r="H561" s="15"/>
      <c r="I561" s="15"/>
      <c r="J561" s="15"/>
      <c r="K561" s="15"/>
      <c r="L561" s="15"/>
      <c r="M561" s="15"/>
      <c r="N561" s="15"/>
      <c r="O561" s="15"/>
      <c r="P561" s="15"/>
      <c r="Q561" s="15"/>
      <c r="R561" s="15"/>
      <c r="S561" s="15"/>
      <c r="T561" s="15"/>
      <c r="U561" s="15"/>
      <c r="V561" s="15"/>
      <c r="W561" s="15"/>
      <c r="X561" s="15"/>
      <c r="Y561" s="15"/>
      <c r="Z561" s="15"/>
    </row>
    <row r="562" spans="1:26" ht="12.75" customHeight="1">
      <c r="A562" s="15"/>
      <c r="B562" s="15"/>
      <c r="C562" s="15"/>
      <c r="D562" s="15"/>
      <c r="E562" s="15"/>
      <c r="F562" s="15"/>
      <c r="G562" s="15"/>
      <c r="H562" s="15"/>
      <c r="I562" s="15"/>
      <c r="J562" s="15"/>
      <c r="K562" s="15"/>
      <c r="L562" s="15"/>
      <c r="M562" s="15"/>
      <c r="N562" s="15"/>
      <c r="O562" s="15"/>
      <c r="P562" s="15"/>
      <c r="Q562" s="15"/>
      <c r="R562" s="15"/>
      <c r="S562" s="15"/>
      <c r="T562" s="15"/>
      <c r="U562" s="15"/>
      <c r="V562" s="15"/>
      <c r="W562" s="15"/>
      <c r="X562" s="15"/>
      <c r="Y562" s="15"/>
      <c r="Z562" s="15"/>
    </row>
    <row r="563" spans="1:26" ht="12.75" customHeight="1">
      <c r="A563" s="15"/>
      <c r="B563" s="15"/>
      <c r="C563" s="15"/>
      <c r="D563" s="15"/>
      <c r="E563" s="15"/>
      <c r="F563" s="15"/>
      <c r="G563" s="15"/>
      <c r="H563" s="15"/>
      <c r="I563" s="15"/>
      <c r="J563" s="15"/>
      <c r="K563" s="15"/>
      <c r="L563" s="15"/>
      <c r="M563" s="15"/>
      <c r="N563" s="15"/>
      <c r="O563" s="15"/>
      <c r="P563" s="15"/>
      <c r="Q563" s="15"/>
      <c r="R563" s="15"/>
      <c r="S563" s="15"/>
      <c r="T563" s="15"/>
      <c r="U563" s="15"/>
      <c r="V563" s="15"/>
      <c r="W563" s="15"/>
      <c r="X563" s="15"/>
      <c r="Y563" s="15"/>
      <c r="Z563" s="15"/>
    </row>
    <row r="564" spans="1:26" ht="12.75" customHeight="1">
      <c r="A564" s="15"/>
      <c r="B564" s="15"/>
      <c r="C564" s="15"/>
      <c r="D564" s="15"/>
      <c r="E564" s="15"/>
      <c r="F564" s="15"/>
      <c r="G564" s="15"/>
      <c r="H564" s="15"/>
      <c r="I564" s="15"/>
      <c r="J564" s="15"/>
      <c r="K564" s="15"/>
      <c r="L564" s="15"/>
      <c r="M564" s="15"/>
      <c r="N564" s="15"/>
      <c r="O564" s="15"/>
      <c r="P564" s="15"/>
      <c r="Q564" s="15"/>
      <c r="R564" s="15"/>
      <c r="S564" s="15"/>
      <c r="T564" s="15"/>
      <c r="U564" s="15"/>
      <c r="V564" s="15"/>
      <c r="W564" s="15"/>
      <c r="X564" s="15"/>
      <c r="Y564" s="15"/>
      <c r="Z564" s="15"/>
    </row>
    <row r="565" spans="1:26" ht="12.75" customHeight="1">
      <c r="A565" s="15"/>
      <c r="B565" s="15"/>
      <c r="C565" s="15"/>
      <c r="D565" s="15"/>
      <c r="E565" s="15"/>
      <c r="F565" s="15"/>
      <c r="G565" s="15"/>
      <c r="H565" s="15"/>
      <c r="I565" s="15"/>
      <c r="J565" s="15"/>
      <c r="K565" s="15"/>
      <c r="L565" s="15"/>
      <c r="M565" s="15"/>
      <c r="N565" s="15"/>
      <c r="O565" s="15"/>
      <c r="P565" s="15"/>
      <c r="Q565" s="15"/>
      <c r="R565" s="15"/>
      <c r="S565" s="15"/>
      <c r="T565" s="15"/>
      <c r="U565" s="15"/>
      <c r="V565" s="15"/>
      <c r="W565" s="15"/>
      <c r="X565" s="15"/>
      <c r="Y565" s="15"/>
      <c r="Z565" s="15"/>
    </row>
    <row r="566" spans="1:26" ht="12.75" customHeight="1">
      <c r="A566" s="15"/>
      <c r="B566" s="15"/>
      <c r="C566" s="15"/>
      <c r="D566" s="15"/>
      <c r="E566" s="15"/>
      <c r="F566" s="15"/>
      <c r="G566" s="15"/>
      <c r="H566" s="15"/>
      <c r="I566" s="15"/>
      <c r="J566" s="15"/>
      <c r="K566" s="15"/>
      <c r="L566" s="15"/>
      <c r="M566" s="15"/>
      <c r="N566" s="15"/>
      <c r="O566" s="15"/>
      <c r="P566" s="15"/>
      <c r="Q566" s="15"/>
      <c r="R566" s="15"/>
      <c r="S566" s="15"/>
      <c r="T566" s="15"/>
      <c r="U566" s="15"/>
      <c r="V566" s="15"/>
      <c r="W566" s="15"/>
      <c r="X566" s="15"/>
      <c r="Y566" s="15"/>
      <c r="Z566" s="15"/>
    </row>
    <row r="567" spans="1:26" ht="12.75" customHeight="1">
      <c r="A567" s="15"/>
      <c r="B567" s="15"/>
      <c r="C567" s="15"/>
      <c r="D567" s="15"/>
      <c r="E567" s="15"/>
      <c r="F567" s="15"/>
      <c r="G567" s="15"/>
      <c r="H567" s="15"/>
      <c r="I567" s="15"/>
      <c r="J567" s="15"/>
      <c r="K567" s="15"/>
      <c r="L567" s="15"/>
      <c r="M567" s="15"/>
      <c r="N567" s="15"/>
      <c r="O567" s="15"/>
      <c r="P567" s="15"/>
      <c r="Q567" s="15"/>
      <c r="R567" s="15"/>
      <c r="S567" s="15"/>
      <c r="T567" s="15"/>
      <c r="U567" s="15"/>
      <c r="V567" s="15"/>
      <c r="W567" s="15"/>
      <c r="X567" s="15"/>
      <c r="Y567" s="15"/>
      <c r="Z567" s="15"/>
    </row>
    <row r="568" spans="1:26" ht="12.75" customHeight="1">
      <c r="A568" s="15"/>
      <c r="B568" s="15"/>
      <c r="C568" s="15"/>
      <c r="D568" s="15"/>
      <c r="E568" s="15"/>
      <c r="F568" s="15"/>
      <c r="G568" s="15"/>
      <c r="H568" s="15"/>
      <c r="I568" s="15"/>
      <c r="J568" s="15"/>
      <c r="K568" s="15"/>
      <c r="L568" s="15"/>
      <c r="M568" s="15"/>
      <c r="N568" s="15"/>
      <c r="O568" s="15"/>
      <c r="P568" s="15"/>
      <c r="Q568" s="15"/>
      <c r="R568" s="15"/>
      <c r="S568" s="15"/>
      <c r="T568" s="15"/>
      <c r="U568" s="15"/>
      <c r="V568" s="15"/>
      <c r="W568" s="15"/>
      <c r="X568" s="15"/>
      <c r="Y568" s="15"/>
      <c r="Z568" s="15"/>
    </row>
    <row r="569" spans="1:26" ht="12.75" customHeight="1">
      <c r="A569" s="15"/>
      <c r="B569" s="15"/>
      <c r="C569" s="15"/>
      <c r="D569" s="15"/>
      <c r="E569" s="15"/>
      <c r="F569" s="15"/>
      <c r="G569" s="15"/>
      <c r="H569" s="15"/>
      <c r="I569" s="15"/>
      <c r="J569" s="15"/>
      <c r="K569" s="15"/>
      <c r="L569" s="15"/>
      <c r="M569" s="15"/>
      <c r="N569" s="15"/>
      <c r="O569" s="15"/>
      <c r="P569" s="15"/>
      <c r="Q569" s="15"/>
      <c r="R569" s="15"/>
      <c r="S569" s="15"/>
      <c r="T569" s="15"/>
      <c r="U569" s="15"/>
      <c r="V569" s="15"/>
      <c r="W569" s="15"/>
      <c r="X569" s="15"/>
      <c r="Y569" s="15"/>
      <c r="Z569" s="15"/>
    </row>
    <row r="570" spans="1:26" ht="12.75" customHeight="1">
      <c r="A570" s="15"/>
      <c r="B570" s="15"/>
      <c r="C570" s="15"/>
      <c r="D570" s="15"/>
      <c r="E570" s="15"/>
      <c r="F570" s="15"/>
      <c r="G570" s="15"/>
      <c r="H570" s="15"/>
      <c r="I570" s="15"/>
      <c r="J570" s="15"/>
      <c r="K570" s="15"/>
      <c r="L570" s="15"/>
      <c r="M570" s="15"/>
      <c r="N570" s="15"/>
      <c r="O570" s="15"/>
      <c r="P570" s="15"/>
      <c r="Q570" s="15"/>
      <c r="R570" s="15"/>
      <c r="S570" s="15"/>
      <c r="T570" s="15"/>
      <c r="U570" s="15"/>
      <c r="V570" s="15"/>
      <c r="W570" s="15"/>
      <c r="X570" s="15"/>
      <c r="Y570" s="15"/>
      <c r="Z570" s="15"/>
    </row>
    <row r="571" spans="1:26" ht="12.75" customHeight="1">
      <c r="A571" s="15"/>
      <c r="B571" s="15"/>
      <c r="C571" s="15"/>
      <c r="D571" s="15"/>
      <c r="E571" s="15"/>
      <c r="F571" s="15"/>
      <c r="G571" s="15"/>
      <c r="H571" s="15"/>
      <c r="I571" s="15"/>
      <c r="J571" s="15"/>
      <c r="K571" s="15"/>
      <c r="L571" s="15"/>
      <c r="M571" s="15"/>
      <c r="N571" s="15"/>
      <c r="O571" s="15"/>
      <c r="P571" s="15"/>
      <c r="Q571" s="15"/>
      <c r="R571" s="15"/>
      <c r="S571" s="15"/>
      <c r="T571" s="15"/>
      <c r="U571" s="15"/>
      <c r="V571" s="15"/>
      <c r="W571" s="15"/>
      <c r="X571" s="15"/>
      <c r="Y571" s="15"/>
      <c r="Z571" s="15"/>
    </row>
    <row r="572" spans="1:26" ht="12.75" customHeight="1">
      <c r="A572" s="15"/>
      <c r="B572" s="15"/>
      <c r="C572" s="15"/>
      <c r="D572" s="15"/>
      <c r="E572" s="15"/>
      <c r="F572" s="15"/>
      <c r="G572" s="15"/>
      <c r="H572" s="15"/>
      <c r="I572" s="15"/>
      <c r="J572" s="15"/>
      <c r="K572" s="15"/>
      <c r="L572" s="15"/>
      <c r="M572" s="15"/>
      <c r="N572" s="15"/>
      <c r="O572" s="15"/>
      <c r="P572" s="15"/>
      <c r="Q572" s="15"/>
      <c r="R572" s="15"/>
      <c r="S572" s="15"/>
      <c r="T572" s="15"/>
      <c r="U572" s="15"/>
      <c r="V572" s="15"/>
      <c r="W572" s="15"/>
      <c r="X572" s="15"/>
      <c r="Y572" s="15"/>
      <c r="Z572" s="15"/>
    </row>
    <row r="573" spans="1:26" ht="12.75" customHeight="1">
      <c r="A573" s="15"/>
      <c r="B573" s="15"/>
      <c r="C573" s="15"/>
      <c r="D573" s="15"/>
      <c r="E573" s="15"/>
      <c r="F573" s="15"/>
      <c r="G573" s="15"/>
      <c r="H573" s="15"/>
      <c r="I573" s="15"/>
      <c r="J573" s="15"/>
      <c r="K573" s="15"/>
      <c r="L573" s="15"/>
      <c r="M573" s="15"/>
      <c r="N573" s="15"/>
      <c r="O573" s="15"/>
      <c r="P573" s="15"/>
      <c r="Q573" s="15"/>
      <c r="R573" s="15"/>
      <c r="S573" s="15"/>
      <c r="T573" s="15"/>
      <c r="U573" s="15"/>
      <c r="V573" s="15"/>
      <c r="W573" s="15"/>
      <c r="X573" s="15"/>
      <c r="Y573" s="15"/>
      <c r="Z573" s="15"/>
    </row>
    <row r="574" spans="1:26" ht="12.75" customHeight="1">
      <c r="A574" s="15"/>
      <c r="B574" s="15"/>
      <c r="C574" s="15"/>
      <c r="D574" s="15"/>
      <c r="E574" s="15"/>
      <c r="F574" s="15"/>
      <c r="G574" s="15"/>
      <c r="H574" s="15"/>
      <c r="I574" s="15"/>
      <c r="J574" s="15"/>
      <c r="K574" s="15"/>
      <c r="L574" s="15"/>
      <c r="M574" s="15"/>
      <c r="N574" s="15"/>
      <c r="O574" s="15"/>
      <c r="P574" s="15"/>
      <c r="Q574" s="15"/>
      <c r="R574" s="15"/>
      <c r="S574" s="15"/>
      <c r="T574" s="15"/>
      <c r="U574" s="15"/>
      <c r="V574" s="15"/>
      <c r="W574" s="15"/>
      <c r="X574" s="15"/>
      <c r="Y574" s="15"/>
      <c r="Z574" s="15"/>
    </row>
    <row r="575" spans="1:26" ht="12.75" customHeight="1">
      <c r="A575" s="15"/>
      <c r="B575" s="15"/>
      <c r="C575" s="15"/>
      <c r="D575" s="15"/>
      <c r="E575" s="15"/>
      <c r="F575" s="15"/>
      <c r="G575" s="15"/>
      <c r="H575" s="15"/>
      <c r="I575" s="15"/>
      <c r="J575" s="15"/>
      <c r="K575" s="15"/>
      <c r="L575" s="15"/>
      <c r="M575" s="15"/>
      <c r="N575" s="15"/>
      <c r="O575" s="15"/>
      <c r="P575" s="15"/>
      <c r="Q575" s="15"/>
      <c r="R575" s="15"/>
      <c r="S575" s="15"/>
      <c r="T575" s="15"/>
      <c r="U575" s="15"/>
      <c r="V575" s="15"/>
      <c r="W575" s="15"/>
      <c r="X575" s="15"/>
      <c r="Y575" s="15"/>
      <c r="Z575" s="15"/>
    </row>
    <row r="576" spans="1:26" ht="12.75" customHeight="1">
      <c r="A576" s="15"/>
      <c r="B576" s="15"/>
      <c r="C576" s="15"/>
      <c r="D576" s="15"/>
      <c r="E576" s="15"/>
      <c r="F576" s="15"/>
      <c r="G576" s="15"/>
      <c r="H576" s="15"/>
      <c r="I576" s="15"/>
      <c r="J576" s="15"/>
      <c r="K576" s="15"/>
      <c r="L576" s="15"/>
      <c r="M576" s="15"/>
      <c r="N576" s="15"/>
      <c r="O576" s="15"/>
      <c r="P576" s="15"/>
      <c r="Q576" s="15"/>
      <c r="R576" s="15"/>
      <c r="S576" s="15"/>
      <c r="T576" s="15"/>
      <c r="U576" s="15"/>
      <c r="V576" s="15"/>
      <c r="W576" s="15"/>
      <c r="X576" s="15"/>
      <c r="Y576" s="15"/>
      <c r="Z576" s="15"/>
    </row>
    <row r="577" spans="1:26" ht="12.75" customHeight="1">
      <c r="A577" s="15"/>
      <c r="B577" s="15"/>
      <c r="C577" s="15"/>
      <c r="D577" s="15"/>
      <c r="E577" s="15"/>
      <c r="F577" s="15"/>
      <c r="G577" s="15"/>
      <c r="H577" s="15"/>
      <c r="I577" s="15"/>
      <c r="J577" s="15"/>
      <c r="K577" s="15"/>
      <c r="L577" s="15"/>
      <c r="M577" s="15"/>
      <c r="N577" s="15"/>
      <c r="O577" s="15"/>
      <c r="P577" s="15"/>
      <c r="Q577" s="15"/>
      <c r="R577" s="15"/>
      <c r="S577" s="15"/>
      <c r="T577" s="15"/>
      <c r="U577" s="15"/>
      <c r="V577" s="15"/>
      <c r="W577" s="15"/>
      <c r="X577" s="15"/>
      <c r="Y577" s="15"/>
      <c r="Z577" s="15"/>
    </row>
    <row r="578" spans="1:26" ht="12.75" customHeight="1">
      <c r="A578" s="15"/>
      <c r="B578" s="15"/>
      <c r="C578" s="15"/>
      <c r="D578" s="15"/>
      <c r="E578" s="15"/>
      <c r="F578" s="15"/>
      <c r="G578" s="15"/>
      <c r="H578" s="15"/>
      <c r="I578" s="15"/>
      <c r="J578" s="15"/>
      <c r="K578" s="15"/>
      <c r="L578" s="15"/>
      <c r="M578" s="15"/>
      <c r="N578" s="15"/>
      <c r="O578" s="15"/>
      <c r="P578" s="15"/>
      <c r="Q578" s="15"/>
      <c r="R578" s="15"/>
      <c r="S578" s="15"/>
      <c r="T578" s="15"/>
      <c r="U578" s="15"/>
      <c r="V578" s="15"/>
      <c r="W578" s="15"/>
      <c r="X578" s="15"/>
      <c r="Y578" s="15"/>
      <c r="Z578" s="15"/>
    </row>
    <row r="579" spans="1:26" ht="12.75" customHeight="1">
      <c r="A579" s="15"/>
      <c r="B579" s="15"/>
      <c r="C579" s="15"/>
      <c r="D579" s="15"/>
      <c r="E579" s="15"/>
      <c r="F579" s="15"/>
      <c r="G579" s="15"/>
      <c r="H579" s="15"/>
      <c r="I579" s="15"/>
      <c r="J579" s="15"/>
      <c r="K579" s="15"/>
      <c r="L579" s="15"/>
      <c r="M579" s="15"/>
      <c r="N579" s="15"/>
      <c r="O579" s="15"/>
      <c r="P579" s="15"/>
      <c r="Q579" s="15"/>
      <c r="R579" s="15"/>
      <c r="S579" s="15"/>
      <c r="T579" s="15"/>
      <c r="U579" s="15"/>
      <c r="V579" s="15"/>
      <c r="W579" s="15"/>
      <c r="X579" s="15"/>
      <c r="Y579" s="15"/>
      <c r="Z579" s="15"/>
    </row>
    <row r="580" spans="1:26" ht="12.75" customHeight="1">
      <c r="A580" s="15"/>
      <c r="B580" s="15"/>
      <c r="C580" s="15"/>
      <c r="D580" s="15"/>
      <c r="E580" s="15"/>
      <c r="F580" s="15"/>
      <c r="G580" s="15"/>
      <c r="H580" s="15"/>
      <c r="I580" s="15"/>
      <c r="J580" s="15"/>
      <c r="K580" s="15"/>
      <c r="L580" s="15"/>
      <c r="M580" s="15"/>
      <c r="N580" s="15"/>
      <c r="O580" s="15"/>
      <c r="P580" s="15"/>
      <c r="Q580" s="15"/>
      <c r="R580" s="15"/>
      <c r="S580" s="15"/>
      <c r="T580" s="15"/>
      <c r="U580" s="15"/>
      <c r="V580" s="15"/>
      <c r="W580" s="15"/>
      <c r="X580" s="15"/>
      <c r="Y580" s="15"/>
      <c r="Z580" s="15"/>
    </row>
    <row r="581" spans="1:26" ht="12.75" customHeight="1">
      <c r="A581" s="15"/>
      <c r="B581" s="15"/>
      <c r="C581" s="15"/>
      <c r="D581" s="15"/>
      <c r="E581" s="15"/>
      <c r="F581" s="15"/>
      <c r="G581" s="15"/>
      <c r="H581" s="15"/>
      <c r="I581" s="15"/>
      <c r="J581" s="15"/>
      <c r="K581" s="15"/>
      <c r="L581" s="15"/>
      <c r="M581" s="15"/>
      <c r="N581" s="15"/>
      <c r="O581" s="15"/>
      <c r="P581" s="15"/>
      <c r="Q581" s="15"/>
      <c r="R581" s="15"/>
      <c r="S581" s="15"/>
      <c r="T581" s="15"/>
      <c r="U581" s="15"/>
      <c r="V581" s="15"/>
      <c r="W581" s="15"/>
      <c r="X581" s="15"/>
      <c r="Y581" s="15"/>
      <c r="Z581" s="15"/>
    </row>
    <row r="582" spans="1:26" ht="12.75" customHeight="1">
      <c r="A582" s="15"/>
      <c r="B582" s="15"/>
      <c r="C582" s="15"/>
      <c r="D582" s="15"/>
      <c r="E582" s="15"/>
      <c r="F582" s="15"/>
      <c r="G582" s="15"/>
      <c r="H582" s="15"/>
      <c r="I582" s="15"/>
      <c r="J582" s="15"/>
      <c r="K582" s="15"/>
      <c r="L582" s="15"/>
      <c r="M582" s="15"/>
      <c r="N582" s="15"/>
      <c r="O582" s="15"/>
      <c r="P582" s="15"/>
      <c r="Q582" s="15"/>
      <c r="R582" s="15"/>
      <c r="S582" s="15"/>
      <c r="T582" s="15"/>
      <c r="U582" s="15"/>
      <c r="V582" s="15"/>
      <c r="W582" s="15"/>
      <c r="X582" s="15"/>
      <c r="Y582" s="15"/>
      <c r="Z582" s="15"/>
    </row>
    <row r="583" spans="1:26" ht="12.75" customHeight="1">
      <c r="A583" s="15"/>
      <c r="B583" s="15"/>
      <c r="C583" s="15"/>
      <c r="D583" s="15"/>
      <c r="E583" s="15"/>
      <c r="F583" s="15"/>
      <c r="G583" s="15"/>
      <c r="H583" s="15"/>
      <c r="I583" s="15"/>
      <c r="J583" s="15"/>
      <c r="K583" s="15"/>
      <c r="L583" s="15"/>
      <c r="M583" s="15"/>
      <c r="N583" s="15"/>
      <c r="O583" s="15"/>
      <c r="P583" s="15"/>
      <c r="Q583" s="15"/>
      <c r="R583" s="15"/>
      <c r="S583" s="15"/>
      <c r="T583" s="15"/>
      <c r="U583" s="15"/>
      <c r="V583" s="15"/>
      <c r="W583" s="15"/>
      <c r="X583" s="15"/>
      <c r="Y583" s="15"/>
      <c r="Z583" s="15"/>
    </row>
    <row r="584" spans="1:26" ht="12.75" customHeight="1">
      <c r="A584" s="15"/>
      <c r="B584" s="15"/>
      <c r="C584" s="15"/>
      <c r="D584" s="15"/>
      <c r="E584" s="15"/>
      <c r="F584" s="15"/>
      <c r="G584" s="15"/>
      <c r="H584" s="15"/>
      <c r="I584" s="15"/>
      <c r="J584" s="15"/>
      <c r="K584" s="15"/>
      <c r="L584" s="15"/>
      <c r="M584" s="15"/>
      <c r="N584" s="15"/>
      <c r="O584" s="15"/>
      <c r="P584" s="15"/>
      <c r="Q584" s="15"/>
      <c r="R584" s="15"/>
      <c r="S584" s="15"/>
      <c r="T584" s="15"/>
      <c r="U584" s="15"/>
      <c r="V584" s="15"/>
      <c r="W584" s="15"/>
      <c r="X584" s="15"/>
      <c r="Y584" s="15"/>
      <c r="Z584" s="15"/>
    </row>
    <row r="585" spans="1:26" ht="12.75" customHeight="1">
      <c r="A585" s="15"/>
      <c r="B585" s="15"/>
      <c r="C585" s="15"/>
      <c r="D585" s="15"/>
      <c r="E585" s="15"/>
      <c r="F585" s="15"/>
      <c r="G585" s="15"/>
      <c r="H585" s="15"/>
      <c r="I585" s="15"/>
      <c r="J585" s="15"/>
      <c r="K585" s="15"/>
      <c r="L585" s="15"/>
      <c r="M585" s="15"/>
      <c r="N585" s="15"/>
      <c r="O585" s="15"/>
      <c r="P585" s="15"/>
      <c r="Q585" s="15"/>
      <c r="R585" s="15"/>
      <c r="S585" s="15"/>
      <c r="T585" s="15"/>
      <c r="U585" s="15"/>
      <c r="V585" s="15"/>
      <c r="W585" s="15"/>
      <c r="X585" s="15"/>
      <c r="Y585" s="15"/>
      <c r="Z585" s="15"/>
    </row>
    <row r="586" spans="1:26" ht="12.75" customHeight="1">
      <c r="A586" s="15"/>
      <c r="B586" s="15"/>
      <c r="C586" s="15"/>
      <c r="D586" s="15"/>
      <c r="E586" s="15"/>
      <c r="F586" s="15"/>
      <c r="G586" s="15"/>
      <c r="H586" s="15"/>
      <c r="I586" s="15"/>
      <c r="J586" s="15"/>
      <c r="K586" s="15"/>
      <c r="L586" s="15"/>
      <c r="M586" s="15"/>
      <c r="N586" s="15"/>
      <c r="O586" s="15"/>
      <c r="P586" s="15"/>
      <c r="Q586" s="15"/>
      <c r="R586" s="15"/>
      <c r="S586" s="15"/>
      <c r="T586" s="15"/>
      <c r="U586" s="15"/>
      <c r="V586" s="15"/>
      <c r="W586" s="15"/>
      <c r="X586" s="15"/>
      <c r="Y586" s="15"/>
      <c r="Z586" s="15"/>
    </row>
    <row r="587" spans="1:26" ht="12.75" customHeight="1">
      <c r="A587" s="15"/>
      <c r="B587" s="15"/>
      <c r="C587" s="15"/>
      <c r="D587" s="15"/>
      <c r="E587" s="15"/>
      <c r="F587" s="15"/>
      <c r="G587" s="15"/>
      <c r="H587" s="15"/>
      <c r="I587" s="15"/>
      <c r="J587" s="15"/>
      <c r="K587" s="15"/>
      <c r="L587" s="15"/>
      <c r="M587" s="15"/>
      <c r="N587" s="15"/>
      <c r="O587" s="15"/>
      <c r="P587" s="15"/>
      <c r="Q587" s="15"/>
      <c r="R587" s="15"/>
      <c r="S587" s="15"/>
      <c r="T587" s="15"/>
      <c r="U587" s="15"/>
      <c r="V587" s="15"/>
      <c r="W587" s="15"/>
      <c r="X587" s="15"/>
      <c r="Y587" s="15"/>
      <c r="Z587" s="15"/>
    </row>
    <row r="588" spans="1:26" ht="12.75" customHeight="1">
      <c r="A588" s="15"/>
      <c r="B588" s="15"/>
      <c r="C588" s="15"/>
      <c r="D588" s="15"/>
      <c r="E588" s="15"/>
      <c r="F588" s="15"/>
      <c r="G588" s="15"/>
      <c r="H588" s="15"/>
      <c r="I588" s="15"/>
      <c r="J588" s="15"/>
      <c r="K588" s="15"/>
      <c r="L588" s="15"/>
      <c r="M588" s="15"/>
      <c r="N588" s="15"/>
      <c r="O588" s="15"/>
      <c r="P588" s="15"/>
      <c r="Q588" s="15"/>
      <c r="R588" s="15"/>
      <c r="S588" s="15"/>
      <c r="T588" s="15"/>
      <c r="U588" s="15"/>
      <c r="V588" s="15"/>
      <c r="W588" s="15"/>
      <c r="X588" s="15"/>
      <c r="Y588" s="15"/>
      <c r="Z588" s="15"/>
    </row>
    <row r="589" spans="1:26" ht="12.75" customHeight="1">
      <c r="A589" s="15"/>
      <c r="B589" s="15"/>
      <c r="C589" s="15"/>
      <c r="D589" s="15"/>
      <c r="E589" s="15"/>
      <c r="F589" s="15"/>
      <c r="G589" s="15"/>
      <c r="H589" s="15"/>
      <c r="I589" s="15"/>
      <c r="J589" s="15"/>
      <c r="K589" s="15"/>
      <c r="L589" s="15"/>
      <c r="M589" s="15"/>
      <c r="N589" s="15"/>
      <c r="O589" s="15"/>
      <c r="P589" s="15"/>
      <c r="Q589" s="15"/>
      <c r="R589" s="15"/>
      <c r="S589" s="15"/>
      <c r="T589" s="15"/>
      <c r="U589" s="15"/>
      <c r="V589" s="15"/>
      <c r="W589" s="15"/>
      <c r="X589" s="15"/>
      <c r="Y589" s="15"/>
      <c r="Z589" s="15"/>
    </row>
    <row r="590" spans="1:26" ht="12.75" customHeight="1">
      <c r="A590" s="15"/>
      <c r="B590" s="15"/>
      <c r="C590" s="15"/>
      <c r="D590" s="15"/>
      <c r="E590" s="15"/>
      <c r="F590" s="15"/>
      <c r="G590" s="15"/>
      <c r="H590" s="15"/>
      <c r="I590" s="15"/>
      <c r="J590" s="15"/>
      <c r="K590" s="15"/>
      <c r="L590" s="15"/>
      <c r="M590" s="15"/>
      <c r="N590" s="15"/>
      <c r="O590" s="15"/>
      <c r="P590" s="15"/>
      <c r="Q590" s="15"/>
      <c r="R590" s="15"/>
      <c r="S590" s="15"/>
      <c r="T590" s="15"/>
      <c r="U590" s="15"/>
      <c r="V590" s="15"/>
      <c r="W590" s="15"/>
      <c r="X590" s="15"/>
      <c r="Y590" s="15"/>
      <c r="Z590" s="15"/>
    </row>
    <row r="591" spans="1:26" ht="12.75" customHeight="1">
      <c r="A591" s="15"/>
      <c r="B591" s="15"/>
      <c r="C591" s="15"/>
      <c r="D591" s="15"/>
      <c r="E591" s="15"/>
      <c r="F591" s="15"/>
      <c r="G591" s="15"/>
      <c r="H591" s="15"/>
      <c r="I591" s="15"/>
      <c r="J591" s="15"/>
      <c r="K591" s="15"/>
      <c r="L591" s="15"/>
      <c r="M591" s="15"/>
      <c r="N591" s="15"/>
      <c r="O591" s="15"/>
      <c r="P591" s="15"/>
      <c r="Q591" s="15"/>
      <c r="R591" s="15"/>
      <c r="S591" s="15"/>
      <c r="T591" s="15"/>
      <c r="U591" s="15"/>
      <c r="V591" s="15"/>
      <c r="W591" s="15"/>
      <c r="X591" s="15"/>
      <c r="Y591" s="15"/>
      <c r="Z591" s="15"/>
    </row>
    <row r="592" spans="1:26" ht="12.75" customHeight="1">
      <c r="A592" s="15"/>
      <c r="B592" s="15"/>
      <c r="C592" s="15"/>
      <c r="D592" s="15"/>
      <c r="E592" s="15"/>
      <c r="F592" s="15"/>
      <c r="G592" s="15"/>
      <c r="H592" s="15"/>
      <c r="I592" s="15"/>
      <c r="J592" s="15"/>
      <c r="K592" s="15"/>
      <c r="L592" s="15"/>
      <c r="M592" s="15"/>
      <c r="N592" s="15"/>
      <c r="O592" s="15"/>
      <c r="P592" s="15"/>
      <c r="Q592" s="15"/>
      <c r="R592" s="15"/>
      <c r="S592" s="15"/>
      <c r="T592" s="15"/>
      <c r="U592" s="15"/>
      <c r="V592" s="15"/>
      <c r="W592" s="15"/>
      <c r="X592" s="15"/>
      <c r="Y592" s="15"/>
      <c r="Z592" s="15"/>
    </row>
    <row r="593" spans="1:26" ht="12.75" customHeight="1">
      <c r="A593" s="15"/>
      <c r="B593" s="15"/>
      <c r="C593" s="15"/>
      <c r="D593" s="15"/>
      <c r="E593" s="15"/>
      <c r="F593" s="15"/>
      <c r="G593" s="15"/>
      <c r="H593" s="15"/>
      <c r="I593" s="15"/>
      <c r="J593" s="15"/>
      <c r="K593" s="15"/>
      <c r="L593" s="15"/>
      <c r="M593" s="15"/>
      <c r="N593" s="15"/>
      <c r="O593" s="15"/>
      <c r="P593" s="15"/>
      <c r="Q593" s="15"/>
      <c r="R593" s="15"/>
      <c r="S593" s="15"/>
      <c r="T593" s="15"/>
      <c r="U593" s="15"/>
      <c r="V593" s="15"/>
      <c r="W593" s="15"/>
      <c r="X593" s="15"/>
      <c r="Y593" s="15"/>
      <c r="Z593" s="15"/>
    </row>
    <row r="594" spans="1:26" ht="12.75" customHeight="1">
      <c r="A594" s="15"/>
      <c r="B594" s="15"/>
      <c r="C594" s="15"/>
      <c r="D594" s="15"/>
      <c r="E594" s="15"/>
      <c r="F594" s="15"/>
      <c r="G594" s="15"/>
      <c r="H594" s="15"/>
      <c r="I594" s="15"/>
      <c r="J594" s="15"/>
      <c r="K594" s="15"/>
      <c r="L594" s="15"/>
      <c r="M594" s="15"/>
      <c r="N594" s="15"/>
      <c r="O594" s="15"/>
      <c r="P594" s="15"/>
      <c r="Q594" s="15"/>
      <c r="R594" s="15"/>
      <c r="S594" s="15"/>
      <c r="T594" s="15"/>
      <c r="U594" s="15"/>
      <c r="V594" s="15"/>
      <c r="W594" s="15"/>
      <c r="X594" s="15"/>
      <c r="Y594" s="15"/>
      <c r="Z594" s="15"/>
    </row>
    <row r="595" spans="1:26" ht="12.75" customHeight="1">
      <c r="A595" s="15"/>
      <c r="B595" s="15"/>
      <c r="C595" s="15"/>
      <c r="D595" s="15"/>
      <c r="E595" s="15"/>
      <c r="F595" s="15"/>
      <c r="G595" s="15"/>
      <c r="H595" s="15"/>
      <c r="I595" s="15"/>
      <c r="J595" s="15"/>
      <c r="K595" s="15"/>
      <c r="L595" s="15"/>
      <c r="M595" s="15"/>
      <c r="N595" s="15"/>
      <c r="O595" s="15"/>
      <c r="P595" s="15"/>
      <c r="Q595" s="15"/>
      <c r="R595" s="15"/>
      <c r="S595" s="15"/>
      <c r="T595" s="15"/>
      <c r="U595" s="15"/>
      <c r="V595" s="15"/>
      <c r="W595" s="15"/>
      <c r="X595" s="15"/>
      <c r="Y595" s="15"/>
      <c r="Z595" s="15"/>
    </row>
    <row r="596" spans="1:26" ht="12.75" customHeight="1">
      <c r="A596" s="15"/>
      <c r="B596" s="15"/>
      <c r="C596" s="15"/>
      <c r="D596" s="15"/>
      <c r="E596" s="15"/>
      <c r="F596" s="15"/>
      <c r="G596" s="15"/>
      <c r="H596" s="15"/>
      <c r="I596" s="15"/>
      <c r="J596" s="15"/>
      <c r="K596" s="15"/>
      <c r="L596" s="15"/>
      <c r="M596" s="15"/>
      <c r="N596" s="15"/>
      <c r="O596" s="15"/>
      <c r="P596" s="15"/>
      <c r="Q596" s="15"/>
      <c r="R596" s="15"/>
      <c r="S596" s="15"/>
      <c r="T596" s="15"/>
      <c r="U596" s="15"/>
      <c r="V596" s="15"/>
      <c r="W596" s="15"/>
      <c r="X596" s="15"/>
      <c r="Y596" s="15"/>
      <c r="Z596" s="15"/>
    </row>
    <row r="597" spans="1:26" ht="12.75" customHeight="1">
      <c r="A597" s="15"/>
      <c r="B597" s="15"/>
      <c r="C597" s="15"/>
      <c r="D597" s="15"/>
      <c r="E597" s="15"/>
      <c r="F597" s="15"/>
      <c r="G597" s="15"/>
      <c r="H597" s="15"/>
      <c r="I597" s="15"/>
      <c r="J597" s="15"/>
      <c r="K597" s="15"/>
      <c r="L597" s="15"/>
      <c r="M597" s="15"/>
      <c r="N597" s="15"/>
      <c r="O597" s="15"/>
      <c r="P597" s="15"/>
      <c r="Q597" s="15"/>
      <c r="R597" s="15"/>
      <c r="S597" s="15"/>
      <c r="T597" s="15"/>
      <c r="U597" s="15"/>
      <c r="V597" s="15"/>
      <c r="W597" s="15"/>
      <c r="X597" s="15"/>
      <c r="Y597" s="15"/>
      <c r="Z597" s="15"/>
    </row>
    <row r="598" spans="1:26" ht="12.75" customHeight="1">
      <c r="A598" s="15"/>
      <c r="B598" s="15"/>
      <c r="C598" s="15"/>
      <c r="D598" s="15"/>
      <c r="E598" s="15"/>
      <c r="F598" s="15"/>
      <c r="G598" s="15"/>
      <c r="H598" s="15"/>
      <c r="I598" s="15"/>
      <c r="J598" s="15"/>
      <c r="K598" s="15"/>
      <c r="L598" s="15"/>
      <c r="M598" s="15"/>
      <c r="N598" s="15"/>
      <c r="O598" s="15"/>
      <c r="P598" s="15"/>
      <c r="Q598" s="15"/>
      <c r="R598" s="15"/>
      <c r="S598" s="15"/>
      <c r="T598" s="15"/>
      <c r="U598" s="15"/>
      <c r="V598" s="15"/>
      <c r="W598" s="15"/>
      <c r="X598" s="15"/>
      <c r="Y598" s="15"/>
      <c r="Z598" s="15"/>
    </row>
    <row r="599" spans="1:26" ht="12.75" customHeight="1">
      <c r="A599" s="15"/>
      <c r="B599" s="15"/>
      <c r="C599" s="15"/>
      <c r="D599" s="15"/>
      <c r="E599" s="15"/>
      <c r="F599" s="15"/>
      <c r="G599" s="15"/>
      <c r="H599" s="15"/>
      <c r="I599" s="15"/>
      <c r="J599" s="15"/>
      <c r="K599" s="15"/>
      <c r="L599" s="15"/>
      <c r="M599" s="15"/>
      <c r="N599" s="15"/>
      <c r="O599" s="15"/>
      <c r="P599" s="15"/>
      <c r="Q599" s="15"/>
      <c r="R599" s="15"/>
      <c r="S599" s="15"/>
      <c r="T599" s="15"/>
      <c r="U599" s="15"/>
      <c r="V599" s="15"/>
      <c r="W599" s="15"/>
      <c r="X599" s="15"/>
      <c r="Y599" s="15"/>
      <c r="Z599" s="15"/>
    </row>
    <row r="600" spans="1:26" ht="12.75" customHeight="1">
      <c r="A600" s="15"/>
      <c r="B600" s="15"/>
      <c r="C600" s="15"/>
      <c r="D600" s="15"/>
      <c r="E600" s="15"/>
      <c r="F600" s="15"/>
      <c r="G600" s="15"/>
      <c r="H600" s="15"/>
      <c r="I600" s="15"/>
      <c r="J600" s="15"/>
      <c r="K600" s="15"/>
      <c r="L600" s="15"/>
      <c r="M600" s="15"/>
      <c r="N600" s="15"/>
      <c r="O600" s="15"/>
      <c r="P600" s="15"/>
      <c r="Q600" s="15"/>
      <c r="R600" s="15"/>
      <c r="S600" s="15"/>
      <c r="T600" s="15"/>
      <c r="U600" s="15"/>
      <c r="V600" s="15"/>
      <c r="W600" s="15"/>
      <c r="X600" s="15"/>
      <c r="Y600" s="15"/>
      <c r="Z600" s="15"/>
    </row>
    <row r="601" spans="1:26" ht="12.75" customHeight="1">
      <c r="A601" s="15"/>
      <c r="B601" s="15"/>
      <c r="C601" s="15"/>
      <c r="D601" s="15"/>
      <c r="E601" s="15"/>
      <c r="F601" s="15"/>
      <c r="G601" s="15"/>
      <c r="H601" s="15"/>
      <c r="I601" s="15"/>
      <c r="J601" s="15"/>
      <c r="K601" s="15"/>
      <c r="L601" s="15"/>
      <c r="M601" s="15"/>
      <c r="N601" s="15"/>
      <c r="O601" s="15"/>
      <c r="P601" s="15"/>
      <c r="Q601" s="15"/>
      <c r="R601" s="15"/>
      <c r="S601" s="15"/>
      <c r="T601" s="15"/>
      <c r="U601" s="15"/>
      <c r="V601" s="15"/>
      <c r="W601" s="15"/>
      <c r="X601" s="15"/>
      <c r="Y601" s="15"/>
      <c r="Z601" s="15"/>
    </row>
    <row r="602" spans="1:26" ht="12.75" customHeight="1">
      <c r="A602" s="15"/>
      <c r="B602" s="15"/>
      <c r="C602" s="15"/>
      <c r="D602" s="15"/>
      <c r="E602" s="15"/>
      <c r="F602" s="15"/>
      <c r="G602" s="15"/>
      <c r="H602" s="15"/>
      <c r="I602" s="15"/>
      <c r="J602" s="15"/>
      <c r="K602" s="15"/>
      <c r="L602" s="15"/>
      <c r="M602" s="15"/>
      <c r="N602" s="15"/>
      <c r="O602" s="15"/>
      <c r="P602" s="15"/>
      <c r="Q602" s="15"/>
      <c r="R602" s="15"/>
      <c r="S602" s="15"/>
      <c r="T602" s="15"/>
      <c r="U602" s="15"/>
      <c r="V602" s="15"/>
      <c r="W602" s="15"/>
      <c r="X602" s="15"/>
      <c r="Y602" s="15"/>
      <c r="Z602" s="15"/>
    </row>
    <row r="603" spans="1:26" ht="12.75" customHeight="1">
      <c r="A603" s="15"/>
      <c r="B603" s="15"/>
      <c r="C603" s="15"/>
      <c r="D603" s="15"/>
      <c r="E603" s="15"/>
      <c r="F603" s="15"/>
      <c r="G603" s="15"/>
      <c r="H603" s="15"/>
      <c r="I603" s="15"/>
      <c r="J603" s="15"/>
      <c r="K603" s="15"/>
      <c r="L603" s="15"/>
      <c r="M603" s="15"/>
      <c r="N603" s="15"/>
      <c r="O603" s="15"/>
      <c r="P603" s="15"/>
      <c r="Q603" s="15"/>
      <c r="R603" s="15"/>
      <c r="S603" s="15"/>
      <c r="T603" s="15"/>
      <c r="U603" s="15"/>
      <c r="V603" s="15"/>
      <c r="W603" s="15"/>
      <c r="X603" s="15"/>
      <c r="Y603" s="15"/>
      <c r="Z603" s="15"/>
    </row>
    <row r="604" spans="1:26" ht="12.75" customHeight="1">
      <c r="A604" s="15"/>
      <c r="B604" s="15"/>
      <c r="C604" s="15"/>
      <c r="D604" s="15"/>
      <c r="E604" s="15"/>
      <c r="F604" s="15"/>
      <c r="G604" s="15"/>
      <c r="H604" s="15"/>
      <c r="I604" s="15"/>
      <c r="J604" s="15"/>
      <c r="K604" s="15"/>
      <c r="L604" s="15"/>
      <c r="M604" s="15"/>
      <c r="N604" s="15"/>
      <c r="O604" s="15"/>
      <c r="P604" s="15"/>
      <c r="Q604" s="15"/>
      <c r="R604" s="15"/>
      <c r="S604" s="15"/>
      <c r="T604" s="15"/>
      <c r="U604" s="15"/>
      <c r="V604" s="15"/>
      <c r="W604" s="15"/>
      <c r="X604" s="15"/>
      <c r="Y604" s="15"/>
      <c r="Z604" s="15"/>
    </row>
    <row r="605" spans="1:26" ht="12.75" customHeight="1">
      <c r="A605" s="15"/>
      <c r="B605" s="15"/>
      <c r="C605" s="15"/>
      <c r="D605" s="15"/>
      <c r="E605" s="15"/>
      <c r="F605" s="15"/>
      <c r="G605" s="15"/>
      <c r="H605" s="15"/>
      <c r="I605" s="15"/>
      <c r="J605" s="15"/>
      <c r="K605" s="15"/>
      <c r="L605" s="15"/>
      <c r="M605" s="15"/>
      <c r="N605" s="15"/>
      <c r="O605" s="15"/>
      <c r="P605" s="15"/>
      <c r="Q605" s="15"/>
      <c r="R605" s="15"/>
      <c r="S605" s="15"/>
      <c r="T605" s="15"/>
      <c r="U605" s="15"/>
      <c r="V605" s="15"/>
      <c r="W605" s="15"/>
      <c r="X605" s="15"/>
      <c r="Y605" s="15"/>
      <c r="Z605" s="15"/>
    </row>
    <row r="606" spans="1:26" ht="12.75" customHeight="1">
      <c r="A606" s="15"/>
      <c r="B606" s="15"/>
      <c r="C606" s="15"/>
      <c r="D606" s="15"/>
      <c r="E606" s="15"/>
      <c r="F606" s="15"/>
      <c r="G606" s="15"/>
      <c r="H606" s="15"/>
      <c r="I606" s="15"/>
      <c r="J606" s="15"/>
      <c r="K606" s="15"/>
      <c r="L606" s="15"/>
      <c r="M606" s="15"/>
      <c r="N606" s="15"/>
      <c r="O606" s="15"/>
      <c r="P606" s="15"/>
      <c r="Q606" s="15"/>
      <c r="R606" s="15"/>
      <c r="S606" s="15"/>
      <c r="T606" s="15"/>
      <c r="U606" s="15"/>
      <c r="V606" s="15"/>
      <c r="W606" s="15"/>
      <c r="X606" s="15"/>
      <c r="Y606" s="15"/>
      <c r="Z606" s="15"/>
    </row>
    <row r="607" spans="1:26" ht="12.75" customHeight="1">
      <c r="A607" s="15"/>
      <c r="B607" s="15"/>
      <c r="C607" s="15"/>
      <c r="D607" s="15"/>
      <c r="E607" s="15"/>
      <c r="F607" s="15"/>
      <c r="G607" s="15"/>
      <c r="H607" s="15"/>
      <c r="I607" s="15"/>
      <c r="J607" s="15"/>
      <c r="K607" s="15"/>
      <c r="L607" s="15"/>
      <c r="M607" s="15"/>
      <c r="N607" s="15"/>
      <c r="O607" s="15"/>
      <c r="P607" s="15"/>
      <c r="Q607" s="15"/>
      <c r="R607" s="15"/>
      <c r="S607" s="15"/>
      <c r="T607" s="15"/>
      <c r="U607" s="15"/>
      <c r="V607" s="15"/>
      <c r="W607" s="15"/>
      <c r="X607" s="15"/>
      <c r="Y607" s="15"/>
      <c r="Z607" s="15"/>
    </row>
    <row r="608" spans="1:26" ht="12.75" customHeight="1">
      <c r="A608" s="15"/>
      <c r="B608" s="15"/>
      <c r="C608" s="15"/>
      <c r="D608" s="15"/>
      <c r="E608" s="15"/>
      <c r="F608" s="15"/>
      <c r="G608" s="15"/>
      <c r="H608" s="15"/>
      <c r="I608" s="15"/>
      <c r="J608" s="15"/>
      <c r="K608" s="15"/>
      <c r="L608" s="15"/>
      <c r="M608" s="15"/>
      <c r="N608" s="15"/>
      <c r="O608" s="15"/>
      <c r="P608" s="15"/>
      <c r="Q608" s="15"/>
      <c r="R608" s="15"/>
      <c r="S608" s="15"/>
      <c r="T608" s="15"/>
      <c r="U608" s="15"/>
      <c r="V608" s="15"/>
      <c r="W608" s="15"/>
      <c r="X608" s="15"/>
      <c r="Y608" s="15"/>
      <c r="Z608" s="15"/>
    </row>
    <row r="609" spans="1:26" ht="12.75" customHeight="1">
      <c r="A609" s="15"/>
      <c r="B609" s="15"/>
      <c r="C609" s="15"/>
      <c r="D609" s="15"/>
      <c r="E609" s="15"/>
      <c r="F609" s="15"/>
      <c r="G609" s="15"/>
      <c r="H609" s="15"/>
      <c r="I609" s="15"/>
      <c r="J609" s="15"/>
      <c r="K609" s="15"/>
      <c r="L609" s="15"/>
      <c r="M609" s="15"/>
      <c r="N609" s="15"/>
      <c r="O609" s="15"/>
      <c r="P609" s="15"/>
      <c r="Q609" s="15"/>
      <c r="R609" s="15"/>
      <c r="S609" s="15"/>
      <c r="T609" s="15"/>
      <c r="U609" s="15"/>
      <c r="V609" s="15"/>
      <c r="W609" s="15"/>
      <c r="X609" s="15"/>
      <c r="Y609" s="15"/>
      <c r="Z609" s="15"/>
    </row>
    <row r="610" spans="1:26" ht="12.75" customHeight="1">
      <c r="A610" s="15"/>
      <c r="B610" s="15"/>
      <c r="C610" s="15"/>
      <c r="D610" s="15"/>
      <c r="E610" s="15"/>
      <c r="F610" s="15"/>
      <c r="G610" s="15"/>
      <c r="H610" s="15"/>
      <c r="I610" s="15"/>
      <c r="J610" s="15"/>
      <c r="K610" s="15"/>
      <c r="L610" s="15"/>
      <c r="M610" s="15"/>
      <c r="N610" s="15"/>
      <c r="O610" s="15"/>
      <c r="P610" s="15"/>
      <c r="Q610" s="15"/>
      <c r="R610" s="15"/>
      <c r="S610" s="15"/>
      <c r="T610" s="15"/>
      <c r="U610" s="15"/>
      <c r="V610" s="15"/>
      <c r="W610" s="15"/>
      <c r="X610" s="15"/>
      <c r="Y610" s="15"/>
      <c r="Z610" s="15"/>
    </row>
    <row r="611" spans="1:26" ht="12.75" customHeight="1">
      <c r="A611" s="15"/>
      <c r="B611" s="15"/>
      <c r="C611" s="15"/>
      <c r="D611" s="15"/>
      <c r="E611" s="15"/>
      <c r="F611" s="15"/>
      <c r="G611" s="15"/>
      <c r="H611" s="15"/>
      <c r="I611" s="15"/>
      <c r="J611" s="15"/>
      <c r="K611" s="15"/>
      <c r="L611" s="15"/>
      <c r="M611" s="15"/>
      <c r="N611" s="15"/>
      <c r="O611" s="15"/>
      <c r="P611" s="15"/>
      <c r="Q611" s="15"/>
      <c r="R611" s="15"/>
      <c r="S611" s="15"/>
      <c r="T611" s="15"/>
      <c r="U611" s="15"/>
      <c r="V611" s="15"/>
      <c r="W611" s="15"/>
      <c r="X611" s="15"/>
      <c r="Y611" s="15"/>
      <c r="Z611" s="15"/>
    </row>
    <row r="612" spans="1:26" ht="12.75" customHeight="1">
      <c r="A612" s="15"/>
      <c r="B612" s="15"/>
      <c r="C612" s="15"/>
      <c r="D612" s="15"/>
      <c r="E612" s="15"/>
      <c r="F612" s="15"/>
      <c r="G612" s="15"/>
      <c r="H612" s="15"/>
      <c r="I612" s="15"/>
      <c r="J612" s="15"/>
      <c r="K612" s="15"/>
      <c r="L612" s="15"/>
      <c r="M612" s="15"/>
      <c r="N612" s="15"/>
      <c r="O612" s="15"/>
      <c r="P612" s="15"/>
      <c r="Q612" s="15"/>
      <c r="R612" s="15"/>
      <c r="S612" s="15"/>
      <c r="T612" s="15"/>
      <c r="U612" s="15"/>
      <c r="V612" s="15"/>
      <c r="W612" s="15"/>
      <c r="X612" s="15"/>
      <c r="Y612" s="15"/>
      <c r="Z612" s="15"/>
    </row>
    <row r="613" spans="1:26" ht="12.75" customHeight="1">
      <c r="A613" s="15"/>
      <c r="B613" s="15"/>
      <c r="C613" s="15"/>
      <c r="D613" s="15"/>
      <c r="E613" s="15"/>
      <c r="F613" s="15"/>
      <c r="G613" s="15"/>
      <c r="H613" s="15"/>
      <c r="I613" s="15"/>
      <c r="J613" s="15"/>
      <c r="K613" s="15"/>
      <c r="L613" s="15"/>
      <c r="M613" s="15"/>
      <c r="N613" s="15"/>
      <c r="O613" s="15"/>
      <c r="P613" s="15"/>
      <c r="Q613" s="15"/>
      <c r="R613" s="15"/>
      <c r="S613" s="15"/>
      <c r="T613" s="15"/>
      <c r="U613" s="15"/>
      <c r="V613" s="15"/>
      <c r="W613" s="15"/>
      <c r="X613" s="15"/>
      <c r="Y613" s="15"/>
      <c r="Z613" s="15"/>
    </row>
    <row r="614" spans="1:26" ht="12.75" customHeight="1">
      <c r="A614" s="15"/>
      <c r="B614" s="15"/>
      <c r="C614" s="15"/>
      <c r="D614" s="15"/>
      <c r="E614" s="15"/>
      <c r="F614" s="15"/>
      <c r="G614" s="15"/>
      <c r="H614" s="15"/>
      <c r="I614" s="15"/>
      <c r="J614" s="15"/>
      <c r="K614" s="15"/>
      <c r="L614" s="15"/>
      <c r="M614" s="15"/>
      <c r="N614" s="15"/>
      <c r="O614" s="15"/>
      <c r="P614" s="15"/>
      <c r="Q614" s="15"/>
      <c r="R614" s="15"/>
      <c r="S614" s="15"/>
      <c r="T614" s="15"/>
      <c r="U614" s="15"/>
      <c r="V614" s="15"/>
      <c r="W614" s="15"/>
      <c r="X614" s="15"/>
      <c r="Y614" s="15"/>
      <c r="Z614" s="15"/>
    </row>
    <row r="615" spans="1:26" ht="12.75" customHeight="1">
      <c r="A615" s="15"/>
      <c r="B615" s="15"/>
      <c r="C615" s="15"/>
      <c r="D615" s="15"/>
      <c r="E615" s="15"/>
      <c r="F615" s="15"/>
      <c r="G615" s="15"/>
      <c r="H615" s="15"/>
      <c r="I615" s="15"/>
      <c r="J615" s="15"/>
      <c r="K615" s="15"/>
      <c r="L615" s="15"/>
      <c r="M615" s="15"/>
      <c r="N615" s="15"/>
      <c r="O615" s="15"/>
      <c r="P615" s="15"/>
      <c r="Q615" s="15"/>
      <c r="R615" s="15"/>
      <c r="S615" s="15"/>
      <c r="T615" s="15"/>
      <c r="U615" s="15"/>
      <c r="V615" s="15"/>
      <c r="W615" s="15"/>
      <c r="X615" s="15"/>
      <c r="Y615" s="15"/>
      <c r="Z615" s="15"/>
    </row>
    <row r="616" spans="1:26" ht="12.75" customHeight="1">
      <c r="A616" s="15"/>
      <c r="B616" s="15"/>
      <c r="C616" s="15"/>
      <c r="D616" s="15"/>
      <c r="E616" s="15"/>
      <c r="F616" s="15"/>
      <c r="G616" s="15"/>
      <c r="H616" s="15"/>
      <c r="I616" s="15"/>
      <c r="J616" s="15"/>
      <c r="K616" s="15"/>
      <c r="L616" s="15"/>
      <c r="M616" s="15"/>
      <c r="N616" s="15"/>
      <c r="O616" s="15"/>
      <c r="P616" s="15"/>
      <c r="Q616" s="15"/>
      <c r="R616" s="15"/>
      <c r="S616" s="15"/>
      <c r="T616" s="15"/>
      <c r="U616" s="15"/>
      <c r="V616" s="15"/>
      <c r="W616" s="15"/>
      <c r="X616" s="15"/>
      <c r="Y616" s="15"/>
      <c r="Z616" s="15"/>
    </row>
    <row r="617" spans="1:26" ht="12.75" customHeight="1">
      <c r="A617" s="15"/>
      <c r="B617" s="15"/>
      <c r="C617" s="15"/>
      <c r="D617" s="15"/>
      <c r="E617" s="15"/>
      <c r="F617" s="15"/>
      <c r="G617" s="15"/>
      <c r="H617" s="15"/>
      <c r="I617" s="15"/>
      <c r="J617" s="15"/>
      <c r="K617" s="15"/>
      <c r="L617" s="15"/>
      <c r="M617" s="15"/>
      <c r="N617" s="15"/>
      <c r="O617" s="15"/>
      <c r="P617" s="15"/>
      <c r="Q617" s="15"/>
      <c r="R617" s="15"/>
      <c r="S617" s="15"/>
      <c r="T617" s="15"/>
      <c r="U617" s="15"/>
      <c r="V617" s="15"/>
      <c r="W617" s="15"/>
      <c r="X617" s="15"/>
      <c r="Y617" s="15"/>
      <c r="Z617" s="15"/>
    </row>
    <row r="618" spans="1:26" ht="12.75" customHeight="1">
      <c r="A618" s="15"/>
      <c r="B618" s="15"/>
      <c r="C618" s="15"/>
      <c r="D618" s="15"/>
      <c r="E618" s="15"/>
      <c r="F618" s="15"/>
      <c r="G618" s="15"/>
      <c r="H618" s="15"/>
      <c r="I618" s="15"/>
      <c r="J618" s="15"/>
      <c r="K618" s="15"/>
      <c r="L618" s="15"/>
      <c r="M618" s="15"/>
      <c r="N618" s="15"/>
      <c r="O618" s="15"/>
      <c r="P618" s="15"/>
      <c r="Q618" s="15"/>
      <c r="R618" s="15"/>
      <c r="S618" s="15"/>
      <c r="T618" s="15"/>
      <c r="U618" s="15"/>
      <c r="V618" s="15"/>
      <c r="W618" s="15"/>
      <c r="X618" s="15"/>
      <c r="Y618" s="15"/>
      <c r="Z618" s="15"/>
    </row>
    <row r="619" spans="1:26" ht="12.75" customHeight="1">
      <c r="A619" s="15"/>
      <c r="B619" s="15"/>
      <c r="C619" s="15"/>
      <c r="D619" s="15"/>
      <c r="E619" s="15"/>
      <c r="F619" s="15"/>
      <c r="G619" s="15"/>
      <c r="H619" s="15"/>
      <c r="I619" s="15"/>
      <c r="J619" s="15"/>
      <c r="K619" s="15"/>
      <c r="L619" s="15"/>
      <c r="M619" s="15"/>
      <c r="N619" s="15"/>
      <c r="O619" s="15"/>
      <c r="P619" s="15"/>
      <c r="Q619" s="15"/>
      <c r="R619" s="15"/>
      <c r="S619" s="15"/>
      <c r="T619" s="15"/>
      <c r="U619" s="15"/>
      <c r="V619" s="15"/>
      <c r="W619" s="15"/>
      <c r="X619" s="15"/>
      <c r="Y619" s="15"/>
      <c r="Z619" s="15"/>
    </row>
    <row r="620" spans="1:26" ht="12.75" customHeight="1">
      <c r="A620" s="15"/>
      <c r="B620" s="15"/>
      <c r="C620" s="15"/>
      <c r="D620" s="15"/>
      <c r="E620" s="15"/>
      <c r="F620" s="15"/>
      <c r="G620" s="15"/>
      <c r="H620" s="15"/>
      <c r="I620" s="15"/>
      <c r="J620" s="15"/>
      <c r="K620" s="15"/>
      <c r="L620" s="15"/>
      <c r="M620" s="15"/>
      <c r="N620" s="15"/>
      <c r="O620" s="15"/>
      <c r="P620" s="15"/>
      <c r="Q620" s="15"/>
      <c r="R620" s="15"/>
      <c r="S620" s="15"/>
      <c r="T620" s="15"/>
      <c r="U620" s="15"/>
      <c r="V620" s="15"/>
      <c r="W620" s="15"/>
      <c r="X620" s="15"/>
      <c r="Y620" s="15"/>
      <c r="Z620" s="15"/>
    </row>
    <row r="621" spans="1:26" ht="12.75" customHeight="1">
      <c r="A621" s="15"/>
      <c r="B621" s="15"/>
      <c r="C621" s="15"/>
      <c r="D621" s="15"/>
      <c r="E621" s="15"/>
      <c r="F621" s="15"/>
      <c r="G621" s="15"/>
      <c r="H621" s="15"/>
      <c r="I621" s="15"/>
      <c r="J621" s="15"/>
      <c r="K621" s="15"/>
      <c r="L621" s="15"/>
      <c r="M621" s="15"/>
      <c r="N621" s="15"/>
      <c r="O621" s="15"/>
      <c r="P621" s="15"/>
      <c r="Q621" s="15"/>
      <c r="R621" s="15"/>
      <c r="S621" s="15"/>
      <c r="T621" s="15"/>
      <c r="U621" s="15"/>
      <c r="V621" s="15"/>
      <c r="W621" s="15"/>
      <c r="X621" s="15"/>
      <c r="Y621" s="15"/>
      <c r="Z621" s="15"/>
    </row>
    <row r="622" spans="1:26" ht="12.75" customHeight="1">
      <c r="A622" s="15"/>
      <c r="B622" s="15"/>
      <c r="C622" s="15"/>
      <c r="D622" s="15"/>
      <c r="E622" s="15"/>
      <c r="F622" s="15"/>
      <c r="G622" s="15"/>
      <c r="H622" s="15"/>
      <c r="I622" s="15"/>
      <c r="J622" s="15"/>
      <c r="K622" s="15"/>
      <c r="L622" s="15"/>
      <c r="M622" s="15"/>
      <c r="N622" s="15"/>
      <c r="O622" s="15"/>
      <c r="P622" s="15"/>
      <c r="Q622" s="15"/>
      <c r="R622" s="15"/>
      <c r="S622" s="15"/>
      <c r="T622" s="15"/>
      <c r="U622" s="15"/>
      <c r="V622" s="15"/>
      <c r="W622" s="15"/>
      <c r="X622" s="15"/>
      <c r="Y622" s="15"/>
      <c r="Z622" s="15"/>
    </row>
    <row r="623" spans="1:26" ht="12.75" customHeight="1">
      <c r="A623" s="15"/>
      <c r="B623" s="15"/>
      <c r="C623" s="15"/>
      <c r="D623" s="15"/>
      <c r="E623" s="15"/>
      <c r="F623" s="15"/>
      <c r="G623" s="15"/>
      <c r="H623" s="15"/>
      <c r="I623" s="15"/>
      <c r="J623" s="15"/>
      <c r="K623" s="15"/>
      <c r="L623" s="15"/>
      <c r="M623" s="15"/>
      <c r="N623" s="15"/>
      <c r="O623" s="15"/>
      <c r="P623" s="15"/>
      <c r="Q623" s="15"/>
      <c r="R623" s="15"/>
      <c r="S623" s="15"/>
      <c r="T623" s="15"/>
      <c r="U623" s="15"/>
      <c r="V623" s="15"/>
      <c r="W623" s="15"/>
      <c r="X623" s="15"/>
      <c r="Y623" s="15"/>
      <c r="Z623" s="15"/>
    </row>
    <row r="624" spans="1:26" ht="12.75" customHeight="1">
      <c r="A624" s="15"/>
      <c r="B624" s="15"/>
      <c r="C624" s="15"/>
      <c r="D624" s="15"/>
      <c r="E624" s="15"/>
      <c r="F624" s="15"/>
      <c r="G624" s="15"/>
      <c r="H624" s="15"/>
      <c r="I624" s="15"/>
      <c r="J624" s="15"/>
      <c r="K624" s="15"/>
      <c r="L624" s="15"/>
      <c r="M624" s="15"/>
      <c r="N624" s="15"/>
      <c r="O624" s="15"/>
      <c r="P624" s="15"/>
      <c r="Q624" s="15"/>
      <c r="R624" s="15"/>
      <c r="S624" s="15"/>
      <c r="T624" s="15"/>
      <c r="U624" s="15"/>
      <c r="V624" s="15"/>
      <c r="W624" s="15"/>
      <c r="X624" s="15"/>
      <c r="Y624" s="15"/>
      <c r="Z624" s="15"/>
    </row>
    <row r="625" spans="1:26" ht="12.75" customHeight="1">
      <c r="A625" s="15"/>
      <c r="B625" s="15"/>
      <c r="C625" s="15"/>
      <c r="D625" s="15"/>
      <c r="E625" s="15"/>
      <c r="F625" s="15"/>
      <c r="G625" s="15"/>
      <c r="H625" s="15"/>
      <c r="I625" s="15"/>
      <c r="J625" s="15"/>
      <c r="K625" s="15"/>
      <c r="L625" s="15"/>
      <c r="M625" s="15"/>
      <c r="N625" s="15"/>
      <c r="O625" s="15"/>
      <c r="P625" s="15"/>
      <c r="Q625" s="15"/>
      <c r="R625" s="15"/>
      <c r="S625" s="15"/>
      <c r="T625" s="15"/>
      <c r="U625" s="15"/>
      <c r="V625" s="15"/>
      <c r="W625" s="15"/>
      <c r="X625" s="15"/>
      <c r="Y625" s="15"/>
      <c r="Z625" s="15"/>
    </row>
    <row r="626" spans="1:26" ht="12.75" customHeight="1">
      <c r="A626" s="15"/>
      <c r="B626" s="15"/>
      <c r="C626" s="15"/>
      <c r="D626" s="15"/>
      <c r="E626" s="15"/>
      <c r="F626" s="15"/>
      <c r="G626" s="15"/>
      <c r="H626" s="15"/>
      <c r="I626" s="15"/>
      <c r="J626" s="15"/>
      <c r="K626" s="15"/>
      <c r="L626" s="15"/>
      <c r="M626" s="15"/>
      <c r="N626" s="15"/>
      <c r="O626" s="15"/>
      <c r="P626" s="15"/>
      <c r="Q626" s="15"/>
      <c r="R626" s="15"/>
      <c r="S626" s="15"/>
      <c r="T626" s="15"/>
      <c r="U626" s="15"/>
      <c r="V626" s="15"/>
      <c r="W626" s="15"/>
      <c r="X626" s="15"/>
      <c r="Y626" s="15"/>
      <c r="Z626" s="15"/>
    </row>
    <row r="627" spans="1:26" ht="12.75" customHeight="1">
      <c r="A627" s="15"/>
      <c r="B627" s="15"/>
      <c r="C627" s="15"/>
      <c r="D627" s="15"/>
      <c r="E627" s="15"/>
      <c r="F627" s="15"/>
      <c r="G627" s="15"/>
      <c r="H627" s="15"/>
      <c r="I627" s="15"/>
      <c r="J627" s="15"/>
      <c r="K627" s="15"/>
      <c r="L627" s="15"/>
      <c r="M627" s="15"/>
      <c r="N627" s="15"/>
      <c r="O627" s="15"/>
      <c r="P627" s="15"/>
      <c r="Q627" s="15"/>
      <c r="R627" s="15"/>
      <c r="S627" s="15"/>
      <c r="T627" s="15"/>
      <c r="U627" s="15"/>
      <c r="V627" s="15"/>
      <c r="W627" s="15"/>
      <c r="X627" s="15"/>
      <c r="Y627" s="15"/>
      <c r="Z627" s="15"/>
    </row>
    <row r="628" spans="1:26" ht="12.75" customHeight="1">
      <c r="A628" s="15"/>
      <c r="B628" s="15"/>
      <c r="C628" s="15"/>
      <c r="D628" s="15"/>
      <c r="E628" s="15"/>
      <c r="F628" s="15"/>
      <c r="G628" s="15"/>
      <c r="H628" s="15"/>
      <c r="I628" s="15"/>
      <c r="J628" s="15"/>
      <c r="K628" s="15"/>
      <c r="L628" s="15"/>
      <c r="M628" s="15"/>
      <c r="N628" s="15"/>
      <c r="O628" s="15"/>
      <c r="P628" s="15"/>
      <c r="Q628" s="15"/>
      <c r="R628" s="15"/>
      <c r="S628" s="15"/>
      <c r="T628" s="15"/>
      <c r="U628" s="15"/>
      <c r="V628" s="15"/>
      <c r="W628" s="15"/>
      <c r="X628" s="15"/>
      <c r="Y628" s="15"/>
      <c r="Z628" s="15"/>
    </row>
    <row r="629" spans="1:26" ht="12.75" customHeight="1">
      <c r="A629" s="15"/>
      <c r="B629" s="15"/>
      <c r="C629" s="15"/>
      <c r="D629" s="15"/>
      <c r="E629" s="15"/>
      <c r="F629" s="15"/>
      <c r="G629" s="15"/>
      <c r="H629" s="15"/>
      <c r="I629" s="15"/>
      <c r="J629" s="15"/>
      <c r="K629" s="15"/>
      <c r="L629" s="15"/>
      <c r="M629" s="15"/>
      <c r="N629" s="15"/>
      <c r="O629" s="15"/>
      <c r="P629" s="15"/>
      <c r="Q629" s="15"/>
      <c r="R629" s="15"/>
      <c r="S629" s="15"/>
      <c r="T629" s="15"/>
      <c r="U629" s="15"/>
      <c r="V629" s="15"/>
      <c r="W629" s="15"/>
      <c r="X629" s="15"/>
      <c r="Y629" s="15"/>
      <c r="Z629" s="15"/>
    </row>
    <row r="630" spans="1:26" ht="12.75" customHeight="1">
      <c r="A630" s="15"/>
      <c r="B630" s="15"/>
      <c r="C630" s="15"/>
      <c r="D630" s="15"/>
      <c r="E630" s="15"/>
      <c r="F630" s="15"/>
      <c r="G630" s="15"/>
      <c r="H630" s="15"/>
      <c r="I630" s="15"/>
      <c r="J630" s="15"/>
      <c r="K630" s="15"/>
      <c r="L630" s="15"/>
      <c r="M630" s="15"/>
      <c r="N630" s="15"/>
      <c r="O630" s="15"/>
      <c r="P630" s="15"/>
      <c r="Q630" s="15"/>
      <c r="R630" s="15"/>
      <c r="S630" s="15"/>
      <c r="T630" s="15"/>
      <c r="U630" s="15"/>
      <c r="V630" s="15"/>
      <c r="W630" s="15"/>
      <c r="X630" s="15"/>
      <c r="Y630" s="15"/>
      <c r="Z630" s="15"/>
    </row>
    <row r="631" spans="1:26" ht="12.75" customHeight="1">
      <c r="A631" s="15"/>
      <c r="B631" s="15"/>
      <c r="C631" s="15"/>
      <c r="D631" s="15"/>
      <c r="E631" s="15"/>
      <c r="F631" s="15"/>
      <c r="G631" s="15"/>
      <c r="H631" s="15"/>
      <c r="I631" s="15"/>
      <c r="J631" s="15"/>
      <c r="K631" s="15"/>
      <c r="L631" s="15"/>
      <c r="M631" s="15"/>
      <c r="N631" s="15"/>
      <c r="O631" s="15"/>
      <c r="P631" s="15"/>
      <c r="Q631" s="15"/>
      <c r="R631" s="15"/>
      <c r="S631" s="15"/>
      <c r="T631" s="15"/>
      <c r="U631" s="15"/>
      <c r="V631" s="15"/>
      <c r="W631" s="15"/>
      <c r="X631" s="15"/>
      <c r="Y631" s="15"/>
      <c r="Z631" s="15"/>
    </row>
    <row r="632" spans="1:26" ht="12.75" customHeight="1">
      <c r="A632" s="15"/>
      <c r="B632" s="15"/>
      <c r="C632" s="15"/>
      <c r="D632" s="15"/>
      <c r="E632" s="15"/>
      <c r="F632" s="15"/>
      <c r="G632" s="15"/>
      <c r="H632" s="15"/>
      <c r="I632" s="15"/>
      <c r="J632" s="15"/>
      <c r="K632" s="15"/>
      <c r="L632" s="15"/>
      <c r="M632" s="15"/>
      <c r="N632" s="15"/>
      <c r="O632" s="15"/>
      <c r="P632" s="15"/>
      <c r="Q632" s="15"/>
      <c r="R632" s="15"/>
      <c r="S632" s="15"/>
      <c r="T632" s="15"/>
      <c r="U632" s="15"/>
      <c r="V632" s="15"/>
      <c r="W632" s="15"/>
      <c r="X632" s="15"/>
      <c r="Y632" s="15"/>
      <c r="Z632" s="15"/>
    </row>
    <row r="633" spans="1:26" ht="12.75" customHeight="1">
      <c r="A633" s="15"/>
      <c r="B633" s="15"/>
      <c r="C633" s="15"/>
      <c r="D633" s="15"/>
      <c r="E633" s="15"/>
      <c r="F633" s="15"/>
      <c r="G633" s="15"/>
      <c r="H633" s="15"/>
      <c r="I633" s="15"/>
      <c r="J633" s="15"/>
      <c r="K633" s="15"/>
      <c r="L633" s="15"/>
      <c r="M633" s="15"/>
      <c r="N633" s="15"/>
      <c r="O633" s="15"/>
      <c r="P633" s="15"/>
      <c r="Q633" s="15"/>
      <c r="R633" s="15"/>
      <c r="S633" s="15"/>
      <c r="T633" s="15"/>
      <c r="U633" s="15"/>
      <c r="V633" s="15"/>
      <c r="W633" s="15"/>
      <c r="X633" s="15"/>
      <c r="Y633" s="15"/>
      <c r="Z633" s="15"/>
    </row>
    <row r="634" spans="1:26" ht="12.75" customHeight="1">
      <c r="A634" s="15"/>
      <c r="B634" s="15"/>
      <c r="C634" s="15"/>
      <c r="D634" s="15"/>
      <c r="E634" s="15"/>
      <c r="F634" s="15"/>
      <c r="G634" s="15"/>
      <c r="H634" s="15"/>
      <c r="I634" s="15"/>
      <c r="J634" s="15"/>
      <c r="K634" s="15"/>
      <c r="L634" s="15"/>
      <c r="M634" s="15"/>
      <c r="N634" s="15"/>
      <c r="O634" s="15"/>
      <c r="P634" s="15"/>
      <c r="Q634" s="15"/>
      <c r="R634" s="15"/>
      <c r="S634" s="15"/>
      <c r="T634" s="15"/>
      <c r="U634" s="15"/>
      <c r="V634" s="15"/>
      <c r="W634" s="15"/>
      <c r="X634" s="15"/>
      <c r="Y634" s="15"/>
      <c r="Z634" s="15"/>
    </row>
    <row r="635" spans="1:26" ht="12.75" customHeight="1">
      <c r="A635" s="15"/>
      <c r="B635" s="15"/>
      <c r="C635" s="15"/>
      <c r="D635" s="15"/>
      <c r="E635" s="15"/>
      <c r="F635" s="15"/>
      <c r="G635" s="15"/>
      <c r="H635" s="15"/>
      <c r="I635" s="15"/>
      <c r="J635" s="15"/>
      <c r="K635" s="15"/>
      <c r="L635" s="15"/>
      <c r="M635" s="15"/>
      <c r="N635" s="15"/>
      <c r="O635" s="15"/>
      <c r="P635" s="15"/>
      <c r="Q635" s="15"/>
      <c r="R635" s="15"/>
      <c r="S635" s="15"/>
      <c r="T635" s="15"/>
      <c r="U635" s="15"/>
      <c r="V635" s="15"/>
      <c r="W635" s="15"/>
      <c r="X635" s="15"/>
      <c r="Y635" s="15"/>
      <c r="Z635" s="15"/>
    </row>
    <row r="636" spans="1:26" ht="12.75" customHeight="1">
      <c r="A636" s="15"/>
      <c r="B636" s="15"/>
      <c r="C636" s="15"/>
      <c r="D636" s="15"/>
      <c r="E636" s="15"/>
      <c r="F636" s="15"/>
      <c r="G636" s="15"/>
      <c r="H636" s="15"/>
      <c r="I636" s="15"/>
      <c r="J636" s="15"/>
      <c r="K636" s="15"/>
      <c r="L636" s="15"/>
      <c r="M636" s="15"/>
      <c r="N636" s="15"/>
      <c r="O636" s="15"/>
      <c r="P636" s="15"/>
      <c r="Q636" s="15"/>
      <c r="R636" s="15"/>
      <c r="S636" s="15"/>
      <c r="T636" s="15"/>
      <c r="U636" s="15"/>
      <c r="V636" s="15"/>
      <c r="W636" s="15"/>
      <c r="X636" s="15"/>
      <c r="Y636" s="15"/>
      <c r="Z636" s="15"/>
    </row>
    <row r="637" spans="1:26" ht="12.75" customHeight="1">
      <c r="A637" s="15"/>
      <c r="B637" s="15"/>
      <c r="C637" s="15"/>
      <c r="D637" s="15"/>
      <c r="E637" s="15"/>
      <c r="F637" s="15"/>
      <c r="G637" s="15"/>
      <c r="H637" s="15"/>
      <c r="I637" s="15"/>
      <c r="J637" s="15"/>
      <c r="K637" s="15"/>
      <c r="L637" s="15"/>
      <c r="M637" s="15"/>
      <c r="N637" s="15"/>
      <c r="O637" s="15"/>
      <c r="P637" s="15"/>
      <c r="Q637" s="15"/>
      <c r="R637" s="15"/>
      <c r="S637" s="15"/>
      <c r="T637" s="15"/>
      <c r="U637" s="15"/>
      <c r="V637" s="15"/>
      <c r="W637" s="15"/>
      <c r="X637" s="15"/>
      <c r="Y637" s="15"/>
      <c r="Z637" s="15"/>
    </row>
    <row r="638" spans="1:26" ht="12.75" customHeight="1">
      <c r="A638" s="15"/>
      <c r="B638" s="15"/>
      <c r="C638" s="15"/>
      <c r="D638" s="15"/>
      <c r="E638" s="15"/>
      <c r="F638" s="15"/>
      <c r="G638" s="15"/>
      <c r="H638" s="15"/>
      <c r="I638" s="15"/>
      <c r="J638" s="15"/>
      <c r="K638" s="15"/>
      <c r="L638" s="15"/>
      <c r="M638" s="15"/>
      <c r="N638" s="15"/>
      <c r="O638" s="15"/>
      <c r="P638" s="15"/>
      <c r="Q638" s="15"/>
      <c r="R638" s="15"/>
      <c r="S638" s="15"/>
      <c r="T638" s="15"/>
      <c r="U638" s="15"/>
      <c r="V638" s="15"/>
      <c r="W638" s="15"/>
      <c r="X638" s="15"/>
      <c r="Y638" s="15"/>
      <c r="Z638" s="15"/>
    </row>
    <row r="639" spans="1:26" ht="12.75" customHeight="1">
      <c r="A639" s="15"/>
      <c r="B639" s="15"/>
      <c r="C639" s="15"/>
      <c r="D639" s="15"/>
      <c r="E639" s="15"/>
      <c r="F639" s="15"/>
      <c r="G639" s="15"/>
      <c r="H639" s="15"/>
      <c r="I639" s="15"/>
      <c r="J639" s="15"/>
      <c r="K639" s="15"/>
      <c r="L639" s="15"/>
      <c r="M639" s="15"/>
      <c r="N639" s="15"/>
      <c r="O639" s="15"/>
      <c r="P639" s="15"/>
      <c r="Q639" s="15"/>
      <c r="R639" s="15"/>
      <c r="S639" s="15"/>
      <c r="T639" s="15"/>
      <c r="U639" s="15"/>
      <c r="V639" s="15"/>
      <c r="W639" s="15"/>
      <c r="X639" s="15"/>
      <c r="Y639" s="15"/>
      <c r="Z639" s="15"/>
    </row>
    <row r="640" spans="1:26" ht="12.75" customHeight="1">
      <c r="A640" s="15"/>
      <c r="B640" s="15"/>
      <c r="C640" s="15"/>
      <c r="D640" s="15"/>
      <c r="E640" s="15"/>
      <c r="F640" s="15"/>
      <c r="G640" s="15"/>
      <c r="H640" s="15"/>
      <c r="I640" s="15"/>
      <c r="J640" s="15"/>
      <c r="K640" s="15"/>
      <c r="L640" s="15"/>
      <c r="M640" s="15"/>
      <c r="N640" s="15"/>
      <c r="O640" s="15"/>
      <c r="P640" s="15"/>
      <c r="Q640" s="15"/>
      <c r="R640" s="15"/>
      <c r="S640" s="15"/>
      <c r="T640" s="15"/>
      <c r="U640" s="15"/>
      <c r="V640" s="15"/>
      <c r="W640" s="15"/>
      <c r="X640" s="15"/>
      <c r="Y640" s="15"/>
      <c r="Z640" s="15"/>
    </row>
    <row r="641" spans="1:26" ht="12.75" customHeight="1">
      <c r="A641" s="15"/>
      <c r="B641" s="15"/>
      <c r="C641" s="15"/>
      <c r="D641" s="15"/>
      <c r="E641" s="15"/>
      <c r="F641" s="15"/>
      <c r="G641" s="15"/>
      <c r="H641" s="15"/>
      <c r="I641" s="15"/>
      <c r="J641" s="15"/>
      <c r="K641" s="15"/>
      <c r="L641" s="15"/>
      <c r="M641" s="15"/>
      <c r="N641" s="15"/>
      <c r="O641" s="15"/>
      <c r="P641" s="15"/>
      <c r="Q641" s="15"/>
      <c r="R641" s="15"/>
      <c r="S641" s="15"/>
      <c r="T641" s="15"/>
      <c r="U641" s="15"/>
      <c r="V641" s="15"/>
      <c r="W641" s="15"/>
      <c r="X641" s="15"/>
      <c r="Y641" s="15"/>
      <c r="Z641" s="15"/>
    </row>
    <row r="642" spans="1:26" ht="12.75" customHeight="1">
      <c r="A642" s="15"/>
      <c r="B642" s="15"/>
      <c r="C642" s="15"/>
      <c r="D642" s="15"/>
      <c r="E642" s="15"/>
      <c r="F642" s="15"/>
      <c r="G642" s="15"/>
      <c r="H642" s="15"/>
      <c r="I642" s="15"/>
      <c r="J642" s="15"/>
      <c r="K642" s="15"/>
      <c r="L642" s="15"/>
      <c r="M642" s="15"/>
      <c r="N642" s="15"/>
      <c r="O642" s="15"/>
      <c r="P642" s="15"/>
      <c r="Q642" s="15"/>
      <c r="R642" s="15"/>
      <c r="S642" s="15"/>
      <c r="T642" s="15"/>
      <c r="U642" s="15"/>
      <c r="V642" s="15"/>
      <c r="W642" s="15"/>
      <c r="X642" s="15"/>
      <c r="Y642" s="15"/>
      <c r="Z642" s="15"/>
    </row>
    <row r="643" spans="1:26" ht="12.75" customHeight="1">
      <c r="A643" s="15"/>
      <c r="B643" s="15"/>
      <c r="C643" s="15"/>
      <c r="D643" s="15"/>
      <c r="E643" s="15"/>
      <c r="F643" s="15"/>
      <c r="G643" s="15"/>
      <c r="H643" s="15"/>
      <c r="I643" s="15"/>
      <c r="J643" s="15"/>
      <c r="K643" s="15"/>
      <c r="L643" s="15"/>
      <c r="M643" s="15"/>
      <c r="N643" s="15"/>
      <c r="O643" s="15"/>
      <c r="P643" s="15"/>
      <c r="Q643" s="15"/>
      <c r="R643" s="15"/>
      <c r="S643" s="15"/>
      <c r="T643" s="15"/>
      <c r="U643" s="15"/>
      <c r="V643" s="15"/>
      <c r="W643" s="15"/>
      <c r="X643" s="15"/>
      <c r="Y643" s="15"/>
      <c r="Z643" s="15"/>
    </row>
    <row r="644" spans="1:26" ht="12.75" customHeight="1">
      <c r="A644" s="15"/>
      <c r="B644" s="15"/>
      <c r="C644" s="15"/>
      <c r="D644" s="15"/>
      <c r="E644" s="15"/>
      <c r="F644" s="15"/>
      <c r="G644" s="15"/>
      <c r="H644" s="15"/>
      <c r="I644" s="15"/>
      <c r="J644" s="15"/>
      <c r="K644" s="15"/>
      <c r="L644" s="15"/>
      <c r="M644" s="15"/>
      <c r="N644" s="15"/>
      <c r="O644" s="15"/>
      <c r="P644" s="15"/>
      <c r="Q644" s="15"/>
      <c r="R644" s="15"/>
      <c r="S644" s="15"/>
      <c r="T644" s="15"/>
      <c r="U644" s="15"/>
      <c r="V644" s="15"/>
      <c r="W644" s="15"/>
      <c r="X644" s="15"/>
      <c r="Y644" s="15"/>
      <c r="Z644" s="15"/>
    </row>
    <row r="645" spans="1:26" ht="12.75" customHeight="1">
      <c r="A645" s="15"/>
      <c r="B645" s="15"/>
      <c r="C645" s="15"/>
      <c r="D645" s="15"/>
      <c r="E645" s="15"/>
      <c r="F645" s="15"/>
      <c r="G645" s="15"/>
      <c r="H645" s="15"/>
      <c r="I645" s="15"/>
      <c r="J645" s="15"/>
      <c r="K645" s="15"/>
      <c r="L645" s="15"/>
      <c r="M645" s="15"/>
      <c r="N645" s="15"/>
      <c r="O645" s="15"/>
      <c r="P645" s="15"/>
      <c r="Q645" s="15"/>
      <c r="R645" s="15"/>
      <c r="S645" s="15"/>
      <c r="T645" s="15"/>
      <c r="U645" s="15"/>
      <c r="V645" s="15"/>
      <c r="W645" s="15"/>
      <c r="X645" s="15"/>
      <c r="Y645" s="15"/>
      <c r="Z645" s="15"/>
    </row>
    <row r="646" spans="1:26" ht="12.75" customHeight="1">
      <c r="A646" s="15"/>
      <c r="B646" s="15"/>
      <c r="C646" s="15"/>
      <c r="D646" s="15"/>
      <c r="E646" s="15"/>
      <c r="F646" s="15"/>
      <c r="G646" s="15"/>
      <c r="H646" s="15"/>
      <c r="I646" s="15"/>
      <c r="J646" s="15"/>
      <c r="K646" s="15"/>
      <c r="L646" s="15"/>
      <c r="M646" s="15"/>
      <c r="N646" s="15"/>
      <c r="O646" s="15"/>
      <c r="P646" s="15"/>
      <c r="Q646" s="15"/>
      <c r="R646" s="15"/>
      <c r="S646" s="15"/>
      <c r="T646" s="15"/>
      <c r="U646" s="15"/>
      <c r="V646" s="15"/>
      <c r="W646" s="15"/>
      <c r="X646" s="15"/>
      <c r="Y646" s="15"/>
      <c r="Z646" s="15"/>
    </row>
    <row r="647" spans="1:26" ht="12.75" customHeight="1">
      <c r="A647" s="15"/>
      <c r="B647" s="15"/>
      <c r="C647" s="15"/>
      <c r="D647" s="15"/>
      <c r="E647" s="15"/>
      <c r="F647" s="15"/>
      <c r="G647" s="15"/>
      <c r="H647" s="15"/>
      <c r="I647" s="15"/>
      <c r="J647" s="15"/>
      <c r="K647" s="15"/>
      <c r="L647" s="15"/>
      <c r="M647" s="15"/>
      <c r="N647" s="15"/>
      <c r="O647" s="15"/>
      <c r="P647" s="15"/>
      <c r="Q647" s="15"/>
      <c r="R647" s="15"/>
      <c r="S647" s="15"/>
      <c r="T647" s="15"/>
      <c r="U647" s="15"/>
      <c r="V647" s="15"/>
      <c r="W647" s="15"/>
      <c r="X647" s="15"/>
      <c r="Y647" s="15"/>
      <c r="Z647" s="15"/>
    </row>
    <row r="648" spans="1:26" ht="12.75" customHeight="1">
      <c r="A648" s="15"/>
      <c r="B648" s="15"/>
      <c r="C648" s="15"/>
      <c r="D648" s="15"/>
      <c r="E648" s="15"/>
      <c r="F648" s="15"/>
      <c r="G648" s="15"/>
      <c r="H648" s="15"/>
      <c r="I648" s="15"/>
      <c r="J648" s="15"/>
      <c r="K648" s="15"/>
      <c r="L648" s="15"/>
      <c r="M648" s="15"/>
      <c r="N648" s="15"/>
      <c r="O648" s="15"/>
      <c r="P648" s="15"/>
      <c r="Q648" s="15"/>
      <c r="R648" s="15"/>
      <c r="S648" s="15"/>
      <c r="T648" s="15"/>
      <c r="U648" s="15"/>
      <c r="V648" s="15"/>
      <c r="W648" s="15"/>
      <c r="X648" s="15"/>
      <c r="Y648" s="15"/>
      <c r="Z648" s="15"/>
    </row>
    <row r="649" spans="1:26" ht="12.75" customHeight="1">
      <c r="A649" s="15"/>
      <c r="B649" s="15"/>
      <c r="C649" s="15"/>
      <c r="D649" s="15"/>
      <c r="E649" s="15"/>
      <c r="F649" s="15"/>
      <c r="G649" s="15"/>
      <c r="H649" s="15"/>
      <c r="I649" s="15"/>
      <c r="J649" s="15"/>
      <c r="K649" s="15"/>
      <c r="L649" s="15"/>
      <c r="M649" s="15"/>
      <c r="N649" s="15"/>
      <c r="O649" s="15"/>
      <c r="P649" s="15"/>
      <c r="Q649" s="15"/>
      <c r="R649" s="15"/>
      <c r="S649" s="15"/>
      <c r="T649" s="15"/>
      <c r="U649" s="15"/>
      <c r="V649" s="15"/>
      <c r="W649" s="15"/>
      <c r="X649" s="15"/>
      <c r="Y649" s="15"/>
      <c r="Z649" s="15"/>
    </row>
    <row r="650" spans="1:26" ht="12.75" customHeight="1">
      <c r="A650" s="15"/>
      <c r="B650" s="15"/>
      <c r="C650" s="15"/>
      <c r="D650" s="15"/>
      <c r="E650" s="15"/>
      <c r="F650" s="15"/>
      <c r="G650" s="15"/>
      <c r="H650" s="15"/>
      <c r="I650" s="15"/>
      <c r="J650" s="15"/>
      <c r="K650" s="15"/>
      <c r="L650" s="15"/>
      <c r="M650" s="15"/>
      <c r="N650" s="15"/>
      <c r="O650" s="15"/>
      <c r="P650" s="15"/>
      <c r="Q650" s="15"/>
      <c r="R650" s="15"/>
      <c r="S650" s="15"/>
      <c r="T650" s="15"/>
      <c r="U650" s="15"/>
      <c r="V650" s="15"/>
      <c r="W650" s="15"/>
      <c r="X650" s="15"/>
      <c r="Y650" s="15"/>
      <c r="Z650" s="15"/>
    </row>
    <row r="651" spans="1:26" ht="12.75" customHeight="1">
      <c r="A651" s="15"/>
      <c r="B651" s="15"/>
      <c r="C651" s="15"/>
      <c r="D651" s="15"/>
      <c r="E651" s="15"/>
      <c r="F651" s="15"/>
      <c r="G651" s="15"/>
      <c r="H651" s="15"/>
      <c r="I651" s="15"/>
      <c r="J651" s="15"/>
      <c r="K651" s="15"/>
      <c r="L651" s="15"/>
      <c r="M651" s="15"/>
      <c r="N651" s="15"/>
      <c r="O651" s="15"/>
      <c r="P651" s="15"/>
      <c r="Q651" s="15"/>
      <c r="R651" s="15"/>
      <c r="S651" s="15"/>
      <c r="T651" s="15"/>
      <c r="U651" s="15"/>
      <c r="V651" s="15"/>
      <c r="W651" s="15"/>
      <c r="X651" s="15"/>
      <c r="Y651" s="15"/>
      <c r="Z651" s="15"/>
    </row>
    <row r="652" spans="1:26" ht="12.75" customHeight="1">
      <c r="A652" s="15"/>
      <c r="B652" s="15"/>
      <c r="C652" s="15"/>
      <c r="D652" s="15"/>
      <c r="E652" s="15"/>
      <c r="F652" s="15"/>
      <c r="G652" s="15"/>
      <c r="H652" s="15"/>
      <c r="I652" s="15"/>
      <c r="J652" s="15"/>
      <c r="K652" s="15"/>
      <c r="L652" s="15"/>
      <c r="M652" s="15"/>
      <c r="N652" s="15"/>
      <c r="O652" s="15"/>
      <c r="P652" s="15"/>
      <c r="Q652" s="15"/>
      <c r="R652" s="15"/>
      <c r="S652" s="15"/>
      <c r="T652" s="15"/>
      <c r="U652" s="15"/>
      <c r="V652" s="15"/>
      <c r="W652" s="15"/>
      <c r="X652" s="15"/>
      <c r="Y652" s="15"/>
      <c r="Z652" s="15"/>
    </row>
    <row r="653" spans="1:26" ht="12.75" customHeight="1">
      <c r="A653" s="15"/>
      <c r="B653" s="15"/>
      <c r="C653" s="15"/>
      <c r="D653" s="15"/>
      <c r="E653" s="15"/>
      <c r="F653" s="15"/>
      <c r="G653" s="15"/>
      <c r="H653" s="15"/>
      <c r="I653" s="15"/>
      <c r="J653" s="15"/>
      <c r="K653" s="15"/>
      <c r="L653" s="15"/>
      <c r="M653" s="15"/>
      <c r="N653" s="15"/>
      <c r="O653" s="15"/>
      <c r="P653" s="15"/>
      <c r="Q653" s="15"/>
      <c r="R653" s="15"/>
      <c r="S653" s="15"/>
      <c r="T653" s="15"/>
      <c r="U653" s="15"/>
      <c r="V653" s="15"/>
      <c r="W653" s="15"/>
      <c r="X653" s="15"/>
      <c r="Y653" s="15"/>
      <c r="Z653" s="15"/>
    </row>
    <row r="654" spans="1:26" ht="12.75" customHeight="1">
      <c r="A654" s="15"/>
      <c r="B654" s="15"/>
      <c r="C654" s="15"/>
      <c r="D654" s="15"/>
      <c r="E654" s="15"/>
      <c r="F654" s="15"/>
      <c r="G654" s="15"/>
      <c r="H654" s="15"/>
      <c r="I654" s="15"/>
      <c r="J654" s="15"/>
      <c r="K654" s="15"/>
      <c r="L654" s="15"/>
      <c r="M654" s="15"/>
      <c r="N654" s="15"/>
      <c r="O654" s="15"/>
      <c r="P654" s="15"/>
      <c r="Q654" s="15"/>
      <c r="R654" s="15"/>
      <c r="S654" s="15"/>
      <c r="T654" s="15"/>
      <c r="U654" s="15"/>
      <c r="V654" s="15"/>
      <c r="W654" s="15"/>
      <c r="X654" s="15"/>
      <c r="Y654" s="15"/>
      <c r="Z654" s="15"/>
    </row>
    <row r="655" spans="1:26" ht="12.75" customHeight="1">
      <c r="A655" s="15"/>
      <c r="B655" s="15"/>
      <c r="C655" s="15"/>
      <c r="D655" s="15"/>
      <c r="E655" s="15"/>
      <c r="F655" s="15"/>
      <c r="G655" s="15"/>
      <c r="H655" s="15"/>
      <c r="I655" s="15"/>
      <c r="J655" s="15"/>
      <c r="K655" s="15"/>
      <c r="L655" s="15"/>
      <c r="M655" s="15"/>
      <c r="N655" s="15"/>
      <c r="O655" s="15"/>
      <c r="P655" s="15"/>
      <c r="Q655" s="15"/>
      <c r="R655" s="15"/>
      <c r="S655" s="15"/>
      <c r="T655" s="15"/>
      <c r="U655" s="15"/>
      <c r="V655" s="15"/>
      <c r="W655" s="15"/>
      <c r="X655" s="15"/>
      <c r="Y655" s="15"/>
      <c r="Z655" s="15"/>
    </row>
    <row r="656" spans="1:26" ht="12.75" customHeight="1">
      <c r="A656" s="15"/>
      <c r="B656" s="15"/>
      <c r="C656" s="15"/>
      <c r="D656" s="15"/>
      <c r="E656" s="15"/>
      <c r="F656" s="15"/>
      <c r="G656" s="15"/>
      <c r="H656" s="15"/>
      <c r="I656" s="15"/>
      <c r="J656" s="15"/>
      <c r="K656" s="15"/>
      <c r="L656" s="15"/>
      <c r="M656" s="15"/>
      <c r="N656" s="15"/>
      <c r="O656" s="15"/>
      <c r="P656" s="15"/>
      <c r="Q656" s="15"/>
      <c r="R656" s="15"/>
      <c r="S656" s="15"/>
      <c r="T656" s="15"/>
      <c r="U656" s="15"/>
      <c r="V656" s="15"/>
      <c r="W656" s="15"/>
      <c r="X656" s="15"/>
      <c r="Y656" s="15"/>
      <c r="Z656" s="15"/>
    </row>
    <row r="657" spans="1:26" ht="12.75" customHeight="1">
      <c r="A657" s="15"/>
      <c r="B657" s="15"/>
      <c r="C657" s="15"/>
      <c r="D657" s="15"/>
      <c r="E657" s="15"/>
      <c r="F657" s="15"/>
      <c r="G657" s="15"/>
      <c r="H657" s="15"/>
      <c r="I657" s="15"/>
      <c r="J657" s="15"/>
      <c r="K657" s="15"/>
      <c r="L657" s="15"/>
      <c r="M657" s="15"/>
      <c r="N657" s="15"/>
      <c r="O657" s="15"/>
      <c r="P657" s="15"/>
      <c r="Q657" s="15"/>
      <c r="R657" s="15"/>
      <c r="S657" s="15"/>
      <c r="T657" s="15"/>
      <c r="U657" s="15"/>
      <c r="V657" s="15"/>
      <c r="W657" s="15"/>
      <c r="X657" s="15"/>
      <c r="Y657" s="15"/>
      <c r="Z657" s="15"/>
    </row>
    <row r="658" spans="1:26" ht="12.75" customHeight="1">
      <c r="A658" s="15"/>
      <c r="B658" s="15"/>
      <c r="C658" s="15"/>
      <c r="D658" s="15"/>
      <c r="E658" s="15"/>
      <c r="F658" s="15"/>
      <c r="G658" s="15"/>
      <c r="H658" s="15"/>
      <c r="I658" s="15"/>
      <c r="J658" s="15"/>
      <c r="K658" s="15"/>
      <c r="L658" s="15"/>
      <c r="M658" s="15"/>
      <c r="N658" s="15"/>
      <c r="O658" s="15"/>
      <c r="P658" s="15"/>
      <c r="Q658" s="15"/>
      <c r="R658" s="15"/>
      <c r="S658" s="15"/>
      <c r="T658" s="15"/>
      <c r="U658" s="15"/>
      <c r="V658" s="15"/>
      <c r="W658" s="15"/>
      <c r="X658" s="15"/>
      <c r="Y658" s="15"/>
      <c r="Z658" s="15"/>
    </row>
    <row r="659" spans="1:26" ht="12.75" customHeight="1">
      <c r="A659" s="15"/>
      <c r="B659" s="15"/>
      <c r="C659" s="15"/>
      <c r="D659" s="15"/>
      <c r="E659" s="15"/>
      <c r="F659" s="15"/>
      <c r="G659" s="15"/>
      <c r="H659" s="15"/>
      <c r="I659" s="15"/>
      <c r="J659" s="15"/>
      <c r="K659" s="15"/>
      <c r="L659" s="15"/>
      <c r="M659" s="15"/>
      <c r="N659" s="15"/>
      <c r="O659" s="15"/>
      <c r="P659" s="15"/>
      <c r="Q659" s="15"/>
      <c r="R659" s="15"/>
      <c r="S659" s="15"/>
      <c r="T659" s="15"/>
      <c r="U659" s="15"/>
      <c r="V659" s="15"/>
      <c r="W659" s="15"/>
      <c r="X659" s="15"/>
      <c r="Y659" s="15"/>
      <c r="Z659" s="15"/>
    </row>
    <row r="660" spans="1:26" ht="12.75" customHeight="1">
      <c r="A660" s="15"/>
      <c r="B660" s="15"/>
      <c r="C660" s="15"/>
      <c r="D660" s="15"/>
      <c r="E660" s="15"/>
      <c r="F660" s="15"/>
      <c r="G660" s="15"/>
      <c r="H660" s="15"/>
      <c r="I660" s="15"/>
      <c r="J660" s="15"/>
      <c r="K660" s="15"/>
      <c r="L660" s="15"/>
      <c r="M660" s="15"/>
      <c r="N660" s="15"/>
      <c r="O660" s="15"/>
      <c r="P660" s="15"/>
      <c r="Q660" s="15"/>
      <c r="R660" s="15"/>
      <c r="S660" s="15"/>
      <c r="T660" s="15"/>
      <c r="U660" s="15"/>
      <c r="V660" s="15"/>
      <c r="W660" s="15"/>
      <c r="X660" s="15"/>
      <c r="Y660" s="15"/>
      <c r="Z660" s="15"/>
    </row>
    <row r="661" spans="1:26" ht="12.75" customHeight="1">
      <c r="A661" s="15"/>
      <c r="B661" s="15"/>
      <c r="C661" s="15"/>
      <c r="D661" s="15"/>
      <c r="E661" s="15"/>
      <c r="F661" s="15"/>
      <c r="G661" s="15"/>
      <c r="H661" s="15"/>
      <c r="I661" s="15"/>
      <c r="J661" s="15"/>
      <c r="K661" s="15"/>
      <c r="L661" s="15"/>
      <c r="M661" s="15"/>
      <c r="N661" s="15"/>
      <c r="O661" s="15"/>
      <c r="P661" s="15"/>
      <c r="Q661" s="15"/>
      <c r="R661" s="15"/>
      <c r="S661" s="15"/>
      <c r="T661" s="15"/>
      <c r="U661" s="15"/>
      <c r="V661" s="15"/>
      <c r="W661" s="15"/>
      <c r="X661" s="15"/>
      <c r="Y661" s="15"/>
      <c r="Z661" s="15"/>
    </row>
    <row r="662" spans="1:26" ht="12.75" customHeight="1">
      <c r="A662" s="15"/>
      <c r="B662" s="15"/>
      <c r="C662" s="15"/>
      <c r="D662" s="15"/>
      <c r="E662" s="15"/>
      <c r="F662" s="15"/>
      <c r="G662" s="15"/>
      <c r="H662" s="15"/>
      <c r="I662" s="15"/>
      <c r="J662" s="15"/>
      <c r="K662" s="15"/>
      <c r="L662" s="15"/>
      <c r="M662" s="15"/>
      <c r="N662" s="15"/>
      <c r="O662" s="15"/>
      <c r="P662" s="15"/>
      <c r="Q662" s="15"/>
      <c r="R662" s="15"/>
      <c r="S662" s="15"/>
      <c r="T662" s="15"/>
      <c r="U662" s="15"/>
      <c r="V662" s="15"/>
      <c r="W662" s="15"/>
      <c r="X662" s="15"/>
      <c r="Y662" s="15"/>
      <c r="Z662" s="15"/>
    </row>
    <row r="663" spans="1:26" ht="12.75" customHeight="1">
      <c r="A663" s="15"/>
      <c r="B663" s="15"/>
      <c r="C663" s="15"/>
      <c r="D663" s="15"/>
      <c r="E663" s="15"/>
      <c r="F663" s="15"/>
      <c r="G663" s="15"/>
      <c r="H663" s="15"/>
      <c r="I663" s="15"/>
      <c r="J663" s="15"/>
      <c r="K663" s="15"/>
      <c r="L663" s="15"/>
      <c r="M663" s="15"/>
      <c r="N663" s="15"/>
      <c r="O663" s="15"/>
      <c r="P663" s="15"/>
      <c r="Q663" s="15"/>
      <c r="R663" s="15"/>
      <c r="S663" s="15"/>
      <c r="T663" s="15"/>
      <c r="U663" s="15"/>
      <c r="V663" s="15"/>
      <c r="W663" s="15"/>
      <c r="X663" s="15"/>
      <c r="Y663" s="15"/>
      <c r="Z663" s="15"/>
    </row>
    <row r="664" spans="1:26" ht="12.75" customHeight="1">
      <c r="A664" s="15"/>
      <c r="B664" s="15"/>
      <c r="C664" s="15"/>
      <c r="D664" s="15"/>
      <c r="E664" s="15"/>
      <c r="F664" s="15"/>
      <c r="G664" s="15"/>
      <c r="H664" s="15"/>
      <c r="I664" s="15"/>
      <c r="J664" s="15"/>
      <c r="K664" s="15"/>
      <c r="L664" s="15"/>
      <c r="M664" s="15"/>
      <c r="N664" s="15"/>
      <c r="O664" s="15"/>
      <c r="P664" s="15"/>
      <c r="Q664" s="15"/>
      <c r="R664" s="15"/>
      <c r="S664" s="15"/>
      <c r="T664" s="15"/>
      <c r="U664" s="15"/>
      <c r="V664" s="15"/>
      <c r="W664" s="15"/>
      <c r="X664" s="15"/>
      <c r="Y664" s="15"/>
      <c r="Z664" s="15"/>
    </row>
    <row r="665" spans="1:26" ht="12.75" customHeight="1">
      <c r="A665" s="15"/>
      <c r="B665" s="15"/>
      <c r="C665" s="15"/>
      <c r="D665" s="15"/>
      <c r="E665" s="15"/>
      <c r="F665" s="15"/>
      <c r="G665" s="15"/>
      <c r="H665" s="15"/>
      <c r="I665" s="15"/>
      <c r="J665" s="15"/>
      <c r="K665" s="15"/>
      <c r="L665" s="15"/>
      <c r="M665" s="15"/>
      <c r="N665" s="15"/>
      <c r="O665" s="15"/>
      <c r="P665" s="15"/>
      <c r="Q665" s="15"/>
      <c r="R665" s="15"/>
      <c r="S665" s="15"/>
      <c r="T665" s="15"/>
      <c r="U665" s="15"/>
      <c r="V665" s="15"/>
      <c r="W665" s="15"/>
      <c r="X665" s="15"/>
      <c r="Y665" s="15"/>
      <c r="Z665" s="15"/>
    </row>
    <row r="666" spans="1:26" ht="12.75" customHeight="1">
      <c r="A666" s="15"/>
      <c r="B666" s="15"/>
      <c r="C666" s="15"/>
      <c r="D666" s="15"/>
      <c r="E666" s="15"/>
      <c r="F666" s="15"/>
      <c r="G666" s="15"/>
      <c r="H666" s="15"/>
      <c r="I666" s="15"/>
      <c r="J666" s="15"/>
      <c r="K666" s="15"/>
      <c r="L666" s="15"/>
      <c r="M666" s="15"/>
      <c r="N666" s="15"/>
      <c r="O666" s="15"/>
      <c r="P666" s="15"/>
      <c r="Q666" s="15"/>
      <c r="R666" s="15"/>
      <c r="S666" s="15"/>
      <c r="T666" s="15"/>
      <c r="U666" s="15"/>
      <c r="V666" s="15"/>
      <c r="W666" s="15"/>
      <c r="X666" s="15"/>
      <c r="Y666" s="15"/>
      <c r="Z666" s="15"/>
    </row>
    <row r="667" spans="1:26" ht="12.75" customHeight="1">
      <c r="A667" s="15"/>
      <c r="B667" s="15"/>
      <c r="C667" s="15"/>
      <c r="D667" s="15"/>
      <c r="E667" s="15"/>
      <c r="F667" s="15"/>
      <c r="G667" s="15"/>
      <c r="H667" s="15"/>
      <c r="I667" s="15"/>
      <c r="J667" s="15"/>
      <c r="K667" s="15"/>
      <c r="L667" s="15"/>
      <c r="M667" s="15"/>
      <c r="N667" s="15"/>
      <c r="O667" s="15"/>
      <c r="P667" s="15"/>
      <c r="Q667" s="15"/>
      <c r="R667" s="15"/>
      <c r="S667" s="15"/>
      <c r="T667" s="15"/>
      <c r="U667" s="15"/>
      <c r="V667" s="15"/>
      <c r="W667" s="15"/>
      <c r="X667" s="15"/>
      <c r="Y667" s="15"/>
      <c r="Z667" s="15"/>
    </row>
    <row r="668" spans="1:26" ht="12.75" customHeight="1">
      <c r="A668" s="15"/>
      <c r="B668" s="15"/>
      <c r="C668" s="15"/>
      <c r="D668" s="15"/>
      <c r="E668" s="15"/>
      <c r="F668" s="15"/>
      <c r="G668" s="15"/>
      <c r="H668" s="15"/>
      <c r="I668" s="15"/>
      <c r="J668" s="15"/>
      <c r="K668" s="15"/>
      <c r="L668" s="15"/>
      <c r="M668" s="15"/>
      <c r="N668" s="15"/>
      <c r="O668" s="15"/>
      <c r="P668" s="15"/>
      <c r="Q668" s="15"/>
      <c r="R668" s="15"/>
      <c r="S668" s="15"/>
      <c r="T668" s="15"/>
      <c r="U668" s="15"/>
      <c r="V668" s="15"/>
      <c r="W668" s="15"/>
      <c r="X668" s="15"/>
      <c r="Y668" s="15"/>
      <c r="Z668" s="15"/>
    </row>
    <row r="669" spans="1:26" ht="12.75" customHeight="1">
      <c r="A669" s="15"/>
      <c r="B669" s="15"/>
      <c r="C669" s="15"/>
      <c r="D669" s="15"/>
      <c r="E669" s="15"/>
      <c r="F669" s="15"/>
      <c r="G669" s="15"/>
      <c r="H669" s="15"/>
      <c r="I669" s="15"/>
      <c r="J669" s="15"/>
      <c r="K669" s="15"/>
      <c r="L669" s="15"/>
      <c r="M669" s="15"/>
      <c r="N669" s="15"/>
      <c r="O669" s="15"/>
      <c r="P669" s="15"/>
      <c r="Q669" s="15"/>
      <c r="R669" s="15"/>
      <c r="S669" s="15"/>
      <c r="T669" s="15"/>
      <c r="U669" s="15"/>
      <c r="V669" s="15"/>
      <c r="W669" s="15"/>
      <c r="X669" s="15"/>
      <c r="Y669" s="15"/>
      <c r="Z669" s="15"/>
    </row>
    <row r="670" spans="1:26" ht="12.75" customHeight="1">
      <c r="A670" s="15"/>
      <c r="B670" s="15"/>
      <c r="C670" s="15"/>
      <c r="D670" s="15"/>
      <c r="E670" s="15"/>
      <c r="F670" s="15"/>
      <c r="G670" s="15"/>
      <c r="H670" s="15"/>
      <c r="I670" s="15"/>
      <c r="J670" s="15"/>
      <c r="K670" s="15"/>
      <c r="L670" s="15"/>
      <c r="M670" s="15"/>
      <c r="N670" s="15"/>
      <c r="O670" s="15"/>
      <c r="P670" s="15"/>
      <c r="Q670" s="15"/>
      <c r="R670" s="15"/>
      <c r="S670" s="15"/>
      <c r="T670" s="15"/>
      <c r="U670" s="15"/>
      <c r="V670" s="15"/>
      <c r="W670" s="15"/>
      <c r="X670" s="15"/>
      <c r="Y670" s="15"/>
      <c r="Z670" s="15"/>
    </row>
    <row r="671" spans="1:26" ht="12.75" customHeight="1">
      <c r="A671" s="15"/>
      <c r="B671" s="15"/>
      <c r="C671" s="15"/>
      <c r="D671" s="15"/>
      <c r="E671" s="15"/>
      <c r="F671" s="15"/>
      <c r="G671" s="15"/>
      <c r="H671" s="15"/>
      <c r="I671" s="15"/>
      <c r="J671" s="15"/>
      <c r="K671" s="15"/>
      <c r="L671" s="15"/>
      <c r="M671" s="15"/>
      <c r="N671" s="15"/>
      <c r="O671" s="15"/>
      <c r="P671" s="15"/>
      <c r="Q671" s="15"/>
      <c r="R671" s="15"/>
      <c r="S671" s="15"/>
      <c r="T671" s="15"/>
      <c r="U671" s="15"/>
      <c r="V671" s="15"/>
      <c r="W671" s="15"/>
      <c r="X671" s="15"/>
      <c r="Y671" s="15"/>
      <c r="Z671" s="15"/>
    </row>
    <row r="672" spans="1:26" ht="12.75" customHeight="1">
      <c r="A672" s="15"/>
      <c r="B672" s="15"/>
      <c r="C672" s="15"/>
      <c r="D672" s="15"/>
      <c r="E672" s="15"/>
      <c r="F672" s="15"/>
      <c r="G672" s="15"/>
      <c r="H672" s="15"/>
      <c r="I672" s="15"/>
      <c r="J672" s="15"/>
      <c r="K672" s="15"/>
      <c r="L672" s="15"/>
      <c r="M672" s="15"/>
      <c r="N672" s="15"/>
      <c r="O672" s="15"/>
      <c r="P672" s="15"/>
      <c r="Q672" s="15"/>
      <c r="R672" s="15"/>
      <c r="S672" s="15"/>
      <c r="T672" s="15"/>
      <c r="U672" s="15"/>
      <c r="V672" s="15"/>
      <c r="W672" s="15"/>
      <c r="X672" s="15"/>
      <c r="Y672" s="15"/>
      <c r="Z672" s="15"/>
    </row>
    <row r="673" spans="1:26" ht="12.75" customHeight="1">
      <c r="A673" s="15"/>
      <c r="B673" s="15"/>
      <c r="C673" s="15"/>
      <c r="D673" s="15"/>
      <c r="E673" s="15"/>
      <c r="F673" s="15"/>
      <c r="G673" s="15"/>
      <c r="H673" s="15"/>
      <c r="I673" s="15"/>
      <c r="J673" s="15"/>
      <c r="K673" s="15"/>
      <c r="L673" s="15"/>
      <c r="M673" s="15"/>
      <c r="N673" s="15"/>
      <c r="O673" s="15"/>
      <c r="P673" s="15"/>
      <c r="Q673" s="15"/>
      <c r="R673" s="15"/>
      <c r="S673" s="15"/>
      <c r="T673" s="15"/>
      <c r="U673" s="15"/>
      <c r="V673" s="15"/>
      <c r="W673" s="15"/>
      <c r="X673" s="15"/>
      <c r="Y673" s="15"/>
      <c r="Z673" s="15"/>
    </row>
    <row r="674" spans="1:26" ht="12.75" customHeight="1">
      <c r="A674" s="15"/>
      <c r="B674" s="15"/>
      <c r="C674" s="15"/>
      <c r="D674" s="15"/>
      <c r="E674" s="15"/>
      <c r="F674" s="15"/>
      <c r="G674" s="15"/>
      <c r="H674" s="15"/>
      <c r="I674" s="15"/>
      <c r="J674" s="15"/>
      <c r="K674" s="15"/>
      <c r="L674" s="15"/>
      <c r="M674" s="15"/>
      <c r="N674" s="15"/>
      <c r="O674" s="15"/>
      <c r="P674" s="15"/>
      <c r="Q674" s="15"/>
      <c r="R674" s="15"/>
      <c r="S674" s="15"/>
      <c r="T674" s="15"/>
      <c r="U674" s="15"/>
      <c r="V674" s="15"/>
      <c r="W674" s="15"/>
      <c r="X674" s="15"/>
      <c r="Y674" s="15"/>
      <c r="Z674" s="15"/>
    </row>
    <row r="675" spans="1:26" ht="12.75" customHeight="1">
      <c r="A675" s="15"/>
      <c r="B675" s="15"/>
      <c r="C675" s="15"/>
      <c r="D675" s="15"/>
      <c r="E675" s="15"/>
      <c r="F675" s="15"/>
      <c r="G675" s="15"/>
      <c r="H675" s="15"/>
      <c r="I675" s="15"/>
      <c r="J675" s="15"/>
      <c r="K675" s="15"/>
      <c r="L675" s="15"/>
      <c r="M675" s="15"/>
      <c r="N675" s="15"/>
      <c r="O675" s="15"/>
      <c r="P675" s="15"/>
      <c r="Q675" s="15"/>
      <c r="R675" s="15"/>
      <c r="S675" s="15"/>
      <c r="T675" s="15"/>
      <c r="U675" s="15"/>
      <c r="V675" s="15"/>
      <c r="W675" s="15"/>
      <c r="X675" s="15"/>
      <c r="Y675" s="15"/>
      <c r="Z675" s="15"/>
    </row>
    <row r="676" spans="1:26" ht="12.75" customHeight="1">
      <c r="A676" s="15"/>
      <c r="B676" s="15"/>
      <c r="C676" s="15"/>
      <c r="D676" s="15"/>
      <c r="E676" s="15"/>
      <c r="F676" s="15"/>
      <c r="G676" s="15"/>
      <c r="H676" s="15"/>
      <c r="I676" s="15"/>
      <c r="J676" s="15"/>
      <c r="K676" s="15"/>
      <c r="L676" s="15"/>
      <c r="M676" s="15"/>
      <c r="N676" s="15"/>
      <c r="O676" s="15"/>
      <c r="P676" s="15"/>
      <c r="Q676" s="15"/>
      <c r="R676" s="15"/>
      <c r="S676" s="15"/>
      <c r="T676" s="15"/>
      <c r="U676" s="15"/>
      <c r="V676" s="15"/>
      <c r="W676" s="15"/>
      <c r="X676" s="15"/>
      <c r="Y676" s="15"/>
      <c r="Z676" s="15"/>
    </row>
    <row r="677" spans="1:26" ht="12.75" customHeight="1">
      <c r="A677" s="15"/>
      <c r="B677" s="15"/>
      <c r="C677" s="15"/>
      <c r="D677" s="15"/>
      <c r="E677" s="15"/>
      <c r="F677" s="15"/>
      <c r="G677" s="15"/>
      <c r="H677" s="15"/>
      <c r="I677" s="15"/>
      <c r="J677" s="15"/>
      <c r="K677" s="15"/>
      <c r="L677" s="15"/>
      <c r="M677" s="15"/>
      <c r="N677" s="15"/>
      <c r="O677" s="15"/>
      <c r="P677" s="15"/>
      <c r="Q677" s="15"/>
      <c r="R677" s="15"/>
      <c r="S677" s="15"/>
      <c r="T677" s="15"/>
      <c r="U677" s="15"/>
      <c r="V677" s="15"/>
      <c r="W677" s="15"/>
      <c r="X677" s="15"/>
      <c r="Y677" s="15"/>
      <c r="Z677" s="15"/>
    </row>
    <row r="678" spans="1:26" ht="12.75" customHeight="1">
      <c r="A678" s="15"/>
      <c r="B678" s="15"/>
      <c r="C678" s="15"/>
      <c r="D678" s="15"/>
      <c r="E678" s="15"/>
      <c r="F678" s="15"/>
      <c r="G678" s="15"/>
      <c r="H678" s="15"/>
      <c r="I678" s="15"/>
      <c r="J678" s="15"/>
      <c r="K678" s="15"/>
      <c r="L678" s="15"/>
      <c r="M678" s="15"/>
      <c r="N678" s="15"/>
      <c r="O678" s="15"/>
      <c r="P678" s="15"/>
      <c r="Q678" s="15"/>
      <c r="R678" s="15"/>
      <c r="S678" s="15"/>
      <c r="T678" s="15"/>
      <c r="U678" s="15"/>
      <c r="V678" s="15"/>
      <c r="W678" s="15"/>
      <c r="X678" s="15"/>
      <c r="Y678" s="15"/>
      <c r="Z678" s="15"/>
    </row>
    <row r="679" spans="1:26" ht="12.75" customHeight="1">
      <c r="A679" s="15"/>
      <c r="B679" s="15"/>
      <c r="C679" s="15"/>
      <c r="D679" s="15"/>
      <c r="E679" s="15"/>
      <c r="F679" s="15"/>
      <c r="G679" s="15"/>
      <c r="H679" s="15"/>
      <c r="I679" s="15"/>
      <c r="J679" s="15"/>
      <c r="K679" s="15"/>
      <c r="L679" s="15"/>
      <c r="M679" s="15"/>
      <c r="N679" s="15"/>
      <c r="O679" s="15"/>
      <c r="P679" s="15"/>
      <c r="Q679" s="15"/>
      <c r="R679" s="15"/>
      <c r="S679" s="15"/>
      <c r="T679" s="15"/>
      <c r="U679" s="15"/>
      <c r="V679" s="15"/>
      <c r="W679" s="15"/>
      <c r="X679" s="15"/>
      <c r="Y679" s="15"/>
      <c r="Z679" s="15"/>
    </row>
    <row r="680" spans="1:26" ht="12.75" customHeight="1">
      <c r="A680" s="15"/>
      <c r="B680" s="15"/>
      <c r="C680" s="15"/>
      <c r="D680" s="15"/>
      <c r="E680" s="15"/>
      <c r="F680" s="15"/>
      <c r="G680" s="15"/>
      <c r="H680" s="15"/>
      <c r="I680" s="15"/>
      <c r="J680" s="15"/>
      <c r="K680" s="15"/>
      <c r="L680" s="15"/>
      <c r="M680" s="15"/>
      <c r="N680" s="15"/>
      <c r="O680" s="15"/>
      <c r="P680" s="15"/>
      <c r="Q680" s="15"/>
      <c r="R680" s="15"/>
      <c r="S680" s="15"/>
      <c r="T680" s="15"/>
      <c r="U680" s="15"/>
      <c r="V680" s="15"/>
      <c r="W680" s="15"/>
      <c r="X680" s="15"/>
      <c r="Y680" s="15"/>
      <c r="Z680" s="15"/>
    </row>
    <row r="681" spans="1:26" ht="12.75" customHeight="1">
      <c r="A681" s="15"/>
      <c r="B681" s="15"/>
      <c r="C681" s="15"/>
      <c r="D681" s="15"/>
      <c r="E681" s="15"/>
      <c r="F681" s="15"/>
      <c r="G681" s="15"/>
      <c r="H681" s="15"/>
      <c r="I681" s="15"/>
      <c r="J681" s="15"/>
      <c r="K681" s="15"/>
      <c r="L681" s="15"/>
      <c r="M681" s="15"/>
      <c r="N681" s="15"/>
      <c r="O681" s="15"/>
      <c r="P681" s="15"/>
      <c r="Q681" s="15"/>
      <c r="R681" s="15"/>
      <c r="S681" s="15"/>
      <c r="T681" s="15"/>
      <c r="U681" s="15"/>
      <c r="V681" s="15"/>
      <c r="W681" s="15"/>
      <c r="X681" s="15"/>
      <c r="Y681" s="15"/>
      <c r="Z681" s="15"/>
    </row>
    <row r="682" spans="1:26" ht="12.75" customHeight="1">
      <c r="A682" s="15"/>
      <c r="B682" s="15"/>
      <c r="C682" s="15"/>
      <c r="D682" s="15"/>
      <c r="E682" s="15"/>
      <c r="F682" s="15"/>
      <c r="G682" s="15"/>
      <c r="H682" s="15"/>
      <c r="I682" s="15"/>
      <c r="J682" s="15"/>
      <c r="K682" s="15"/>
      <c r="L682" s="15"/>
      <c r="M682" s="15"/>
      <c r="N682" s="15"/>
      <c r="O682" s="15"/>
      <c r="P682" s="15"/>
      <c r="Q682" s="15"/>
      <c r="R682" s="15"/>
      <c r="S682" s="15"/>
      <c r="T682" s="15"/>
      <c r="U682" s="15"/>
      <c r="V682" s="15"/>
      <c r="W682" s="15"/>
      <c r="X682" s="15"/>
      <c r="Y682" s="15"/>
      <c r="Z682" s="15"/>
    </row>
    <row r="683" spans="1:26" ht="12.75" customHeight="1">
      <c r="A683" s="15"/>
      <c r="B683" s="15"/>
      <c r="C683" s="15"/>
      <c r="D683" s="15"/>
      <c r="E683" s="15"/>
      <c r="F683" s="15"/>
      <c r="G683" s="15"/>
      <c r="H683" s="15"/>
      <c r="I683" s="15"/>
      <c r="J683" s="15"/>
      <c r="K683" s="15"/>
      <c r="L683" s="15"/>
      <c r="M683" s="15"/>
      <c r="N683" s="15"/>
      <c r="O683" s="15"/>
      <c r="P683" s="15"/>
      <c r="Q683" s="15"/>
      <c r="R683" s="15"/>
      <c r="S683" s="15"/>
      <c r="T683" s="15"/>
      <c r="U683" s="15"/>
      <c r="V683" s="15"/>
      <c r="W683" s="15"/>
      <c r="X683" s="15"/>
      <c r="Y683" s="15"/>
      <c r="Z683" s="15"/>
    </row>
    <row r="684" spans="1:26" ht="12.75" customHeight="1">
      <c r="A684" s="15"/>
      <c r="B684" s="15"/>
      <c r="C684" s="15"/>
      <c r="D684" s="15"/>
      <c r="E684" s="15"/>
      <c r="F684" s="15"/>
      <c r="G684" s="15"/>
      <c r="H684" s="15"/>
      <c r="I684" s="15"/>
      <c r="J684" s="15"/>
      <c r="K684" s="15"/>
      <c r="L684" s="15"/>
      <c r="M684" s="15"/>
      <c r="N684" s="15"/>
      <c r="O684" s="15"/>
      <c r="P684" s="15"/>
      <c r="Q684" s="15"/>
      <c r="R684" s="15"/>
      <c r="S684" s="15"/>
      <c r="T684" s="15"/>
      <c r="U684" s="15"/>
      <c r="V684" s="15"/>
      <c r="W684" s="15"/>
      <c r="X684" s="15"/>
      <c r="Y684" s="15"/>
      <c r="Z684" s="15"/>
    </row>
    <row r="685" spans="1:26" ht="12.75" customHeight="1">
      <c r="A685" s="15"/>
      <c r="B685" s="15"/>
      <c r="C685" s="15"/>
      <c r="D685" s="15"/>
      <c r="E685" s="15"/>
      <c r="F685" s="15"/>
      <c r="G685" s="15"/>
      <c r="H685" s="15"/>
      <c r="I685" s="15"/>
      <c r="J685" s="15"/>
      <c r="K685" s="15"/>
      <c r="L685" s="15"/>
      <c r="M685" s="15"/>
      <c r="N685" s="15"/>
      <c r="O685" s="15"/>
      <c r="P685" s="15"/>
      <c r="Q685" s="15"/>
      <c r="R685" s="15"/>
      <c r="S685" s="15"/>
      <c r="T685" s="15"/>
      <c r="U685" s="15"/>
      <c r="V685" s="15"/>
      <c r="W685" s="15"/>
      <c r="X685" s="15"/>
      <c r="Y685" s="15"/>
      <c r="Z685" s="15"/>
    </row>
    <row r="686" spans="1:26" ht="12.75" customHeight="1">
      <c r="A686" s="15"/>
      <c r="B686" s="15"/>
      <c r="C686" s="15"/>
      <c r="D686" s="15"/>
      <c r="E686" s="15"/>
      <c r="F686" s="15"/>
      <c r="G686" s="15"/>
      <c r="H686" s="15"/>
      <c r="I686" s="15"/>
      <c r="J686" s="15"/>
      <c r="K686" s="15"/>
      <c r="L686" s="15"/>
      <c r="M686" s="15"/>
      <c r="N686" s="15"/>
      <c r="O686" s="15"/>
      <c r="P686" s="15"/>
      <c r="Q686" s="15"/>
      <c r="R686" s="15"/>
      <c r="S686" s="15"/>
      <c r="T686" s="15"/>
      <c r="U686" s="15"/>
      <c r="V686" s="15"/>
      <c r="W686" s="15"/>
      <c r="X686" s="15"/>
      <c r="Y686" s="15"/>
      <c r="Z686" s="15"/>
    </row>
    <row r="687" spans="1:26" ht="12.75" customHeight="1">
      <c r="A687" s="15"/>
      <c r="B687" s="15"/>
      <c r="C687" s="15"/>
      <c r="D687" s="15"/>
      <c r="E687" s="15"/>
      <c r="F687" s="15"/>
      <c r="G687" s="15"/>
      <c r="H687" s="15"/>
      <c r="I687" s="15"/>
      <c r="J687" s="15"/>
      <c r="K687" s="15"/>
      <c r="L687" s="15"/>
      <c r="M687" s="15"/>
      <c r="N687" s="15"/>
      <c r="O687" s="15"/>
      <c r="P687" s="15"/>
      <c r="Q687" s="15"/>
      <c r="R687" s="15"/>
      <c r="S687" s="15"/>
      <c r="T687" s="15"/>
      <c r="U687" s="15"/>
      <c r="V687" s="15"/>
      <c r="W687" s="15"/>
      <c r="X687" s="15"/>
      <c r="Y687" s="15"/>
      <c r="Z687" s="15"/>
    </row>
    <row r="688" spans="1:26" ht="12.75" customHeight="1">
      <c r="A688" s="15"/>
      <c r="B688" s="15"/>
      <c r="C688" s="15"/>
      <c r="D688" s="15"/>
      <c r="E688" s="15"/>
      <c r="F688" s="15"/>
      <c r="G688" s="15"/>
      <c r="H688" s="15"/>
      <c r="I688" s="15"/>
      <c r="J688" s="15"/>
      <c r="K688" s="15"/>
      <c r="L688" s="15"/>
      <c r="M688" s="15"/>
      <c r="N688" s="15"/>
      <c r="O688" s="15"/>
      <c r="P688" s="15"/>
      <c r="Q688" s="15"/>
      <c r="R688" s="15"/>
      <c r="S688" s="15"/>
      <c r="T688" s="15"/>
      <c r="U688" s="15"/>
      <c r="V688" s="15"/>
      <c r="W688" s="15"/>
      <c r="X688" s="15"/>
      <c r="Y688" s="15"/>
      <c r="Z688" s="15"/>
    </row>
    <row r="689" spans="1:26" ht="12.75" customHeight="1">
      <c r="A689" s="15"/>
      <c r="B689" s="15"/>
      <c r="C689" s="15"/>
      <c r="D689" s="15"/>
      <c r="E689" s="15"/>
      <c r="F689" s="15"/>
      <c r="G689" s="15"/>
      <c r="H689" s="15"/>
      <c r="I689" s="15"/>
      <c r="J689" s="15"/>
      <c r="K689" s="15"/>
      <c r="L689" s="15"/>
      <c r="M689" s="15"/>
      <c r="N689" s="15"/>
      <c r="O689" s="15"/>
      <c r="P689" s="15"/>
      <c r="Q689" s="15"/>
      <c r="R689" s="15"/>
      <c r="S689" s="15"/>
      <c r="T689" s="15"/>
      <c r="U689" s="15"/>
      <c r="V689" s="15"/>
      <c r="W689" s="15"/>
      <c r="X689" s="15"/>
      <c r="Y689" s="15"/>
      <c r="Z689" s="15"/>
    </row>
    <row r="690" spans="1:26" ht="12.75" customHeight="1">
      <c r="A690" s="15"/>
      <c r="B690" s="15"/>
      <c r="C690" s="15"/>
      <c r="D690" s="15"/>
      <c r="E690" s="15"/>
      <c r="F690" s="15"/>
      <c r="G690" s="15"/>
      <c r="H690" s="15"/>
      <c r="I690" s="15"/>
      <c r="J690" s="15"/>
      <c r="K690" s="15"/>
      <c r="L690" s="15"/>
      <c r="M690" s="15"/>
      <c r="N690" s="15"/>
      <c r="O690" s="15"/>
      <c r="P690" s="15"/>
      <c r="Q690" s="15"/>
      <c r="R690" s="15"/>
      <c r="S690" s="15"/>
      <c r="T690" s="15"/>
      <c r="U690" s="15"/>
      <c r="V690" s="15"/>
      <c r="W690" s="15"/>
      <c r="X690" s="15"/>
      <c r="Y690" s="15"/>
      <c r="Z690" s="15"/>
    </row>
    <row r="691" spans="1:26" ht="12.75" customHeight="1">
      <c r="A691" s="15"/>
      <c r="B691" s="15"/>
      <c r="C691" s="15"/>
      <c r="D691" s="15"/>
      <c r="E691" s="15"/>
      <c r="F691" s="15"/>
      <c r="G691" s="15"/>
      <c r="H691" s="15"/>
      <c r="I691" s="15"/>
      <c r="J691" s="15"/>
      <c r="K691" s="15"/>
      <c r="L691" s="15"/>
      <c r="M691" s="15"/>
      <c r="N691" s="15"/>
      <c r="O691" s="15"/>
      <c r="P691" s="15"/>
      <c r="Q691" s="15"/>
      <c r="R691" s="15"/>
      <c r="S691" s="15"/>
      <c r="T691" s="15"/>
      <c r="U691" s="15"/>
      <c r="V691" s="15"/>
      <c r="W691" s="15"/>
      <c r="X691" s="15"/>
      <c r="Y691" s="15"/>
      <c r="Z691" s="15"/>
    </row>
    <row r="692" spans="1:26" ht="12.75" customHeight="1">
      <c r="A692" s="15"/>
      <c r="B692" s="15"/>
      <c r="C692" s="15"/>
      <c r="D692" s="15"/>
      <c r="E692" s="15"/>
      <c r="F692" s="15"/>
      <c r="G692" s="15"/>
      <c r="H692" s="15"/>
      <c r="I692" s="15"/>
      <c r="J692" s="15"/>
      <c r="K692" s="15"/>
      <c r="L692" s="15"/>
      <c r="M692" s="15"/>
      <c r="N692" s="15"/>
      <c r="O692" s="15"/>
      <c r="P692" s="15"/>
      <c r="Q692" s="15"/>
      <c r="R692" s="15"/>
      <c r="S692" s="15"/>
      <c r="T692" s="15"/>
      <c r="U692" s="15"/>
      <c r="V692" s="15"/>
      <c r="W692" s="15"/>
      <c r="X692" s="15"/>
      <c r="Y692" s="15"/>
      <c r="Z692" s="15"/>
    </row>
    <row r="693" spans="1:26" ht="12.75" customHeight="1">
      <c r="A693" s="15"/>
      <c r="B693" s="15"/>
      <c r="C693" s="15"/>
      <c r="D693" s="15"/>
      <c r="E693" s="15"/>
      <c r="F693" s="15"/>
      <c r="G693" s="15"/>
      <c r="H693" s="15"/>
      <c r="I693" s="15"/>
      <c r="J693" s="15"/>
      <c r="K693" s="15"/>
      <c r="L693" s="15"/>
      <c r="M693" s="15"/>
      <c r="N693" s="15"/>
      <c r="O693" s="15"/>
      <c r="P693" s="15"/>
      <c r="Q693" s="15"/>
      <c r="R693" s="15"/>
      <c r="S693" s="15"/>
      <c r="T693" s="15"/>
      <c r="U693" s="15"/>
      <c r="V693" s="15"/>
      <c r="W693" s="15"/>
      <c r="X693" s="15"/>
      <c r="Y693" s="15"/>
      <c r="Z693" s="15"/>
    </row>
    <row r="694" spans="1:26" ht="12.75" customHeight="1">
      <c r="A694" s="15"/>
      <c r="B694" s="15"/>
      <c r="C694" s="15"/>
      <c r="D694" s="15"/>
      <c r="E694" s="15"/>
      <c r="F694" s="15"/>
      <c r="G694" s="15"/>
      <c r="H694" s="15"/>
      <c r="I694" s="15"/>
      <c r="J694" s="15"/>
      <c r="K694" s="15"/>
      <c r="L694" s="15"/>
      <c r="M694" s="15"/>
      <c r="N694" s="15"/>
      <c r="O694" s="15"/>
      <c r="P694" s="15"/>
      <c r="Q694" s="15"/>
      <c r="R694" s="15"/>
      <c r="S694" s="15"/>
      <c r="T694" s="15"/>
      <c r="U694" s="15"/>
      <c r="V694" s="15"/>
      <c r="W694" s="15"/>
      <c r="X694" s="15"/>
      <c r="Y694" s="15"/>
      <c r="Z694" s="15"/>
    </row>
    <row r="695" spans="1:26" ht="12.75" customHeight="1">
      <c r="A695" s="15"/>
      <c r="B695" s="15"/>
      <c r="C695" s="15"/>
      <c r="D695" s="15"/>
      <c r="E695" s="15"/>
      <c r="F695" s="15"/>
      <c r="G695" s="15"/>
      <c r="H695" s="15"/>
      <c r="I695" s="15"/>
      <c r="J695" s="15"/>
      <c r="K695" s="15"/>
      <c r="L695" s="15"/>
      <c r="M695" s="15"/>
      <c r="N695" s="15"/>
      <c r="O695" s="15"/>
      <c r="P695" s="15"/>
      <c r="Q695" s="15"/>
      <c r="R695" s="15"/>
      <c r="S695" s="15"/>
      <c r="T695" s="15"/>
      <c r="U695" s="15"/>
      <c r="V695" s="15"/>
      <c r="W695" s="15"/>
      <c r="X695" s="15"/>
      <c r="Y695" s="15"/>
      <c r="Z695" s="15"/>
    </row>
    <row r="696" spans="1:26" ht="12.75" customHeight="1">
      <c r="A696" s="15"/>
      <c r="B696" s="15"/>
      <c r="C696" s="15"/>
      <c r="D696" s="15"/>
      <c r="E696" s="15"/>
      <c r="F696" s="15"/>
      <c r="G696" s="15"/>
      <c r="H696" s="15"/>
      <c r="I696" s="15"/>
      <c r="J696" s="15"/>
      <c r="K696" s="15"/>
      <c r="L696" s="15"/>
      <c r="M696" s="15"/>
      <c r="N696" s="15"/>
      <c r="O696" s="15"/>
      <c r="P696" s="15"/>
      <c r="Q696" s="15"/>
      <c r="R696" s="15"/>
      <c r="S696" s="15"/>
      <c r="T696" s="15"/>
      <c r="U696" s="15"/>
      <c r="V696" s="15"/>
      <c r="W696" s="15"/>
      <c r="X696" s="15"/>
      <c r="Y696" s="15"/>
      <c r="Z696" s="15"/>
    </row>
    <row r="697" spans="1:26" ht="12.75" customHeight="1">
      <c r="A697" s="15"/>
      <c r="B697" s="15"/>
      <c r="C697" s="15"/>
      <c r="D697" s="15"/>
      <c r="E697" s="15"/>
      <c r="F697" s="15"/>
      <c r="G697" s="15"/>
      <c r="H697" s="15"/>
      <c r="I697" s="15"/>
      <c r="J697" s="15"/>
      <c r="K697" s="15"/>
      <c r="L697" s="15"/>
      <c r="M697" s="15"/>
      <c r="N697" s="15"/>
      <c r="O697" s="15"/>
      <c r="P697" s="15"/>
      <c r="Q697" s="15"/>
      <c r="R697" s="15"/>
      <c r="S697" s="15"/>
      <c r="T697" s="15"/>
      <c r="U697" s="15"/>
      <c r="V697" s="15"/>
      <c r="W697" s="15"/>
      <c r="X697" s="15"/>
      <c r="Y697" s="15"/>
      <c r="Z697" s="15"/>
    </row>
    <row r="698" spans="1:26" ht="12.75" customHeight="1">
      <c r="A698" s="15"/>
      <c r="B698" s="15"/>
      <c r="C698" s="15"/>
      <c r="D698" s="15"/>
      <c r="E698" s="15"/>
      <c r="F698" s="15"/>
      <c r="G698" s="15"/>
      <c r="H698" s="15"/>
      <c r="I698" s="15"/>
      <c r="J698" s="15"/>
      <c r="K698" s="15"/>
      <c r="L698" s="15"/>
      <c r="M698" s="15"/>
      <c r="N698" s="15"/>
      <c r="O698" s="15"/>
      <c r="P698" s="15"/>
      <c r="Q698" s="15"/>
      <c r="R698" s="15"/>
      <c r="S698" s="15"/>
      <c r="T698" s="15"/>
      <c r="U698" s="15"/>
      <c r="V698" s="15"/>
      <c r="W698" s="15"/>
      <c r="X698" s="15"/>
      <c r="Y698" s="15"/>
      <c r="Z698" s="15"/>
    </row>
    <row r="699" spans="1:26" ht="12.75" customHeight="1">
      <c r="A699" s="15"/>
      <c r="B699" s="15"/>
      <c r="C699" s="15"/>
      <c r="D699" s="15"/>
      <c r="E699" s="15"/>
      <c r="F699" s="15"/>
      <c r="G699" s="15"/>
      <c r="H699" s="15"/>
      <c r="I699" s="15"/>
      <c r="J699" s="15"/>
      <c r="K699" s="15"/>
      <c r="L699" s="15"/>
      <c r="M699" s="15"/>
      <c r="N699" s="15"/>
      <c r="O699" s="15"/>
      <c r="P699" s="15"/>
      <c r="Q699" s="15"/>
      <c r="R699" s="15"/>
      <c r="S699" s="15"/>
      <c r="T699" s="15"/>
      <c r="U699" s="15"/>
      <c r="V699" s="15"/>
      <c r="W699" s="15"/>
      <c r="X699" s="15"/>
      <c r="Y699" s="15"/>
      <c r="Z699" s="15"/>
    </row>
    <row r="700" spans="1:26" ht="12.75" customHeight="1">
      <c r="A700" s="15"/>
      <c r="B700" s="15"/>
      <c r="C700" s="15"/>
      <c r="D700" s="15"/>
      <c r="E700" s="15"/>
      <c r="F700" s="15"/>
      <c r="G700" s="15"/>
      <c r="H700" s="15"/>
      <c r="I700" s="15"/>
      <c r="J700" s="15"/>
      <c r="K700" s="15"/>
      <c r="L700" s="15"/>
      <c r="M700" s="15"/>
      <c r="N700" s="15"/>
      <c r="O700" s="15"/>
      <c r="P700" s="15"/>
      <c r="Q700" s="15"/>
      <c r="R700" s="15"/>
      <c r="S700" s="15"/>
      <c r="T700" s="15"/>
      <c r="U700" s="15"/>
      <c r="V700" s="15"/>
      <c r="W700" s="15"/>
      <c r="X700" s="15"/>
      <c r="Y700" s="15"/>
      <c r="Z700" s="15"/>
    </row>
    <row r="701" spans="1:26" ht="12.75" customHeight="1">
      <c r="A701" s="15"/>
      <c r="B701" s="15"/>
      <c r="C701" s="15"/>
      <c r="D701" s="15"/>
      <c r="E701" s="15"/>
      <c r="F701" s="15"/>
      <c r="G701" s="15"/>
      <c r="H701" s="15"/>
      <c r="I701" s="15"/>
      <c r="J701" s="15"/>
      <c r="K701" s="15"/>
      <c r="L701" s="15"/>
      <c r="M701" s="15"/>
      <c r="N701" s="15"/>
      <c r="O701" s="15"/>
      <c r="P701" s="15"/>
      <c r="Q701" s="15"/>
      <c r="R701" s="15"/>
      <c r="S701" s="15"/>
      <c r="T701" s="15"/>
      <c r="U701" s="15"/>
      <c r="V701" s="15"/>
      <c r="W701" s="15"/>
      <c r="X701" s="15"/>
      <c r="Y701" s="15"/>
      <c r="Z701" s="15"/>
    </row>
    <row r="702" spans="1:26" ht="12.75" customHeight="1">
      <c r="A702" s="15"/>
      <c r="B702" s="15"/>
      <c r="C702" s="15"/>
      <c r="D702" s="15"/>
      <c r="E702" s="15"/>
      <c r="F702" s="15"/>
      <c r="G702" s="15"/>
      <c r="H702" s="15"/>
      <c r="I702" s="15"/>
      <c r="J702" s="15"/>
      <c r="K702" s="15"/>
      <c r="L702" s="15"/>
      <c r="M702" s="15"/>
      <c r="N702" s="15"/>
      <c r="O702" s="15"/>
      <c r="P702" s="15"/>
      <c r="Q702" s="15"/>
      <c r="R702" s="15"/>
      <c r="S702" s="15"/>
      <c r="T702" s="15"/>
      <c r="U702" s="15"/>
      <c r="V702" s="15"/>
      <c r="W702" s="15"/>
      <c r="X702" s="15"/>
      <c r="Y702" s="15"/>
      <c r="Z702" s="15"/>
    </row>
    <row r="703" spans="1:26" ht="12.75" customHeight="1">
      <c r="A703" s="15"/>
      <c r="B703" s="15"/>
      <c r="C703" s="15"/>
      <c r="D703" s="15"/>
      <c r="E703" s="15"/>
      <c r="F703" s="15"/>
      <c r="G703" s="15"/>
      <c r="H703" s="15"/>
      <c r="I703" s="15"/>
      <c r="J703" s="15"/>
      <c r="K703" s="15"/>
      <c r="L703" s="15"/>
      <c r="M703" s="15"/>
      <c r="N703" s="15"/>
      <c r="O703" s="15"/>
      <c r="P703" s="15"/>
      <c r="Q703" s="15"/>
      <c r="R703" s="15"/>
      <c r="S703" s="15"/>
      <c r="T703" s="15"/>
      <c r="U703" s="15"/>
      <c r="V703" s="15"/>
      <c r="W703" s="15"/>
      <c r="X703" s="15"/>
      <c r="Y703" s="15"/>
      <c r="Z703" s="15"/>
    </row>
    <row r="704" spans="1:26" ht="12.75" customHeight="1">
      <c r="A704" s="15"/>
      <c r="B704" s="15"/>
      <c r="C704" s="15"/>
      <c r="D704" s="15"/>
      <c r="E704" s="15"/>
      <c r="F704" s="15"/>
      <c r="G704" s="15"/>
      <c r="H704" s="15"/>
      <c r="I704" s="15"/>
      <c r="J704" s="15"/>
      <c r="K704" s="15"/>
      <c r="L704" s="15"/>
      <c r="M704" s="15"/>
      <c r="N704" s="15"/>
      <c r="O704" s="15"/>
      <c r="P704" s="15"/>
      <c r="Q704" s="15"/>
      <c r="R704" s="15"/>
      <c r="S704" s="15"/>
      <c r="T704" s="15"/>
      <c r="U704" s="15"/>
      <c r="V704" s="15"/>
      <c r="W704" s="15"/>
      <c r="X704" s="15"/>
      <c r="Y704" s="15"/>
      <c r="Z704" s="15"/>
    </row>
    <row r="705" spans="1:26" ht="12.75" customHeight="1">
      <c r="A705" s="15"/>
      <c r="B705" s="15"/>
      <c r="C705" s="15"/>
      <c r="D705" s="15"/>
      <c r="E705" s="15"/>
      <c r="F705" s="15"/>
      <c r="G705" s="15"/>
      <c r="H705" s="15"/>
      <c r="I705" s="15"/>
      <c r="J705" s="15"/>
      <c r="K705" s="15"/>
      <c r="L705" s="15"/>
      <c r="M705" s="15"/>
      <c r="N705" s="15"/>
      <c r="O705" s="15"/>
      <c r="P705" s="15"/>
      <c r="Q705" s="15"/>
      <c r="R705" s="15"/>
      <c r="S705" s="15"/>
      <c r="T705" s="15"/>
      <c r="U705" s="15"/>
      <c r="V705" s="15"/>
      <c r="W705" s="15"/>
      <c r="X705" s="15"/>
      <c r="Y705" s="15"/>
      <c r="Z705" s="15"/>
    </row>
    <row r="706" spans="1:26" ht="12.75" customHeight="1">
      <c r="A706" s="15"/>
      <c r="B706" s="15"/>
      <c r="C706" s="15"/>
      <c r="D706" s="15"/>
      <c r="E706" s="15"/>
      <c r="F706" s="15"/>
      <c r="G706" s="15"/>
      <c r="H706" s="15"/>
      <c r="I706" s="15"/>
      <c r="J706" s="15"/>
      <c r="K706" s="15"/>
      <c r="L706" s="15"/>
      <c r="M706" s="15"/>
      <c r="N706" s="15"/>
      <c r="O706" s="15"/>
      <c r="P706" s="15"/>
      <c r="Q706" s="15"/>
      <c r="R706" s="15"/>
      <c r="S706" s="15"/>
      <c r="T706" s="15"/>
      <c r="U706" s="15"/>
      <c r="V706" s="15"/>
      <c r="W706" s="15"/>
      <c r="X706" s="15"/>
      <c r="Y706" s="15"/>
      <c r="Z706" s="15"/>
    </row>
    <row r="707" spans="1:26" ht="12.75" customHeight="1">
      <c r="A707" s="15"/>
      <c r="B707" s="15"/>
      <c r="C707" s="15"/>
      <c r="D707" s="15"/>
      <c r="E707" s="15"/>
      <c r="F707" s="15"/>
      <c r="G707" s="15"/>
      <c r="H707" s="15"/>
      <c r="I707" s="15"/>
      <c r="J707" s="15"/>
      <c r="K707" s="15"/>
      <c r="L707" s="15"/>
      <c r="M707" s="15"/>
      <c r="N707" s="15"/>
      <c r="O707" s="15"/>
      <c r="P707" s="15"/>
      <c r="Q707" s="15"/>
      <c r="R707" s="15"/>
      <c r="S707" s="15"/>
      <c r="T707" s="15"/>
      <c r="U707" s="15"/>
      <c r="V707" s="15"/>
      <c r="W707" s="15"/>
      <c r="X707" s="15"/>
      <c r="Y707" s="15"/>
      <c r="Z707" s="15"/>
    </row>
    <row r="708" spans="1:26" ht="12.75" customHeight="1">
      <c r="A708" s="15"/>
      <c r="B708" s="15"/>
      <c r="C708" s="15"/>
      <c r="D708" s="15"/>
      <c r="E708" s="15"/>
      <c r="F708" s="15"/>
      <c r="G708" s="15"/>
      <c r="H708" s="15"/>
      <c r="I708" s="15"/>
      <c r="J708" s="15"/>
      <c r="K708" s="15"/>
      <c r="L708" s="15"/>
      <c r="M708" s="15"/>
      <c r="N708" s="15"/>
      <c r="O708" s="15"/>
      <c r="P708" s="15"/>
      <c r="Q708" s="15"/>
      <c r="R708" s="15"/>
      <c r="S708" s="15"/>
      <c r="T708" s="15"/>
      <c r="U708" s="15"/>
      <c r="V708" s="15"/>
      <c r="W708" s="15"/>
      <c r="X708" s="15"/>
      <c r="Y708" s="15"/>
      <c r="Z708" s="15"/>
    </row>
    <row r="709" spans="1:26" ht="12.75" customHeight="1">
      <c r="A709" s="15"/>
      <c r="B709" s="15"/>
      <c r="C709" s="15"/>
      <c r="D709" s="15"/>
      <c r="E709" s="15"/>
      <c r="F709" s="15"/>
      <c r="G709" s="15"/>
      <c r="H709" s="15"/>
      <c r="I709" s="15"/>
      <c r="J709" s="15"/>
      <c r="K709" s="15"/>
      <c r="L709" s="15"/>
      <c r="M709" s="15"/>
      <c r="N709" s="15"/>
      <c r="O709" s="15"/>
      <c r="P709" s="15"/>
      <c r="Q709" s="15"/>
      <c r="R709" s="15"/>
      <c r="S709" s="15"/>
      <c r="T709" s="15"/>
      <c r="U709" s="15"/>
      <c r="V709" s="15"/>
      <c r="W709" s="15"/>
      <c r="X709" s="15"/>
      <c r="Y709" s="15"/>
      <c r="Z709" s="15"/>
    </row>
    <row r="710" spans="1:26" ht="12.75" customHeight="1">
      <c r="A710" s="15"/>
      <c r="B710" s="15"/>
      <c r="C710" s="15"/>
      <c r="D710" s="15"/>
      <c r="E710" s="15"/>
      <c r="F710" s="15"/>
      <c r="G710" s="15"/>
      <c r="H710" s="15"/>
      <c r="I710" s="15"/>
      <c r="J710" s="15"/>
      <c r="K710" s="15"/>
      <c r="L710" s="15"/>
      <c r="M710" s="15"/>
      <c r="N710" s="15"/>
      <c r="O710" s="15"/>
      <c r="P710" s="15"/>
      <c r="Q710" s="15"/>
      <c r="R710" s="15"/>
      <c r="S710" s="15"/>
      <c r="T710" s="15"/>
      <c r="U710" s="15"/>
      <c r="V710" s="15"/>
      <c r="W710" s="15"/>
      <c r="X710" s="15"/>
      <c r="Y710" s="15"/>
      <c r="Z710" s="15"/>
    </row>
    <row r="711" spans="1:26" ht="12.75" customHeight="1">
      <c r="A711" s="15"/>
      <c r="B711" s="15"/>
      <c r="C711" s="15"/>
      <c r="D711" s="15"/>
      <c r="E711" s="15"/>
      <c r="F711" s="15"/>
      <c r="G711" s="15"/>
      <c r="H711" s="15"/>
      <c r="I711" s="15"/>
      <c r="J711" s="15"/>
      <c r="K711" s="15"/>
      <c r="L711" s="15"/>
      <c r="M711" s="15"/>
      <c r="N711" s="15"/>
      <c r="O711" s="15"/>
      <c r="P711" s="15"/>
      <c r="Q711" s="15"/>
      <c r="R711" s="15"/>
      <c r="S711" s="15"/>
      <c r="T711" s="15"/>
      <c r="U711" s="15"/>
      <c r="V711" s="15"/>
      <c r="W711" s="15"/>
      <c r="X711" s="15"/>
      <c r="Y711" s="15"/>
      <c r="Z711" s="15"/>
    </row>
    <row r="712" spans="1:26" ht="12.75" customHeight="1">
      <c r="A712" s="15"/>
      <c r="B712" s="15"/>
      <c r="C712" s="15"/>
      <c r="D712" s="15"/>
      <c r="E712" s="15"/>
      <c r="F712" s="15"/>
      <c r="G712" s="15"/>
      <c r="H712" s="15"/>
      <c r="I712" s="15"/>
      <c r="J712" s="15"/>
      <c r="K712" s="15"/>
      <c r="L712" s="15"/>
      <c r="M712" s="15"/>
      <c r="N712" s="15"/>
      <c r="O712" s="15"/>
      <c r="P712" s="15"/>
      <c r="Q712" s="15"/>
      <c r="R712" s="15"/>
      <c r="S712" s="15"/>
      <c r="T712" s="15"/>
      <c r="U712" s="15"/>
      <c r="V712" s="15"/>
      <c r="W712" s="15"/>
      <c r="X712" s="15"/>
      <c r="Y712" s="15"/>
      <c r="Z712" s="15"/>
    </row>
    <row r="713" spans="1:26" ht="12.75" customHeight="1">
      <c r="A713" s="15"/>
      <c r="B713" s="15"/>
      <c r="C713" s="15"/>
      <c r="D713" s="15"/>
      <c r="E713" s="15"/>
      <c r="F713" s="15"/>
      <c r="G713" s="15"/>
      <c r="H713" s="15"/>
      <c r="I713" s="15"/>
      <c r="J713" s="15"/>
      <c r="K713" s="15"/>
      <c r="L713" s="15"/>
      <c r="M713" s="15"/>
      <c r="N713" s="15"/>
      <c r="O713" s="15"/>
      <c r="P713" s="15"/>
      <c r="Q713" s="15"/>
      <c r="R713" s="15"/>
      <c r="S713" s="15"/>
      <c r="T713" s="15"/>
      <c r="U713" s="15"/>
      <c r="V713" s="15"/>
      <c r="W713" s="15"/>
      <c r="X713" s="15"/>
      <c r="Y713" s="15"/>
      <c r="Z713" s="15"/>
    </row>
    <row r="714" spans="1:26" ht="12.75" customHeight="1">
      <c r="A714" s="15"/>
      <c r="B714" s="15"/>
      <c r="C714" s="15"/>
      <c r="D714" s="15"/>
      <c r="E714" s="15"/>
      <c r="F714" s="15"/>
      <c r="G714" s="15"/>
      <c r="H714" s="15"/>
      <c r="I714" s="15"/>
      <c r="J714" s="15"/>
      <c r="K714" s="15"/>
      <c r="L714" s="15"/>
      <c r="M714" s="15"/>
      <c r="N714" s="15"/>
      <c r="O714" s="15"/>
      <c r="P714" s="15"/>
      <c r="Q714" s="15"/>
      <c r="R714" s="15"/>
      <c r="S714" s="15"/>
      <c r="T714" s="15"/>
      <c r="U714" s="15"/>
      <c r="V714" s="15"/>
      <c r="W714" s="15"/>
      <c r="X714" s="15"/>
      <c r="Y714" s="15"/>
      <c r="Z714" s="15"/>
    </row>
    <row r="715" spans="1:26" ht="12.75" customHeight="1">
      <c r="A715" s="15"/>
      <c r="B715" s="15"/>
      <c r="C715" s="15"/>
      <c r="D715" s="15"/>
      <c r="E715" s="15"/>
      <c r="F715" s="15"/>
      <c r="G715" s="15"/>
      <c r="H715" s="15"/>
      <c r="I715" s="15"/>
      <c r="J715" s="15"/>
      <c r="K715" s="15"/>
      <c r="L715" s="15"/>
      <c r="M715" s="15"/>
      <c r="N715" s="15"/>
      <c r="O715" s="15"/>
      <c r="P715" s="15"/>
      <c r="Q715" s="15"/>
      <c r="R715" s="15"/>
      <c r="S715" s="15"/>
      <c r="T715" s="15"/>
      <c r="U715" s="15"/>
      <c r="V715" s="15"/>
      <c r="W715" s="15"/>
      <c r="X715" s="15"/>
      <c r="Y715" s="15"/>
      <c r="Z715" s="15"/>
    </row>
    <row r="716" spans="1:26" ht="12.75" customHeight="1">
      <c r="A716" s="15"/>
      <c r="B716" s="15"/>
      <c r="C716" s="15"/>
      <c r="D716" s="15"/>
      <c r="E716" s="15"/>
      <c r="F716" s="15"/>
      <c r="G716" s="15"/>
      <c r="H716" s="15"/>
      <c r="I716" s="15"/>
      <c r="J716" s="15"/>
      <c r="K716" s="15"/>
      <c r="L716" s="15"/>
      <c r="M716" s="15"/>
      <c r="N716" s="15"/>
      <c r="O716" s="15"/>
      <c r="P716" s="15"/>
      <c r="Q716" s="15"/>
      <c r="R716" s="15"/>
      <c r="S716" s="15"/>
      <c r="T716" s="15"/>
      <c r="U716" s="15"/>
      <c r="V716" s="15"/>
      <c r="W716" s="15"/>
      <c r="X716" s="15"/>
      <c r="Y716" s="15"/>
      <c r="Z716" s="15"/>
    </row>
    <row r="717" spans="1:26" ht="12.75" customHeight="1">
      <c r="A717" s="15"/>
      <c r="B717" s="15"/>
      <c r="C717" s="15"/>
      <c r="D717" s="15"/>
      <c r="E717" s="15"/>
      <c r="F717" s="15"/>
      <c r="G717" s="15"/>
      <c r="H717" s="15"/>
      <c r="I717" s="15"/>
      <c r="J717" s="15"/>
      <c r="K717" s="15"/>
      <c r="L717" s="15"/>
      <c r="M717" s="15"/>
      <c r="N717" s="15"/>
      <c r="O717" s="15"/>
      <c r="P717" s="15"/>
      <c r="Q717" s="15"/>
      <c r="R717" s="15"/>
      <c r="S717" s="15"/>
      <c r="T717" s="15"/>
      <c r="U717" s="15"/>
      <c r="V717" s="15"/>
      <c r="W717" s="15"/>
      <c r="X717" s="15"/>
      <c r="Y717" s="15"/>
      <c r="Z717" s="15"/>
    </row>
    <row r="718" spans="1:26" ht="12.75" customHeight="1">
      <c r="A718" s="15"/>
      <c r="B718" s="15"/>
      <c r="C718" s="15"/>
      <c r="D718" s="15"/>
      <c r="E718" s="15"/>
      <c r="F718" s="15"/>
      <c r="G718" s="15"/>
      <c r="H718" s="15"/>
      <c r="I718" s="15"/>
      <c r="J718" s="15"/>
      <c r="K718" s="15"/>
      <c r="L718" s="15"/>
      <c r="M718" s="15"/>
      <c r="N718" s="15"/>
      <c r="O718" s="15"/>
      <c r="P718" s="15"/>
      <c r="Q718" s="15"/>
      <c r="R718" s="15"/>
      <c r="S718" s="15"/>
      <c r="T718" s="15"/>
      <c r="U718" s="15"/>
      <c r="V718" s="15"/>
      <c r="W718" s="15"/>
      <c r="X718" s="15"/>
      <c r="Y718" s="15"/>
      <c r="Z718" s="15"/>
    </row>
    <row r="719" spans="1:26" ht="12.75" customHeight="1">
      <c r="A719" s="15"/>
      <c r="B719" s="15"/>
      <c r="C719" s="15"/>
      <c r="D719" s="15"/>
      <c r="E719" s="15"/>
      <c r="F719" s="15"/>
      <c r="G719" s="15"/>
      <c r="H719" s="15"/>
      <c r="I719" s="15"/>
      <c r="J719" s="15"/>
      <c r="K719" s="15"/>
      <c r="L719" s="15"/>
      <c r="M719" s="15"/>
      <c r="N719" s="15"/>
      <c r="O719" s="15"/>
      <c r="P719" s="15"/>
      <c r="Q719" s="15"/>
      <c r="R719" s="15"/>
      <c r="S719" s="15"/>
      <c r="T719" s="15"/>
      <c r="U719" s="15"/>
      <c r="V719" s="15"/>
      <c r="W719" s="15"/>
      <c r="X719" s="15"/>
      <c r="Y719" s="15"/>
      <c r="Z719" s="15"/>
    </row>
    <row r="720" spans="1:26" ht="12.75" customHeight="1">
      <c r="A720" s="15"/>
      <c r="B720" s="15"/>
      <c r="C720" s="15"/>
      <c r="D720" s="15"/>
      <c r="E720" s="15"/>
      <c r="F720" s="15"/>
      <c r="G720" s="15"/>
      <c r="H720" s="15"/>
      <c r="I720" s="15"/>
      <c r="J720" s="15"/>
      <c r="K720" s="15"/>
      <c r="L720" s="15"/>
      <c r="M720" s="15"/>
      <c r="N720" s="15"/>
      <c r="O720" s="15"/>
      <c r="P720" s="15"/>
      <c r="Q720" s="15"/>
      <c r="R720" s="15"/>
      <c r="S720" s="15"/>
      <c r="T720" s="15"/>
      <c r="U720" s="15"/>
      <c r="V720" s="15"/>
      <c r="W720" s="15"/>
      <c r="X720" s="15"/>
      <c r="Y720" s="15"/>
      <c r="Z720" s="15"/>
    </row>
    <row r="721" spans="1:26" ht="12.75" customHeight="1">
      <c r="A721" s="15"/>
      <c r="B721" s="15"/>
      <c r="C721" s="15"/>
      <c r="D721" s="15"/>
      <c r="E721" s="15"/>
      <c r="F721" s="15"/>
      <c r="G721" s="15"/>
      <c r="H721" s="15"/>
      <c r="I721" s="15"/>
      <c r="J721" s="15"/>
      <c r="K721" s="15"/>
      <c r="L721" s="15"/>
      <c r="M721" s="15"/>
      <c r="N721" s="15"/>
      <c r="O721" s="15"/>
      <c r="P721" s="15"/>
      <c r="Q721" s="15"/>
      <c r="R721" s="15"/>
      <c r="S721" s="15"/>
      <c r="T721" s="15"/>
      <c r="U721" s="15"/>
      <c r="V721" s="15"/>
      <c r="W721" s="15"/>
      <c r="X721" s="15"/>
      <c r="Y721" s="15"/>
      <c r="Z721" s="15"/>
    </row>
    <row r="722" spans="1:26" ht="12.75" customHeight="1">
      <c r="A722" s="15"/>
      <c r="B722" s="15"/>
      <c r="C722" s="15"/>
      <c r="D722" s="15"/>
      <c r="E722" s="15"/>
      <c r="F722" s="15"/>
      <c r="G722" s="15"/>
      <c r="H722" s="15"/>
      <c r="I722" s="15"/>
      <c r="J722" s="15"/>
      <c r="K722" s="15"/>
      <c r="L722" s="15"/>
      <c r="M722" s="15"/>
      <c r="N722" s="15"/>
      <c r="O722" s="15"/>
      <c r="P722" s="15"/>
      <c r="Q722" s="15"/>
      <c r="R722" s="15"/>
      <c r="S722" s="15"/>
      <c r="T722" s="15"/>
      <c r="U722" s="15"/>
      <c r="V722" s="15"/>
      <c r="W722" s="15"/>
      <c r="X722" s="15"/>
      <c r="Y722" s="15"/>
      <c r="Z722" s="15"/>
    </row>
    <row r="723" spans="1:26" ht="12.75" customHeight="1">
      <c r="A723" s="15"/>
      <c r="B723" s="15"/>
      <c r="C723" s="15"/>
      <c r="D723" s="15"/>
      <c r="E723" s="15"/>
      <c r="F723" s="15"/>
      <c r="G723" s="15"/>
      <c r="H723" s="15"/>
      <c r="I723" s="15"/>
      <c r="J723" s="15"/>
      <c r="K723" s="15"/>
      <c r="L723" s="15"/>
      <c r="M723" s="15"/>
      <c r="N723" s="15"/>
      <c r="O723" s="15"/>
      <c r="P723" s="15"/>
      <c r="Q723" s="15"/>
      <c r="R723" s="15"/>
      <c r="S723" s="15"/>
      <c r="T723" s="15"/>
      <c r="U723" s="15"/>
      <c r="V723" s="15"/>
      <c r="W723" s="15"/>
      <c r="X723" s="15"/>
      <c r="Y723" s="15"/>
      <c r="Z723" s="15"/>
    </row>
    <row r="724" spans="1:26" ht="12.75" customHeight="1">
      <c r="A724" s="15"/>
      <c r="B724" s="15"/>
      <c r="C724" s="15"/>
      <c r="D724" s="15"/>
      <c r="E724" s="15"/>
      <c r="F724" s="15"/>
      <c r="G724" s="15"/>
      <c r="H724" s="15"/>
      <c r="I724" s="15"/>
      <c r="J724" s="15"/>
      <c r="K724" s="15"/>
      <c r="L724" s="15"/>
      <c r="M724" s="15"/>
      <c r="N724" s="15"/>
      <c r="O724" s="15"/>
      <c r="P724" s="15"/>
      <c r="Q724" s="15"/>
      <c r="R724" s="15"/>
      <c r="S724" s="15"/>
      <c r="T724" s="15"/>
      <c r="U724" s="15"/>
      <c r="V724" s="15"/>
      <c r="W724" s="15"/>
      <c r="X724" s="15"/>
      <c r="Y724" s="15"/>
      <c r="Z724" s="15"/>
    </row>
    <row r="725" spans="1:26" ht="12.75" customHeight="1">
      <c r="A725" s="15"/>
      <c r="B725" s="15"/>
      <c r="C725" s="15"/>
      <c r="D725" s="15"/>
      <c r="E725" s="15"/>
      <c r="F725" s="15"/>
      <c r="G725" s="15"/>
      <c r="H725" s="15"/>
      <c r="I725" s="15"/>
      <c r="J725" s="15"/>
      <c r="K725" s="15"/>
      <c r="L725" s="15"/>
      <c r="M725" s="15"/>
      <c r="N725" s="15"/>
      <c r="O725" s="15"/>
      <c r="P725" s="15"/>
      <c r="Q725" s="15"/>
      <c r="R725" s="15"/>
      <c r="S725" s="15"/>
      <c r="T725" s="15"/>
      <c r="U725" s="15"/>
      <c r="V725" s="15"/>
      <c r="W725" s="15"/>
      <c r="X725" s="15"/>
      <c r="Y725" s="15"/>
      <c r="Z725" s="15"/>
    </row>
    <row r="726" spans="1:26" ht="12.75" customHeight="1">
      <c r="A726" s="15"/>
      <c r="B726" s="15"/>
      <c r="C726" s="15"/>
      <c r="D726" s="15"/>
      <c r="E726" s="15"/>
      <c r="F726" s="15"/>
      <c r="G726" s="15"/>
      <c r="H726" s="15"/>
      <c r="I726" s="15"/>
      <c r="J726" s="15"/>
      <c r="K726" s="15"/>
      <c r="L726" s="15"/>
      <c r="M726" s="15"/>
      <c r="N726" s="15"/>
      <c r="O726" s="15"/>
      <c r="P726" s="15"/>
      <c r="Q726" s="15"/>
      <c r="R726" s="15"/>
      <c r="S726" s="15"/>
      <c r="T726" s="15"/>
      <c r="U726" s="15"/>
      <c r="V726" s="15"/>
      <c r="W726" s="15"/>
      <c r="X726" s="15"/>
      <c r="Y726" s="15"/>
      <c r="Z726" s="15"/>
    </row>
    <row r="727" spans="1:26" ht="12.75" customHeight="1">
      <c r="A727" s="15"/>
      <c r="B727" s="15"/>
      <c r="C727" s="15"/>
      <c r="D727" s="15"/>
      <c r="E727" s="15"/>
      <c r="F727" s="15"/>
      <c r="G727" s="15"/>
      <c r="H727" s="15"/>
      <c r="I727" s="15"/>
      <c r="J727" s="15"/>
      <c r="K727" s="15"/>
      <c r="L727" s="15"/>
      <c r="M727" s="15"/>
      <c r="N727" s="15"/>
      <c r="O727" s="15"/>
      <c r="P727" s="15"/>
      <c r="Q727" s="15"/>
      <c r="R727" s="15"/>
      <c r="S727" s="15"/>
      <c r="T727" s="15"/>
      <c r="U727" s="15"/>
      <c r="V727" s="15"/>
      <c r="W727" s="15"/>
      <c r="X727" s="15"/>
      <c r="Y727" s="15"/>
      <c r="Z727" s="15"/>
    </row>
    <row r="728" spans="1:26" ht="12.75" customHeight="1">
      <c r="A728" s="15"/>
      <c r="B728" s="15"/>
      <c r="C728" s="15"/>
      <c r="D728" s="15"/>
      <c r="E728" s="15"/>
      <c r="F728" s="15"/>
      <c r="G728" s="15"/>
      <c r="H728" s="15"/>
      <c r="I728" s="15"/>
      <c r="J728" s="15"/>
      <c r="K728" s="15"/>
      <c r="L728" s="15"/>
      <c r="M728" s="15"/>
      <c r="N728" s="15"/>
      <c r="O728" s="15"/>
      <c r="P728" s="15"/>
      <c r="Q728" s="15"/>
      <c r="R728" s="15"/>
      <c r="S728" s="15"/>
      <c r="T728" s="15"/>
      <c r="U728" s="15"/>
      <c r="V728" s="15"/>
      <c r="W728" s="15"/>
      <c r="X728" s="15"/>
      <c r="Y728" s="15"/>
      <c r="Z728" s="15"/>
    </row>
    <row r="729" spans="1:26" ht="12.75" customHeight="1">
      <c r="A729" s="15"/>
      <c r="B729" s="15"/>
      <c r="C729" s="15"/>
      <c r="D729" s="15"/>
      <c r="E729" s="15"/>
      <c r="F729" s="15"/>
      <c r="G729" s="15"/>
      <c r="H729" s="15"/>
      <c r="I729" s="15"/>
      <c r="J729" s="15"/>
      <c r="K729" s="15"/>
      <c r="L729" s="15"/>
      <c r="M729" s="15"/>
      <c r="N729" s="15"/>
      <c r="O729" s="15"/>
      <c r="P729" s="15"/>
      <c r="Q729" s="15"/>
      <c r="R729" s="15"/>
      <c r="S729" s="15"/>
      <c r="T729" s="15"/>
      <c r="U729" s="15"/>
      <c r="V729" s="15"/>
      <c r="W729" s="15"/>
      <c r="X729" s="15"/>
      <c r="Y729" s="15"/>
      <c r="Z729" s="15"/>
    </row>
    <row r="730" spans="1:26" ht="12.75" customHeight="1">
      <c r="A730" s="15"/>
      <c r="B730" s="15"/>
      <c r="C730" s="15"/>
      <c r="D730" s="15"/>
      <c r="E730" s="15"/>
      <c r="F730" s="15"/>
      <c r="G730" s="15"/>
      <c r="H730" s="15"/>
      <c r="I730" s="15"/>
      <c r="J730" s="15"/>
      <c r="K730" s="15"/>
      <c r="L730" s="15"/>
      <c r="M730" s="15"/>
      <c r="N730" s="15"/>
      <c r="O730" s="15"/>
      <c r="P730" s="15"/>
      <c r="Q730" s="15"/>
      <c r="R730" s="15"/>
      <c r="S730" s="15"/>
      <c r="T730" s="15"/>
      <c r="U730" s="15"/>
      <c r="V730" s="15"/>
      <c r="W730" s="15"/>
      <c r="X730" s="15"/>
      <c r="Y730" s="15"/>
      <c r="Z730" s="15"/>
    </row>
    <row r="731" spans="1:26" ht="12.75" customHeight="1">
      <c r="A731" s="15"/>
      <c r="B731" s="15"/>
      <c r="C731" s="15"/>
      <c r="D731" s="15"/>
      <c r="E731" s="15"/>
      <c r="F731" s="15"/>
      <c r="G731" s="15"/>
      <c r="H731" s="15"/>
      <c r="I731" s="15"/>
      <c r="J731" s="15"/>
      <c r="K731" s="15"/>
      <c r="L731" s="15"/>
      <c r="M731" s="15"/>
      <c r="N731" s="15"/>
      <c r="O731" s="15"/>
      <c r="P731" s="15"/>
      <c r="Q731" s="15"/>
      <c r="R731" s="15"/>
      <c r="S731" s="15"/>
      <c r="T731" s="15"/>
      <c r="U731" s="15"/>
      <c r="V731" s="15"/>
      <c r="W731" s="15"/>
      <c r="X731" s="15"/>
      <c r="Y731" s="15"/>
      <c r="Z731" s="15"/>
    </row>
    <row r="732" spans="1:26" ht="12.75" customHeight="1">
      <c r="A732" s="15"/>
      <c r="B732" s="15"/>
      <c r="C732" s="15"/>
      <c r="D732" s="15"/>
      <c r="E732" s="15"/>
      <c r="F732" s="15"/>
      <c r="G732" s="15"/>
      <c r="H732" s="15"/>
      <c r="I732" s="15"/>
      <c r="J732" s="15"/>
      <c r="K732" s="15"/>
      <c r="L732" s="15"/>
      <c r="M732" s="15"/>
      <c r="N732" s="15"/>
      <c r="O732" s="15"/>
      <c r="P732" s="15"/>
      <c r="Q732" s="15"/>
      <c r="R732" s="15"/>
      <c r="S732" s="15"/>
      <c r="T732" s="15"/>
      <c r="U732" s="15"/>
      <c r="V732" s="15"/>
      <c r="W732" s="15"/>
      <c r="X732" s="15"/>
      <c r="Y732" s="15"/>
      <c r="Z732" s="15"/>
    </row>
    <row r="733" spans="1:26" ht="12.75" customHeight="1">
      <c r="A733" s="15"/>
      <c r="B733" s="15"/>
      <c r="C733" s="15"/>
      <c r="D733" s="15"/>
      <c r="E733" s="15"/>
      <c r="F733" s="15"/>
      <c r="G733" s="15"/>
      <c r="H733" s="15"/>
      <c r="I733" s="15"/>
      <c r="J733" s="15"/>
      <c r="K733" s="15"/>
      <c r="L733" s="15"/>
      <c r="M733" s="15"/>
      <c r="N733" s="15"/>
      <c r="O733" s="15"/>
      <c r="P733" s="15"/>
      <c r="Q733" s="15"/>
      <c r="R733" s="15"/>
      <c r="S733" s="15"/>
      <c r="T733" s="15"/>
      <c r="U733" s="15"/>
      <c r="V733" s="15"/>
      <c r="W733" s="15"/>
      <c r="X733" s="15"/>
      <c r="Y733" s="15"/>
      <c r="Z733" s="15"/>
    </row>
    <row r="734" spans="1:26" ht="12.75" customHeight="1">
      <c r="A734" s="15"/>
      <c r="B734" s="15"/>
      <c r="C734" s="15"/>
      <c r="D734" s="15"/>
      <c r="E734" s="15"/>
      <c r="F734" s="15"/>
      <c r="G734" s="15"/>
      <c r="H734" s="15"/>
      <c r="I734" s="15"/>
      <c r="J734" s="15"/>
      <c r="K734" s="15"/>
      <c r="L734" s="15"/>
      <c r="M734" s="15"/>
      <c r="N734" s="15"/>
      <c r="O734" s="15"/>
      <c r="P734" s="15"/>
      <c r="Q734" s="15"/>
      <c r="R734" s="15"/>
      <c r="S734" s="15"/>
      <c r="T734" s="15"/>
      <c r="U734" s="15"/>
      <c r="V734" s="15"/>
      <c r="W734" s="15"/>
      <c r="X734" s="15"/>
      <c r="Y734" s="15"/>
      <c r="Z734" s="15"/>
    </row>
    <row r="735" spans="1:26" ht="12.75" customHeight="1">
      <c r="A735" s="15"/>
      <c r="B735" s="15"/>
      <c r="C735" s="15"/>
      <c r="D735" s="15"/>
      <c r="E735" s="15"/>
      <c r="F735" s="15"/>
      <c r="G735" s="15"/>
      <c r="H735" s="15"/>
      <c r="I735" s="15"/>
      <c r="J735" s="15"/>
      <c r="K735" s="15"/>
      <c r="L735" s="15"/>
      <c r="M735" s="15"/>
      <c r="N735" s="15"/>
      <c r="O735" s="15"/>
      <c r="P735" s="15"/>
      <c r="Q735" s="15"/>
      <c r="R735" s="15"/>
      <c r="S735" s="15"/>
      <c r="T735" s="15"/>
      <c r="U735" s="15"/>
      <c r="V735" s="15"/>
      <c r="W735" s="15"/>
      <c r="X735" s="15"/>
      <c r="Y735" s="15"/>
      <c r="Z735" s="15"/>
    </row>
    <row r="736" spans="1:26" ht="12.75" customHeight="1">
      <c r="A736" s="15"/>
      <c r="B736" s="15"/>
      <c r="C736" s="15"/>
      <c r="D736" s="15"/>
      <c r="E736" s="15"/>
      <c r="F736" s="15"/>
      <c r="G736" s="15"/>
      <c r="H736" s="15"/>
      <c r="I736" s="15"/>
      <c r="J736" s="15"/>
      <c r="K736" s="15"/>
      <c r="L736" s="15"/>
      <c r="M736" s="15"/>
      <c r="N736" s="15"/>
      <c r="O736" s="15"/>
      <c r="P736" s="15"/>
      <c r="Q736" s="15"/>
      <c r="R736" s="15"/>
      <c r="S736" s="15"/>
      <c r="T736" s="15"/>
      <c r="U736" s="15"/>
      <c r="V736" s="15"/>
      <c r="W736" s="15"/>
      <c r="X736" s="15"/>
      <c r="Y736" s="15"/>
      <c r="Z736" s="15"/>
    </row>
    <row r="737" spans="1:26" ht="12.75" customHeight="1">
      <c r="A737" s="15"/>
      <c r="B737" s="15"/>
      <c r="C737" s="15"/>
      <c r="D737" s="15"/>
      <c r="E737" s="15"/>
      <c r="F737" s="15"/>
      <c r="G737" s="15"/>
      <c r="H737" s="15"/>
      <c r="I737" s="15"/>
      <c r="J737" s="15"/>
      <c r="K737" s="15"/>
      <c r="L737" s="15"/>
      <c r="M737" s="15"/>
      <c r="N737" s="15"/>
      <c r="O737" s="15"/>
      <c r="P737" s="15"/>
      <c r="Q737" s="15"/>
      <c r="R737" s="15"/>
      <c r="S737" s="15"/>
      <c r="T737" s="15"/>
      <c r="U737" s="15"/>
      <c r="V737" s="15"/>
      <c r="W737" s="15"/>
      <c r="X737" s="15"/>
      <c r="Y737" s="15"/>
      <c r="Z737" s="15"/>
    </row>
    <row r="738" spans="1:26" ht="12.75" customHeight="1">
      <c r="A738" s="15"/>
      <c r="B738" s="15"/>
      <c r="C738" s="15"/>
      <c r="D738" s="15"/>
      <c r="E738" s="15"/>
      <c r="F738" s="15"/>
      <c r="G738" s="15"/>
      <c r="H738" s="15"/>
      <c r="I738" s="15"/>
      <c r="J738" s="15"/>
      <c r="K738" s="15"/>
      <c r="L738" s="15"/>
      <c r="M738" s="15"/>
      <c r="N738" s="15"/>
      <c r="O738" s="15"/>
      <c r="P738" s="15"/>
      <c r="Q738" s="15"/>
      <c r="R738" s="15"/>
      <c r="S738" s="15"/>
      <c r="T738" s="15"/>
      <c r="U738" s="15"/>
      <c r="V738" s="15"/>
      <c r="W738" s="15"/>
      <c r="X738" s="15"/>
      <c r="Y738" s="15"/>
      <c r="Z738" s="15"/>
    </row>
    <row r="739" spans="1:26" ht="12.75" customHeight="1">
      <c r="A739" s="15"/>
      <c r="B739" s="15"/>
      <c r="C739" s="15"/>
      <c r="D739" s="15"/>
      <c r="E739" s="15"/>
      <c r="F739" s="15"/>
      <c r="G739" s="15"/>
      <c r="H739" s="15"/>
      <c r="I739" s="15"/>
      <c r="J739" s="15"/>
      <c r="K739" s="15"/>
      <c r="L739" s="15"/>
      <c r="M739" s="15"/>
      <c r="N739" s="15"/>
      <c r="O739" s="15"/>
      <c r="P739" s="15"/>
      <c r="Q739" s="15"/>
      <c r="R739" s="15"/>
      <c r="S739" s="15"/>
      <c r="T739" s="15"/>
      <c r="U739" s="15"/>
      <c r="V739" s="15"/>
      <c r="W739" s="15"/>
      <c r="X739" s="15"/>
      <c r="Y739" s="15"/>
      <c r="Z739" s="15"/>
    </row>
    <row r="740" spans="1:26" ht="12.75" customHeight="1">
      <c r="A740" s="15"/>
      <c r="B740" s="15"/>
      <c r="C740" s="15"/>
      <c r="D740" s="15"/>
      <c r="E740" s="15"/>
      <c r="F740" s="15"/>
      <c r="G740" s="15"/>
      <c r="H740" s="15"/>
      <c r="I740" s="15"/>
      <c r="J740" s="15"/>
      <c r="K740" s="15"/>
      <c r="L740" s="15"/>
      <c r="M740" s="15"/>
      <c r="N740" s="15"/>
      <c r="O740" s="15"/>
      <c r="P740" s="15"/>
      <c r="Q740" s="15"/>
      <c r="R740" s="15"/>
      <c r="S740" s="15"/>
      <c r="T740" s="15"/>
      <c r="U740" s="15"/>
      <c r="V740" s="15"/>
      <c r="W740" s="15"/>
      <c r="X740" s="15"/>
      <c r="Y740" s="15"/>
      <c r="Z740" s="15"/>
    </row>
    <row r="741" spans="1:26" ht="12.75" customHeight="1">
      <c r="A741" s="15"/>
      <c r="B741" s="15"/>
      <c r="C741" s="15"/>
      <c r="D741" s="15"/>
      <c r="E741" s="15"/>
      <c r="F741" s="15"/>
      <c r="G741" s="15"/>
      <c r="H741" s="15"/>
      <c r="I741" s="15"/>
      <c r="J741" s="15"/>
      <c r="K741" s="15"/>
      <c r="L741" s="15"/>
      <c r="M741" s="15"/>
      <c r="N741" s="15"/>
      <c r="O741" s="15"/>
      <c r="P741" s="15"/>
      <c r="Q741" s="15"/>
      <c r="R741" s="15"/>
      <c r="S741" s="15"/>
      <c r="T741" s="15"/>
      <c r="U741" s="15"/>
      <c r="V741" s="15"/>
      <c r="W741" s="15"/>
      <c r="X741" s="15"/>
      <c r="Y741" s="15"/>
      <c r="Z741" s="15"/>
    </row>
    <row r="742" spans="1:26" ht="12.75" customHeight="1">
      <c r="A742" s="15"/>
      <c r="B742" s="15"/>
      <c r="C742" s="15"/>
      <c r="D742" s="15"/>
      <c r="E742" s="15"/>
      <c r="F742" s="15"/>
      <c r="G742" s="15"/>
      <c r="H742" s="15"/>
      <c r="I742" s="15"/>
      <c r="J742" s="15"/>
      <c r="K742" s="15"/>
      <c r="L742" s="15"/>
      <c r="M742" s="15"/>
      <c r="N742" s="15"/>
      <c r="O742" s="15"/>
      <c r="P742" s="15"/>
      <c r="Q742" s="15"/>
      <c r="R742" s="15"/>
      <c r="S742" s="15"/>
      <c r="T742" s="15"/>
      <c r="U742" s="15"/>
      <c r="V742" s="15"/>
      <c r="W742" s="15"/>
      <c r="X742" s="15"/>
      <c r="Y742" s="15"/>
      <c r="Z742" s="15"/>
    </row>
    <row r="743" spans="1:26" ht="12.75" customHeight="1">
      <c r="A743" s="15"/>
      <c r="B743" s="15"/>
      <c r="C743" s="15"/>
      <c r="D743" s="15"/>
      <c r="E743" s="15"/>
      <c r="F743" s="15"/>
      <c r="G743" s="15"/>
      <c r="H743" s="15"/>
      <c r="I743" s="15"/>
      <c r="J743" s="15"/>
      <c r="K743" s="15"/>
      <c r="L743" s="15"/>
      <c r="M743" s="15"/>
      <c r="N743" s="15"/>
      <c r="O743" s="15"/>
      <c r="P743" s="15"/>
      <c r="Q743" s="15"/>
      <c r="R743" s="15"/>
      <c r="S743" s="15"/>
      <c r="T743" s="15"/>
      <c r="U743" s="15"/>
      <c r="V743" s="15"/>
      <c r="W743" s="15"/>
      <c r="X743" s="15"/>
      <c r="Y743" s="15"/>
      <c r="Z743" s="15"/>
    </row>
    <row r="744" spans="1:26" ht="12.75" customHeight="1">
      <c r="A744" s="15"/>
      <c r="B744" s="15"/>
      <c r="C744" s="15"/>
      <c r="D744" s="15"/>
      <c r="E744" s="15"/>
      <c r="F744" s="15"/>
      <c r="G744" s="15"/>
      <c r="H744" s="15"/>
      <c r="I744" s="15"/>
      <c r="J744" s="15"/>
      <c r="K744" s="15"/>
      <c r="L744" s="15"/>
      <c r="M744" s="15"/>
      <c r="N744" s="15"/>
      <c r="O744" s="15"/>
      <c r="P744" s="15"/>
      <c r="Q744" s="15"/>
      <c r="R744" s="15"/>
      <c r="S744" s="15"/>
      <c r="T744" s="15"/>
      <c r="U744" s="15"/>
      <c r="V744" s="15"/>
      <c r="W744" s="15"/>
      <c r="X744" s="15"/>
      <c r="Y744" s="15"/>
      <c r="Z744" s="15"/>
    </row>
    <row r="745" spans="1:26" ht="12.75" customHeight="1">
      <c r="A745" s="15"/>
      <c r="B745" s="15"/>
      <c r="C745" s="15"/>
      <c r="D745" s="15"/>
      <c r="E745" s="15"/>
      <c r="F745" s="15"/>
      <c r="G745" s="15"/>
      <c r="H745" s="15"/>
      <c r="I745" s="15"/>
      <c r="J745" s="15"/>
      <c r="K745" s="15"/>
      <c r="L745" s="15"/>
      <c r="M745" s="15"/>
      <c r="N745" s="15"/>
      <c r="O745" s="15"/>
      <c r="P745" s="15"/>
      <c r="Q745" s="15"/>
      <c r="R745" s="15"/>
      <c r="S745" s="15"/>
      <c r="T745" s="15"/>
      <c r="U745" s="15"/>
      <c r="V745" s="15"/>
      <c r="W745" s="15"/>
      <c r="X745" s="15"/>
      <c r="Y745" s="15"/>
      <c r="Z745" s="15"/>
    </row>
    <row r="746" spans="1:26" ht="12.75" customHeight="1">
      <c r="A746" s="15"/>
      <c r="B746" s="15"/>
      <c r="C746" s="15"/>
      <c r="D746" s="15"/>
      <c r="E746" s="15"/>
      <c r="F746" s="15"/>
      <c r="G746" s="15"/>
      <c r="H746" s="15"/>
      <c r="I746" s="15"/>
      <c r="J746" s="15"/>
      <c r="K746" s="15"/>
      <c r="L746" s="15"/>
      <c r="M746" s="15"/>
      <c r="N746" s="15"/>
      <c r="O746" s="15"/>
      <c r="P746" s="15"/>
      <c r="Q746" s="15"/>
      <c r="R746" s="15"/>
      <c r="S746" s="15"/>
      <c r="T746" s="15"/>
      <c r="U746" s="15"/>
      <c r="V746" s="15"/>
      <c r="W746" s="15"/>
      <c r="X746" s="15"/>
      <c r="Y746" s="15"/>
      <c r="Z746" s="15"/>
    </row>
    <row r="747" spans="1:26" ht="12.75" customHeight="1">
      <c r="A747" s="15"/>
      <c r="B747" s="15"/>
      <c r="C747" s="15"/>
      <c r="D747" s="15"/>
      <c r="E747" s="15"/>
      <c r="F747" s="15"/>
      <c r="G747" s="15"/>
      <c r="H747" s="15"/>
      <c r="I747" s="15"/>
      <c r="J747" s="15"/>
      <c r="K747" s="15"/>
      <c r="L747" s="15"/>
      <c r="M747" s="15"/>
      <c r="N747" s="15"/>
      <c r="O747" s="15"/>
      <c r="P747" s="15"/>
      <c r="Q747" s="15"/>
      <c r="R747" s="15"/>
      <c r="S747" s="15"/>
      <c r="T747" s="15"/>
      <c r="U747" s="15"/>
      <c r="V747" s="15"/>
      <c r="W747" s="15"/>
      <c r="X747" s="15"/>
      <c r="Y747" s="15"/>
      <c r="Z747" s="15"/>
    </row>
    <row r="748" spans="1:26" ht="12.75" customHeight="1">
      <c r="A748" s="15"/>
      <c r="B748" s="15"/>
      <c r="C748" s="15"/>
      <c r="D748" s="15"/>
      <c r="E748" s="15"/>
      <c r="F748" s="15"/>
      <c r="G748" s="15"/>
      <c r="H748" s="15"/>
      <c r="I748" s="15"/>
      <c r="J748" s="15"/>
      <c r="K748" s="15"/>
      <c r="L748" s="15"/>
      <c r="M748" s="15"/>
      <c r="N748" s="15"/>
      <c r="O748" s="15"/>
      <c r="P748" s="15"/>
      <c r="Q748" s="15"/>
      <c r="R748" s="15"/>
      <c r="S748" s="15"/>
      <c r="T748" s="15"/>
      <c r="U748" s="15"/>
      <c r="V748" s="15"/>
      <c r="W748" s="15"/>
      <c r="X748" s="15"/>
      <c r="Y748" s="15"/>
      <c r="Z748" s="15"/>
    </row>
    <row r="749" spans="1:26" ht="12.75" customHeight="1">
      <c r="A749" s="15"/>
      <c r="B749" s="15"/>
      <c r="C749" s="15"/>
      <c r="D749" s="15"/>
      <c r="E749" s="15"/>
      <c r="F749" s="15"/>
      <c r="G749" s="15"/>
      <c r="H749" s="15"/>
      <c r="I749" s="15"/>
      <c r="J749" s="15"/>
      <c r="K749" s="15"/>
      <c r="L749" s="15"/>
      <c r="M749" s="15"/>
      <c r="N749" s="15"/>
      <c r="O749" s="15"/>
      <c r="P749" s="15"/>
      <c r="Q749" s="15"/>
      <c r="R749" s="15"/>
      <c r="S749" s="15"/>
      <c r="T749" s="15"/>
      <c r="U749" s="15"/>
      <c r="V749" s="15"/>
      <c r="W749" s="15"/>
      <c r="X749" s="15"/>
      <c r="Y749" s="15"/>
      <c r="Z749" s="15"/>
    </row>
    <row r="750" spans="1:26" ht="12.75" customHeight="1">
      <c r="A750" s="15"/>
      <c r="B750" s="15"/>
      <c r="C750" s="15"/>
      <c r="D750" s="15"/>
      <c r="E750" s="15"/>
      <c r="F750" s="15"/>
      <c r="G750" s="15"/>
      <c r="H750" s="15"/>
      <c r="I750" s="15"/>
      <c r="J750" s="15"/>
      <c r="K750" s="15"/>
      <c r="L750" s="15"/>
      <c r="M750" s="15"/>
      <c r="N750" s="15"/>
      <c r="O750" s="15"/>
      <c r="P750" s="15"/>
      <c r="Q750" s="15"/>
      <c r="R750" s="15"/>
      <c r="S750" s="15"/>
      <c r="T750" s="15"/>
      <c r="U750" s="15"/>
      <c r="V750" s="15"/>
      <c r="W750" s="15"/>
      <c r="X750" s="15"/>
      <c r="Y750" s="15"/>
      <c r="Z750" s="15"/>
    </row>
    <row r="751" spans="1:26" ht="12.75" customHeight="1">
      <c r="A751" s="15"/>
      <c r="B751" s="15"/>
      <c r="C751" s="15"/>
      <c r="D751" s="15"/>
      <c r="E751" s="15"/>
      <c r="F751" s="15"/>
      <c r="G751" s="15"/>
      <c r="H751" s="15"/>
      <c r="I751" s="15"/>
      <c r="J751" s="15"/>
      <c r="K751" s="15"/>
      <c r="L751" s="15"/>
      <c r="M751" s="15"/>
      <c r="N751" s="15"/>
      <c r="O751" s="15"/>
      <c r="P751" s="15"/>
      <c r="Q751" s="15"/>
      <c r="R751" s="15"/>
      <c r="S751" s="15"/>
      <c r="T751" s="15"/>
      <c r="U751" s="15"/>
      <c r="V751" s="15"/>
      <c r="W751" s="15"/>
      <c r="X751" s="15"/>
      <c r="Y751" s="15"/>
      <c r="Z751" s="15"/>
    </row>
    <row r="752" spans="1:26" ht="12.75" customHeight="1">
      <c r="A752" s="15"/>
      <c r="B752" s="15"/>
      <c r="C752" s="15"/>
      <c r="D752" s="15"/>
      <c r="E752" s="15"/>
      <c r="F752" s="15"/>
      <c r="G752" s="15"/>
      <c r="H752" s="15"/>
      <c r="I752" s="15"/>
      <c r="J752" s="15"/>
      <c r="K752" s="15"/>
      <c r="L752" s="15"/>
      <c r="M752" s="15"/>
      <c r="N752" s="15"/>
      <c r="O752" s="15"/>
      <c r="P752" s="15"/>
      <c r="Q752" s="15"/>
      <c r="R752" s="15"/>
      <c r="S752" s="15"/>
      <c r="T752" s="15"/>
      <c r="U752" s="15"/>
      <c r="V752" s="15"/>
      <c r="W752" s="15"/>
      <c r="X752" s="15"/>
      <c r="Y752" s="15"/>
      <c r="Z752" s="15"/>
    </row>
    <row r="753" spans="1:26" ht="12.75" customHeight="1">
      <c r="A753" s="15"/>
      <c r="B753" s="15"/>
      <c r="C753" s="15"/>
      <c r="D753" s="15"/>
      <c r="E753" s="15"/>
      <c r="F753" s="15"/>
      <c r="G753" s="15"/>
      <c r="H753" s="15"/>
      <c r="I753" s="15"/>
      <c r="J753" s="15"/>
      <c r="K753" s="15"/>
      <c r="L753" s="15"/>
      <c r="M753" s="15"/>
      <c r="N753" s="15"/>
      <c r="O753" s="15"/>
      <c r="P753" s="15"/>
      <c r="Q753" s="15"/>
      <c r="R753" s="15"/>
      <c r="S753" s="15"/>
      <c r="T753" s="15"/>
      <c r="U753" s="15"/>
      <c r="V753" s="15"/>
      <c r="W753" s="15"/>
      <c r="X753" s="15"/>
      <c r="Y753" s="15"/>
      <c r="Z753" s="15"/>
    </row>
    <row r="754" spans="1:26" ht="12.75" customHeight="1">
      <c r="A754" s="15"/>
      <c r="B754" s="15"/>
      <c r="C754" s="15"/>
      <c r="D754" s="15"/>
      <c r="E754" s="15"/>
      <c r="F754" s="15"/>
      <c r="G754" s="15"/>
      <c r="H754" s="15"/>
      <c r="I754" s="15"/>
      <c r="J754" s="15"/>
      <c r="K754" s="15"/>
      <c r="L754" s="15"/>
      <c r="M754" s="15"/>
      <c r="N754" s="15"/>
      <c r="O754" s="15"/>
      <c r="P754" s="15"/>
      <c r="Q754" s="15"/>
      <c r="R754" s="15"/>
      <c r="S754" s="15"/>
      <c r="T754" s="15"/>
      <c r="U754" s="15"/>
      <c r="V754" s="15"/>
      <c r="W754" s="15"/>
      <c r="X754" s="15"/>
      <c r="Y754" s="15"/>
      <c r="Z754" s="15"/>
    </row>
    <row r="755" spans="1:26" ht="12.75" customHeight="1">
      <c r="A755" s="15"/>
      <c r="B755" s="15"/>
      <c r="C755" s="15"/>
      <c r="D755" s="15"/>
      <c r="E755" s="15"/>
      <c r="F755" s="15"/>
      <c r="G755" s="15"/>
      <c r="H755" s="15"/>
      <c r="I755" s="15"/>
      <c r="J755" s="15"/>
      <c r="K755" s="15"/>
      <c r="L755" s="15"/>
      <c r="M755" s="15"/>
      <c r="N755" s="15"/>
      <c r="O755" s="15"/>
      <c r="P755" s="15"/>
      <c r="Q755" s="15"/>
      <c r="R755" s="15"/>
      <c r="S755" s="15"/>
      <c r="T755" s="15"/>
      <c r="U755" s="15"/>
      <c r="V755" s="15"/>
      <c r="W755" s="15"/>
      <c r="X755" s="15"/>
      <c r="Y755" s="15"/>
      <c r="Z755" s="15"/>
    </row>
    <row r="756" spans="1:26" ht="12.75" customHeight="1">
      <c r="A756" s="15"/>
      <c r="B756" s="15"/>
      <c r="C756" s="15"/>
      <c r="D756" s="15"/>
      <c r="E756" s="15"/>
      <c r="F756" s="15"/>
      <c r="G756" s="15"/>
      <c r="H756" s="15"/>
      <c r="I756" s="15"/>
      <c r="J756" s="15"/>
      <c r="K756" s="15"/>
      <c r="L756" s="15"/>
      <c r="M756" s="15"/>
      <c r="N756" s="15"/>
      <c r="O756" s="15"/>
      <c r="P756" s="15"/>
      <c r="Q756" s="15"/>
      <c r="R756" s="15"/>
      <c r="S756" s="15"/>
      <c r="T756" s="15"/>
      <c r="U756" s="15"/>
      <c r="V756" s="15"/>
      <c r="W756" s="15"/>
      <c r="X756" s="15"/>
      <c r="Y756" s="15"/>
      <c r="Z756" s="15"/>
    </row>
    <row r="757" spans="1:26" ht="12.75" customHeight="1">
      <c r="A757" s="15"/>
      <c r="B757" s="15"/>
      <c r="C757" s="15"/>
      <c r="D757" s="15"/>
      <c r="E757" s="15"/>
      <c r="F757" s="15"/>
      <c r="G757" s="15"/>
      <c r="H757" s="15"/>
      <c r="I757" s="15"/>
      <c r="J757" s="15"/>
      <c r="K757" s="15"/>
      <c r="L757" s="15"/>
      <c r="M757" s="15"/>
      <c r="N757" s="15"/>
      <c r="O757" s="15"/>
      <c r="P757" s="15"/>
      <c r="Q757" s="15"/>
      <c r="R757" s="15"/>
      <c r="S757" s="15"/>
      <c r="T757" s="15"/>
      <c r="U757" s="15"/>
      <c r="V757" s="15"/>
      <c r="W757" s="15"/>
      <c r="X757" s="15"/>
      <c r="Y757" s="15"/>
      <c r="Z757" s="15"/>
    </row>
    <row r="758" spans="1:26" ht="12.75" customHeight="1">
      <c r="A758" s="15"/>
      <c r="B758" s="15"/>
      <c r="C758" s="15"/>
      <c r="D758" s="15"/>
      <c r="E758" s="15"/>
      <c r="F758" s="15"/>
      <c r="G758" s="15"/>
      <c r="H758" s="15"/>
      <c r="I758" s="15"/>
      <c r="J758" s="15"/>
      <c r="K758" s="15"/>
      <c r="L758" s="15"/>
      <c r="M758" s="15"/>
      <c r="N758" s="15"/>
      <c r="O758" s="15"/>
      <c r="P758" s="15"/>
      <c r="Q758" s="15"/>
      <c r="R758" s="15"/>
      <c r="S758" s="15"/>
      <c r="T758" s="15"/>
      <c r="U758" s="15"/>
      <c r="V758" s="15"/>
      <c r="W758" s="15"/>
      <c r="X758" s="15"/>
      <c r="Y758" s="15"/>
      <c r="Z758" s="15"/>
    </row>
    <row r="759" spans="1:26" ht="12.75" customHeight="1">
      <c r="A759" s="15"/>
      <c r="B759" s="15"/>
      <c r="C759" s="15"/>
      <c r="D759" s="15"/>
      <c r="E759" s="15"/>
      <c r="F759" s="15"/>
      <c r="G759" s="15"/>
      <c r="H759" s="15"/>
      <c r="I759" s="15"/>
      <c r="J759" s="15"/>
      <c r="K759" s="15"/>
      <c r="L759" s="15"/>
      <c r="M759" s="15"/>
      <c r="N759" s="15"/>
      <c r="O759" s="15"/>
      <c r="P759" s="15"/>
      <c r="Q759" s="15"/>
      <c r="R759" s="15"/>
      <c r="S759" s="15"/>
      <c r="T759" s="15"/>
      <c r="U759" s="15"/>
      <c r="V759" s="15"/>
      <c r="W759" s="15"/>
      <c r="X759" s="15"/>
      <c r="Y759" s="15"/>
      <c r="Z759" s="15"/>
    </row>
    <row r="760" spans="1:26" ht="12.75" customHeight="1">
      <c r="A760" s="15"/>
      <c r="B760" s="15"/>
      <c r="C760" s="15"/>
      <c r="D760" s="15"/>
      <c r="E760" s="15"/>
      <c r="F760" s="15"/>
      <c r="G760" s="15"/>
      <c r="H760" s="15"/>
      <c r="I760" s="15"/>
      <c r="J760" s="15"/>
      <c r="K760" s="15"/>
      <c r="L760" s="15"/>
      <c r="M760" s="15"/>
      <c r="N760" s="15"/>
      <c r="O760" s="15"/>
      <c r="P760" s="15"/>
      <c r="Q760" s="15"/>
      <c r="R760" s="15"/>
      <c r="S760" s="15"/>
      <c r="T760" s="15"/>
      <c r="U760" s="15"/>
      <c r="V760" s="15"/>
      <c r="W760" s="15"/>
      <c r="X760" s="15"/>
      <c r="Y760" s="15"/>
      <c r="Z760" s="15"/>
    </row>
    <row r="761" spans="1:26" ht="12.75" customHeight="1">
      <c r="A761" s="15"/>
      <c r="B761" s="15"/>
      <c r="C761" s="15"/>
      <c r="D761" s="15"/>
      <c r="E761" s="15"/>
      <c r="F761" s="15"/>
      <c r="G761" s="15"/>
      <c r="H761" s="15"/>
      <c r="I761" s="15"/>
      <c r="J761" s="15"/>
      <c r="K761" s="15"/>
      <c r="L761" s="15"/>
      <c r="M761" s="15"/>
      <c r="N761" s="15"/>
      <c r="O761" s="15"/>
      <c r="P761" s="15"/>
      <c r="Q761" s="15"/>
      <c r="R761" s="15"/>
      <c r="S761" s="15"/>
      <c r="T761" s="15"/>
      <c r="U761" s="15"/>
      <c r="V761" s="15"/>
      <c r="W761" s="15"/>
      <c r="X761" s="15"/>
      <c r="Y761" s="15"/>
      <c r="Z761" s="15"/>
    </row>
    <row r="762" spans="1:26" ht="12.75" customHeight="1">
      <c r="A762" s="15"/>
      <c r="B762" s="15"/>
      <c r="C762" s="15"/>
      <c r="D762" s="15"/>
      <c r="E762" s="15"/>
      <c r="F762" s="15"/>
      <c r="G762" s="15"/>
      <c r="H762" s="15"/>
      <c r="I762" s="15"/>
      <c r="J762" s="15"/>
      <c r="K762" s="15"/>
      <c r="L762" s="15"/>
      <c r="M762" s="15"/>
      <c r="N762" s="15"/>
      <c r="O762" s="15"/>
      <c r="P762" s="15"/>
      <c r="Q762" s="15"/>
      <c r="R762" s="15"/>
      <c r="S762" s="15"/>
      <c r="T762" s="15"/>
      <c r="U762" s="15"/>
      <c r="V762" s="15"/>
      <c r="W762" s="15"/>
      <c r="X762" s="15"/>
      <c r="Y762" s="15"/>
      <c r="Z762" s="15"/>
    </row>
    <row r="763" spans="1:26" ht="12.75" customHeight="1">
      <c r="A763" s="15"/>
      <c r="B763" s="15"/>
      <c r="C763" s="15"/>
      <c r="D763" s="15"/>
      <c r="E763" s="15"/>
      <c r="F763" s="15"/>
      <c r="G763" s="15"/>
      <c r="H763" s="15"/>
      <c r="I763" s="15"/>
      <c r="J763" s="15"/>
      <c r="K763" s="15"/>
      <c r="L763" s="15"/>
      <c r="M763" s="15"/>
      <c r="N763" s="15"/>
      <c r="O763" s="15"/>
      <c r="P763" s="15"/>
      <c r="Q763" s="15"/>
      <c r="R763" s="15"/>
      <c r="S763" s="15"/>
      <c r="T763" s="15"/>
      <c r="U763" s="15"/>
      <c r="V763" s="15"/>
      <c r="W763" s="15"/>
      <c r="X763" s="15"/>
      <c r="Y763" s="15"/>
      <c r="Z763" s="15"/>
    </row>
    <row r="764" spans="1:26" ht="12.75" customHeight="1">
      <c r="A764" s="15"/>
      <c r="B764" s="15"/>
      <c r="C764" s="15"/>
      <c r="D764" s="15"/>
      <c r="E764" s="15"/>
      <c r="F764" s="15"/>
      <c r="G764" s="15"/>
      <c r="H764" s="15"/>
      <c r="I764" s="15"/>
      <c r="J764" s="15"/>
      <c r="K764" s="15"/>
      <c r="L764" s="15"/>
      <c r="M764" s="15"/>
      <c r="N764" s="15"/>
      <c r="O764" s="15"/>
      <c r="P764" s="15"/>
      <c r="Q764" s="15"/>
      <c r="R764" s="15"/>
      <c r="S764" s="15"/>
      <c r="T764" s="15"/>
      <c r="U764" s="15"/>
      <c r="V764" s="15"/>
      <c r="W764" s="15"/>
      <c r="X764" s="15"/>
      <c r="Y764" s="15"/>
      <c r="Z764" s="15"/>
    </row>
    <row r="765" spans="1:26" ht="12.75" customHeight="1">
      <c r="A765" s="15"/>
      <c r="B765" s="15"/>
      <c r="C765" s="15"/>
      <c r="D765" s="15"/>
      <c r="E765" s="15"/>
      <c r="F765" s="15"/>
      <c r="G765" s="15"/>
      <c r="H765" s="15"/>
      <c r="I765" s="15"/>
      <c r="J765" s="15"/>
      <c r="K765" s="15"/>
      <c r="L765" s="15"/>
      <c r="M765" s="15"/>
      <c r="N765" s="15"/>
      <c r="O765" s="15"/>
      <c r="P765" s="15"/>
      <c r="Q765" s="15"/>
      <c r="R765" s="15"/>
      <c r="S765" s="15"/>
      <c r="T765" s="15"/>
      <c r="U765" s="15"/>
      <c r="V765" s="15"/>
      <c r="W765" s="15"/>
      <c r="X765" s="15"/>
      <c r="Y765" s="15"/>
      <c r="Z765" s="15"/>
    </row>
    <row r="766" spans="1:26" ht="12.75" customHeight="1">
      <c r="A766" s="15"/>
      <c r="B766" s="15"/>
      <c r="C766" s="15"/>
      <c r="D766" s="15"/>
      <c r="E766" s="15"/>
      <c r="F766" s="15"/>
      <c r="G766" s="15"/>
      <c r="H766" s="15"/>
      <c r="I766" s="15"/>
      <c r="J766" s="15"/>
      <c r="K766" s="15"/>
      <c r="L766" s="15"/>
      <c r="M766" s="15"/>
      <c r="N766" s="15"/>
      <c r="O766" s="15"/>
      <c r="P766" s="15"/>
      <c r="Q766" s="15"/>
      <c r="R766" s="15"/>
      <c r="S766" s="15"/>
      <c r="T766" s="15"/>
      <c r="U766" s="15"/>
      <c r="V766" s="15"/>
      <c r="W766" s="15"/>
      <c r="X766" s="15"/>
      <c r="Y766" s="15"/>
      <c r="Z766" s="15"/>
    </row>
    <row r="767" spans="1:26" ht="12.75" customHeight="1">
      <c r="A767" s="15"/>
      <c r="B767" s="15"/>
      <c r="C767" s="15"/>
      <c r="D767" s="15"/>
      <c r="E767" s="15"/>
      <c r="F767" s="15"/>
      <c r="G767" s="15"/>
      <c r="H767" s="15"/>
      <c r="I767" s="15"/>
      <c r="J767" s="15"/>
      <c r="K767" s="15"/>
      <c r="L767" s="15"/>
      <c r="M767" s="15"/>
      <c r="N767" s="15"/>
      <c r="O767" s="15"/>
      <c r="P767" s="15"/>
      <c r="Q767" s="15"/>
      <c r="R767" s="15"/>
      <c r="S767" s="15"/>
      <c r="T767" s="15"/>
      <c r="U767" s="15"/>
      <c r="V767" s="15"/>
      <c r="W767" s="15"/>
      <c r="X767" s="15"/>
      <c r="Y767" s="15"/>
      <c r="Z767" s="15"/>
    </row>
    <row r="768" spans="1:26" ht="12.75" customHeight="1">
      <c r="A768" s="15"/>
      <c r="B768" s="15"/>
      <c r="C768" s="15"/>
      <c r="D768" s="15"/>
      <c r="E768" s="15"/>
      <c r="F768" s="15"/>
      <c r="G768" s="15"/>
      <c r="H768" s="15"/>
      <c r="I768" s="15"/>
      <c r="J768" s="15"/>
      <c r="K768" s="15"/>
      <c r="L768" s="15"/>
      <c r="M768" s="15"/>
      <c r="N768" s="15"/>
      <c r="O768" s="15"/>
      <c r="P768" s="15"/>
      <c r="Q768" s="15"/>
      <c r="R768" s="15"/>
      <c r="S768" s="15"/>
      <c r="T768" s="15"/>
      <c r="U768" s="15"/>
      <c r="V768" s="15"/>
      <c r="W768" s="15"/>
      <c r="X768" s="15"/>
      <c r="Y768" s="15"/>
      <c r="Z768" s="15"/>
    </row>
    <row r="769" spans="1:26" ht="12.75" customHeight="1">
      <c r="A769" s="15"/>
      <c r="B769" s="15"/>
      <c r="C769" s="15"/>
      <c r="D769" s="15"/>
      <c r="E769" s="15"/>
      <c r="F769" s="15"/>
      <c r="G769" s="15"/>
      <c r="H769" s="15"/>
      <c r="I769" s="15"/>
      <c r="J769" s="15"/>
      <c r="K769" s="15"/>
      <c r="L769" s="15"/>
      <c r="M769" s="15"/>
      <c r="N769" s="15"/>
      <c r="O769" s="15"/>
      <c r="P769" s="15"/>
      <c r="Q769" s="15"/>
      <c r="R769" s="15"/>
      <c r="S769" s="15"/>
      <c r="T769" s="15"/>
      <c r="U769" s="15"/>
      <c r="V769" s="15"/>
      <c r="W769" s="15"/>
      <c r="X769" s="15"/>
      <c r="Y769" s="15"/>
      <c r="Z769" s="15"/>
    </row>
    <row r="770" spans="1:26" ht="12.75" customHeight="1">
      <c r="A770" s="15"/>
      <c r="B770" s="15"/>
      <c r="C770" s="15"/>
      <c r="D770" s="15"/>
      <c r="E770" s="15"/>
      <c r="F770" s="15"/>
      <c r="G770" s="15"/>
      <c r="H770" s="15"/>
      <c r="I770" s="15"/>
      <c r="J770" s="15"/>
      <c r="K770" s="15"/>
      <c r="L770" s="15"/>
      <c r="M770" s="15"/>
      <c r="N770" s="15"/>
      <c r="O770" s="15"/>
      <c r="P770" s="15"/>
      <c r="Q770" s="15"/>
      <c r="R770" s="15"/>
      <c r="S770" s="15"/>
      <c r="T770" s="15"/>
      <c r="U770" s="15"/>
      <c r="V770" s="15"/>
      <c r="W770" s="15"/>
      <c r="X770" s="15"/>
      <c r="Y770" s="15"/>
      <c r="Z770" s="15"/>
    </row>
    <row r="771" spans="1:26" ht="12.75" customHeight="1">
      <c r="A771" s="15"/>
      <c r="B771" s="15"/>
      <c r="C771" s="15"/>
      <c r="D771" s="15"/>
      <c r="E771" s="15"/>
      <c r="F771" s="15"/>
      <c r="G771" s="15"/>
      <c r="H771" s="15"/>
      <c r="I771" s="15"/>
      <c r="J771" s="15"/>
      <c r="K771" s="15"/>
      <c r="L771" s="15"/>
      <c r="M771" s="15"/>
      <c r="N771" s="15"/>
      <c r="O771" s="15"/>
      <c r="P771" s="15"/>
      <c r="Q771" s="15"/>
      <c r="R771" s="15"/>
      <c r="S771" s="15"/>
      <c r="T771" s="15"/>
      <c r="U771" s="15"/>
      <c r="V771" s="15"/>
      <c r="W771" s="15"/>
      <c r="X771" s="15"/>
      <c r="Y771" s="15"/>
      <c r="Z771" s="15"/>
    </row>
    <row r="772" spans="1:26" ht="12.75" customHeight="1">
      <c r="A772" s="15"/>
      <c r="B772" s="15"/>
      <c r="C772" s="15"/>
      <c r="D772" s="15"/>
      <c r="E772" s="15"/>
      <c r="F772" s="15"/>
      <c r="G772" s="15"/>
      <c r="H772" s="15"/>
      <c r="I772" s="15"/>
      <c r="J772" s="15"/>
      <c r="K772" s="15"/>
      <c r="L772" s="15"/>
      <c r="M772" s="15"/>
      <c r="N772" s="15"/>
      <c r="O772" s="15"/>
      <c r="P772" s="15"/>
      <c r="Q772" s="15"/>
      <c r="R772" s="15"/>
      <c r="S772" s="15"/>
      <c r="T772" s="15"/>
      <c r="U772" s="15"/>
      <c r="V772" s="15"/>
      <c r="W772" s="15"/>
      <c r="X772" s="15"/>
      <c r="Y772" s="15"/>
      <c r="Z772" s="15"/>
    </row>
    <row r="773" spans="1:26" ht="12.75" customHeight="1">
      <c r="A773" s="15"/>
      <c r="B773" s="15"/>
      <c r="C773" s="15"/>
      <c r="D773" s="15"/>
      <c r="E773" s="15"/>
      <c r="F773" s="15"/>
      <c r="G773" s="15"/>
      <c r="H773" s="15"/>
      <c r="I773" s="15"/>
      <c r="J773" s="15"/>
      <c r="K773" s="15"/>
      <c r="L773" s="15"/>
      <c r="M773" s="15"/>
      <c r="N773" s="15"/>
      <c r="O773" s="15"/>
      <c r="P773" s="15"/>
      <c r="Q773" s="15"/>
      <c r="R773" s="15"/>
      <c r="S773" s="15"/>
      <c r="T773" s="15"/>
      <c r="U773" s="15"/>
      <c r="V773" s="15"/>
      <c r="W773" s="15"/>
      <c r="X773" s="15"/>
      <c r="Y773" s="15"/>
      <c r="Z773" s="15"/>
    </row>
    <row r="774" spans="1:26" ht="12.75" customHeight="1">
      <c r="A774" s="15"/>
      <c r="B774" s="15"/>
      <c r="C774" s="15"/>
      <c r="D774" s="15"/>
      <c r="E774" s="15"/>
      <c r="F774" s="15"/>
      <c r="G774" s="15"/>
      <c r="H774" s="15"/>
      <c r="I774" s="15"/>
      <c r="J774" s="15"/>
      <c r="K774" s="15"/>
      <c r="L774" s="15"/>
      <c r="M774" s="15"/>
      <c r="N774" s="15"/>
      <c r="O774" s="15"/>
      <c r="P774" s="15"/>
      <c r="Q774" s="15"/>
      <c r="R774" s="15"/>
      <c r="S774" s="15"/>
      <c r="T774" s="15"/>
      <c r="U774" s="15"/>
      <c r="V774" s="15"/>
      <c r="W774" s="15"/>
      <c r="X774" s="15"/>
      <c r="Y774" s="15"/>
      <c r="Z774" s="15"/>
    </row>
    <row r="775" spans="1:26" ht="12.75" customHeight="1">
      <c r="A775" s="15"/>
      <c r="B775" s="15"/>
      <c r="C775" s="15"/>
      <c r="D775" s="15"/>
      <c r="E775" s="15"/>
      <c r="F775" s="15"/>
      <c r="G775" s="15"/>
      <c r="H775" s="15"/>
      <c r="I775" s="15"/>
      <c r="J775" s="15"/>
      <c r="K775" s="15"/>
      <c r="L775" s="15"/>
      <c r="M775" s="15"/>
      <c r="N775" s="15"/>
      <c r="O775" s="15"/>
      <c r="P775" s="15"/>
      <c r="Q775" s="15"/>
      <c r="R775" s="15"/>
      <c r="S775" s="15"/>
      <c r="T775" s="15"/>
      <c r="U775" s="15"/>
      <c r="V775" s="15"/>
      <c r="W775" s="15"/>
      <c r="X775" s="15"/>
      <c r="Y775" s="15"/>
      <c r="Z775" s="15"/>
    </row>
    <row r="776" spans="1:26" ht="12.75" customHeight="1">
      <c r="A776" s="15"/>
      <c r="B776" s="15"/>
      <c r="C776" s="15"/>
      <c r="D776" s="15"/>
      <c r="E776" s="15"/>
      <c r="F776" s="15"/>
      <c r="G776" s="15"/>
      <c r="H776" s="15"/>
      <c r="I776" s="15"/>
      <c r="J776" s="15"/>
      <c r="K776" s="15"/>
      <c r="L776" s="15"/>
      <c r="M776" s="15"/>
      <c r="N776" s="15"/>
      <c r="O776" s="15"/>
      <c r="P776" s="15"/>
      <c r="Q776" s="15"/>
      <c r="R776" s="15"/>
      <c r="S776" s="15"/>
      <c r="T776" s="15"/>
      <c r="U776" s="15"/>
      <c r="V776" s="15"/>
      <c r="W776" s="15"/>
      <c r="X776" s="15"/>
      <c r="Y776" s="15"/>
      <c r="Z776" s="15"/>
    </row>
    <row r="777" spans="1:26" ht="12.75" customHeight="1">
      <c r="A777" s="15"/>
      <c r="B777" s="15"/>
      <c r="C777" s="15"/>
      <c r="D777" s="15"/>
      <c r="E777" s="15"/>
      <c r="F777" s="15"/>
      <c r="G777" s="15"/>
      <c r="H777" s="15"/>
      <c r="I777" s="15"/>
      <c r="J777" s="15"/>
      <c r="K777" s="15"/>
      <c r="L777" s="15"/>
      <c r="M777" s="15"/>
      <c r="N777" s="15"/>
      <c r="O777" s="15"/>
      <c r="P777" s="15"/>
      <c r="Q777" s="15"/>
      <c r="R777" s="15"/>
      <c r="S777" s="15"/>
      <c r="T777" s="15"/>
      <c r="U777" s="15"/>
      <c r="V777" s="15"/>
      <c r="W777" s="15"/>
      <c r="X777" s="15"/>
      <c r="Y777" s="15"/>
      <c r="Z777" s="15"/>
    </row>
    <row r="778" spans="1:26" ht="12.75" customHeight="1">
      <c r="A778" s="15"/>
      <c r="B778" s="15"/>
      <c r="C778" s="15"/>
      <c r="D778" s="15"/>
      <c r="E778" s="15"/>
      <c r="F778" s="15"/>
      <c r="G778" s="15"/>
      <c r="H778" s="15"/>
      <c r="I778" s="15"/>
      <c r="J778" s="15"/>
      <c r="K778" s="15"/>
      <c r="L778" s="15"/>
      <c r="M778" s="15"/>
      <c r="N778" s="15"/>
      <c r="O778" s="15"/>
      <c r="P778" s="15"/>
      <c r="Q778" s="15"/>
      <c r="R778" s="15"/>
      <c r="S778" s="15"/>
      <c r="T778" s="15"/>
      <c r="U778" s="15"/>
      <c r="V778" s="15"/>
      <c r="W778" s="15"/>
      <c r="X778" s="15"/>
      <c r="Y778" s="15"/>
      <c r="Z778" s="15"/>
    </row>
    <row r="779" spans="1:26" ht="12.75" customHeight="1">
      <c r="A779" s="15"/>
      <c r="B779" s="15"/>
      <c r="C779" s="15"/>
      <c r="D779" s="15"/>
      <c r="E779" s="15"/>
      <c r="F779" s="15"/>
      <c r="G779" s="15"/>
      <c r="H779" s="15"/>
      <c r="I779" s="15"/>
      <c r="J779" s="15"/>
      <c r="K779" s="15"/>
      <c r="L779" s="15"/>
      <c r="M779" s="15"/>
      <c r="N779" s="15"/>
      <c r="O779" s="15"/>
      <c r="P779" s="15"/>
      <c r="Q779" s="15"/>
      <c r="R779" s="15"/>
      <c r="S779" s="15"/>
      <c r="T779" s="15"/>
      <c r="U779" s="15"/>
      <c r="V779" s="15"/>
      <c r="W779" s="15"/>
      <c r="X779" s="15"/>
      <c r="Y779" s="15"/>
      <c r="Z779" s="15"/>
    </row>
    <row r="780" spans="1:26" ht="12.75" customHeight="1">
      <c r="A780" s="15"/>
      <c r="B780" s="15"/>
      <c r="C780" s="15"/>
      <c r="D780" s="15"/>
      <c r="E780" s="15"/>
      <c r="F780" s="15"/>
      <c r="G780" s="15"/>
      <c r="H780" s="15"/>
      <c r="I780" s="15"/>
      <c r="J780" s="15"/>
      <c r="K780" s="15"/>
      <c r="L780" s="15"/>
      <c r="M780" s="15"/>
      <c r="N780" s="15"/>
      <c r="O780" s="15"/>
      <c r="P780" s="15"/>
      <c r="Q780" s="15"/>
      <c r="R780" s="15"/>
      <c r="S780" s="15"/>
      <c r="T780" s="15"/>
      <c r="U780" s="15"/>
      <c r="V780" s="15"/>
      <c r="W780" s="15"/>
      <c r="X780" s="15"/>
      <c r="Y780" s="15"/>
      <c r="Z780" s="15"/>
    </row>
    <row r="781" spans="1:26" ht="12.75" customHeight="1">
      <c r="A781" s="15"/>
      <c r="B781" s="15"/>
      <c r="C781" s="15"/>
      <c r="D781" s="15"/>
      <c r="E781" s="15"/>
      <c r="F781" s="15"/>
      <c r="G781" s="15"/>
      <c r="H781" s="15"/>
      <c r="I781" s="15"/>
      <c r="J781" s="15"/>
      <c r="K781" s="15"/>
      <c r="L781" s="15"/>
      <c r="M781" s="15"/>
      <c r="N781" s="15"/>
      <c r="O781" s="15"/>
      <c r="P781" s="15"/>
      <c r="Q781" s="15"/>
      <c r="R781" s="15"/>
      <c r="S781" s="15"/>
      <c r="T781" s="15"/>
      <c r="U781" s="15"/>
      <c r="V781" s="15"/>
      <c r="W781" s="15"/>
      <c r="X781" s="15"/>
      <c r="Y781" s="15"/>
      <c r="Z781" s="15"/>
    </row>
    <row r="782" spans="1:26" ht="12.75" customHeight="1">
      <c r="A782" s="15"/>
      <c r="B782" s="15"/>
      <c r="C782" s="15"/>
      <c r="D782" s="15"/>
      <c r="E782" s="15"/>
      <c r="F782" s="15"/>
      <c r="G782" s="15"/>
      <c r="H782" s="15"/>
      <c r="I782" s="15"/>
      <c r="J782" s="15"/>
      <c r="K782" s="15"/>
      <c r="L782" s="15"/>
      <c r="M782" s="15"/>
      <c r="N782" s="15"/>
      <c r="O782" s="15"/>
      <c r="P782" s="15"/>
      <c r="Q782" s="15"/>
      <c r="R782" s="15"/>
      <c r="S782" s="15"/>
      <c r="T782" s="15"/>
      <c r="U782" s="15"/>
      <c r="V782" s="15"/>
      <c r="W782" s="15"/>
      <c r="X782" s="15"/>
      <c r="Y782" s="15"/>
      <c r="Z782" s="15"/>
    </row>
    <row r="783" spans="1:26" ht="12.75" customHeight="1">
      <c r="A783" s="15"/>
      <c r="B783" s="15"/>
      <c r="C783" s="15"/>
      <c r="D783" s="15"/>
      <c r="E783" s="15"/>
      <c r="F783" s="15"/>
      <c r="G783" s="15"/>
      <c r="H783" s="15"/>
      <c r="I783" s="15"/>
      <c r="J783" s="15"/>
      <c r="K783" s="15"/>
      <c r="L783" s="15"/>
      <c r="M783" s="15"/>
      <c r="N783" s="15"/>
      <c r="O783" s="15"/>
      <c r="P783" s="15"/>
      <c r="Q783" s="15"/>
      <c r="R783" s="15"/>
      <c r="S783" s="15"/>
      <c r="T783" s="15"/>
      <c r="U783" s="15"/>
      <c r="V783" s="15"/>
      <c r="W783" s="15"/>
      <c r="X783" s="15"/>
      <c r="Y783" s="15"/>
      <c r="Z783" s="15"/>
    </row>
    <row r="784" spans="1:26" ht="12.75" customHeight="1">
      <c r="A784" s="15"/>
      <c r="B784" s="15"/>
      <c r="C784" s="15"/>
      <c r="D784" s="15"/>
      <c r="E784" s="15"/>
      <c r="F784" s="15"/>
      <c r="G784" s="15"/>
      <c r="H784" s="15"/>
      <c r="I784" s="15"/>
      <c r="J784" s="15"/>
      <c r="K784" s="15"/>
      <c r="L784" s="15"/>
      <c r="M784" s="15"/>
      <c r="N784" s="15"/>
      <c r="O784" s="15"/>
      <c r="P784" s="15"/>
      <c r="Q784" s="15"/>
      <c r="R784" s="15"/>
      <c r="S784" s="15"/>
      <c r="T784" s="15"/>
      <c r="U784" s="15"/>
      <c r="V784" s="15"/>
      <c r="W784" s="15"/>
      <c r="X784" s="15"/>
      <c r="Y784" s="15"/>
      <c r="Z784" s="15"/>
    </row>
    <row r="785" spans="1:26" ht="12.75" customHeight="1">
      <c r="A785" s="15"/>
      <c r="B785" s="15"/>
      <c r="C785" s="15"/>
      <c r="D785" s="15"/>
      <c r="E785" s="15"/>
      <c r="F785" s="15"/>
      <c r="G785" s="15"/>
      <c r="H785" s="15"/>
      <c r="I785" s="15"/>
      <c r="J785" s="15"/>
      <c r="K785" s="15"/>
      <c r="L785" s="15"/>
      <c r="M785" s="15"/>
      <c r="N785" s="15"/>
      <c r="O785" s="15"/>
      <c r="P785" s="15"/>
      <c r="Q785" s="15"/>
      <c r="R785" s="15"/>
      <c r="S785" s="15"/>
      <c r="T785" s="15"/>
      <c r="U785" s="15"/>
      <c r="V785" s="15"/>
      <c r="W785" s="15"/>
      <c r="X785" s="15"/>
      <c r="Y785" s="15"/>
      <c r="Z785" s="15"/>
    </row>
    <row r="786" spans="1:26" ht="12.75" customHeight="1">
      <c r="A786" s="15"/>
      <c r="B786" s="15"/>
      <c r="C786" s="15"/>
      <c r="D786" s="15"/>
      <c r="E786" s="15"/>
      <c r="F786" s="15"/>
      <c r="G786" s="15"/>
      <c r="H786" s="15"/>
      <c r="I786" s="15"/>
      <c r="J786" s="15"/>
      <c r="K786" s="15"/>
      <c r="L786" s="15"/>
      <c r="M786" s="15"/>
      <c r="N786" s="15"/>
      <c r="O786" s="15"/>
      <c r="P786" s="15"/>
      <c r="Q786" s="15"/>
      <c r="R786" s="15"/>
      <c r="S786" s="15"/>
      <c r="T786" s="15"/>
      <c r="U786" s="15"/>
      <c r="V786" s="15"/>
      <c r="W786" s="15"/>
      <c r="X786" s="15"/>
      <c r="Y786" s="15"/>
      <c r="Z786" s="15"/>
    </row>
    <row r="787" spans="1:26" ht="12.75" customHeight="1">
      <c r="A787" s="15"/>
      <c r="B787" s="15"/>
      <c r="C787" s="15"/>
      <c r="D787" s="15"/>
      <c r="E787" s="15"/>
      <c r="F787" s="15"/>
      <c r="G787" s="15"/>
      <c r="H787" s="15"/>
      <c r="I787" s="15"/>
      <c r="J787" s="15"/>
      <c r="K787" s="15"/>
      <c r="L787" s="15"/>
      <c r="M787" s="15"/>
      <c r="N787" s="15"/>
      <c r="O787" s="15"/>
      <c r="P787" s="15"/>
      <c r="Q787" s="15"/>
      <c r="R787" s="15"/>
      <c r="S787" s="15"/>
      <c r="T787" s="15"/>
      <c r="U787" s="15"/>
      <c r="V787" s="15"/>
      <c r="W787" s="15"/>
      <c r="X787" s="15"/>
      <c r="Y787" s="15"/>
      <c r="Z787" s="15"/>
    </row>
    <row r="788" spans="1:26" ht="12.75" customHeight="1">
      <c r="A788" s="15"/>
      <c r="B788" s="15"/>
      <c r="C788" s="15"/>
      <c r="D788" s="15"/>
      <c r="E788" s="15"/>
      <c r="F788" s="15"/>
      <c r="G788" s="15"/>
      <c r="H788" s="15"/>
      <c r="I788" s="15"/>
      <c r="J788" s="15"/>
      <c r="K788" s="15"/>
      <c r="L788" s="15"/>
      <c r="M788" s="15"/>
      <c r="N788" s="15"/>
      <c r="O788" s="15"/>
      <c r="P788" s="15"/>
      <c r="Q788" s="15"/>
      <c r="R788" s="15"/>
      <c r="S788" s="15"/>
      <c r="T788" s="15"/>
      <c r="U788" s="15"/>
      <c r="V788" s="15"/>
      <c r="W788" s="15"/>
      <c r="X788" s="15"/>
      <c r="Y788" s="15"/>
      <c r="Z788" s="15"/>
    </row>
    <row r="789" spans="1:26" ht="12.75" customHeight="1">
      <c r="A789" s="15"/>
      <c r="B789" s="15"/>
      <c r="C789" s="15"/>
      <c r="D789" s="15"/>
      <c r="E789" s="15"/>
      <c r="F789" s="15"/>
      <c r="G789" s="15"/>
      <c r="H789" s="15"/>
      <c r="I789" s="15"/>
      <c r="J789" s="15"/>
      <c r="K789" s="15"/>
      <c r="L789" s="15"/>
      <c r="M789" s="15"/>
      <c r="N789" s="15"/>
      <c r="O789" s="15"/>
      <c r="P789" s="15"/>
      <c r="Q789" s="15"/>
      <c r="R789" s="15"/>
      <c r="S789" s="15"/>
      <c r="T789" s="15"/>
      <c r="U789" s="15"/>
      <c r="V789" s="15"/>
      <c r="W789" s="15"/>
      <c r="X789" s="15"/>
      <c r="Y789" s="15"/>
      <c r="Z789" s="15"/>
    </row>
    <row r="790" spans="1:26" ht="12.75" customHeight="1">
      <c r="A790" s="15"/>
      <c r="B790" s="15"/>
      <c r="C790" s="15"/>
      <c r="D790" s="15"/>
      <c r="E790" s="15"/>
      <c r="F790" s="15"/>
      <c r="G790" s="15"/>
      <c r="H790" s="15"/>
      <c r="I790" s="15"/>
      <c r="J790" s="15"/>
      <c r="K790" s="15"/>
      <c r="L790" s="15"/>
      <c r="M790" s="15"/>
      <c r="N790" s="15"/>
      <c r="O790" s="15"/>
      <c r="P790" s="15"/>
      <c r="Q790" s="15"/>
      <c r="R790" s="15"/>
      <c r="S790" s="15"/>
      <c r="T790" s="15"/>
      <c r="U790" s="15"/>
      <c r="V790" s="15"/>
      <c r="W790" s="15"/>
      <c r="X790" s="15"/>
      <c r="Y790" s="15"/>
      <c r="Z790" s="15"/>
    </row>
    <row r="791" spans="1:26" ht="12.75" customHeight="1">
      <c r="A791" s="15"/>
      <c r="B791" s="15"/>
      <c r="C791" s="15"/>
      <c r="D791" s="15"/>
      <c r="E791" s="15"/>
      <c r="F791" s="15"/>
      <c r="G791" s="15"/>
      <c r="H791" s="15"/>
      <c r="I791" s="15"/>
      <c r="J791" s="15"/>
      <c r="K791" s="15"/>
      <c r="L791" s="15"/>
      <c r="M791" s="15"/>
      <c r="N791" s="15"/>
      <c r="O791" s="15"/>
      <c r="P791" s="15"/>
      <c r="Q791" s="15"/>
      <c r="R791" s="15"/>
      <c r="S791" s="15"/>
      <c r="T791" s="15"/>
      <c r="U791" s="15"/>
      <c r="V791" s="15"/>
      <c r="W791" s="15"/>
      <c r="X791" s="15"/>
      <c r="Y791" s="15"/>
      <c r="Z791" s="15"/>
    </row>
    <row r="792" spans="1:26" ht="12.75" customHeight="1">
      <c r="A792" s="15"/>
      <c r="B792" s="15"/>
      <c r="C792" s="15"/>
      <c r="D792" s="15"/>
      <c r="E792" s="15"/>
      <c r="F792" s="15"/>
      <c r="G792" s="15"/>
      <c r="H792" s="15"/>
      <c r="I792" s="15"/>
      <c r="J792" s="15"/>
      <c r="K792" s="15"/>
      <c r="L792" s="15"/>
      <c r="M792" s="15"/>
      <c r="N792" s="15"/>
      <c r="O792" s="15"/>
      <c r="P792" s="15"/>
      <c r="Q792" s="15"/>
      <c r="R792" s="15"/>
      <c r="S792" s="15"/>
      <c r="T792" s="15"/>
      <c r="U792" s="15"/>
      <c r="V792" s="15"/>
      <c r="W792" s="15"/>
      <c r="X792" s="15"/>
      <c r="Y792" s="15"/>
      <c r="Z792" s="15"/>
    </row>
    <row r="793" spans="1:26" ht="12.75" customHeight="1">
      <c r="A793" s="15"/>
      <c r="B793" s="15"/>
      <c r="C793" s="15"/>
      <c r="D793" s="15"/>
      <c r="E793" s="15"/>
      <c r="F793" s="15"/>
      <c r="G793" s="15"/>
      <c r="H793" s="15"/>
      <c r="I793" s="15"/>
      <c r="J793" s="15"/>
      <c r="K793" s="15"/>
      <c r="L793" s="15"/>
      <c r="M793" s="15"/>
      <c r="N793" s="15"/>
      <c r="O793" s="15"/>
      <c r="P793" s="15"/>
      <c r="Q793" s="15"/>
      <c r="R793" s="15"/>
      <c r="S793" s="15"/>
      <c r="T793" s="15"/>
      <c r="U793" s="15"/>
      <c r="V793" s="15"/>
      <c r="W793" s="15"/>
      <c r="X793" s="15"/>
      <c r="Y793" s="15"/>
      <c r="Z793" s="15"/>
    </row>
    <row r="794" spans="1:26" ht="12.75" customHeight="1">
      <c r="A794" s="15"/>
      <c r="B794" s="15"/>
      <c r="C794" s="15"/>
      <c r="D794" s="15"/>
      <c r="E794" s="15"/>
      <c r="F794" s="15"/>
      <c r="G794" s="15"/>
      <c r="H794" s="15"/>
      <c r="I794" s="15"/>
      <c r="J794" s="15"/>
      <c r="K794" s="15"/>
      <c r="L794" s="15"/>
      <c r="M794" s="15"/>
      <c r="N794" s="15"/>
      <c r="O794" s="15"/>
      <c r="P794" s="15"/>
      <c r="Q794" s="15"/>
      <c r="R794" s="15"/>
      <c r="S794" s="15"/>
      <c r="T794" s="15"/>
      <c r="U794" s="15"/>
      <c r="V794" s="15"/>
      <c r="W794" s="15"/>
      <c r="X794" s="15"/>
      <c r="Y794" s="15"/>
      <c r="Z794" s="15"/>
    </row>
    <row r="795" spans="1:26" ht="12.75" customHeight="1">
      <c r="A795" s="15"/>
      <c r="B795" s="15"/>
      <c r="C795" s="15"/>
      <c r="D795" s="15"/>
      <c r="E795" s="15"/>
      <c r="F795" s="15"/>
      <c r="G795" s="15"/>
      <c r="H795" s="15"/>
      <c r="I795" s="15"/>
      <c r="J795" s="15"/>
      <c r="K795" s="15"/>
      <c r="L795" s="15"/>
      <c r="M795" s="15"/>
      <c r="N795" s="15"/>
      <c r="O795" s="15"/>
      <c r="P795" s="15"/>
      <c r="Q795" s="15"/>
      <c r="R795" s="15"/>
      <c r="S795" s="15"/>
      <c r="T795" s="15"/>
      <c r="U795" s="15"/>
      <c r="V795" s="15"/>
      <c r="W795" s="15"/>
      <c r="X795" s="15"/>
      <c r="Y795" s="15"/>
      <c r="Z795" s="15"/>
    </row>
    <row r="796" spans="1:26" ht="12.75" customHeight="1">
      <c r="A796" s="15"/>
      <c r="B796" s="15"/>
      <c r="C796" s="15"/>
      <c r="D796" s="15"/>
      <c r="E796" s="15"/>
      <c r="F796" s="15"/>
      <c r="G796" s="15"/>
      <c r="H796" s="15"/>
      <c r="I796" s="15"/>
      <c r="J796" s="15"/>
      <c r="K796" s="15"/>
      <c r="L796" s="15"/>
      <c r="M796" s="15"/>
      <c r="N796" s="15"/>
      <c r="O796" s="15"/>
      <c r="P796" s="15"/>
      <c r="Q796" s="15"/>
      <c r="R796" s="15"/>
      <c r="S796" s="15"/>
      <c r="T796" s="15"/>
      <c r="U796" s="15"/>
      <c r="V796" s="15"/>
      <c r="W796" s="15"/>
      <c r="X796" s="15"/>
      <c r="Y796" s="15"/>
      <c r="Z796" s="15"/>
    </row>
    <row r="797" spans="1:26" ht="12.75" customHeight="1">
      <c r="A797" s="15"/>
      <c r="B797" s="15"/>
      <c r="C797" s="15"/>
      <c r="D797" s="15"/>
      <c r="E797" s="15"/>
      <c r="F797" s="15"/>
      <c r="G797" s="15"/>
      <c r="H797" s="15"/>
      <c r="I797" s="15"/>
      <c r="J797" s="15"/>
      <c r="K797" s="15"/>
      <c r="L797" s="15"/>
      <c r="M797" s="15"/>
      <c r="N797" s="15"/>
      <c r="O797" s="15"/>
      <c r="P797" s="15"/>
      <c r="Q797" s="15"/>
      <c r="R797" s="15"/>
      <c r="S797" s="15"/>
      <c r="T797" s="15"/>
      <c r="U797" s="15"/>
      <c r="V797" s="15"/>
      <c r="W797" s="15"/>
      <c r="X797" s="15"/>
      <c r="Y797" s="15"/>
      <c r="Z797" s="15"/>
    </row>
    <row r="798" spans="1:26" ht="12.75" customHeight="1">
      <c r="A798" s="15"/>
      <c r="B798" s="15"/>
      <c r="C798" s="15"/>
      <c r="D798" s="15"/>
      <c r="E798" s="15"/>
      <c r="F798" s="15"/>
      <c r="G798" s="15"/>
      <c r="H798" s="15"/>
      <c r="I798" s="15"/>
      <c r="J798" s="15"/>
      <c r="K798" s="15"/>
      <c r="L798" s="15"/>
      <c r="M798" s="15"/>
      <c r="N798" s="15"/>
      <c r="O798" s="15"/>
      <c r="P798" s="15"/>
      <c r="Q798" s="15"/>
      <c r="R798" s="15"/>
      <c r="S798" s="15"/>
      <c r="T798" s="15"/>
      <c r="U798" s="15"/>
      <c r="V798" s="15"/>
      <c r="W798" s="15"/>
      <c r="X798" s="15"/>
      <c r="Y798" s="15"/>
      <c r="Z798" s="15"/>
    </row>
    <row r="799" spans="1:26" ht="12.75" customHeight="1">
      <c r="A799" s="15"/>
      <c r="B799" s="15"/>
      <c r="C799" s="15"/>
      <c r="D799" s="15"/>
      <c r="E799" s="15"/>
      <c r="F799" s="15"/>
      <c r="G799" s="15"/>
      <c r="H799" s="15"/>
      <c r="I799" s="15"/>
      <c r="J799" s="15"/>
      <c r="K799" s="15"/>
      <c r="L799" s="15"/>
      <c r="M799" s="15"/>
      <c r="N799" s="15"/>
      <c r="O799" s="15"/>
      <c r="P799" s="15"/>
      <c r="Q799" s="15"/>
      <c r="R799" s="15"/>
      <c r="S799" s="15"/>
      <c r="T799" s="15"/>
      <c r="U799" s="15"/>
      <c r="V799" s="15"/>
      <c r="W799" s="15"/>
      <c r="X799" s="15"/>
      <c r="Y799" s="15"/>
      <c r="Z799" s="15"/>
    </row>
    <row r="800" spans="1:26" ht="12.75" customHeight="1">
      <c r="A800" s="15"/>
      <c r="B800" s="15"/>
      <c r="C800" s="15"/>
      <c r="D800" s="15"/>
      <c r="E800" s="15"/>
      <c r="F800" s="15"/>
      <c r="G800" s="15"/>
      <c r="H800" s="15"/>
      <c r="I800" s="15"/>
      <c r="J800" s="15"/>
      <c r="K800" s="15"/>
      <c r="L800" s="15"/>
      <c r="M800" s="15"/>
      <c r="N800" s="15"/>
      <c r="O800" s="15"/>
      <c r="P800" s="15"/>
      <c r="Q800" s="15"/>
      <c r="R800" s="15"/>
      <c r="S800" s="15"/>
      <c r="T800" s="15"/>
      <c r="U800" s="15"/>
      <c r="V800" s="15"/>
      <c r="W800" s="15"/>
      <c r="X800" s="15"/>
      <c r="Y800" s="15"/>
      <c r="Z800" s="15"/>
    </row>
    <row r="801" spans="1:26" ht="12.75" customHeight="1">
      <c r="A801" s="15"/>
      <c r="B801" s="15"/>
      <c r="C801" s="15"/>
      <c r="D801" s="15"/>
      <c r="E801" s="15"/>
      <c r="F801" s="15"/>
      <c r="G801" s="15"/>
      <c r="H801" s="15"/>
      <c r="I801" s="15"/>
      <c r="J801" s="15"/>
      <c r="K801" s="15"/>
      <c r="L801" s="15"/>
      <c r="M801" s="15"/>
      <c r="N801" s="15"/>
      <c r="O801" s="15"/>
      <c r="P801" s="15"/>
      <c r="Q801" s="15"/>
      <c r="R801" s="15"/>
      <c r="S801" s="15"/>
      <c r="T801" s="15"/>
      <c r="U801" s="15"/>
      <c r="V801" s="15"/>
      <c r="W801" s="15"/>
      <c r="X801" s="15"/>
      <c r="Y801" s="15"/>
      <c r="Z801" s="15"/>
    </row>
    <row r="802" spans="1:26" ht="12.75" customHeight="1">
      <c r="A802" s="15"/>
      <c r="B802" s="15"/>
      <c r="C802" s="15"/>
      <c r="D802" s="15"/>
      <c r="E802" s="15"/>
      <c r="F802" s="15"/>
      <c r="G802" s="15"/>
      <c r="H802" s="15"/>
      <c r="I802" s="15"/>
      <c r="J802" s="15"/>
      <c r="K802" s="15"/>
      <c r="L802" s="15"/>
      <c r="M802" s="15"/>
      <c r="N802" s="15"/>
      <c r="O802" s="15"/>
      <c r="P802" s="15"/>
      <c r="Q802" s="15"/>
      <c r="R802" s="15"/>
      <c r="S802" s="15"/>
      <c r="T802" s="15"/>
      <c r="U802" s="15"/>
      <c r="V802" s="15"/>
      <c r="W802" s="15"/>
      <c r="X802" s="15"/>
      <c r="Y802" s="15"/>
      <c r="Z802" s="15"/>
    </row>
    <row r="803" spans="1:26" ht="12.75" customHeight="1">
      <c r="A803" s="15"/>
      <c r="B803" s="15"/>
      <c r="C803" s="15"/>
      <c r="D803" s="15"/>
      <c r="E803" s="15"/>
      <c r="F803" s="15"/>
      <c r="G803" s="15"/>
      <c r="H803" s="15"/>
      <c r="I803" s="15"/>
      <c r="J803" s="15"/>
      <c r="K803" s="15"/>
      <c r="L803" s="15"/>
      <c r="M803" s="15"/>
      <c r="N803" s="15"/>
      <c r="O803" s="15"/>
      <c r="P803" s="15"/>
      <c r="Q803" s="15"/>
      <c r="R803" s="15"/>
      <c r="S803" s="15"/>
      <c r="T803" s="15"/>
      <c r="U803" s="15"/>
      <c r="V803" s="15"/>
      <c r="W803" s="15"/>
      <c r="X803" s="15"/>
      <c r="Y803" s="15"/>
      <c r="Z803" s="15"/>
    </row>
    <row r="804" spans="1:26" ht="12.75" customHeight="1">
      <c r="A804" s="15"/>
      <c r="B804" s="15"/>
      <c r="C804" s="15"/>
      <c r="D804" s="15"/>
      <c r="E804" s="15"/>
      <c r="F804" s="15"/>
      <c r="G804" s="15"/>
      <c r="H804" s="15"/>
      <c r="I804" s="15"/>
      <c r="J804" s="15"/>
      <c r="K804" s="15"/>
      <c r="L804" s="15"/>
      <c r="M804" s="15"/>
      <c r="N804" s="15"/>
      <c r="O804" s="15"/>
      <c r="P804" s="15"/>
      <c r="Q804" s="15"/>
      <c r="R804" s="15"/>
      <c r="S804" s="15"/>
      <c r="T804" s="15"/>
      <c r="U804" s="15"/>
      <c r="V804" s="15"/>
      <c r="W804" s="15"/>
      <c r="X804" s="15"/>
      <c r="Y804" s="15"/>
      <c r="Z804" s="15"/>
    </row>
    <row r="805" spans="1:26" ht="12.75" customHeight="1">
      <c r="A805" s="15"/>
      <c r="B805" s="15"/>
      <c r="C805" s="15"/>
      <c r="D805" s="15"/>
      <c r="E805" s="15"/>
      <c r="F805" s="15"/>
      <c r="G805" s="15"/>
      <c r="H805" s="15"/>
      <c r="I805" s="15"/>
      <c r="J805" s="15"/>
      <c r="K805" s="15"/>
      <c r="L805" s="15"/>
      <c r="M805" s="15"/>
      <c r="N805" s="15"/>
      <c r="O805" s="15"/>
      <c r="P805" s="15"/>
      <c r="Q805" s="15"/>
      <c r="R805" s="15"/>
      <c r="S805" s="15"/>
      <c r="T805" s="15"/>
      <c r="U805" s="15"/>
      <c r="V805" s="15"/>
      <c r="W805" s="15"/>
      <c r="X805" s="15"/>
      <c r="Y805" s="15"/>
      <c r="Z805" s="15"/>
    </row>
    <row r="806" spans="1:26" ht="12.75" customHeight="1">
      <c r="A806" s="15"/>
      <c r="B806" s="15"/>
      <c r="C806" s="15"/>
      <c r="D806" s="15"/>
      <c r="E806" s="15"/>
      <c r="F806" s="15"/>
      <c r="G806" s="15"/>
      <c r="H806" s="15"/>
      <c r="I806" s="15"/>
      <c r="J806" s="15"/>
      <c r="K806" s="15"/>
      <c r="L806" s="15"/>
      <c r="M806" s="15"/>
      <c r="N806" s="15"/>
      <c r="O806" s="15"/>
      <c r="P806" s="15"/>
      <c r="Q806" s="15"/>
      <c r="R806" s="15"/>
      <c r="S806" s="15"/>
      <c r="T806" s="15"/>
      <c r="U806" s="15"/>
      <c r="V806" s="15"/>
      <c r="W806" s="15"/>
      <c r="X806" s="15"/>
      <c r="Y806" s="15"/>
      <c r="Z806" s="15"/>
    </row>
    <row r="807" spans="1:26" ht="12.75" customHeight="1">
      <c r="A807" s="15"/>
      <c r="B807" s="15"/>
      <c r="C807" s="15"/>
      <c r="D807" s="15"/>
      <c r="E807" s="15"/>
      <c r="F807" s="15"/>
      <c r="G807" s="15"/>
      <c r="H807" s="15"/>
      <c r="I807" s="15"/>
      <c r="J807" s="15"/>
      <c r="K807" s="15"/>
      <c r="L807" s="15"/>
      <c r="M807" s="15"/>
      <c r="N807" s="15"/>
      <c r="O807" s="15"/>
      <c r="P807" s="15"/>
      <c r="Q807" s="15"/>
      <c r="R807" s="15"/>
      <c r="S807" s="15"/>
      <c r="T807" s="15"/>
      <c r="U807" s="15"/>
      <c r="V807" s="15"/>
      <c r="W807" s="15"/>
      <c r="X807" s="15"/>
      <c r="Y807" s="15"/>
      <c r="Z807" s="15"/>
    </row>
    <row r="808" spans="1:26" ht="12.75" customHeight="1">
      <c r="A808" s="15"/>
      <c r="B808" s="15"/>
      <c r="C808" s="15"/>
      <c r="D808" s="15"/>
      <c r="E808" s="15"/>
      <c r="F808" s="15"/>
      <c r="G808" s="15"/>
      <c r="H808" s="15"/>
      <c r="I808" s="15"/>
      <c r="J808" s="15"/>
      <c r="K808" s="15"/>
      <c r="L808" s="15"/>
      <c r="M808" s="15"/>
      <c r="N808" s="15"/>
      <c r="O808" s="15"/>
      <c r="P808" s="15"/>
      <c r="Q808" s="15"/>
      <c r="R808" s="15"/>
      <c r="S808" s="15"/>
      <c r="T808" s="15"/>
      <c r="U808" s="15"/>
      <c r="V808" s="15"/>
      <c r="W808" s="15"/>
      <c r="X808" s="15"/>
      <c r="Y808" s="15"/>
      <c r="Z808" s="15"/>
    </row>
    <row r="809" spans="1:26" ht="12.75" customHeight="1">
      <c r="A809" s="15"/>
      <c r="B809" s="15"/>
      <c r="C809" s="15"/>
      <c r="D809" s="15"/>
      <c r="E809" s="15"/>
      <c r="F809" s="15"/>
      <c r="G809" s="15"/>
      <c r="H809" s="15"/>
      <c r="I809" s="15"/>
      <c r="J809" s="15"/>
      <c r="K809" s="15"/>
      <c r="L809" s="15"/>
      <c r="M809" s="15"/>
      <c r="N809" s="15"/>
      <c r="O809" s="15"/>
      <c r="P809" s="15"/>
      <c r="Q809" s="15"/>
      <c r="R809" s="15"/>
      <c r="S809" s="15"/>
      <c r="T809" s="15"/>
      <c r="U809" s="15"/>
      <c r="V809" s="15"/>
      <c r="W809" s="15"/>
      <c r="X809" s="15"/>
      <c r="Y809" s="15"/>
      <c r="Z809" s="15"/>
    </row>
    <row r="810" spans="1:26" ht="12.75" customHeight="1">
      <c r="A810" s="15"/>
      <c r="B810" s="15"/>
      <c r="C810" s="15"/>
      <c r="D810" s="15"/>
      <c r="E810" s="15"/>
      <c r="F810" s="15"/>
      <c r="G810" s="15"/>
      <c r="H810" s="15"/>
      <c r="I810" s="15"/>
      <c r="J810" s="15"/>
      <c r="K810" s="15"/>
      <c r="L810" s="15"/>
      <c r="M810" s="15"/>
      <c r="N810" s="15"/>
      <c r="O810" s="15"/>
      <c r="P810" s="15"/>
      <c r="Q810" s="15"/>
      <c r="R810" s="15"/>
      <c r="S810" s="15"/>
      <c r="T810" s="15"/>
      <c r="U810" s="15"/>
      <c r="V810" s="15"/>
      <c r="W810" s="15"/>
      <c r="X810" s="15"/>
      <c r="Y810" s="15"/>
      <c r="Z810" s="15"/>
    </row>
    <row r="811" spans="1:26" ht="12.75" customHeight="1">
      <c r="A811" s="15"/>
      <c r="B811" s="15"/>
      <c r="C811" s="15"/>
      <c r="D811" s="15"/>
      <c r="E811" s="15"/>
      <c r="F811" s="15"/>
      <c r="G811" s="15"/>
      <c r="H811" s="15"/>
      <c r="I811" s="15"/>
      <c r="J811" s="15"/>
      <c r="K811" s="15"/>
      <c r="L811" s="15"/>
      <c r="M811" s="15"/>
      <c r="N811" s="15"/>
      <c r="O811" s="15"/>
      <c r="P811" s="15"/>
      <c r="Q811" s="15"/>
      <c r="R811" s="15"/>
      <c r="S811" s="15"/>
      <c r="T811" s="15"/>
      <c r="U811" s="15"/>
      <c r="V811" s="15"/>
      <c r="W811" s="15"/>
      <c r="X811" s="15"/>
      <c r="Y811" s="15"/>
      <c r="Z811" s="15"/>
    </row>
    <row r="812" spans="1:26" ht="12.75" customHeight="1">
      <c r="A812" s="15"/>
      <c r="B812" s="15"/>
      <c r="C812" s="15"/>
      <c r="D812" s="15"/>
      <c r="E812" s="15"/>
      <c r="F812" s="15"/>
      <c r="G812" s="15"/>
      <c r="H812" s="15"/>
      <c r="I812" s="15"/>
      <c r="J812" s="15"/>
      <c r="K812" s="15"/>
      <c r="L812" s="15"/>
      <c r="M812" s="15"/>
      <c r="N812" s="15"/>
      <c r="O812" s="15"/>
      <c r="P812" s="15"/>
      <c r="Q812" s="15"/>
      <c r="R812" s="15"/>
      <c r="S812" s="15"/>
      <c r="T812" s="15"/>
      <c r="U812" s="15"/>
      <c r="V812" s="15"/>
      <c r="W812" s="15"/>
      <c r="X812" s="15"/>
      <c r="Y812" s="15"/>
      <c r="Z812" s="15"/>
    </row>
    <row r="813" spans="1:26" ht="12.75" customHeight="1">
      <c r="A813" s="15"/>
      <c r="B813" s="15"/>
      <c r="C813" s="15"/>
      <c r="D813" s="15"/>
      <c r="E813" s="15"/>
      <c r="F813" s="15"/>
      <c r="G813" s="15"/>
      <c r="H813" s="15"/>
      <c r="I813" s="15"/>
      <c r="J813" s="15"/>
      <c r="K813" s="15"/>
      <c r="L813" s="15"/>
      <c r="M813" s="15"/>
      <c r="N813" s="15"/>
      <c r="O813" s="15"/>
      <c r="P813" s="15"/>
      <c r="Q813" s="15"/>
      <c r="R813" s="15"/>
      <c r="S813" s="15"/>
      <c r="T813" s="15"/>
      <c r="U813" s="15"/>
      <c r="V813" s="15"/>
      <c r="W813" s="15"/>
      <c r="X813" s="15"/>
      <c r="Y813" s="15"/>
      <c r="Z813" s="15"/>
    </row>
    <row r="814" spans="1:26" ht="12.75" customHeight="1">
      <c r="A814" s="15"/>
      <c r="B814" s="15"/>
      <c r="C814" s="15"/>
      <c r="D814" s="15"/>
      <c r="E814" s="15"/>
      <c r="F814" s="15"/>
      <c r="G814" s="15"/>
      <c r="H814" s="15"/>
      <c r="I814" s="15"/>
      <c r="J814" s="15"/>
      <c r="K814" s="15"/>
      <c r="L814" s="15"/>
      <c r="M814" s="15"/>
      <c r="N814" s="15"/>
      <c r="O814" s="15"/>
      <c r="P814" s="15"/>
      <c r="Q814" s="15"/>
      <c r="R814" s="15"/>
      <c r="S814" s="15"/>
      <c r="T814" s="15"/>
      <c r="U814" s="15"/>
      <c r="V814" s="15"/>
      <c r="W814" s="15"/>
      <c r="X814" s="15"/>
      <c r="Y814" s="15"/>
      <c r="Z814" s="15"/>
    </row>
    <row r="815" spans="1:26" ht="12.75" customHeight="1">
      <c r="A815" s="15"/>
      <c r="B815" s="15"/>
      <c r="C815" s="15"/>
      <c r="D815" s="15"/>
      <c r="E815" s="15"/>
      <c r="F815" s="15"/>
      <c r="G815" s="15"/>
      <c r="H815" s="15"/>
      <c r="I815" s="15"/>
      <c r="J815" s="15"/>
      <c r="K815" s="15"/>
      <c r="L815" s="15"/>
      <c r="M815" s="15"/>
      <c r="N815" s="15"/>
      <c r="O815" s="15"/>
      <c r="P815" s="15"/>
      <c r="Q815" s="15"/>
      <c r="R815" s="15"/>
      <c r="S815" s="15"/>
      <c r="T815" s="15"/>
      <c r="U815" s="15"/>
      <c r="V815" s="15"/>
      <c r="W815" s="15"/>
      <c r="X815" s="15"/>
      <c r="Y815" s="15"/>
      <c r="Z815" s="15"/>
    </row>
    <row r="816" spans="1:26" ht="12.75" customHeight="1">
      <c r="A816" s="15"/>
      <c r="B816" s="15"/>
      <c r="C816" s="15"/>
      <c r="D816" s="15"/>
      <c r="E816" s="15"/>
      <c r="F816" s="15"/>
      <c r="G816" s="15"/>
      <c r="H816" s="15"/>
      <c r="I816" s="15"/>
      <c r="J816" s="15"/>
      <c r="K816" s="15"/>
      <c r="L816" s="15"/>
      <c r="M816" s="15"/>
      <c r="N816" s="15"/>
      <c r="O816" s="15"/>
      <c r="P816" s="15"/>
      <c r="Q816" s="15"/>
      <c r="R816" s="15"/>
      <c r="S816" s="15"/>
      <c r="T816" s="15"/>
      <c r="U816" s="15"/>
      <c r="V816" s="15"/>
      <c r="W816" s="15"/>
      <c r="X816" s="15"/>
      <c r="Y816" s="15"/>
      <c r="Z816" s="15"/>
    </row>
    <row r="817" spans="1:26" ht="12.75" customHeight="1">
      <c r="A817" s="15"/>
      <c r="B817" s="15"/>
      <c r="C817" s="15"/>
      <c r="D817" s="15"/>
      <c r="E817" s="15"/>
      <c r="F817" s="15"/>
      <c r="G817" s="15"/>
      <c r="H817" s="15"/>
      <c r="I817" s="15"/>
      <c r="J817" s="15"/>
      <c r="K817" s="15"/>
      <c r="L817" s="15"/>
      <c r="M817" s="15"/>
      <c r="N817" s="15"/>
      <c r="O817" s="15"/>
      <c r="P817" s="15"/>
      <c r="Q817" s="15"/>
      <c r="R817" s="15"/>
      <c r="S817" s="15"/>
      <c r="T817" s="15"/>
      <c r="U817" s="15"/>
      <c r="V817" s="15"/>
      <c r="W817" s="15"/>
      <c r="X817" s="15"/>
      <c r="Y817" s="15"/>
      <c r="Z817" s="15"/>
    </row>
    <row r="818" spans="1:26" ht="12.75" customHeight="1">
      <c r="A818" s="15"/>
      <c r="B818" s="15"/>
      <c r="C818" s="15"/>
      <c r="D818" s="15"/>
      <c r="E818" s="15"/>
      <c r="F818" s="15"/>
      <c r="G818" s="15"/>
      <c r="H818" s="15"/>
      <c r="I818" s="15"/>
      <c r="J818" s="15"/>
      <c r="K818" s="15"/>
      <c r="L818" s="15"/>
      <c r="M818" s="15"/>
      <c r="N818" s="15"/>
      <c r="O818" s="15"/>
      <c r="P818" s="15"/>
      <c r="Q818" s="15"/>
      <c r="R818" s="15"/>
      <c r="S818" s="15"/>
      <c r="T818" s="15"/>
      <c r="U818" s="15"/>
      <c r="V818" s="15"/>
      <c r="W818" s="15"/>
      <c r="X818" s="15"/>
      <c r="Y818" s="15"/>
      <c r="Z818" s="15"/>
    </row>
    <row r="819" spans="1:26" ht="12.75" customHeight="1">
      <c r="A819" s="15"/>
      <c r="B819" s="15"/>
      <c r="C819" s="15"/>
      <c r="D819" s="15"/>
      <c r="E819" s="15"/>
      <c r="F819" s="15"/>
      <c r="G819" s="15"/>
      <c r="H819" s="15"/>
      <c r="I819" s="15"/>
      <c r="J819" s="15"/>
      <c r="K819" s="15"/>
      <c r="L819" s="15"/>
      <c r="M819" s="15"/>
      <c r="N819" s="15"/>
      <c r="O819" s="15"/>
      <c r="P819" s="15"/>
      <c r="Q819" s="15"/>
      <c r="R819" s="15"/>
      <c r="S819" s="15"/>
      <c r="T819" s="15"/>
      <c r="U819" s="15"/>
      <c r="V819" s="15"/>
      <c r="W819" s="15"/>
      <c r="X819" s="15"/>
      <c r="Y819" s="15"/>
      <c r="Z819" s="15"/>
    </row>
    <row r="820" spans="1:26" ht="12.75" customHeight="1">
      <c r="A820" s="15"/>
      <c r="B820" s="15"/>
      <c r="C820" s="15"/>
      <c r="D820" s="15"/>
      <c r="E820" s="15"/>
      <c r="F820" s="15"/>
      <c r="G820" s="15"/>
      <c r="H820" s="15"/>
      <c r="I820" s="15"/>
      <c r="J820" s="15"/>
      <c r="K820" s="15"/>
      <c r="L820" s="15"/>
      <c r="M820" s="15"/>
      <c r="N820" s="15"/>
      <c r="O820" s="15"/>
      <c r="P820" s="15"/>
      <c r="Q820" s="15"/>
      <c r="R820" s="15"/>
      <c r="S820" s="15"/>
      <c r="T820" s="15"/>
      <c r="U820" s="15"/>
      <c r="V820" s="15"/>
      <c r="W820" s="15"/>
      <c r="X820" s="15"/>
      <c r="Y820" s="15"/>
      <c r="Z820" s="15"/>
    </row>
    <row r="821" spans="1:26" ht="12.75" customHeight="1">
      <c r="A821" s="15"/>
      <c r="B821" s="15"/>
      <c r="C821" s="15"/>
      <c r="D821" s="15"/>
      <c r="E821" s="15"/>
      <c r="F821" s="15"/>
      <c r="G821" s="15"/>
      <c r="H821" s="15"/>
      <c r="I821" s="15"/>
      <c r="J821" s="15"/>
      <c r="K821" s="15"/>
      <c r="L821" s="15"/>
      <c r="M821" s="15"/>
      <c r="N821" s="15"/>
      <c r="O821" s="15"/>
      <c r="P821" s="15"/>
      <c r="Q821" s="15"/>
      <c r="R821" s="15"/>
      <c r="S821" s="15"/>
      <c r="T821" s="15"/>
      <c r="U821" s="15"/>
      <c r="V821" s="15"/>
      <c r="W821" s="15"/>
      <c r="X821" s="15"/>
      <c r="Y821" s="15"/>
      <c r="Z821" s="15"/>
    </row>
    <row r="822" spans="1:26" ht="12.75" customHeight="1">
      <c r="A822" s="15"/>
      <c r="B822" s="15"/>
      <c r="C822" s="15"/>
      <c r="D822" s="15"/>
      <c r="E822" s="15"/>
      <c r="F822" s="15"/>
      <c r="G822" s="15"/>
      <c r="H822" s="15"/>
      <c r="I822" s="15"/>
      <c r="J822" s="15"/>
      <c r="K822" s="15"/>
      <c r="L822" s="15"/>
      <c r="M822" s="15"/>
      <c r="N822" s="15"/>
      <c r="O822" s="15"/>
      <c r="P822" s="15"/>
      <c r="Q822" s="15"/>
      <c r="R822" s="15"/>
      <c r="S822" s="15"/>
      <c r="T822" s="15"/>
      <c r="U822" s="15"/>
      <c r="V822" s="15"/>
      <c r="W822" s="15"/>
      <c r="X822" s="15"/>
      <c r="Y822" s="15"/>
      <c r="Z822" s="15"/>
    </row>
    <row r="823" spans="1:26" ht="12.75" customHeight="1">
      <c r="A823" s="15"/>
      <c r="B823" s="15"/>
      <c r="C823" s="15"/>
      <c r="D823" s="15"/>
      <c r="E823" s="15"/>
      <c r="F823" s="15"/>
      <c r="G823" s="15"/>
      <c r="H823" s="15"/>
      <c r="I823" s="15"/>
      <c r="J823" s="15"/>
      <c r="K823" s="15"/>
      <c r="L823" s="15"/>
      <c r="M823" s="15"/>
      <c r="N823" s="15"/>
      <c r="O823" s="15"/>
      <c r="P823" s="15"/>
      <c r="Q823" s="15"/>
      <c r="R823" s="15"/>
      <c r="S823" s="15"/>
      <c r="T823" s="15"/>
      <c r="U823" s="15"/>
      <c r="V823" s="15"/>
      <c r="W823" s="15"/>
      <c r="X823" s="15"/>
      <c r="Y823" s="15"/>
      <c r="Z823" s="15"/>
    </row>
    <row r="824" spans="1:26" ht="12.75" customHeight="1">
      <c r="A824" s="15"/>
      <c r="B824" s="15"/>
      <c r="C824" s="15"/>
      <c r="D824" s="15"/>
      <c r="E824" s="15"/>
      <c r="F824" s="15"/>
      <c r="G824" s="15"/>
      <c r="H824" s="15"/>
      <c r="I824" s="15"/>
      <c r="J824" s="15"/>
      <c r="K824" s="15"/>
      <c r="L824" s="15"/>
      <c r="M824" s="15"/>
      <c r="N824" s="15"/>
      <c r="O824" s="15"/>
      <c r="P824" s="15"/>
      <c r="Q824" s="15"/>
      <c r="R824" s="15"/>
      <c r="S824" s="15"/>
      <c r="T824" s="15"/>
      <c r="U824" s="15"/>
      <c r="V824" s="15"/>
      <c r="W824" s="15"/>
      <c r="X824" s="15"/>
      <c r="Y824" s="15"/>
      <c r="Z824" s="15"/>
    </row>
    <row r="825" spans="1:26" ht="12.75" customHeight="1">
      <c r="A825" s="15"/>
      <c r="B825" s="15"/>
      <c r="C825" s="15"/>
      <c r="D825" s="15"/>
      <c r="E825" s="15"/>
      <c r="F825" s="15"/>
      <c r="G825" s="15"/>
      <c r="H825" s="15"/>
      <c r="I825" s="15"/>
      <c r="J825" s="15"/>
      <c r="K825" s="15"/>
      <c r="L825" s="15"/>
      <c r="M825" s="15"/>
      <c r="N825" s="15"/>
      <c r="O825" s="15"/>
      <c r="P825" s="15"/>
      <c r="Q825" s="15"/>
      <c r="R825" s="15"/>
      <c r="S825" s="15"/>
      <c r="T825" s="15"/>
      <c r="U825" s="15"/>
      <c r="V825" s="15"/>
      <c r="W825" s="15"/>
      <c r="X825" s="15"/>
      <c r="Y825" s="15"/>
      <c r="Z825" s="15"/>
    </row>
    <row r="826" spans="1:26" ht="12.75" customHeight="1">
      <c r="A826" s="15"/>
      <c r="B826" s="15"/>
      <c r="C826" s="15"/>
      <c r="D826" s="15"/>
      <c r="E826" s="15"/>
      <c r="F826" s="15"/>
      <c r="G826" s="15"/>
      <c r="H826" s="15"/>
      <c r="I826" s="15"/>
      <c r="J826" s="15"/>
      <c r="K826" s="15"/>
      <c r="L826" s="15"/>
      <c r="M826" s="15"/>
      <c r="N826" s="15"/>
      <c r="O826" s="15"/>
      <c r="P826" s="15"/>
      <c r="Q826" s="15"/>
      <c r="R826" s="15"/>
      <c r="S826" s="15"/>
      <c r="T826" s="15"/>
      <c r="U826" s="15"/>
      <c r="V826" s="15"/>
      <c r="W826" s="15"/>
      <c r="X826" s="15"/>
      <c r="Y826" s="15"/>
      <c r="Z826" s="15"/>
    </row>
    <row r="827" spans="1:26" ht="12.75" customHeight="1">
      <c r="A827" s="15"/>
      <c r="B827" s="15"/>
      <c r="C827" s="15"/>
      <c r="D827" s="15"/>
      <c r="E827" s="15"/>
      <c r="F827" s="15"/>
      <c r="G827" s="15"/>
      <c r="H827" s="15"/>
      <c r="I827" s="15"/>
      <c r="J827" s="15"/>
      <c r="K827" s="15"/>
      <c r="L827" s="15"/>
      <c r="M827" s="15"/>
      <c r="N827" s="15"/>
      <c r="O827" s="15"/>
      <c r="P827" s="15"/>
      <c r="Q827" s="15"/>
      <c r="R827" s="15"/>
      <c r="S827" s="15"/>
      <c r="T827" s="15"/>
      <c r="U827" s="15"/>
      <c r="V827" s="15"/>
      <c r="W827" s="15"/>
      <c r="X827" s="15"/>
      <c r="Y827" s="15"/>
      <c r="Z827" s="15"/>
    </row>
    <row r="828" spans="1:26" ht="12.75" customHeight="1">
      <c r="A828" s="15"/>
      <c r="B828" s="15"/>
      <c r="C828" s="15"/>
      <c r="D828" s="15"/>
      <c r="E828" s="15"/>
      <c r="F828" s="15"/>
      <c r="G828" s="15"/>
      <c r="H828" s="15"/>
      <c r="I828" s="15"/>
      <c r="J828" s="15"/>
      <c r="K828" s="15"/>
      <c r="L828" s="15"/>
      <c r="M828" s="15"/>
      <c r="N828" s="15"/>
      <c r="O828" s="15"/>
      <c r="P828" s="15"/>
      <c r="Q828" s="15"/>
      <c r="R828" s="15"/>
      <c r="S828" s="15"/>
      <c r="T828" s="15"/>
      <c r="U828" s="15"/>
      <c r="V828" s="15"/>
      <c r="W828" s="15"/>
      <c r="X828" s="15"/>
      <c r="Y828" s="15"/>
      <c r="Z828" s="15"/>
    </row>
    <row r="829" spans="1:26" ht="12.75" customHeight="1">
      <c r="A829" s="15"/>
      <c r="B829" s="15"/>
      <c r="C829" s="15"/>
      <c r="D829" s="15"/>
      <c r="E829" s="15"/>
      <c r="F829" s="15"/>
      <c r="G829" s="15"/>
      <c r="H829" s="15"/>
      <c r="I829" s="15"/>
      <c r="J829" s="15"/>
      <c r="K829" s="15"/>
      <c r="L829" s="15"/>
      <c r="M829" s="15"/>
      <c r="N829" s="15"/>
      <c r="O829" s="15"/>
      <c r="P829" s="15"/>
      <c r="Q829" s="15"/>
      <c r="R829" s="15"/>
      <c r="S829" s="15"/>
      <c r="T829" s="15"/>
      <c r="U829" s="15"/>
      <c r="V829" s="15"/>
      <c r="W829" s="15"/>
      <c r="X829" s="15"/>
      <c r="Y829" s="15"/>
      <c r="Z829" s="15"/>
    </row>
    <row r="830" spans="1:26" ht="12.75" customHeight="1">
      <c r="A830" s="15"/>
      <c r="B830" s="15"/>
      <c r="C830" s="15"/>
      <c r="D830" s="15"/>
      <c r="E830" s="15"/>
      <c r="F830" s="15"/>
      <c r="G830" s="15"/>
      <c r="H830" s="15"/>
      <c r="I830" s="15"/>
      <c r="J830" s="15"/>
      <c r="K830" s="15"/>
      <c r="L830" s="15"/>
      <c r="M830" s="15"/>
      <c r="N830" s="15"/>
      <c r="O830" s="15"/>
      <c r="P830" s="15"/>
      <c r="Q830" s="15"/>
      <c r="R830" s="15"/>
      <c r="S830" s="15"/>
      <c r="T830" s="15"/>
      <c r="U830" s="15"/>
      <c r="V830" s="15"/>
      <c r="W830" s="15"/>
      <c r="X830" s="15"/>
      <c r="Y830" s="15"/>
      <c r="Z830" s="15"/>
    </row>
    <row r="831" spans="1:26" ht="12.75" customHeight="1">
      <c r="A831" s="15"/>
      <c r="B831" s="15"/>
      <c r="C831" s="15"/>
      <c r="D831" s="15"/>
      <c r="E831" s="15"/>
      <c r="F831" s="15"/>
      <c r="G831" s="15"/>
      <c r="H831" s="15"/>
      <c r="I831" s="15"/>
      <c r="J831" s="15"/>
      <c r="K831" s="15"/>
      <c r="L831" s="15"/>
      <c r="M831" s="15"/>
      <c r="N831" s="15"/>
      <c r="O831" s="15"/>
      <c r="P831" s="15"/>
      <c r="Q831" s="15"/>
      <c r="R831" s="15"/>
      <c r="S831" s="15"/>
      <c r="T831" s="15"/>
      <c r="U831" s="15"/>
      <c r="V831" s="15"/>
      <c r="W831" s="15"/>
      <c r="X831" s="15"/>
      <c r="Y831" s="15"/>
      <c r="Z831" s="15"/>
    </row>
    <row r="832" spans="1:26" ht="12.75" customHeight="1">
      <c r="A832" s="15"/>
      <c r="B832" s="15"/>
      <c r="C832" s="15"/>
      <c r="D832" s="15"/>
      <c r="E832" s="15"/>
      <c r="F832" s="15"/>
      <c r="G832" s="15"/>
      <c r="H832" s="15"/>
      <c r="I832" s="15"/>
      <c r="J832" s="15"/>
      <c r="K832" s="15"/>
      <c r="L832" s="15"/>
      <c r="M832" s="15"/>
      <c r="N832" s="15"/>
      <c r="O832" s="15"/>
      <c r="P832" s="15"/>
      <c r="Q832" s="15"/>
      <c r="R832" s="15"/>
      <c r="S832" s="15"/>
      <c r="T832" s="15"/>
      <c r="U832" s="15"/>
      <c r="V832" s="15"/>
      <c r="W832" s="15"/>
      <c r="X832" s="15"/>
      <c r="Y832" s="15"/>
      <c r="Z832" s="15"/>
    </row>
    <row r="833" spans="1:26" ht="12.75" customHeight="1">
      <c r="A833" s="15"/>
      <c r="B833" s="15"/>
      <c r="C833" s="15"/>
      <c r="D833" s="15"/>
      <c r="E833" s="15"/>
      <c r="F833" s="15"/>
      <c r="G833" s="15"/>
      <c r="H833" s="15"/>
      <c r="I833" s="15"/>
      <c r="J833" s="15"/>
      <c r="K833" s="15"/>
      <c r="L833" s="15"/>
      <c r="M833" s="15"/>
      <c r="N833" s="15"/>
      <c r="O833" s="15"/>
      <c r="P833" s="15"/>
      <c r="Q833" s="15"/>
      <c r="R833" s="15"/>
      <c r="S833" s="15"/>
      <c r="T833" s="15"/>
      <c r="U833" s="15"/>
      <c r="V833" s="15"/>
      <c r="W833" s="15"/>
      <c r="X833" s="15"/>
      <c r="Y833" s="15"/>
      <c r="Z833" s="15"/>
    </row>
    <row r="834" spans="1:26" ht="12.75" customHeight="1">
      <c r="A834" s="15"/>
      <c r="B834" s="15"/>
      <c r="C834" s="15"/>
      <c r="D834" s="15"/>
      <c r="E834" s="15"/>
      <c r="F834" s="15"/>
      <c r="G834" s="15"/>
      <c r="H834" s="15"/>
      <c r="I834" s="15"/>
      <c r="J834" s="15"/>
      <c r="K834" s="15"/>
      <c r="L834" s="15"/>
      <c r="M834" s="15"/>
      <c r="N834" s="15"/>
      <c r="O834" s="15"/>
      <c r="P834" s="15"/>
      <c r="Q834" s="15"/>
      <c r="R834" s="15"/>
      <c r="S834" s="15"/>
      <c r="T834" s="15"/>
      <c r="U834" s="15"/>
      <c r="V834" s="15"/>
      <c r="W834" s="15"/>
      <c r="X834" s="15"/>
      <c r="Y834" s="15"/>
      <c r="Z834" s="15"/>
    </row>
    <row r="835" spans="1:26" ht="12.75" customHeight="1">
      <c r="A835" s="15"/>
      <c r="B835" s="15"/>
      <c r="C835" s="15"/>
      <c r="D835" s="15"/>
      <c r="E835" s="15"/>
      <c r="F835" s="15"/>
      <c r="G835" s="15"/>
      <c r="H835" s="15"/>
      <c r="I835" s="15"/>
      <c r="J835" s="15"/>
      <c r="K835" s="15"/>
      <c r="L835" s="15"/>
      <c r="M835" s="15"/>
      <c r="N835" s="15"/>
      <c r="O835" s="15"/>
      <c r="P835" s="15"/>
      <c r="Q835" s="15"/>
      <c r="R835" s="15"/>
      <c r="S835" s="15"/>
      <c r="T835" s="15"/>
      <c r="U835" s="15"/>
      <c r="V835" s="15"/>
      <c r="W835" s="15"/>
      <c r="X835" s="15"/>
      <c r="Y835" s="15"/>
      <c r="Z835" s="15"/>
    </row>
    <row r="836" spans="1:26" ht="12.75" customHeight="1">
      <c r="A836" s="15"/>
      <c r="B836" s="15"/>
      <c r="C836" s="15"/>
      <c r="D836" s="15"/>
      <c r="E836" s="15"/>
      <c r="F836" s="15"/>
      <c r="G836" s="15"/>
      <c r="H836" s="15"/>
      <c r="I836" s="15"/>
      <c r="J836" s="15"/>
      <c r="K836" s="15"/>
      <c r="L836" s="15"/>
      <c r="M836" s="15"/>
      <c r="N836" s="15"/>
      <c r="O836" s="15"/>
      <c r="P836" s="15"/>
      <c r="Q836" s="15"/>
      <c r="R836" s="15"/>
      <c r="S836" s="15"/>
      <c r="T836" s="15"/>
      <c r="U836" s="15"/>
      <c r="V836" s="15"/>
      <c r="W836" s="15"/>
      <c r="X836" s="15"/>
      <c r="Y836" s="15"/>
      <c r="Z836" s="15"/>
    </row>
    <row r="837" spans="1:26" ht="12.75" customHeight="1">
      <c r="A837" s="15"/>
      <c r="B837" s="15"/>
      <c r="C837" s="15"/>
      <c r="D837" s="15"/>
      <c r="E837" s="15"/>
      <c r="F837" s="15"/>
      <c r="G837" s="15"/>
      <c r="H837" s="15"/>
      <c r="I837" s="15"/>
      <c r="J837" s="15"/>
      <c r="K837" s="15"/>
      <c r="L837" s="15"/>
      <c r="M837" s="15"/>
      <c r="N837" s="15"/>
      <c r="O837" s="15"/>
      <c r="P837" s="15"/>
      <c r="Q837" s="15"/>
      <c r="R837" s="15"/>
      <c r="S837" s="15"/>
      <c r="T837" s="15"/>
      <c r="U837" s="15"/>
      <c r="V837" s="15"/>
      <c r="W837" s="15"/>
      <c r="X837" s="15"/>
      <c r="Y837" s="15"/>
      <c r="Z837" s="15"/>
    </row>
    <row r="838" spans="1:26" ht="12.75" customHeight="1">
      <c r="A838" s="15"/>
      <c r="B838" s="15"/>
      <c r="C838" s="15"/>
      <c r="D838" s="15"/>
      <c r="E838" s="15"/>
      <c r="F838" s="15"/>
      <c r="G838" s="15"/>
      <c r="H838" s="15"/>
      <c r="I838" s="15"/>
      <c r="J838" s="15"/>
      <c r="K838" s="15"/>
      <c r="L838" s="15"/>
      <c r="M838" s="15"/>
      <c r="N838" s="15"/>
      <c r="O838" s="15"/>
      <c r="P838" s="15"/>
      <c r="Q838" s="15"/>
      <c r="R838" s="15"/>
      <c r="S838" s="15"/>
      <c r="T838" s="15"/>
      <c r="U838" s="15"/>
      <c r="V838" s="15"/>
      <c r="W838" s="15"/>
      <c r="X838" s="15"/>
      <c r="Y838" s="15"/>
      <c r="Z838" s="15"/>
    </row>
    <row r="839" spans="1:26" ht="12.75" customHeight="1">
      <c r="A839" s="15"/>
      <c r="B839" s="15"/>
      <c r="C839" s="15"/>
      <c r="D839" s="15"/>
      <c r="E839" s="15"/>
      <c r="F839" s="15"/>
      <c r="G839" s="15"/>
      <c r="H839" s="15"/>
      <c r="I839" s="15"/>
      <c r="J839" s="15"/>
      <c r="K839" s="15"/>
      <c r="L839" s="15"/>
      <c r="M839" s="15"/>
      <c r="N839" s="15"/>
      <c r="O839" s="15"/>
      <c r="P839" s="15"/>
      <c r="Q839" s="15"/>
      <c r="R839" s="15"/>
      <c r="S839" s="15"/>
      <c r="T839" s="15"/>
      <c r="U839" s="15"/>
      <c r="V839" s="15"/>
      <c r="W839" s="15"/>
      <c r="X839" s="15"/>
      <c r="Y839" s="15"/>
      <c r="Z839" s="15"/>
    </row>
    <row r="840" spans="1:26" ht="12.75" customHeight="1">
      <c r="A840" s="15"/>
      <c r="B840" s="15"/>
      <c r="C840" s="15"/>
      <c r="D840" s="15"/>
      <c r="E840" s="15"/>
      <c r="F840" s="15"/>
      <c r="G840" s="15"/>
      <c r="H840" s="15"/>
      <c r="I840" s="15"/>
      <c r="J840" s="15"/>
      <c r="K840" s="15"/>
      <c r="L840" s="15"/>
      <c r="M840" s="15"/>
      <c r="N840" s="15"/>
      <c r="O840" s="15"/>
      <c r="P840" s="15"/>
      <c r="Q840" s="15"/>
      <c r="R840" s="15"/>
      <c r="S840" s="15"/>
      <c r="T840" s="15"/>
      <c r="U840" s="15"/>
      <c r="V840" s="15"/>
      <c r="W840" s="15"/>
      <c r="X840" s="15"/>
      <c r="Y840" s="15"/>
      <c r="Z840" s="15"/>
    </row>
    <row r="841" spans="1:26" ht="12.75" customHeight="1">
      <c r="A841" s="15"/>
      <c r="B841" s="15"/>
      <c r="C841" s="15"/>
      <c r="D841" s="15"/>
      <c r="E841" s="15"/>
      <c r="F841" s="15"/>
      <c r="G841" s="15"/>
      <c r="H841" s="15"/>
      <c r="I841" s="15"/>
      <c r="J841" s="15"/>
      <c r="K841" s="15"/>
      <c r="L841" s="15"/>
      <c r="M841" s="15"/>
      <c r="N841" s="15"/>
      <c r="O841" s="15"/>
      <c r="P841" s="15"/>
      <c r="Q841" s="15"/>
      <c r="R841" s="15"/>
      <c r="S841" s="15"/>
      <c r="T841" s="15"/>
      <c r="U841" s="15"/>
      <c r="V841" s="15"/>
      <c r="W841" s="15"/>
      <c r="X841" s="15"/>
      <c r="Y841" s="15"/>
      <c r="Z841" s="15"/>
    </row>
    <row r="842" spans="1:26" ht="12.75" customHeight="1">
      <c r="A842" s="15"/>
      <c r="B842" s="15"/>
      <c r="C842" s="15"/>
      <c r="D842" s="15"/>
      <c r="E842" s="15"/>
      <c r="F842" s="15"/>
      <c r="G842" s="15"/>
      <c r="H842" s="15"/>
      <c r="I842" s="15"/>
      <c r="J842" s="15"/>
      <c r="K842" s="15"/>
      <c r="L842" s="15"/>
      <c r="M842" s="15"/>
      <c r="N842" s="15"/>
      <c r="O842" s="15"/>
      <c r="P842" s="15"/>
      <c r="Q842" s="15"/>
      <c r="R842" s="15"/>
      <c r="S842" s="15"/>
      <c r="T842" s="15"/>
      <c r="U842" s="15"/>
      <c r="V842" s="15"/>
      <c r="W842" s="15"/>
      <c r="X842" s="15"/>
      <c r="Y842" s="15"/>
      <c r="Z842" s="15"/>
    </row>
    <row r="843" spans="1:26" ht="12.75" customHeight="1">
      <c r="A843" s="15"/>
      <c r="B843" s="15"/>
      <c r="C843" s="15"/>
      <c r="D843" s="15"/>
      <c r="E843" s="15"/>
      <c r="F843" s="15"/>
      <c r="G843" s="15"/>
      <c r="H843" s="15"/>
      <c r="I843" s="15"/>
      <c r="J843" s="15"/>
      <c r="K843" s="15"/>
      <c r="L843" s="15"/>
      <c r="M843" s="15"/>
      <c r="N843" s="15"/>
      <c r="O843" s="15"/>
      <c r="P843" s="15"/>
      <c r="Q843" s="15"/>
      <c r="R843" s="15"/>
      <c r="S843" s="15"/>
      <c r="T843" s="15"/>
      <c r="U843" s="15"/>
      <c r="V843" s="15"/>
      <c r="W843" s="15"/>
      <c r="X843" s="15"/>
      <c r="Y843" s="15"/>
      <c r="Z843" s="15"/>
    </row>
    <row r="844" spans="1:26" ht="12.75" customHeight="1">
      <c r="A844" s="15"/>
      <c r="B844" s="15"/>
      <c r="C844" s="15"/>
      <c r="D844" s="15"/>
      <c r="E844" s="15"/>
      <c r="F844" s="15"/>
      <c r="G844" s="15"/>
      <c r="H844" s="15"/>
      <c r="I844" s="15"/>
      <c r="J844" s="15"/>
      <c r="K844" s="15"/>
      <c r="L844" s="15"/>
      <c r="M844" s="15"/>
      <c r="N844" s="15"/>
      <c r="O844" s="15"/>
      <c r="P844" s="15"/>
      <c r="Q844" s="15"/>
      <c r="R844" s="15"/>
      <c r="S844" s="15"/>
      <c r="T844" s="15"/>
      <c r="U844" s="15"/>
      <c r="V844" s="15"/>
      <c r="W844" s="15"/>
      <c r="X844" s="15"/>
      <c r="Y844" s="15"/>
      <c r="Z844" s="15"/>
    </row>
    <row r="845" spans="1:26" ht="12.75" customHeight="1">
      <c r="A845" s="15"/>
      <c r="B845" s="15"/>
      <c r="C845" s="15"/>
      <c r="D845" s="15"/>
      <c r="E845" s="15"/>
      <c r="F845" s="15"/>
      <c r="G845" s="15"/>
      <c r="H845" s="15"/>
      <c r="I845" s="15"/>
      <c r="J845" s="15"/>
      <c r="K845" s="15"/>
      <c r="L845" s="15"/>
      <c r="M845" s="15"/>
      <c r="N845" s="15"/>
      <c r="O845" s="15"/>
      <c r="P845" s="15"/>
      <c r="Q845" s="15"/>
      <c r="R845" s="15"/>
      <c r="S845" s="15"/>
      <c r="T845" s="15"/>
      <c r="U845" s="15"/>
      <c r="V845" s="15"/>
      <c r="W845" s="15"/>
      <c r="X845" s="15"/>
      <c r="Y845" s="15"/>
      <c r="Z845" s="15"/>
    </row>
    <row r="846" spans="1:26" ht="12.75" customHeight="1">
      <c r="A846" s="15"/>
      <c r="B846" s="15"/>
      <c r="C846" s="15"/>
      <c r="D846" s="15"/>
      <c r="E846" s="15"/>
      <c r="F846" s="15"/>
      <c r="G846" s="15"/>
      <c r="H846" s="15"/>
      <c r="I846" s="15"/>
      <c r="J846" s="15"/>
      <c r="K846" s="15"/>
      <c r="L846" s="15"/>
      <c r="M846" s="15"/>
      <c r="N846" s="15"/>
      <c r="O846" s="15"/>
      <c r="P846" s="15"/>
      <c r="Q846" s="15"/>
      <c r="R846" s="15"/>
      <c r="S846" s="15"/>
      <c r="T846" s="15"/>
      <c r="U846" s="15"/>
      <c r="V846" s="15"/>
      <c r="W846" s="15"/>
      <c r="X846" s="15"/>
      <c r="Y846" s="15"/>
      <c r="Z846" s="15"/>
    </row>
    <row r="847" spans="1:26" ht="12.75" customHeight="1">
      <c r="A847" s="15"/>
      <c r="B847" s="15"/>
      <c r="C847" s="15"/>
      <c r="D847" s="15"/>
      <c r="E847" s="15"/>
      <c r="F847" s="15"/>
      <c r="G847" s="15"/>
      <c r="H847" s="15"/>
      <c r="I847" s="15"/>
      <c r="J847" s="15"/>
      <c r="K847" s="15"/>
      <c r="L847" s="15"/>
      <c r="M847" s="15"/>
      <c r="N847" s="15"/>
      <c r="O847" s="15"/>
      <c r="P847" s="15"/>
      <c r="Q847" s="15"/>
      <c r="R847" s="15"/>
      <c r="S847" s="15"/>
      <c r="T847" s="15"/>
      <c r="U847" s="15"/>
      <c r="V847" s="15"/>
      <c r="W847" s="15"/>
      <c r="X847" s="15"/>
      <c r="Y847" s="15"/>
      <c r="Z847" s="15"/>
    </row>
    <row r="848" spans="1:26" ht="12.75" customHeight="1">
      <c r="A848" s="15"/>
      <c r="B848" s="15"/>
      <c r="C848" s="15"/>
      <c r="D848" s="15"/>
      <c r="E848" s="15"/>
      <c r="F848" s="15"/>
      <c r="G848" s="15"/>
      <c r="H848" s="15"/>
      <c r="I848" s="15"/>
      <c r="J848" s="15"/>
      <c r="K848" s="15"/>
      <c r="L848" s="15"/>
      <c r="M848" s="15"/>
      <c r="N848" s="15"/>
      <c r="O848" s="15"/>
      <c r="P848" s="15"/>
      <c r="Q848" s="15"/>
      <c r="R848" s="15"/>
      <c r="S848" s="15"/>
      <c r="T848" s="15"/>
      <c r="U848" s="15"/>
      <c r="V848" s="15"/>
      <c r="W848" s="15"/>
      <c r="X848" s="15"/>
      <c r="Y848" s="15"/>
      <c r="Z848" s="15"/>
    </row>
    <row r="849" spans="1:26" ht="12.75" customHeight="1">
      <c r="A849" s="15"/>
      <c r="B849" s="15"/>
      <c r="C849" s="15"/>
      <c r="D849" s="15"/>
      <c r="E849" s="15"/>
      <c r="F849" s="15"/>
      <c r="G849" s="15"/>
      <c r="H849" s="15"/>
      <c r="I849" s="15"/>
      <c r="J849" s="15"/>
      <c r="K849" s="15"/>
      <c r="L849" s="15"/>
      <c r="M849" s="15"/>
      <c r="N849" s="15"/>
      <c r="O849" s="15"/>
      <c r="P849" s="15"/>
      <c r="Q849" s="15"/>
      <c r="R849" s="15"/>
      <c r="S849" s="15"/>
      <c r="T849" s="15"/>
      <c r="U849" s="15"/>
      <c r="V849" s="15"/>
      <c r="W849" s="15"/>
      <c r="X849" s="15"/>
      <c r="Y849" s="15"/>
      <c r="Z849" s="15"/>
    </row>
    <row r="850" spans="1:26" ht="12.75" customHeight="1">
      <c r="A850" s="15"/>
      <c r="B850" s="15"/>
      <c r="C850" s="15"/>
      <c r="D850" s="15"/>
      <c r="E850" s="15"/>
      <c r="F850" s="15"/>
      <c r="G850" s="15"/>
      <c r="H850" s="15"/>
      <c r="I850" s="15"/>
      <c r="J850" s="15"/>
      <c r="K850" s="15"/>
      <c r="L850" s="15"/>
      <c r="M850" s="15"/>
      <c r="N850" s="15"/>
      <c r="O850" s="15"/>
      <c r="P850" s="15"/>
      <c r="Q850" s="15"/>
      <c r="R850" s="15"/>
      <c r="S850" s="15"/>
      <c r="T850" s="15"/>
      <c r="U850" s="15"/>
      <c r="V850" s="15"/>
      <c r="W850" s="15"/>
      <c r="X850" s="15"/>
      <c r="Y850" s="15"/>
      <c r="Z850" s="15"/>
    </row>
    <row r="851" spans="1:26" ht="12.75" customHeight="1">
      <c r="A851" s="15"/>
      <c r="B851" s="15"/>
      <c r="C851" s="15"/>
      <c r="D851" s="15"/>
      <c r="E851" s="15"/>
      <c r="F851" s="15"/>
      <c r="G851" s="15"/>
      <c r="H851" s="15"/>
      <c r="I851" s="15"/>
      <c r="J851" s="15"/>
      <c r="K851" s="15"/>
      <c r="L851" s="15"/>
      <c r="M851" s="15"/>
      <c r="N851" s="15"/>
      <c r="O851" s="15"/>
      <c r="P851" s="15"/>
      <c r="Q851" s="15"/>
      <c r="R851" s="15"/>
      <c r="S851" s="15"/>
      <c r="T851" s="15"/>
      <c r="U851" s="15"/>
      <c r="V851" s="15"/>
      <c r="W851" s="15"/>
      <c r="X851" s="15"/>
      <c r="Y851" s="15"/>
      <c r="Z851" s="15"/>
    </row>
    <row r="852" spans="1:26" ht="12.75" customHeight="1">
      <c r="A852" s="15"/>
      <c r="B852" s="15"/>
      <c r="C852" s="15"/>
      <c r="D852" s="15"/>
      <c r="E852" s="15"/>
      <c r="F852" s="15"/>
      <c r="G852" s="15"/>
      <c r="H852" s="15"/>
      <c r="I852" s="15"/>
      <c r="J852" s="15"/>
      <c r="K852" s="15"/>
      <c r="L852" s="15"/>
      <c r="M852" s="15"/>
      <c r="N852" s="15"/>
      <c r="O852" s="15"/>
      <c r="P852" s="15"/>
      <c r="Q852" s="15"/>
      <c r="R852" s="15"/>
      <c r="S852" s="15"/>
      <c r="T852" s="15"/>
      <c r="U852" s="15"/>
      <c r="V852" s="15"/>
      <c r="W852" s="15"/>
      <c r="X852" s="15"/>
      <c r="Y852" s="15"/>
      <c r="Z852" s="15"/>
    </row>
    <row r="853" spans="1:26" ht="12.75" customHeight="1">
      <c r="A853" s="15"/>
      <c r="B853" s="15"/>
      <c r="C853" s="15"/>
      <c r="D853" s="15"/>
      <c r="E853" s="15"/>
      <c r="F853" s="15"/>
      <c r="G853" s="15"/>
      <c r="H853" s="15"/>
      <c r="I853" s="15"/>
      <c r="J853" s="15"/>
      <c r="K853" s="15"/>
      <c r="L853" s="15"/>
      <c r="M853" s="15"/>
      <c r="N853" s="15"/>
      <c r="O853" s="15"/>
      <c r="P853" s="15"/>
      <c r="Q853" s="15"/>
      <c r="R853" s="15"/>
      <c r="S853" s="15"/>
      <c r="T853" s="15"/>
      <c r="U853" s="15"/>
      <c r="V853" s="15"/>
      <c r="W853" s="15"/>
      <c r="X853" s="15"/>
      <c r="Y853" s="15"/>
      <c r="Z853" s="15"/>
    </row>
    <row r="854" spans="1:26" ht="12.75" customHeight="1">
      <c r="A854" s="15"/>
      <c r="B854" s="15"/>
      <c r="C854" s="15"/>
      <c r="D854" s="15"/>
      <c r="E854" s="15"/>
      <c r="F854" s="15"/>
      <c r="G854" s="15"/>
      <c r="H854" s="15"/>
      <c r="I854" s="15"/>
      <c r="J854" s="15"/>
      <c r="K854" s="15"/>
      <c r="L854" s="15"/>
      <c r="M854" s="15"/>
      <c r="N854" s="15"/>
      <c r="O854" s="15"/>
      <c r="P854" s="15"/>
      <c r="Q854" s="15"/>
      <c r="R854" s="15"/>
      <c r="S854" s="15"/>
      <c r="T854" s="15"/>
      <c r="U854" s="15"/>
      <c r="V854" s="15"/>
      <c r="W854" s="15"/>
      <c r="X854" s="15"/>
      <c r="Y854" s="15"/>
      <c r="Z854" s="15"/>
    </row>
    <row r="855" spans="1:26" ht="12.75" customHeight="1">
      <c r="A855" s="15"/>
      <c r="B855" s="15"/>
      <c r="C855" s="15"/>
      <c r="D855" s="15"/>
      <c r="E855" s="15"/>
      <c r="F855" s="15"/>
      <c r="G855" s="15"/>
      <c r="H855" s="15"/>
      <c r="I855" s="15"/>
      <c r="J855" s="15"/>
      <c r="K855" s="15"/>
      <c r="L855" s="15"/>
      <c r="M855" s="15"/>
      <c r="N855" s="15"/>
      <c r="O855" s="15"/>
      <c r="P855" s="15"/>
      <c r="Q855" s="15"/>
      <c r="R855" s="15"/>
      <c r="S855" s="15"/>
      <c r="T855" s="15"/>
      <c r="U855" s="15"/>
      <c r="V855" s="15"/>
      <c r="W855" s="15"/>
      <c r="X855" s="15"/>
      <c r="Y855" s="15"/>
      <c r="Z855" s="15"/>
    </row>
    <row r="856" spans="1:26" ht="12.75" customHeight="1">
      <c r="A856" s="15"/>
      <c r="B856" s="15"/>
      <c r="C856" s="15"/>
      <c r="D856" s="15"/>
      <c r="E856" s="15"/>
      <c r="F856" s="15"/>
      <c r="G856" s="15"/>
      <c r="H856" s="15"/>
      <c r="I856" s="15"/>
      <c r="J856" s="15"/>
      <c r="K856" s="15"/>
      <c r="L856" s="15"/>
      <c r="M856" s="15"/>
      <c r="N856" s="15"/>
      <c r="O856" s="15"/>
      <c r="P856" s="15"/>
      <c r="Q856" s="15"/>
      <c r="R856" s="15"/>
      <c r="S856" s="15"/>
      <c r="T856" s="15"/>
      <c r="U856" s="15"/>
      <c r="V856" s="15"/>
      <c r="W856" s="15"/>
      <c r="X856" s="15"/>
      <c r="Y856" s="15"/>
      <c r="Z856" s="15"/>
    </row>
    <row r="857" spans="1:26" ht="12.75" customHeight="1">
      <c r="A857" s="15"/>
      <c r="B857" s="15"/>
      <c r="C857" s="15"/>
      <c r="D857" s="15"/>
      <c r="E857" s="15"/>
      <c r="F857" s="15"/>
      <c r="G857" s="15"/>
      <c r="H857" s="15"/>
      <c r="I857" s="15"/>
      <c r="J857" s="15"/>
      <c r="K857" s="15"/>
      <c r="L857" s="15"/>
      <c r="M857" s="15"/>
      <c r="N857" s="15"/>
      <c r="O857" s="15"/>
      <c r="P857" s="15"/>
      <c r="Q857" s="15"/>
      <c r="R857" s="15"/>
      <c r="S857" s="15"/>
      <c r="T857" s="15"/>
      <c r="U857" s="15"/>
      <c r="V857" s="15"/>
      <c r="W857" s="15"/>
      <c r="X857" s="15"/>
      <c r="Y857" s="15"/>
      <c r="Z857" s="15"/>
    </row>
    <row r="858" spans="1:26" ht="12.75" customHeight="1">
      <c r="A858" s="15"/>
      <c r="B858" s="15"/>
      <c r="C858" s="15"/>
      <c r="D858" s="15"/>
      <c r="E858" s="15"/>
      <c r="F858" s="15"/>
      <c r="G858" s="15"/>
      <c r="H858" s="15"/>
      <c r="I858" s="15"/>
      <c r="J858" s="15"/>
      <c r="K858" s="15"/>
      <c r="L858" s="15"/>
      <c r="M858" s="15"/>
      <c r="N858" s="15"/>
      <c r="O858" s="15"/>
      <c r="P858" s="15"/>
      <c r="Q858" s="15"/>
      <c r="R858" s="15"/>
      <c r="S858" s="15"/>
      <c r="T858" s="15"/>
      <c r="U858" s="15"/>
      <c r="V858" s="15"/>
      <c r="W858" s="15"/>
      <c r="X858" s="15"/>
      <c r="Y858" s="15"/>
      <c r="Z858" s="15"/>
    </row>
    <row r="859" spans="1:26" ht="12.75" customHeight="1">
      <c r="A859" s="15"/>
      <c r="B859" s="15"/>
      <c r="C859" s="15"/>
      <c r="D859" s="15"/>
      <c r="E859" s="15"/>
      <c r="F859" s="15"/>
      <c r="G859" s="15"/>
      <c r="H859" s="15"/>
      <c r="I859" s="15"/>
      <c r="J859" s="15"/>
      <c r="K859" s="15"/>
      <c r="L859" s="15"/>
      <c r="M859" s="15"/>
      <c r="N859" s="15"/>
      <c r="O859" s="15"/>
      <c r="P859" s="15"/>
      <c r="Q859" s="15"/>
      <c r="R859" s="15"/>
      <c r="S859" s="15"/>
      <c r="T859" s="15"/>
      <c r="U859" s="15"/>
      <c r="V859" s="15"/>
      <c r="W859" s="15"/>
      <c r="X859" s="15"/>
      <c r="Y859" s="15"/>
      <c r="Z859" s="15"/>
    </row>
    <row r="860" spans="1:26" ht="12.75" customHeight="1">
      <c r="A860" s="15"/>
      <c r="B860" s="15"/>
      <c r="C860" s="15"/>
      <c r="D860" s="15"/>
      <c r="E860" s="15"/>
      <c r="F860" s="15"/>
      <c r="G860" s="15"/>
      <c r="H860" s="15"/>
      <c r="I860" s="15"/>
      <c r="J860" s="15"/>
      <c r="K860" s="15"/>
      <c r="L860" s="15"/>
      <c r="M860" s="15"/>
      <c r="N860" s="15"/>
      <c r="O860" s="15"/>
      <c r="P860" s="15"/>
      <c r="Q860" s="15"/>
      <c r="R860" s="15"/>
      <c r="S860" s="15"/>
      <c r="T860" s="15"/>
      <c r="U860" s="15"/>
      <c r="V860" s="15"/>
      <c r="W860" s="15"/>
      <c r="X860" s="15"/>
      <c r="Y860" s="15"/>
      <c r="Z860" s="15"/>
    </row>
    <row r="861" spans="1:26" ht="12.75" customHeight="1">
      <c r="A861" s="15"/>
      <c r="B861" s="15"/>
      <c r="C861" s="15"/>
      <c r="D861" s="15"/>
      <c r="E861" s="15"/>
      <c r="F861" s="15"/>
      <c r="G861" s="15"/>
      <c r="H861" s="15"/>
      <c r="I861" s="15"/>
      <c r="J861" s="15"/>
      <c r="K861" s="15"/>
      <c r="L861" s="15"/>
      <c r="M861" s="15"/>
      <c r="N861" s="15"/>
      <c r="O861" s="15"/>
      <c r="P861" s="15"/>
      <c r="Q861" s="15"/>
      <c r="R861" s="15"/>
      <c r="S861" s="15"/>
      <c r="T861" s="15"/>
      <c r="U861" s="15"/>
      <c r="V861" s="15"/>
      <c r="W861" s="15"/>
      <c r="X861" s="15"/>
      <c r="Y861" s="15"/>
      <c r="Z861" s="15"/>
    </row>
    <row r="862" spans="1:26" ht="12.75" customHeight="1">
      <c r="A862" s="15"/>
      <c r="B862" s="15"/>
      <c r="C862" s="15"/>
      <c r="D862" s="15"/>
      <c r="E862" s="15"/>
      <c r="F862" s="15"/>
      <c r="G862" s="15"/>
      <c r="H862" s="15"/>
      <c r="I862" s="15"/>
      <c r="J862" s="15"/>
      <c r="K862" s="15"/>
      <c r="L862" s="15"/>
      <c r="M862" s="15"/>
      <c r="N862" s="15"/>
      <c r="O862" s="15"/>
      <c r="P862" s="15"/>
      <c r="Q862" s="15"/>
      <c r="R862" s="15"/>
      <c r="S862" s="15"/>
      <c r="T862" s="15"/>
      <c r="U862" s="15"/>
      <c r="V862" s="15"/>
      <c r="W862" s="15"/>
      <c r="X862" s="15"/>
      <c r="Y862" s="15"/>
      <c r="Z862" s="15"/>
    </row>
    <row r="863" spans="1:26" ht="12.75" customHeight="1">
      <c r="A863" s="15"/>
      <c r="B863" s="15"/>
      <c r="C863" s="15"/>
      <c r="D863" s="15"/>
      <c r="E863" s="15"/>
      <c r="F863" s="15"/>
      <c r="G863" s="15"/>
      <c r="H863" s="15"/>
      <c r="I863" s="15"/>
      <c r="J863" s="15"/>
      <c r="K863" s="15"/>
      <c r="L863" s="15"/>
      <c r="M863" s="15"/>
      <c r="N863" s="15"/>
      <c r="O863" s="15"/>
      <c r="P863" s="15"/>
      <c r="Q863" s="15"/>
      <c r="R863" s="15"/>
      <c r="S863" s="15"/>
      <c r="T863" s="15"/>
      <c r="U863" s="15"/>
      <c r="V863" s="15"/>
      <c r="W863" s="15"/>
      <c r="X863" s="15"/>
      <c r="Y863" s="15"/>
      <c r="Z863" s="15"/>
    </row>
    <row r="864" spans="1:26" ht="12.75" customHeight="1">
      <c r="A864" s="15"/>
      <c r="B864" s="15"/>
      <c r="C864" s="15"/>
      <c r="D864" s="15"/>
      <c r="E864" s="15"/>
      <c r="F864" s="15"/>
      <c r="G864" s="15"/>
      <c r="H864" s="15"/>
      <c r="I864" s="15"/>
      <c r="J864" s="15"/>
      <c r="K864" s="15"/>
      <c r="L864" s="15"/>
      <c r="M864" s="15"/>
      <c r="N864" s="15"/>
      <c r="O864" s="15"/>
      <c r="P864" s="15"/>
      <c r="Q864" s="15"/>
      <c r="R864" s="15"/>
      <c r="S864" s="15"/>
      <c r="T864" s="15"/>
      <c r="U864" s="15"/>
      <c r="V864" s="15"/>
      <c r="W864" s="15"/>
      <c r="X864" s="15"/>
      <c r="Y864" s="15"/>
      <c r="Z864" s="15"/>
    </row>
    <row r="865" spans="1:26" ht="12.75" customHeight="1">
      <c r="A865" s="15"/>
      <c r="B865" s="15"/>
      <c r="C865" s="15"/>
      <c r="D865" s="15"/>
      <c r="E865" s="15"/>
      <c r="F865" s="15"/>
      <c r="G865" s="15"/>
      <c r="H865" s="15"/>
      <c r="I865" s="15"/>
      <c r="J865" s="15"/>
      <c r="K865" s="15"/>
      <c r="L865" s="15"/>
      <c r="M865" s="15"/>
      <c r="N865" s="15"/>
      <c r="O865" s="15"/>
      <c r="P865" s="15"/>
      <c r="Q865" s="15"/>
      <c r="R865" s="15"/>
      <c r="S865" s="15"/>
      <c r="T865" s="15"/>
      <c r="U865" s="15"/>
      <c r="V865" s="15"/>
      <c r="W865" s="15"/>
      <c r="X865" s="15"/>
      <c r="Y865" s="15"/>
      <c r="Z865" s="15"/>
    </row>
    <row r="866" spans="1:26" ht="12.75" customHeight="1">
      <c r="A866" s="15"/>
      <c r="B866" s="15"/>
      <c r="C866" s="15"/>
      <c r="D866" s="15"/>
      <c r="E866" s="15"/>
      <c r="F866" s="15"/>
      <c r="G866" s="15"/>
      <c r="H866" s="15"/>
      <c r="I866" s="15"/>
      <c r="J866" s="15"/>
      <c r="K866" s="15"/>
      <c r="L866" s="15"/>
      <c r="M866" s="15"/>
      <c r="N866" s="15"/>
      <c r="O866" s="15"/>
      <c r="P866" s="15"/>
      <c r="Q866" s="15"/>
      <c r="R866" s="15"/>
      <c r="S866" s="15"/>
      <c r="T866" s="15"/>
      <c r="U866" s="15"/>
      <c r="V866" s="15"/>
      <c r="W866" s="15"/>
      <c r="X866" s="15"/>
      <c r="Y866" s="15"/>
      <c r="Z866" s="15"/>
    </row>
    <row r="867" spans="1:26" ht="12.75" customHeight="1">
      <c r="A867" s="15"/>
      <c r="B867" s="15"/>
      <c r="C867" s="15"/>
      <c r="D867" s="15"/>
      <c r="E867" s="15"/>
      <c r="F867" s="15"/>
      <c r="G867" s="15"/>
      <c r="H867" s="15"/>
      <c r="I867" s="15"/>
      <c r="J867" s="15"/>
      <c r="K867" s="15"/>
      <c r="L867" s="15"/>
      <c r="M867" s="15"/>
      <c r="N867" s="15"/>
      <c r="O867" s="15"/>
      <c r="P867" s="15"/>
      <c r="Q867" s="15"/>
      <c r="R867" s="15"/>
      <c r="S867" s="15"/>
      <c r="T867" s="15"/>
      <c r="U867" s="15"/>
      <c r="V867" s="15"/>
      <c r="W867" s="15"/>
      <c r="X867" s="15"/>
      <c r="Y867" s="15"/>
      <c r="Z867" s="15"/>
    </row>
    <row r="868" spans="1:26" ht="12.75" customHeight="1">
      <c r="A868" s="15"/>
      <c r="B868" s="15"/>
      <c r="C868" s="15"/>
      <c r="D868" s="15"/>
      <c r="E868" s="15"/>
      <c r="F868" s="15"/>
      <c r="G868" s="15"/>
      <c r="H868" s="15"/>
      <c r="I868" s="15"/>
      <c r="J868" s="15"/>
      <c r="K868" s="15"/>
      <c r="L868" s="15"/>
      <c r="M868" s="15"/>
      <c r="N868" s="15"/>
      <c r="O868" s="15"/>
      <c r="P868" s="15"/>
      <c r="Q868" s="15"/>
      <c r="R868" s="15"/>
      <c r="S868" s="15"/>
      <c r="T868" s="15"/>
      <c r="U868" s="15"/>
      <c r="V868" s="15"/>
      <c r="W868" s="15"/>
      <c r="X868" s="15"/>
      <c r="Y868" s="15"/>
      <c r="Z868" s="15"/>
    </row>
    <row r="869" spans="1:26" ht="12.75" customHeight="1">
      <c r="A869" s="15"/>
      <c r="B869" s="15"/>
      <c r="C869" s="15"/>
      <c r="D869" s="15"/>
      <c r="E869" s="15"/>
      <c r="F869" s="15"/>
      <c r="G869" s="15"/>
      <c r="H869" s="15"/>
      <c r="I869" s="15"/>
      <c r="J869" s="15"/>
      <c r="K869" s="15"/>
      <c r="L869" s="15"/>
      <c r="M869" s="15"/>
      <c r="N869" s="15"/>
      <c r="O869" s="15"/>
      <c r="P869" s="15"/>
      <c r="Q869" s="15"/>
      <c r="R869" s="15"/>
      <c r="S869" s="15"/>
      <c r="T869" s="15"/>
      <c r="U869" s="15"/>
      <c r="V869" s="15"/>
      <c r="W869" s="15"/>
      <c r="X869" s="15"/>
      <c r="Y869" s="15"/>
      <c r="Z869" s="15"/>
    </row>
    <row r="870" spans="1:26" ht="12.75" customHeight="1">
      <c r="A870" s="15"/>
      <c r="B870" s="15"/>
      <c r="C870" s="15"/>
      <c r="D870" s="15"/>
      <c r="E870" s="15"/>
      <c r="F870" s="15"/>
      <c r="G870" s="15"/>
      <c r="H870" s="15"/>
      <c r="I870" s="15"/>
      <c r="J870" s="15"/>
      <c r="K870" s="15"/>
      <c r="L870" s="15"/>
      <c r="M870" s="15"/>
      <c r="N870" s="15"/>
      <c r="O870" s="15"/>
      <c r="P870" s="15"/>
      <c r="Q870" s="15"/>
      <c r="R870" s="15"/>
      <c r="S870" s="15"/>
      <c r="T870" s="15"/>
      <c r="U870" s="15"/>
      <c r="V870" s="15"/>
      <c r="W870" s="15"/>
      <c r="X870" s="15"/>
      <c r="Y870" s="15"/>
      <c r="Z870" s="15"/>
    </row>
    <row r="871" spans="1:26" ht="12.75" customHeight="1">
      <c r="A871" s="15"/>
      <c r="B871" s="15"/>
      <c r="C871" s="15"/>
      <c r="D871" s="15"/>
      <c r="E871" s="15"/>
      <c r="F871" s="15"/>
      <c r="G871" s="15"/>
      <c r="H871" s="15"/>
      <c r="I871" s="15"/>
      <c r="J871" s="15"/>
      <c r="K871" s="15"/>
      <c r="L871" s="15"/>
      <c r="M871" s="15"/>
      <c r="N871" s="15"/>
      <c r="O871" s="15"/>
      <c r="P871" s="15"/>
      <c r="Q871" s="15"/>
      <c r="R871" s="15"/>
      <c r="S871" s="15"/>
      <c r="T871" s="15"/>
      <c r="U871" s="15"/>
      <c r="V871" s="15"/>
      <c r="W871" s="15"/>
      <c r="X871" s="15"/>
      <c r="Y871" s="15"/>
      <c r="Z871" s="15"/>
    </row>
    <row r="872" spans="1:26" ht="12.75" customHeight="1">
      <c r="A872" s="15"/>
      <c r="B872" s="15"/>
      <c r="C872" s="15"/>
      <c r="D872" s="15"/>
      <c r="E872" s="15"/>
      <c r="F872" s="15"/>
      <c r="G872" s="15"/>
      <c r="H872" s="15"/>
      <c r="I872" s="15"/>
      <c r="J872" s="15"/>
      <c r="K872" s="15"/>
      <c r="L872" s="15"/>
      <c r="M872" s="15"/>
      <c r="N872" s="15"/>
      <c r="O872" s="15"/>
      <c r="P872" s="15"/>
      <c r="Q872" s="15"/>
      <c r="R872" s="15"/>
      <c r="S872" s="15"/>
      <c r="T872" s="15"/>
      <c r="U872" s="15"/>
      <c r="V872" s="15"/>
      <c r="W872" s="15"/>
      <c r="X872" s="15"/>
      <c r="Y872" s="15"/>
      <c r="Z872" s="15"/>
    </row>
    <row r="873" spans="1:26" ht="12.75" customHeight="1">
      <c r="A873" s="15"/>
      <c r="B873" s="15"/>
      <c r="C873" s="15"/>
      <c r="D873" s="15"/>
      <c r="E873" s="15"/>
      <c r="F873" s="15"/>
      <c r="G873" s="15"/>
      <c r="H873" s="15"/>
      <c r="I873" s="15"/>
      <c r="J873" s="15"/>
      <c r="K873" s="15"/>
      <c r="L873" s="15"/>
      <c r="M873" s="15"/>
      <c r="N873" s="15"/>
      <c r="O873" s="15"/>
      <c r="P873" s="15"/>
      <c r="Q873" s="15"/>
      <c r="R873" s="15"/>
      <c r="S873" s="15"/>
      <c r="T873" s="15"/>
      <c r="U873" s="15"/>
      <c r="V873" s="15"/>
      <c r="W873" s="15"/>
      <c r="X873" s="15"/>
      <c r="Y873" s="15"/>
      <c r="Z873" s="15"/>
    </row>
    <row r="874" spans="1:26" ht="12.75" customHeight="1">
      <c r="A874" s="15"/>
      <c r="B874" s="15"/>
      <c r="C874" s="15"/>
      <c r="D874" s="15"/>
      <c r="E874" s="15"/>
      <c r="F874" s="15"/>
      <c r="G874" s="15"/>
      <c r="H874" s="15"/>
      <c r="I874" s="15"/>
      <c r="J874" s="15"/>
      <c r="K874" s="15"/>
      <c r="L874" s="15"/>
      <c r="M874" s="15"/>
      <c r="N874" s="15"/>
      <c r="O874" s="15"/>
      <c r="P874" s="15"/>
      <c r="Q874" s="15"/>
      <c r="R874" s="15"/>
      <c r="S874" s="15"/>
      <c r="T874" s="15"/>
      <c r="U874" s="15"/>
      <c r="V874" s="15"/>
      <c r="W874" s="15"/>
      <c r="X874" s="15"/>
      <c r="Y874" s="15"/>
      <c r="Z874" s="15"/>
    </row>
    <row r="875" spans="1:26" ht="12.75" customHeight="1">
      <c r="A875" s="15"/>
      <c r="B875" s="15"/>
      <c r="C875" s="15"/>
      <c r="D875" s="15"/>
      <c r="E875" s="15"/>
      <c r="F875" s="15"/>
      <c r="G875" s="15"/>
      <c r="H875" s="15"/>
      <c r="I875" s="15"/>
      <c r="J875" s="15"/>
      <c r="K875" s="15"/>
      <c r="L875" s="15"/>
      <c r="M875" s="15"/>
      <c r="N875" s="15"/>
      <c r="O875" s="15"/>
      <c r="P875" s="15"/>
      <c r="Q875" s="15"/>
      <c r="R875" s="15"/>
      <c r="S875" s="15"/>
      <c r="T875" s="15"/>
      <c r="U875" s="15"/>
      <c r="V875" s="15"/>
      <c r="W875" s="15"/>
      <c r="X875" s="15"/>
      <c r="Y875" s="15"/>
      <c r="Z875" s="15"/>
    </row>
    <row r="876" spans="1:26" ht="12.75" customHeight="1">
      <c r="A876" s="15"/>
      <c r="B876" s="15"/>
      <c r="C876" s="15"/>
      <c r="D876" s="15"/>
      <c r="E876" s="15"/>
      <c r="F876" s="15"/>
      <c r="G876" s="15"/>
      <c r="H876" s="15"/>
      <c r="I876" s="15"/>
      <c r="J876" s="15"/>
      <c r="K876" s="15"/>
      <c r="L876" s="15"/>
      <c r="M876" s="15"/>
      <c r="N876" s="15"/>
      <c r="O876" s="15"/>
      <c r="P876" s="15"/>
      <c r="Q876" s="15"/>
      <c r="R876" s="15"/>
      <c r="S876" s="15"/>
      <c r="T876" s="15"/>
      <c r="U876" s="15"/>
      <c r="V876" s="15"/>
      <c r="W876" s="15"/>
      <c r="X876" s="15"/>
      <c r="Y876" s="15"/>
      <c r="Z876" s="15"/>
    </row>
    <row r="877" spans="1:26" ht="12.75" customHeight="1">
      <c r="A877" s="15"/>
      <c r="B877" s="15"/>
      <c r="C877" s="15"/>
      <c r="D877" s="15"/>
      <c r="E877" s="15"/>
      <c r="F877" s="15"/>
      <c r="G877" s="15"/>
      <c r="H877" s="15"/>
      <c r="I877" s="15"/>
      <c r="J877" s="15"/>
      <c r="K877" s="15"/>
      <c r="L877" s="15"/>
      <c r="M877" s="15"/>
      <c r="N877" s="15"/>
      <c r="O877" s="15"/>
      <c r="P877" s="15"/>
      <c r="Q877" s="15"/>
      <c r="R877" s="15"/>
      <c r="S877" s="15"/>
      <c r="T877" s="15"/>
      <c r="U877" s="15"/>
      <c r="V877" s="15"/>
      <c r="W877" s="15"/>
      <c r="X877" s="15"/>
      <c r="Y877" s="15"/>
      <c r="Z877" s="15"/>
    </row>
    <row r="878" spans="1:26" ht="12.75" customHeight="1">
      <c r="A878" s="15"/>
      <c r="B878" s="15"/>
      <c r="C878" s="15"/>
      <c r="D878" s="15"/>
      <c r="E878" s="15"/>
      <c r="F878" s="15"/>
      <c r="G878" s="15"/>
      <c r="H878" s="15"/>
      <c r="I878" s="15"/>
      <c r="J878" s="15"/>
      <c r="K878" s="15"/>
      <c r="L878" s="15"/>
      <c r="M878" s="15"/>
      <c r="N878" s="15"/>
      <c r="O878" s="15"/>
      <c r="P878" s="15"/>
      <c r="Q878" s="15"/>
      <c r="R878" s="15"/>
      <c r="S878" s="15"/>
      <c r="T878" s="15"/>
      <c r="U878" s="15"/>
      <c r="V878" s="15"/>
      <c r="W878" s="15"/>
      <c r="X878" s="15"/>
      <c r="Y878" s="15"/>
      <c r="Z878" s="15"/>
    </row>
    <row r="879" spans="1:26" ht="12.75" customHeight="1">
      <c r="A879" s="15"/>
      <c r="B879" s="15"/>
      <c r="C879" s="15"/>
      <c r="D879" s="15"/>
      <c r="E879" s="15"/>
      <c r="F879" s="15"/>
      <c r="G879" s="15"/>
      <c r="H879" s="15"/>
      <c r="I879" s="15"/>
      <c r="J879" s="15"/>
      <c r="K879" s="15"/>
      <c r="L879" s="15"/>
      <c r="M879" s="15"/>
      <c r="N879" s="15"/>
      <c r="O879" s="15"/>
      <c r="P879" s="15"/>
      <c r="Q879" s="15"/>
      <c r="R879" s="15"/>
      <c r="S879" s="15"/>
      <c r="T879" s="15"/>
      <c r="U879" s="15"/>
      <c r="V879" s="15"/>
      <c r="W879" s="15"/>
      <c r="X879" s="15"/>
      <c r="Y879" s="15"/>
      <c r="Z879" s="15"/>
    </row>
    <row r="880" spans="1:26" ht="12.75" customHeight="1">
      <c r="A880" s="15"/>
      <c r="B880" s="15"/>
      <c r="C880" s="15"/>
      <c r="D880" s="15"/>
      <c r="E880" s="15"/>
      <c r="F880" s="15"/>
      <c r="G880" s="15"/>
      <c r="H880" s="15"/>
      <c r="I880" s="15"/>
      <c r="J880" s="15"/>
      <c r="K880" s="15"/>
      <c r="L880" s="15"/>
      <c r="M880" s="15"/>
      <c r="N880" s="15"/>
      <c r="O880" s="15"/>
      <c r="P880" s="15"/>
      <c r="Q880" s="15"/>
      <c r="R880" s="15"/>
      <c r="S880" s="15"/>
      <c r="T880" s="15"/>
      <c r="U880" s="15"/>
      <c r="V880" s="15"/>
      <c r="W880" s="15"/>
      <c r="X880" s="15"/>
      <c r="Y880" s="15"/>
      <c r="Z880" s="15"/>
    </row>
    <row r="881" spans="1:26" ht="12.75" customHeight="1">
      <c r="A881" s="15"/>
      <c r="B881" s="15"/>
      <c r="C881" s="15"/>
      <c r="D881" s="15"/>
      <c r="E881" s="15"/>
      <c r="F881" s="15"/>
      <c r="G881" s="15"/>
      <c r="H881" s="15"/>
      <c r="I881" s="15"/>
      <c r="J881" s="15"/>
      <c r="K881" s="15"/>
      <c r="L881" s="15"/>
      <c r="M881" s="15"/>
      <c r="N881" s="15"/>
      <c r="O881" s="15"/>
      <c r="P881" s="15"/>
      <c r="Q881" s="15"/>
      <c r="R881" s="15"/>
      <c r="S881" s="15"/>
      <c r="T881" s="15"/>
      <c r="U881" s="15"/>
      <c r="V881" s="15"/>
      <c r="W881" s="15"/>
      <c r="X881" s="15"/>
      <c r="Y881" s="15"/>
      <c r="Z881" s="15"/>
    </row>
    <row r="882" spans="1:26" ht="12.75" customHeight="1">
      <c r="A882" s="15"/>
      <c r="B882" s="15"/>
      <c r="C882" s="15"/>
      <c r="D882" s="15"/>
      <c r="E882" s="15"/>
      <c r="F882" s="15"/>
      <c r="G882" s="15"/>
      <c r="H882" s="15"/>
      <c r="I882" s="15"/>
      <c r="J882" s="15"/>
      <c r="K882" s="15"/>
      <c r="L882" s="15"/>
      <c r="M882" s="15"/>
      <c r="N882" s="15"/>
      <c r="O882" s="15"/>
      <c r="P882" s="15"/>
      <c r="Q882" s="15"/>
      <c r="R882" s="15"/>
      <c r="S882" s="15"/>
      <c r="T882" s="15"/>
      <c r="U882" s="15"/>
      <c r="V882" s="15"/>
      <c r="W882" s="15"/>
      <c r="X882" s="15"/>
      <c r="Y882" s="15"/>
      <c r="Z882" s="15"/>
    </row>
    <row r="883" spans="1:26" ht="12.75" customHeight="1">
      <c r="A883" s="15"/>
      <c r="B883" s="15"/>
      <c r="C883" s="15"/>
      <c r="D883" s="15"/>
      <c r="E883" s="15"/>
      <c r="F883" s="15"/>
      <c r="G883" s="15"/>
      <c r="H883" s="15"/>
      <c r="I883" s="15"/>
      <c r="J883" s="15"/>
      <c r="K883" s="15"/>
      <c r="L883" s="15"/>
      <c r="M883" s="15"/>
      <c r="N883" s="15"/>
      <c r="O883" s="15"/>
      <c r="P883" s="15"/>
      <c r="Q883" s="15"/>
      <c r="R883" s="15"/>
      <c r="S883" s="15"/>
      <c r="T883" s="15"/>
      <c r="U883" s="15"/>
      <c r="V883" s="15"/>
      <c r="W883" s="15"/>
      <c r="X883" s="15"/>
      <c r="Y883" s="15"/>
      <c r="Z883" s="15"/>
    </row>
    <row r="884" spans="1:26" ht="12.75" customHeight="1">
      <c r="A884" s="15"/>
      <c r="B884" s="15"/>
      <c r="C884" s="15"/>
      <c r="D884" s="15"/>
      <c r="E884" s="15"/>
      <c r="F884" s="15"/>
      <c r="G884" s="15"/>
      <c r="H884" s="15"/>
      <c r="I884" s="15"/>
      <c r="J884" s="15"/>
      <c r="K884" s="15"/>
      <c r="L884" s="15"/>
      <c r="M884" s="15"/>
      <c r="N884" s="15"/>
      <c r="O884" s="15"/>
      <c r="P884" s="15"/>
      <c r="Q884" s="15"/>
      <c r="R884" s="15"/>
      <c r="S884" s="15"/>
      <c r="T884" s="15"/>
      <c r="U884" s="15"/>
      <c r="V884" s="15"/>
      <c r="W884" s="15"/>
      <c r="X884" s="15"/>
      <c r="Y884" s="15"/>
      <c r="Z884" s="15"/>
    </row>
    <row r="885" spans="1:26" ht="12.75" customHeight="1">
      <c r="A885" s="15"/>
      <c r="B885" s="15"/>
      <c r="C885" s="15"/>
      <c r="D885" s="15"/>
      <c r="E885" s="15"/>
      <c r="F885" s="15"/>
      <c r="G885" s="15"/>
      <c r="H885" s="15"/>
      <c r="I885" s="15"/>
      <c r="J885" s="15"/>
      <c r="K885" s="15"/>
      <c r="L885" s="15"/>
      <c r="M885" s="15"/>
      <c r="N885" s="15"/>
      <c r="O885" s="15"/>
      <c r="P885" s="15"/>
      <c r="Q885" s="15"/>
      <c r="R885" s="15"/>
      <c r="S885" s="15"/>
      <c r="T885" s="15"/>
      <c r="U885" s="15"/>
      <c r="V885" s="15"/>
      <c r="W885" s="15"/>
      <c r="X885" s="15"/>
      <c r="Y885" s="15"/>
      <c r="Z885" s="15"/>
    </row>
    <row r="886" spans="1:26" ht="12.75" customHeight="1">
      <c r="A886" s="15"/>
      <c r="B886" s="15"/>
      <c r="C886" s="15"/>
      <c r="D886" s="15"/>
      <c r="E886" s="15"/>
      <c r="F886" s="15"/>
      <c r="G886" s="15"/>
      <c r="H886" s="15"/>
      <c r="I886" s="15"/>
      <c r="J886" s="15"/>
      <c r="K886" s="15"/>
      <c r="L886" s="15"/>
      <c r="M886" s="15"/>
      <c r="N886" s="15"/>
      <c r="O886" s="15"/>
      <c r="P886" s="15"/>
      <c r="Q886" s="15"/>
      <c r="R886" s="15"/>
      <c r="S886" s="15"/>
      <c r="T886" s="15"/>
      <c r="U886" s="15"/>
      <c r="V886" s="15"/>
      <c r="W886" s="15"/>
      <c r="X886" s="15"/>
      <c r="Y886" s="15"/>
      <c r="Z886" s="15"/>
    </row>
    <row r="887" spans="1:26" ht="12.75" customHeight="1">
      <c r="A887" s="15"/>
      <c r="B887" s="15"/>
      <c r="C887" s="15"/>
      <c r="D887" s="15"/>
      <c r="E887" s="15"/>
      <c r="F887" s="15"/>
      <c r="G887" s="15"/>
      <c r="H887" s="15"/>
      <c r="I887" s="15"/>
      <c r="J887" s="15"/>
      <c r="K887" s="15"/>
      <c r="L887" s="15"/>
      <c r="M887" s="15"/>
      <c r="N887" s="15"/>
      <c r="O887" s="15"/>
      <c r="P887" s="15"/>
      <c r="Q887" s="15"/>
      <c r="R887" s="15"/>
      <c r="S887" s="15"/>
      <c r="T887" s="15"/>
      <c r="U887" s="15"/>
      <c r="V887" s="15"/>
      <c r="W887" s="15"/>
      <c r="X887" s="15"/>
      <c r="Y887" s="15"/>
      <c r="Z887" s="15"/>
    </row>
    <row r="888" spans="1:26" ht="12.75" customHeight="1">
      <c r="A888" s="15"/>
      <c r="B888" s="15"/>
      <c r="C888" s="15"/>
      <c r="D888" s="15"/>
      <c r="E888" s="15"/>
      <c r="F888" s="15"/>
      <c r="G888" s="15"/>
      <c r="H888" s="15"/>
      <c r="I888" s="15"/>
      <c r="J888" s="15"/>
      <c r="K888" s="15"/>
      <c r="L888" s="15"/>
      <c r="M888" s="15"/>
      <c r="N888" s="15"/>
      <c r="O888" s="15"/>
      <c r="P888" s="15"/>
      <c r="Q888" s="15"/>
      <c r="R888" s="15"/>
      <c r="S888" s="15"/>
      <c r="T888" s="15"/>
      <c r="U888" s="15"/>
      <c r="V888" s="15"/>
      <c r="W888" s="15"/>
      <c r="X888" s="15"/>
      <c r="Y888" s="15"/>
      <c r="Z888" s="15"/>
    </row>
    <row r="889" spans="1:26" ht="12.75" customHeight="1">
      <c r="A889" s="15"/>
      <c r="B889" s="15"/>
      <c r="C889" s="15"/>
      <c r="D889" s="15"/>
      <c r="E889" s="15"/>
      <c r="F889" s="15"/>
      <c r="G889" s="15"/>
      <c r="H889" s="15"/>
      <c r="I889" s="15"/>
      <c r="J889" s="15"/>
      <c r="K889" s="15"/>
      <c r="L889" s="15"/>
      <c r="M889" s="15"/>
      <c r="N889" s="15"/>
      <c r="O889" s="15"/>
      <c r="P889" s="15"/>
      <c r="Q889" s="15"/>
      <c r="R889" s="15"/>
      <c r="S889" s="15"/>
      <c r="T889" s="15"/>
      <c r="U889" s="15"/>
      <c r="V889" s="15"/>
      <c r="W889" s="15"/>
      <c r="X889" s="15"/>
      <c r="Y889" s="15"/>
      <c r="Z889" s="15"/>
    </row>
    <row r="890" spans="1:26" ht="12.75" customHeight="1">
      <c r="A890" s="15"/>
      <c r="B890" s="15"/>
      <c r="C890" s="15"/>
      <c r="D890" s="15"/>
      <c r="E890" s="15"/>
      <c r="F890" s="15"/>
      <c r="G890" s="15"/>
      <c r="H890" s="15"/>
      <c r="I890" s="15"/>
      <c r="J890" s="15"/>
      <c r="K890" s="15"/>
      <c r="L890" s="15"/>
      <c r="M890" s="15"/>
      <c r="N890" s="15"/>
      <c r="O890" s="15"/>
      <c r="P890" s="15"/>
      <c r="Q890" s="15"/>
      <c r="R890" s="15"/>
      <c r="S890" s="15"/>
      <c r="T890" s="15"/>
      <c r="U890" s="15"/>
      <c r="V890" s="15"/>
      <c r="W890" s="15"/>
      <c r="X890" s="15"/>
      <c r="Y890" s="15"/>
      <c r="Z890" s="15"/>
    </row>
    <row r="891" spans="1:26" ht="12.75" customHeight="1">
      <c r="A891" s="15"/>
      <c r="B891" s="15"/>
      <c r="C891" s="15"/>
      <c r="D891" s="15"/>
      <c r="E891" s="15"/>
      <c r="F891" s="15"/>
      <c r="G891" s="15"/>
      <c r="H891" s="15"/>
      <c r="I891" s="15"/>
      <c r="J891" s="15"/>
      <c r="K891" s="15"/>
      <c r="L891" s="15"/>
      <c r="M891" s="15"/>
      <c r="N891" s="15"/>
      <c r="O891" s="15"/>
      <c r="P891" s="15"/>
      <c r="Q891" s="15"/>
      <c r="R891" s="15"/>
      <c r="S891" s="15"/>
      <c r="T891" s="15"/>
      <c r="U891" s="15"/>
      <c r="V891" s="15"/>
      <c r="W891" s="15"/>
      <c r="X891" s="15"/>
      <c r="Y891" s="15"/>
      <c r="Z891" s="15"/>
    </row>
    <row r="892" spans="1:26" ht="12.75" customHeight="1">
      <c r="A892" s="15"/>
      <c r="B892" s="15"/>
      <c r="C892" s="15"/>
      <c r="D892" s="15"/>
      <c r="E892" s="15"/>
      <c r="F892" s="15"/>
      <c r="G892" s="15"/>
      <c r="H892" s="15"/>
      <c r="I892" s="15"/>
      <c r="J892" s="15"/>
      <c r="K892" s="15"/>
      <c r="L892" s="15"/>
      <c r="M892" s="15"/>
      <c r="N892" s="15"/>
      <c r="O892" s="15"/>
      <c r="P892" s="15"/>
      <c r="Q892" s="15"/>
      <c r="R892" s="15"/>
      <c r="S892" s="15"/>
      <c r="T892" s="15"/>
      <c r="U892" s="15"/>
      <c r="V892" s="15"/>
      <c r="W892" s="15"/>
      <c r="X892" s="15"/>
      <c r="Y892" s="15"/>
      <c r="Z892" s="15"/>
    </row>
    <row r="893" spans="1:26" ht="12.75" customHeight="1">
      <c r="A893" s="15"/>
      <c r="B893" s="15"/>
      <c r="C893" s="15"/>
      <c r="D893" s="15"/>
      <c r="E893" s="15"/>
      <c r="F893" s="15"/>
      <c r="G893" s="15"/>
      <c r="H893" s="15"/>
      <c r="I893" s="15"/>
      <c r="J893" s="15"/>
      <c r="K893" s="15"/>
      <c r="L893" s="15"/>
      <c r="M893" s="15"/>
      <c r="N893" s="15"/>
      <c r="O893" s="15"/>
      <c r="P893" s="15"/>
      <c r="Q893" s="15"/>
      <c r="R893" s="15"/>
      <c r="S893" s="15"/>
      <c r="T893" s="15"/>
      <c r="U893" s="15"/>
      <c r="V893" s="15"/>
      <c r="W893" s="15"/>
      <c r="X893" s="15"/>
      <c r="Y893" s="15"/>
      <c r="Z893" s="15"/>
    </row>
    <row r="894" spans="1:26" ht="12.75" customHeight="1">
      <c r="A894" s="15"/>
      <c r="B894" s="15"/>
      <c r="C894" s="15"/>
      <c r="D894" s="15"/>
      <c r="E894" s="15"/>
      <c r="F894" s="15"/>
      <c r="G894" s="15"/>
      <c r="H894" s="15"/>
      <c r="I894" s="15"/>
      <c r="J894" s="15"/>
      <c r="K894" s="15"/>
      <c r="L894" s="15"/>
      <c r="M894" s="15"/>
      <c r="N894" s="15"/>
      <c r="O894" s="15"/>
      <c r="P894" s="15"/>
      <c r="Q894" s="15"/>
      <c r="R894" s="15"/>
      <c r="S894" s="15"/>
      <c r="T894" s="15"/>
      <c r="U894" s="15"/>
      <c r="V894" s="15"/>
      <c r="W894" s="15"/>
      <c r="X894" s="15"/>
      <c r="Y894" s="15"/>
      <c r="Z894" s="15"/>
    </row>
    <row r="895" spans="1:26" ht="12.75" customHeight="1">
      <c r="A895" s="15"/>
      <c r="B895" s="15"/>
      <c r="C895" s="15"/>
      <c r="D895" s="15"/>
      <c r="E895" s="15"/>
      <c r="F895" s="15"/>
      <c r="G895" s="15"/>
      <c r="H895" s="15"/>
      <c r="I895" s="15"/>
      <c r="J895" s="15"/>
      <c r="K895" s="15"/>
      <c r="L895" s="15"/>
      <c r="M895" s="15"/>
      <c r="N895" s="15"/>
      <c r="O895" s="15"/>
      <c r="P895" s="15"/>
      <c r="Q895" s="15"/>
      <c r="R895" s="15"/>
      <c r="S895" s="15"/>
      <c r="T895" s="15"/>
      <c r="U895" s="15"/>
      <c r="V895" s="15"/>
      <c r="W895" s="15"/>
      <c r="X895" s="15"/>
      <c r="Y895" s="15"/>
      <c r="Z895" s="15"/>
    </row>
    <row r="896" spans="1:26" ht="12.75" customHeight="1">
      <c r="A896" s="15"/>
      <c r="B896" s="15"/>
      <c r="C896" s="15"/>
      <c r="D896" s="15"/>
      <c r="E896" s="15"/>
      <c r="F896" s="15"/>
      <c r="G896" s="15"/>
      <c r="H896" s="15"/>
      <c r="I896" s="15"/>
      <c r="J896" s="15"/>
      <c r="K896" s="15"/>
      <c r="L896" s="15"/>
      <c r="M896" s="15"/>
      <c r="N896" s="15"/>
      <c r="O896" s="15"/>
      <c r="P896" s="15"/>
      <c r="Q896" s="15"/>
      <c r="R896" s="15"/>
      <c r="S896" s="15"/>
      <c r="T896" s="15"/>
      <c r="U896" s="15"/>
      <c r="V896" s="15"/>
      <c r="W896" s="15"/>
      <c r="X896" s="15"/>
      <c r="Y896" s="15"/>
      <c r="Z896" s="15"/>
    </row>
    <row r="897" spans="1:26" ht="12.75" customHeight="1">
      <c r="A897" s="15"/>
      <c r="B897" s="15"/>
      <c r="C897" s="15"/>
      <c r="D897" s="15"/>
      <c r="E897" s="15"/>
      <c r="F897" s="15"/>
      <c r="G897" s="15"/>
      <c r="H897" s="15"/>
      <c r="I897" s="15"/>
      <c r="J897" s="15"/>
      <c r="K897" s="15"/>
      <c r="L897" s="15"/>
      <c r="M897" s="15"/>
      <c r="N897" s="15"/>
      <c r="O897" s="15"/>
      <c r="P897" s="15"/>
      <c r="Q897" s="15"/>
      <c r="R897" s="15"/>
      <c r="S897" s="15"/>
      <c r="T897" s="15"/>
      <c r="U897" s="15"/>
      <c r="V897" s="15"/>
      <c r="W897" s="15"/>
      <c r="X897" s="15"/>
      <c r="Y897" s="15"/>
      <c r="Z897" s="15"/>
    </row>
    <row r="898" spans="1:26" ht="12.75" customHeight="1">
      <c r="A898" s="15"/>
      <c r="B898" s="15"/>
      <c r="C898" s="15"/>
      <c r="D898" s="15"/>
      <c r="E898" s="15"/>
      <c r="F898" s="15"/>
      <c r="G898" s="15"/>
      <c r="H898" s="15"/>
      <c r="I898" s="15"/>
      <c r="J898" s="15"/>
      <c r="K898" s="15"/>
      <c r="L898" s="15"/>
      <c r="M898" s="15"/>
      <c r="N898" s="15"/>
      <c r="O898" s="15"/>
      <c r="P898" s="15"/>
      <c r="Q898" s="15"/>
      <c r="R898" s="15"/>
      <c r="S898" s="15"/>
      <c r="T898" s="15"/>
      <c r="U898" s="15"/>
      <c r="V898" s="15"/>
      <c r="W898" s="15"/>
      <c r="X898" s="15"/>
      <c r="Y898" s="15"/>
      <c r="Z898" s="15"/>
    </row>
    <row r="899" spans="1:26" ht="12.75" customHeight="1">
      <c r="A899" s="15"/>
      <c r="B899" s="15"/>
      <c r="C899" s="15"/>
      <c r="D899" s="15"/>
      <c r="E899" s="15"/>
      <c r="F899" s="15"/>
      <c r="G899" s="15"/>
      <c r="H899" s="15"/>
      <c r="I899" s="15"/>
      <c r="J899" s="15"/>
      <c r="K899" s="15"/>
      <c r="L899" s="15"/>
      <c r="M899" s="15"/>
      <c r="N899" s="15"/>
      <c r="O899" s="15"/>
      <c r="P899" s="15"/>
      <c r="Q899" s="15"/>
      <c r="R899" s="15"/>
      <c r="S899" s="15"/>
      <c r="T899" s="15"/>
      <c r="U899" s="15"/>
      <c r="V899" s="15"/>
      <c r="W899" s="15"/>
      <c r="X899" s="15"/>
      <c r="Y899" s="15"/>
      <c r="Z899" s="15"/>
    </row>
    <row r="900" spans="1:26" ht="12.75" customHeight="1">
      <c r="A900" s="15"/>
      <c r="B900" s="15"/>
      <c r="C900" s="15"/>
      <c r="D900" s="15"/>
      <c r="E900" s="15"/>
      <c r="F900" s="15"/>
      <c r="G900" s="15"/>
      <c r="H900" s="15"/>
      <c r="I900" s="15"/>
      <c r="J900" s="15"/>
      <c r="K900" s="15"/>
      <c r="L900" s="15"/>
      <c r="M900" s="15"/>
      <c r="N900" s="15"/>
      <c r="O900" s="15"/>
      <c r="P900" s="15"/>
      <c r="Q900" s="15"/>
      <c r="R900" s="15"/>
      <c r="S900" s="15"/>
      <c r="T900" s="15"/>
      <c r="U900" s="15"/>
      <c r="V900" s="15"/>
      <c r="W900" s="15"/>
      <c r="X900" s="15"/>
      <c r="Y900" s="15"/>
      <c r="Z900" s="15"/>
    </row>
    <row r="901" spans="1:26" ht="12.75" customHeight="1">
      <c r="A901" s="15"/>
      <c r="B901" s="15"/>
      <c r="C901" s="15"/>
      <c r="D901" s="15"/>
      <c r="E901" s="15"/>
      <c r="F901" s="15"/>
      <c r="G901" s="15"/>
      <c r="H901" s="15"/>
      <c r="I901" s="15"/>
      <c r="J901" s="15"/>
      <c r="K901" s="15"/>
      <c r="L901" s="15"/>
      <c r="M901" s="15"/>
      <c r="N901" s="15"/>
      <c r="O901" s="15"/>
      <c r="P901" s="15"/>
      <c r="Q901" s="15"/>
      <c r="R901" s="15"/>
      <c r="S901" s="15"/>
      <c r="T901" s="15"/>
      <c r="U901" s="15"/>
      <c r="V901" s="15"/>
      <c r="W901" s="15"/>
      <c r="X901" s="15"/>
      <c r="Y901" s="15"/>
      <c r="Z901" s="15"/>
    </row>
    <row r="902" spans="1:26" ht="12.75" customHeight="1">
      <c r="A902" s="15"/>
      <c r="B902" s="15"/>
      <c r="C902" s="15"/>
      <c r="D902" s="15"/>
      <c r="E902" s="15"/>
      <c r="F902" s="15"/>
      <c r="G902" s="15"/>
      <c r="H902" s="15"/>
      <c r="I902" s="15"/>
      <c r="J902" s="15"/>
      <c r="K902" s="15"/>
      <c r="L902" s="15"/>
      <c r="M902" s="15"/>
      <c r="N902" s="15"/>
      <c r="O902" s="15"/>
      <c r="P902" s="15"/>
      <c r="Q902" s="15"/>
      <c r="R902" s="15"/>
      <c r="S902" s="15"/>
      <c r="T902" s="15"/>
      <c r="U902" s="15"/>
      <c r="V902" s="15"/>
      <c r="W902" s="15"/>
      <c r="X902" s="15"/>
      <c r="Y902" s="15"/>
      <c r="Z902" s="15"/>
    </row>
    <row r="903" spans="1:26" ht="12.75" customHeight="1">
      <c r="A903" s="15"/>
      <c r="B903" s="15"/>
      <c r="C903" s="15"/>
      <c r="D903" s="15"/>
      <c r="E903" s="15"/>
      <c r="F903" s="15"/>
      <c r="G903" s="15"/>
      <c r="H903" s="15"/>
      <c r="I903" s="15"/>
      <c r="J903" s="15"/>
      <c r="K903" s="15"/>
      <c r="L903" s="15"/>
      <c r="M903" s="15"/>
      <c r="N903" s="15"/>
      <c r="O903" s="15"/>
      <c r="P903" s="15"/>
      <c r="Q903" s="15"/>
      <c r="R903" s="15"/>
      <c r="S903" s="15"/>
      <c r="T903" s="15"/>
      <c r="U903" s="15"/>
      <c r="V903" s="15"/>
      <c r="W903" s="15"/>
      <c r="X903" s="15"/>
      <c r="Y903" s="15"/>
      <c r="Z903" s="15"/>
    </row>
    <row r="904" spans="1:26" ht="12.75" customHeight="1">
      <c r="A904" s="15"/>
      <c r="B904" s="15"/>
      <c r="C904" s="15"/>
      <c r="D904" s="15"/>
      <c r="E904" s="15"/>
      <c r="F904" s="15"/>
      <c r="G904" s="15"/>
      <c r="H904" s="15"/>
      <c r="I904" s="15"/>
      <c r="J904" s="15"/>
      <c r="K904" s="15"/>
      <c r="L904" s="15"/>
      <c r="M904" s="15"/>
      <c r="N904" s="15"/>
      <c r="O904" s="15"/>
      <c r="P904" s="15"/>
      <c r="Q904" s="15"/>
      <c r="R904" s="15"/>
      <c r="S904" s="15"/>
      <c r="T904" s="15"/>
      <c r="U904" s="15"/>
      <c r="V904" s="15"/>
      <c r="W904" s="15"/>
      <c r="X904" s="15"/>
      <c r="Y904" s="15"/>
      <c r="Z904" s="15"/>
    </row>
    <row r="905" spans="1:26" ht="12.75" customHeight="1">
      <c r="A905" s="15"/>
      <c r="B905" s="15"/>
      <c r="C905" s="15"/>
      <c r="D905" s="15"/>
      <c r="E905" s="15"/>
      <c r="F905" s="15"/>
      <c r="G905" s="15"/>
      <c r="H905" s="15"/>
      <c r="I905" s="15"/>
      <c r="J905" s="15"/>
      <c r="K905" s="15"/>
      <c r="L905" s="15"/>
      <c r="M905" s="15"/>
      <c r="N905" s="15"/>
      <c r="O905" s="15"/>
      <c r="P905" s="15"/>
      <c r="Q905" s="15"/>
      <c r="R905" s="15"/>
      <c r="S905" s="15"/>
      <c r="T905" s="15"/>
      <c r="U905" s="15"/>
      <c r="V905" s="15"/>
      <c r="W905" s="15"/>
      <c r="X905" s="15"/>
      <c r="Y905" s="15"/>
      <c r="Z905" s="15"/>
    </row>
    <row r="906" spans="1:26" ht="12.75" customHeight="1">
      <c r="A906" s="15"/>
      <c r="B906" s="15"/>
      <c r="C906" s="15"/>
      <c r="D906" s="15"/>
      <c r="E906" s="15"/>
      <c r="F906" s="15"/>
      <c r="G906" s="15"/>
      <c r="H906" s="15"/>
      <c r="I906" s="15"/>
      <c r="J906" s="15"/>
      <c r="K906" s="15"/>
      <c r="L906" s="15"/>
      <c r="M906" s="15"/>
      <c r="N906" s="15"/>
      <c r="O906" s="15"/>
      <c r="P906" s="15"/>
      <c r="Q906" s="15"/>
      <c r="R906" s="15"/>
      <c r="S906" s="15"/>
      <c r="T906" s="15"/>
      <c r="U906" s="15"/>
      <c r="V906" s="15"/>
      <c r="W906" s="15"/>
      <c r="X906" s="15"/>
      <c r="Y906" s="15"/>
      <c r="Z906" s="15"/>
    </row>
    <row r="907" spans="1:26" ht="12.75" customHeight="1">
      <c r="A907" s="15"/>
      <c r="B907" s="15"/>
      <c r="C907" s="15"/>
      <c r="D907" s="15"/>
      <c r="E907" s="15"/>
      <c r="F907" s="15"/>
      <c r="G907" s="15"/>
      <c r="H907" s="15"/>
      <c r="I907" s="15"/>
      <c r="J907" s="15"/>
      <c r="K907" s="15"/>
      <c r="L907" s="15"/>
      <c r="M907" s="15"/>
      <c r="N907" s="15"/>
      <c r="O907" s="15"/>
      <c r="P907" s="15"/>
      <c r="Q907" s="15"/>
      <c r="R907" s="15"/>
      <c r="S907" s="15"/>
      <c r="T907" s="15"/>
      <c r="U907" s="15"/>
      <c r="V907" s="15"/>
      <c r="W907" s="15"/>
      <c r="X907" s="15"/>
      <c r="Y907" s="15"/>
      <c r="Z907" s="15"/>
    </row>
    <row r="908" spans="1:26" ht="12.75" customHeight="1">
      <c r="A908" s="15"/>
      <c r="B908" s="15"/>
      <c r="C908" s="15"/>
      <c r="D908" s="15"/>
      <c r="E908" s="15"/>
      <c r="F908" s="15"/>
      <c r="G908" s="15"/>
      <c r="H908" s="15"/>
      <c r="I908" s="15"/>
      <c r="J908" s="15"/>
      <c r="K908" s="15"/>
      <c r="L908" s="15"/>
      <c r="M908" s="15"/>
      <c r="N908" s="15"/>
      <c r="O908" s="15"/>
      <c r="P908" s="15"/>
      <c r="Q908" s="15"/>
      <c r="R908" s="15"/>
      <c r="S908" s="15"/>
      <c r="T908" s="15"/>
      <c r="U908" s="15"/>
      <c r="V908" s="15"/>
      <c r="W908" s="15"/>
      <c r="X908" s="15"/>
      <c r="Y908" s="15"/>
      <c r="Z908" s="15"/>
    </row>
    <row r="909" spans="1:26" ht="12.75" customHeight="1">
      <c r="A909" s="15"/>
      <c r="B909" s="15"/>
      <c r="C909" s="15"/>
      <c r="D909" s="15"/>
      <c r="E909" s="15"/>
      <c r="F909" s="15"/>
      <c r="G909" s="15"/>
      <c r="H909" s="15"/>
      <c r="I909" s="15"/>
      <c r="J909" s="15"/>
      <c r="K909" s="15"/>
      <c r="L909" s="15"/>
      <c r="M909" s="15"/>
      <c r="N909" s="15"/>
      <c r="O909" s="15"/>
      <c r="P909" s="15"/>
      <c r="Q909" s="15"/>
      <c r="R909" s="15"/>
      <c r="S909" s="15"/>
      <c r="T909" s="15"/>
      <c r="U909" s="15"/>
      <c r="V909" s="15"/>
      <c r="W909" s="15"/>
      <c r="X909" s="15"/>
      <c r="Y909" s="15"/>
      <c r="Z909" s="15"/>
    </row>
    <row r="910" spans="1:26" ht="12.75" customHeight="1">
      <c r="A910" s="15"/>
      <c r="B910" s="15"/>
      <c r="C910" s="15"/>
      <c r="D910" s="15"/>
      <c r="E910" s="15"/>
      <c r="F910" s="15"/>
      <c r="G910" s="15"/>
      <c r="H910" s="15"/>
      <c r="I910" s="15"/>
      <c r="J910" s="15"/>
      <c r="K910" s="15"/>
      <c r="L910" s="15"/>
      <c r="M910" s="15"/>
      <c r="N910" s="15"/>
      <c r="O910" s="15"/>
      <c r="P910" s="15"/>
      <c r="Q910" s="15"/>
      <c r="R910" s="15"/>
      <c r="S910" s="15"/>
      <c r="T910" s="15"/>
      <c r="U910" s="15"/>
      <c r="V910" s="15"/>
      <c r="W910" s="15"/>
      <c r="X910" s="15"/>
      <c r="Y910" s="15"/>
      <c r="Z910" s="15"/>
    </row>
    <row r="911" spans="1:26" ht="12.75" customHeight="1">
      <c r="A911" s="15"/>
      <c r="B911" s="15"/>
      <c r="C911" s="15"/>
      <c r="D911" s="15"/>
      <c r="E911" s="15"/>
      <c r="F911" s="15"/>
      <c r="G911" s="15"/>
      <c r="H911" s="15"/>
      <c r="I911" s="15"/>
      <c r="J911" s="15"/>
      <c r="K911" s="15"/>
      <c r="L911" s="15"/>
      <c r="M911" s="15"/>
      <c r="N911" s="15"/>
      <c r="O911" s="15"/>
      <c r="P911" s="15"/>
      <c r="Q911" s="15"/>
      <c r="R911" s="15"/>
      <c r="S911" s="15"/>
      <c r="T911" s="15"/>
      <c r="U911" s="15"/>
      <c r="V911" s="15"/>
      <c r="W911" s="15"/>
      <c r="X911" s="15"/>
      <c r="Y911" s="15"/>
      <c r="Z911" s="15"/>
    </row>
    <row r="912" spans="1:26" ht="12.75" customHeight="1">
      <c r="A912" s="15"/>
      <c r="B912" s="15"/>
      <c r="C912" s="15"/>
      <c r="D912" s="15"/>
      <c r="E912" s="15"/>
      <c r="F912" s="15"/>
      <c r="G912" s="15"/>
      <c r="H912" s="15"/>
      <c r="I912" s="15"/>
      <c r="J912" s="15"/>
      <c r="K912" s="15"/>
      <c r="L912" s="15"/>
      <c r="M912" s="15"/>
      <c r="N912" s="15"/>
      <c r="O912" s="15"/>
      <c r="P912" s="15"/>
      <c r="Q912" s="15"/>
      <c r="R912" s="15"/>
      <c r="S912" s="15"/>
      <c r="T912" s="15"/>
      <c r="U912" s="15"/>
      <c r="V912" s="15"/>
      <c r="W912" s="15"/>
      <c r="X912" s="15"/>
      <c r="Y912" s="15"/>
      <c r="Z912" s="15"/>
    </row>
    <row r="913" spans="1:26" ht="12.75" customHeight="1">
      <c r="A913" s="15"/>
      <c r="B913" s="15"/>
      <c r="C913" s="15"/>
      <c r="D913" s="15"/>
      <c r="E913" s="15"/>
      <c r="F913" s="15"/>
      <c r="G913" s="15"/>
      <c r="H913" s="15"/>
      <c r="I913" s="15"/>
      <c r="J913" s="15"/>
      <c r="K913" s="15"/>
      <c r="L913" s="15"/>
      <c r="M913" s="15"/>
      <c r="N913" s="15"/>
      <c r="O913" s="15"/>
      <c r="P913" s="15"/>
      <c r="Q913" s="15"/>
      <c r="R913" s="15"/>
      <c r="S913" s="15"/>
      <c r="T913" s="15"/>
      <c r="U913" s="15"/>
      <c r="V913" s="15"/>
      <c r="W913" s="15"/>
      <c r="X913" s="15"/>
      <c r="Y913" s="15"/>
      <c r="Z913" s="15"/>
    </row>
    <row r="914" spans="1:26" ht="12.75" customHeight="1">
      <c r="A914" s="15"/>
      <c r="B914" s="15"/>
      <c r="C914" s="15"/>
      <c r="D914" s="15"/>
      <c r="E914" s="15"/>
      <c r="F914" s="15"/>
      <c r="G914" s="15"/>
      <c r="H914" s="15"/>
      <c r="I914" s="15"/>
      <c r="J914" s="15"/>
      <c r="K914" s="15"/>
      <c r="L914" s="15"/>
      <c r="M914" s="15"/>
      <c r="N914" s="15"/>
      <c r="O914" s="15"/>
      <c r="P914" s="15"/>
      <c r="Q914" s="15"/>
      <c r="R914" s="15"/>
      <c r="S914" s="15"/>
      <c r="T914" s="15"/>
      <c r="U914" s="15"/>
      <c r="V914" s="15"/>
      <c r="W914" s="15"/>
      <c r="X914" s="15"/>
      <c r="Y914" s="15"/>
      <c r="Z914" s="15"/>
    </row>
    <row r="915" spans="1:26" ht="12.75" customHeight="1">
      <c r="A915" s="15"/>
      <c r="B915" s="15"/>
      <c r="C915" s="15"/>
      <c r="D915" s="15"/>
      <c r="E915" s="15"/>
      <c r="F915" s="15"/>
      <c r="G915" s="15"/>
      <c r="H915" s="15"/>
      <c r="I915" s="15"/>
      <c r="J915" s="15"/>
      <c r="K915" s="15"/>
      <c r="L915" s="15"/>
      <c r="M915" s="15"/>
      <c r="N915" s="15"/>
      <c r="O915" s="15"/>
      <c r="P915" s="15"/>
      <c r="Q915" s="15"/>
      <c r="R915" s="15"/>
      <c r="S915" s="15"/>
      <c r="T915" s="15"/>
      <c r="U915" s="15"/>
      <c r="V915" s="15"/>
      <c r="W915" s="15"/>
      <c r="X915" s="15"/>
      <c r="Y915" s="15"/>
      <c r="Z915" s="15"/>
    </row>
    <row r="916" spans="1:26" ht="12.75" customHeight="1">
      <c r="A916" s="15"/>
      <c r="B916" s="15"/>
      <c r="C916" s="15"/>
      <c r="D916" s="15"/>
      <c r="E916" s="15"/>
      <c r="F916" s="15"/>
      <c r="G916" s="15"/>
      <c r="H916" s="15"/>
      <c r="I916" s="15"/>
      <c r="J916" s="15"/>
      <c r="K916" s="15"/>
      <c r="L916" s="15"/>
      <c r="M916" s="15"/>
      <c r="N916" s="15"/>
      <c r="O916" s="15"/>
      <c r="P916" s="15"/>
      <c r="Q916" s="15"/>
      <c r="R916" s="15"/>
      <c r="S916" s="15"/>
      <c r="T916" s="15"/>
      <c r="U916" s="15"/>
      <c r="V916" s="15"/>
      <c r="W916" s="15"/>
      <c r="X916" s="15"/>
      <c r="Y916" s="15"/>
      <c r="Z916" s="15"/>
    </row>
    <row r="917" spans="1:26" ht="12.75" customHeight="1">
      <c r="A917" s="15"/>
      <c r="B917" s="15"/>
      <c r="C917" s="15"/>
      <c r="D917" s="15"/>
      <c r="E917" s="15"/>
      <c r="F917" s="15"/>
      <c r="G917" s="15"/>
      <c r="H917" s="15"/>
      <c r="I917" s="15"/>
      <c r="J917" s="15"/>
      <c r="K917" s="15"/>
      <c r="L917" s="15"/>
      <c r="M917" s="15"/>
      <c r="N917" s="15"/>
      <c r="O917" s="15"/>
      <c r="P917" s="15"/>
      <c r="Q917" s="15"/>
      <c r="R917" s="15"/>
      <c r="S917" s="15"/>
      <c r="T917" s="15"/>
      <c r="U917" s="15"/>
      <c r="V917" s="15"/>
      <c r="W917" s="15"/>
      <c r="X917" s="15"/>
      <c r="Y917" s="15"/>
      <c r="Z917" s="15"/>
    </row>
    <row r="918" spans="1:26" ht="12.75" customHeight="1">
      <c r="A918" s="15"/>
      <c r="B918" s="15"/>
      <c r="C918" s="15"/>
      <c r="D918" s="15"/>
      <c r="E918" s="15"/>
      <c r="F918" s="15"/>
      <c r="G918" s="15"/>
      <c r="H918" s="15"/>
      <c r="I918" s="15"/>
      <c r="J918" s="15"/>
      <c r="K918" s="15"/>
      <c r="L918" s="15"/>
      <c r="M918" s="15"/>
      <c r="N918" s="15"/>
      <c r="O918" s="15"/>
      <c r="P918" s="15"/>
      <c r="Q918" s="15"/>
      <c r="R918" s="15"/>
      <c r="S918" s="15"/>
      <c r="T918" s="15"/>
      <c r="U918" s="15"/>
      <c r="V918" s="15"/>
      <c r="W918" s="15"/>
      <c r="X918" s="15"/>
      <c r="Y918" s="15"/>
      <c r="Z918" s="15"/>
    </row>
    <row r="919" spans="1:26" ht="12.75" customHeight="1">
      <c r="A919" s="15"/>
      <c r="B919" s="15"/>
      <c r="C919" s="15"/>
      <c r="D919" s="15"/>
      <c r="E919" s="15"/>
      <c r="F919" s="15"/>
      <c r="G919" s="15"/>
      <c r="H919" s="15"/>
      <c r="I919" s="15"/>
      <c r="J919" s="15"/>
      <c r="K919" s="15"/>
      <c r="L919" s="15"/>
      <c r="M919" s="15"/>
      <c r="N919" s="15"/>
      <c r="O919" s="15"/>
      <c r="P919" s="15"/>
      <c r="Q919" s="15"/>
      <c r="R919" s="15"/>
      <c r="S919" s="15"/>
      <c r="T919" s="15"/>
      <c r="U919" s="15"/>
      <c r="V919" s="15"/>
      <c r="W919" s="15"/>
      <c r="X919" s="15"/>
      <c r="Y919" s="15"/>
      <c r="Z919" s="15"/>
    </row>
    <row r="920" spans="1:26" ht="12.75" customHeight="1">
      <c r="A920" s="15"/>
      <c r="B920" s="15"/>
      <c r="C920" s="15"/>
      <c r="D920" s="15"/>
      <c r="E920" s="15"/>
      <c r="F920" s="15"/>
      <c r="G920" s="15"/>
      <c r="H920" s="15"/>
      <c r="I920" s="15"/>
      <c r="J920" s="15"/>
      <c r="K920" s="15"/>
      <c r="L920" s="15"/>
      <c r="M920" s="15"/>
      <c r="N920" s="15"/>
      <c r="O920" s="15"/>
      <c r="P920" s="15"/>
      <c r="Q920" s="15"/>
      <c r="R920" s="15"/>
      <c r="S920" s="15"/>
      <c r="T920" s="15"/>
      <c r="U920" s="15"/>
      <c r="V920" s="15"/>
      <c r="W920" s="15"/>
      <c r="X920" s="15"/>
      <c r="Y920" s="15"/>
      <c r="Z920" s="15"/>
    </row>
    <row r="921" spans="1:26" ht="12.75" customHeight="1">
      <c r="A921" s="15"/>
      <c r="B921" s="15"/>
      <c r="C921" s="15"/>
      <c r="D921" s="15"/>
      <c r="E921" s="15"/>
      <c r="F921" s="15"/>
      <c r="G921" s="15"/>
      <c r="H921" s="15"/>
      <c r="I921" s="15"/>
      <c r="J921" s="15"/>
      <c r="K921" s="15"/>
      <c r="L921" s="15"/>
      <c r="M921" s="15"/>
      <c r="N921" s="15"/>
      <c r="O921" s="15"/>
      <c r="P921" s="15"/>
      <c r="Q921" s="15"/>
      <c r="R921" s="15"/>
      <c r="S921" s="15"/>
      <c r="T921" s="15"/>
      <c r="U921" s="15"/>
      <c r="V921" s="15"/>
      <c r="W921" s="15"/>
      <c r="X921" s="15"/>
      <c r="Y921" s="15"/>
      <c r="Z921" s="15"/>
    </row>
    <row r="922" spans="1:26" ht="12.75" customHeight="1">
      <c r="A922" s="15"/>
      <c r="B922" s="15"/>
      <c r="C922" s="15"/>
      <c r="D922" s="15"/>
      <c r="E922" s="15"/>
      <c r="F922" s="15"/>
      <c r="G922" s="15"/>
      <c r="H922" s="15"/>
      <c r="I922" s="15"/>
      <c r="J922" s="15"/>
      <c r="K922" s="15"/>
      <c r="L922" s="15"/>
      <c r="M922" s="15"/>
      <c r="N922" s="15"/>
      <c r="O922" s="15"/>
      <c r="P922" s="15"/>
      <c r="Q922" s="15"/>
      <c r="R922" s="15"/>
      <c r="S922" s="15"/>
      <c r="T922" s="15"/>
      <c r="U922" s="15"/>
      <c r="V922" s="15"/>
      <c r="W922" s="15"/>
      <c r="X922" s="15"/>
      <c r="Y922" s="15"/>
      <c r="Z922" s="15"/>
    </row>
    <row r="923" spans="1:26" ht="12.75" customHeight="1">
      <c r="A923" s="15"/>
      <c r="B923" s="15"/>
      <c r="C923" s="15"/>
      <c r="D923" s="15"/>
      <c r="E923" s="15"/>
      <c r="F923" s="15"/>
      <c r="G923" s="15"/>
      <c r="H923" s="15"/>
      <c r="I923" s="15"/>
      <c r="J923" s="15"/>
      <c r="K923" s="15"/>
      <c r="L923" s="15"/>
      <c r="M923" s="15"/>
      <c r="N923" s="15"/>
      <c r="O923" s="15"/>
      <c r="P923" s="15"/>
      <c r="Q923" s="15"/>
      <c r="R923" s="15"/>
      <c r="S923" s="15"/>
      <c r="T923" s="15"/>
      <c r="U923" s="15"/>
      <c r="V923" s="15"/>
      <c r="W923" s="15"/>
      <c r="X923" s="15"/>
      <c r="Y923" s="15"/>
      <c r="Z923" s="15"/>
    </row>
    <row r="924" spans="1:26" ht="12.75" customHeight="1">
      <c r="A924" s="15"/>
      <c r="B924" s="15"/>
      <c r="C924" s="15"/>
      <c r="D924" s="15"/>
      <c r="E924" s="15"/>
      <c r="F924" s="15"/>
      <c r="G924" s="15"/>
      <c r="H924" s="15"/>
      <c r="I924" s="15"/>
      <c r="J924" s="15"/>
      <c r="K924" s="15"/>
      <c r="L924" s="15"/>
      <c r="M924" s="15"/>
      <c r="N924" s="15"/>
      <c r="O924" s="15"/>
      <c r="P924" s="15"/>
      <c r="Q924" s="15"/>
      <c r="R924" s="15"/>
      <c r="S924" s="15"/>
      <c r="T924" s="15"/>
      <c r="U924" s="15"/>
      <c r="V924" s="15"/>
      <c r="W924" s="15"/>
      <c r="X924" s="15"/>
      <c r="Y924" s="15"/>
      <c r="Z924" s="15"/>
    </row>
    <row r="925" spans="1:26" ht="12.75" customHeight="1">
      <c r="A925" s="15"/>
      <c r="B925" s="15"/>
      <c r="C925" s="15"/>
      <c r="D925" s="15"/>
      <c r="E925" s="15"/>
      <c r="F925" s="15"/>
      <c r="G925" s="15"/>
      <c r="H925" s="15"/>
      <c r="I925" s="15"/>
      <c r="J925" s="15"/>
      <c r="K925" s="15"/>
      <c r="L925" s="15"/>
      <c r="M925" s="15"/>
      <c r="N925" s="15"/>
      <c r="O925" s="15"/>
      <c r="P925" s="15"/>
      <c r="Q925" s="15"/>
      <c r="R925" s="15"/>
      <c r="S925" s="15"/>
      <c r="T925" s="15"/>
      <c r="U925" s="15"/>
      <c r="V925" s="15"/>
      <c r="W925" s="15"/>
      <c r="X925" s="15"/>
      <c r="Y925" s="15"/>
      <c r="Z925" s="15"/>
    </row>
    <row r="926" spans="1:26" ht="12.75" customHeight="1">
      <c r="A926" s="15"/>
      <c r="B926" s="15"/>
      <c r="C926" s="15"/>
      <c r="D926" s="15"/>
      <c r="E926" s="15"/>
      <c r="F926" s="15"/>
      <c r="G926" s="15"/>
      <c r="H926" s="15"/>
      <c r="I926" s="15"/>
      <c r="J926" s="15"/>
      <c r="K926" s="15"/>
      <c r="L926" s="15"/>
      <c r="M926" s="15"/>
      <c r="N926" s="15"/>
      <c r="O926" s="15"/>
      <c r="P926" s="15"/>
      <c r="Q926" s="15"/>
      <c r="R926" s="15"/>
      <c r="S926" s="15"/>
      <c r="T926" s="15"/>
      <c r="U926" s="15"/>
      <c r="V926" s="15"/>
      <c r="W926" s="15"/>
      <c r="X926" s="15"/>
      <c r="Y926" s="15"/>
      <c r="Z926" s="15"/>
    </row>
    <row r="927" spans="1:26" ht="12.75" customHeight="1">
      <c r="A927" s="15"/>
      <c r="B927" s="15"/>
      <c r="C927" s="15"/>
      <c r="D927" s="15"/>
      <c r="E927" s="15"/>
      <c r="F927" s="15"/>
      <c r="G927" s="15"/>
      <c r="H927" s="15"/>
      <c r="I927" s="15"/>
      <c r="J927" s="15"/>
      <c r="K927" s="15"/>
      <c r="L927" s="15"/>
      <c r="M927" s="15"/>
      <c r="N927" s="15"/>
      <c r="O927" s="15"/>
      <c r="P927" s="15"/>
      <c r="Q927" s="15"/>
      <c r="R927" s="15"/>
      <c r="S927" s="15"/>
      <c r="T927" s="15"/>
      <c r="U927" s="15"/>
      <c r="V927" s="15"/>
      <c r="W927" s="15"/>
      <c r="X927" s="15"/>
      <c r="Y927" s="15"/>
      <c r="Z927" s="15"/>
    </row>
    <row r="928" spans="1:26" ht="12.75" customHeight="1">
      <c r="A928" s="15"/>
      <c r="B928" s="15"/>
      <c r="C928" s="15"/>
      <c r="D928" s="15"/>
      <c r="E928" s="15"/>
      <c r="F928" s="15"/>
      <c r="G928" s="15"/>
      <c r="H928" s="15"/>
      <c r="I928" s="15"/>
      <c r="J928" s="15"/>
      <c r="K928" s="15"/>
      <c r="L928" s="15"/>
      <c r="M928" s="15"/>
      <c r="N928" s="15"/>
      <c r="O928" s="15"/>
      <c r="P928" s="15"/>
      <c r="Q928" s="15"/>
      <c r="R928" s="15"/>
      <c r="S928" s="15"/>
      <c r="T928" s="15"/>
      <c r="U928" s="15"/>
      <c r="V928" s="15"/>
      <c r="W928" s="15"/>
      <c r="X928" s="15"/>
      <c r="Y928" s="15"/>
      <c r="Z928" s="15"/>
    </row>
    <row r="929" spans="1:26" ht="12.75" customHeight="1">
      <c r="A929" s="15"/>
      <c r="B929" s="15"/>
      <c r="C929" s="15"/>
      <c r="D929" s="15"/>
      <c r="E929" s="15"/>
      <c r="F929" s="15"/>
      <c r="G929" s="15"/>
      <c r="H929" s="15"/>
      <c r="I929" s="15"/>
      <c r="J929" s="15"/>
      <c r="K929" s="15"/>
      <c r="L929" s="15"/>
      <c r="M929" s="15"/>
      <c r="N929" s="15"/>
      <c r="O929" s="15"/>
      <c r="P929" s="15"/>
      <c r="Q929" s="15"/>
      <c r="R929" s="15"/>
      <c r="S929" s="15"/>
      <c r="T929" s="15"/>
      <c r="U929" s="15"/>
      <c r="V929" s="15"/>
      <c r="W929" s="15"/>
      <c r="X929" s="15"/>
      <c r="Y929" s="15"/>
      <c r="Z929" s="15"/>
    </row>
    <row r="930" spans="1:26" ht="12.75" customHeight="1">
      <c r="A930" s="15"/>
      <c r="B930" s="15"/>
      <c r="C930" s="15"/>
      <c r="D930" s="15"/>
      <c r="E930" s="15"/>
      <c r="F930" s="15"/>
      <c r="G930" s="15"/>
      <c r="H930" s="15"/>
      <c r="I930" s="15"/>
      <c r="J930" s="15"/>
      <c r="K930" s="15"/>
      <c r="L930" s="15"/>
      <c r="M930" s="15"/>
      <c r="N930" s="15"/>
      <c r="O930" s="15"/>
      <c r="P930" s="15"/>
      <c r="Q930" s="15"/>
      <c r="R930" s="15"/>
      <c r="S930" s="15"/>
      <c r="T930" s="15"/>
      <c r="U930" s="15"/>
      <c r="V930" s="15"/>
      <c r="W930" s="15"/>
      <c r="X930" s="15"/>
      <c r="Y930" s="15"/>
      <c r="Z930" s="15"/>
    </row>
    <row r="931" spans="1:26" ht="12.75" customHeight="1">
      <c r="A931" s="15"/>
      <c r="B931" s="15"/>
      <c r="C931" s="15"/>
      <c r="D931" s="15"/>
      <c r="E931" s="15"/>
      <c r="F931" s="15"/>
      <c r="G931" s="15"/>
      <c r="H931" s="15"/>
      <c r="I931" s="15"/>
      <c r="J931" s="15"/>
      <c r="K931" s="15"/>
      <c r="L931" s="15"/>
      <c r="M931" s="15"/>
      <c r="N931" s="15"/>
      <c r="O931" s="15"/>
      <c r="P931" s="15"/>
      <c r="Q931" s="15"/>
      <c r="R931" s="15"/>
      <c r="S931" s="15"/>
      <c r="T931" s="15"/>
      <c r="U931" s="15"/>
      <c r="V931" s="15"/>
      <c r="W931" s="15"/>
      <c r="X931" s="15"/>
      <c r="Y931" s="15"/>
      <c r="Z931" s="15"/>
    </row>
    <row r="932" spans="1:26" ht="12.75" customHeight="1">
      <c r="A932" s="15"/>
      <c r="B932" s="15"/>
      <c r="C932" s="15"/>
      <c r="D932" s="15"/>
      <c r="E932" s="15"/>
      <c r="F932" s="15"/>
      <c r="G932" s="15"/>
      <c r="H932" s="15"/>
      <c r="I932" s="15"/>
      <c r="J932" s="15"/>
      <c r="K932" s="15"/>
      <c r="L932" s="15"/>
      <c r="M932" s="15"/>
      <c r="N932" s="15"/>
      <c r="O932" s="15"/>
      <c r="P932" s="15"/>
      <c r="Q932" s="15"/>
      <c r="R932" s="15"/>
      <c r="S932" s="15"/>
      <c r="T932" s="15"/>
      <c r="U932" s="15"/>
      <c r="V932" s="15"/>
      <c r="W932" s="15"/>
      <c r="X932" s="15"/>
      <c r="Y932" s="15"/>
      <c r="Z932" s="15"/>
    </row>
    <row r="933" spans="1:26" ht="12.75" customHeight="1">
      <c r="A933" s="15"/>
      <c r="B933" s="15"/>
      <c r="C933" s="15"/>
      <c r="D933" s="15"/>
      <c r="E933" s="15"/>
      <c r="F933" s="15"/>
      <c r="G933" s="15"/>
      <c r="H933" s="15"/>
      <c r="I933" s="15"/>
      <c r="J933" s="15"/>
      <c r="K933" s="15"/>
      <c r="L933" s="15"/>
      <c r="M933" s="15"/>
      <c r="N933" s="15"/>
      <c r="O933" s="15"/>
      <c r="P933" s="15"/>
      <c r="Q933" s="15"/>
      <c r="R933" s="15"/>
      <c r="S933" s="15"/>
      <c r="T933" s="15"/>
      <c r="U933" s="15"/>
      <c r="V933" s="15"/>
      <c r="W933" s="15"/>
      <c r="X933" s="15"/>
      <c r="Y933" s="15"/>
      <c r="Z933" s="15"/>
    </row>
    <row r="934" spans="1:26" ht="12.75" customHeight="1">
      <c r="A934" s="15"/>
      <c r="B934" s="15"/>
      <c r="C934" s="15"/>
      <c r="D934" s="15"/>
      <c r="E934" s="15"/>
      <c r="F934" s="15"/>
      <c r="G934" s="15"/>
      <c r="H934" s="15"/>
      <c r="I934" s="15"/>
      <c r="J934" s="15"/>
      <c r="K934" s="15"/>
      <c r="L934" s="15"/>
      <c r="M934" s="15"/>
      <c r="N934" s="15"/>
      <c r="O934" s="15"/>
      <c r="P934" s="15"/>
      <c r="Q934" s="15"/>
      <c r="R934" s="15"/>
      <c r="S934" s="15"/>
      <c r="T934" s="15"/>
      <c r="U934" s="15"/>
      <c r="V934" s="15"/>
      <c r="W934" s="15"/>
      <c r="X934" s="15"/>
      <c r="Y934" s="15"/>
      <c r="Z934" s="15"/>
    </row>
    <row r="935" spans="1:26" ht="12.75" customHeight="1">
      <c r="A935" s="15"/>
      <c r="B935" s="15"/>
      <c r="C935" s="15"/>
      <c r="D935" s="15"/>
      <c r="E935" s="15"/>
      <c r="F935" s="15"/>
      <c r="G935" s="15"/>
      <c r="H935" s="15"/>
      <c r="I935" s="15"/>
      <c r="J935" s="15"/>
      <c r="K935" s="15"/>
      <c r="L935" s="15"/>
      <c r="M935" s="15"/>
      <c r="N935" s="15"/>
      <c r="O935" s="15"/>
      <c r="P935" s="15"/>
      <c r="Q935" s="15"/>
      <c r="R935" s="15"/>
      <c r="S935" s="15"/>
      <c r="T935" s="15"/>
      <c r="U935" s="15"/>
      <c r="V935" s="15"/>
      <c r="W935" s="15"/>
      <c r="X935" s="15"/>
      <c r="Y935" s="15"/>
      <c r="Z935" s="15"/>
    </row>
    <row r="936" spans="1:26" ht="12.75" customHeight="1">
      <c r="A936" s="15"/>
      <c r="B936" s="15"/>
      <c r="C936" s="15"/>
      <c r="D936" s="15"/>
      <c r="E936" s="15"/>
      <c r="F936" s="15"/>
      <c r="G936" s="15"/>
      <c r="H936" s="15"/>
      <c r="I936" s="15"/>
      <c r="J936" s="15"/>
      <c r="K936" s="15"/>
      <c r="L936" s="15"/>
      <c r="M936" s="15"/>
      <c r="N936" s="15"/>
      <c r="O936" s="15"/>
      <c r="P936" s="15"/>
      <c r="Q936" s="15"/>
      <c r="R936" s="15"/>
      <c r="S936" s="15"/>
      <c r="T936" s="15"/>
      <c r="U936" s="15"/>
      <c r="V936" s="15"/>
      <c r="W936" s="15"/>
      <c r="X936" s="15"/>
      <c r="Y936" s="15"/>
      <c r="Z936" s="15"/>
    </row>
    <row r="937" spans="1:26" ht="12.75" customHeight="1">
      <c r="A937" s="15"/>
      <c r="B937" s="15"/>
      <c r="C937" s="15"/>
      <c r="D937" s="15"/>
      <c r="E937" s="15"/>
      <c r="F937" s="15"/>
      <c r="G937" s="15"/>
      <c r="H937" s="15"/>
      <c r="I937" s="15"/>
      <c r="J937" s="15"/>
      <c r="K937" s="15"/>
      <c r="L937" s="15"/>
      <c r="M937" s="15"/>
      <c r="N937" s="15"/>
      <c r="O937" s="15"/>
      <c r="P937" s="15"/>
      <c r="Q937" s="15"/>
      <c r="R937" s="15"/>
      <c r="S937" s="15"/>
      <c r="T937" s="15"/>
      <c r="U937" s="15"/>
      <c r="V937" s="15"/>
      <c r="W937" s="15"/>
      <c r="X937" s="15"/>
      <c r="Y937" s="15"/>
      <c r="Z937" s="15"/>
    </row>
    <row r="938" spans="1:26" ht="12.75" customHeight="1">
      <c r="A938" s="15"/>
      <c r="B938" s="15"/>
      <c r="C938" s="15"/>
      <c r="D938" s="15"/>
      <c r="E938" s="15"/>
      <c r="F938" s="15"/>
      <c r="G938" s="15"/>
      <c r="H938" s="15"/>
      <c r="I938" s="15"/>
      <c r="J938" s="15"/>
      <c r="K938" s="15"/>
      <c r="L938" s="15"/>
      <c r="M938" s="15"/>
      <c r="N938" s="15"/>
      <c r="O938" s="15"/>
      <c r="P938" s="15"/>
      <c r="Q938" s="15"/>
      <c r="R938" s="15"/>
      <c r="S938" s="15"/>
      <c r="T938" s="15"/>
      <c r="U938" s="15"/>
      <c r="V938" s="15"/>
      <c r="W938" s="15"/>
      <c r="X938" s="15"/>
      <c r="Y938" s="15"/>
      <c r="Z938" s="15"/>
    </row>
    <row r="939" spans="1:26" ht="12.75" customHeight="1">
      <c r="A939" s="15"/>
      <c r="B939" s="15"/>
      <c r="C939" s="15"/>
      <c r="D939" s="15"/>
      <c r="E939" s="15"/>
      <c r="F939" s="15"/>
      <c r="G939" s="15"/>
      <c r="H939" s="15"/>
      <c r="I939" s="15"/>
      <c r="J939" s="15"/>
      <c r="K939" s="15"/>
      <c r="L939" s="15"/>
      <c r="M939" s="15"/>
      <c r="N939" s="15"/>
      <c r="O939" s="15"/>
      <c r="P939" s="15"/>
      <c r="Q939" s="15"/>
      <c r="R939" s="15"/>
      <c r="S939" s="15"/>
      <c r="T939" s="15"/>
      <c r="U939" s="15"/>
      <c r="V939" s="15"/>
      <c r="W939" s="15"/>
      <c r="X939" s="15"/>
      <c r="Y939" s="15"/>
      <c r="Z939" s="15"/>
    </row>
    <row r="940" spans="1:26" ht="12.75" customHeight="1">
      <c r="A940" s="15"/>
      <c r="B940" s="15"/>
      <c r="C940" s="15"/>
      <c r="D940" s="15"/>
      <c r="E940" s="15"/>
      <c r="F940" s="15"/>
      <c r="G940" s="15"/>
      <c r="H940" s="15"/>
      <c r="I940" s="15"/>
      <c r="J940" s="15"/>
      <c r="K940" s="15"/>
      <c r="L940" s="15"/>
      <c r="M940" s="15"/>
      <c r="N940" s="15"/>
      <c r="O940" s="15"/>
      <c r="P940" s="15"/>
      <c r="Q940" s="15"/>
      <c r="R940" s="15"/>
      <c r="S940" s="15"/>
      <c r="T940" s="15"/>
      <c r="U940" s="15"/>
      <c r="V940" s="15"/>
      <c r="W940" s="15"/>
      <c r="X940" s="15"/>
      <c r="Y940" s="15"/>
      <c r="Z940" s="15"/>
    </row>
    <row r="941" spans="1:26" ht="12.75" customHeight="1">
      <c r="A941" s="15"/>
      <c r="B941" s="15"/>
      <c r="C941" s="15"/>
      <c r="D941" s="15"/>
      <c r="E941" s="15"/>
      <c r="F941" s="15"/>
      <c r="G941" s="15"/>
      <c r="H941" s="15"/>
      <c r="I941" s="15"/>
      <c r="J941" s="15"/>
      <c r="K941" s="15"/>
      <c r="L941" s="15"/>
      <c r="M941" s="15"/>
      <c r="N941" s="15"/>
      <c r="O941" s="15"/>
      <c r="P941" s="15"/>
      <c r="Q941" s="15"/>
      <c r="R941" s="15"/>
      <c r="S941" s="15"/>
      <c r="T941" s="15"/>
      <c r="U941" s="15"/>
      <c r="V941" s="15"/>
      <c r="W941" s="15"/>
      <c r="X941" s="15"/>
      <c r="Y941" s="15"/>
      <c r="Z941" s="15"/>
    </row>
    <row r="942" spans="1:26" ht="12.75" customHeight="1">
      <c r="A942" s="15"/>
      <c r="B942" s="15"/>
      <c r="C942" s="15"/>
      <c r="D942" s="15"/>
      <c r="E942" s="15"/>
      <c r="F942" s="15"/>
      <c r="G942" s="15"/>
      <c r="H942" s="15"/>
      <c r="I942" s="15"/>
      <c r="J942" s="15"/>
      <c r="K942" s="15"/>
      <c r="L942" s="15"/>
      <c r="M942" s="15"/>
      <c r="N942" s="15"/>
      <c r="O942" s="15"/>
      <c r="P942" s="15"/>
      <c r="Q942" s="15"/>
      <c r="R942" s="15"/>
      <c r="S942" s="15"/>
      <c r="T942" s="15"/>
      <c r="U942" s="15"/>
      <c r="V942" s="15"/>
      <c r="W942" s="15"/>
      <c r="X942" s="15"/>
      <c r="Y942" s="15"/>
      <c r="Z942" s="15"/>
    </row>
    <row r="943" spans="1:26" ht="12.75" customHeight="1">
      <c r="A943" s="15"/>
      <c r="B943" s="15"/>
      <c r="C943" s="15"/>
      <c r="D943" s="15"/>
      <c r="E943" s="15"/>
      <c r="F943" s="15"/>
      <c r="G943" s="15"/>
      <c r="H943" s="15"/>
      <c r="I943" s="15"/>
      <c r="J943" s="15"/>
      <c r="K943" s="15"/>
      <c r="L943" s="15"/>
      <c r="M943" s="15"/>
      <c r="N943" s="15"/>
      <c r="O943" s="15"/>
      <c r="P943" s="15"/>
      <c r="Q943" s="15"/>
      <c r="R943" s="15"/>
      <c r="S943" s="15"/>
      <c r="T943" s="15"/>
      <c r="U943" s="15"/>
      <c r="V943" s="15"/>
      <c r="W943" s="15"/>
      <c r="X943" s="15"/>
      <c r="Y943" s="15"/>
      <c r="Z943" s="15"/>
    </row>
    <row r="944" spans="1:26" ht="12.75" customHeight="1">
      <c r="A944" s="15"/>
      <c r="B944" s="15"/>
      <c r="C944" s="15"/>
      <c r="D944" s="15"/>
      <c r="E944" s="15"/>
      <c r="F944" s="15"/>
      <c r="G944" s="15"/>
      <c r="H944" s="15"/>
      <c r="I944" s="15"/>
      <c r="J944" s="15"/>
      <c r="K944" s="15"/>
      <c r="L944" s="15"/>
      <c r="M944" s="15"/>
      <c r="N944" s="15"/>
      <c r="O944" s="15"/>
      <c r="P944" s="15"/>
      <c r="Q944" s="15"/>
      <c r="R944" s="15"/>
      <c r="S944" s="15"/>
      <c r="T944" s="15"/>
      <c r="U944" s="15"/>
      <c r="V944" s="15"/>
      <c r="W944" s="15"/>
      <c r="X944" s="15"/>
      <c r="Y944" s="15"/>
      <c r="Z944" s="15"/>
    </row>
    <row r="945" spans="1:26" ht="12.75" customHeight="1">
      <c r="A945" s="15"/>
      <c r="B945" s="15"/>
      <c r="C945" s="15"/>
      <c r="D945" s="15"/>
      <c r="E945" s="15"/>
      <c r="F945" s="15"/>
      <c r="G945" s="15"/>
      <c r="H945" s="15"/>
      <c r="I945" s="15"/>
      <c r="J945" s="15"/>
      <c r="K945" s="15"/>
      <c r="L945" s="15"/>
      <c r="M945" s="15"/>
      <c r="N945" s="15"/>
      <c r="O945" s="15"/>
      <c r="P945" s="15"/>
      <c r="Q945" s="15"/>
      <c r="R945" s="15"/>
      <c r="S945" s="15"/>
      <c r="T945" s="15"/>
      <c r="U945" s="15"/>
      <c r="V945" s="15"/>
      <c r="W945" s="15"/>
      <c r="X945" s="15"/>
      <c r="Y945" s="15"/>
      <c r="Z945" s="15"/>
    </row>
    <row r="946" spans="1:26" ht="12.75" customHeight="1">
      <c r="A946" s="15"/>
      <c r="B946" s="15"/>
      <c r="C946" s="15"/>
      <c r="D946" s="15"/>
      <c r="E946" s="15"/>
      <c r="F946" s="15"/>
      <c r="G946" s="15"/>
      <c r="H946" s="15"/>
      <c r="I946" s="15"/>
      <c r="J946" s="15"/>
      <c r="K946" s="15"/>
      <c r="L946" s="15"/>
      <c r="M946" s="15"/>
      <c r="N946" s="15"/>
      <c r="O946" s="15"/>
      <c r="P946" s="15"/>
      <c r="Q946" s="15"/>
      <c r="R946" s="15"/>
      <c r="S946" s="15"/>
      <c r="T946" s="15"/>
      <c r="U946" s="15"/>
      <c r="V946" s="15"/>
      <c r="W946" s="15"/>
      <c r="X946" s="15"/>
      <c r="Y946" s="15"/>
      <c r="Z946" s="15"/>
    </row>
    <row r="947" spans="1:26" ht="12.75" customHeight="1">
      <c r="A947" s="15"/>
      <c r="B947" s="15"/>
      <c r="C947" s="15"/>
      <c r="D947" s="15"/>
      <c r="E947" s="15"/>
      <c r="F947" s="15"/>
      <c r="G947" s="15"/>
      <c r="H947" s="15"/>
      <c r="I947" s="15"/>
      <c r="J947" s="15"/>
      <c r="K947" s="15"/>
      <c r="L947" s="15"/>
      <c r="M947" s="15"/>
      <c r="N947" s="15"/>
      <c r="O947" s="15"/>
      <c r="P947" s="15"/>
      <c r="Q947" s="15"/>
      <c r="R947" s="15"/>
      <c r="S947" s="15"/>
      <c r="T947" s="15"/>
      <c r="U947" s="15"/>
      <c r="V947" s="15"/>
      <c r="W947" s="15"/>
      <c r="X947" s="15"/>
      <c r="Y947" s="15"/>
      <c r="Z947" s="15"/>
    </row>
    <row r="948" spans="1:26" ht="12.75" customHeight="1">
      <c r="A948" s="15"/>
      <c r="B948" s="15"/>
      <c r="C948" s="15"/>
      <c r="D948" s="15"/>
      <c r="E948" s="15"/>
      <c r="F948" s="15"/>
      <c r="G948" s="15"/>
      <c r="H948" s="15"/>
      <c r="I948" s="15"/>
      <c r="J948" s="15"/>
      <c r="K948" s="15"/>
      <c r="L948" s="15"/>
      <c r="M948" s="15"/>
      <c r="N948" s="15"/>
      <c r="O948" s="15"/>
      <c r="P948" s="15"/>
      <c r="Q948" s="15"/>
      <c r="R948" s="15"/>
      <c r="S948" s="15"/>
      <c r="T948" s="15"/>
      <c r="U948" s="15"/>
      <c r="V948" s="15"/>
      <c r="W948" s="15"/>
      <c r="X948" s="15"/>
      <c r="Y948" s="15"/>
      <c r="Z948" s="15"/>
    </row>
    <row r="949" spans="1:26" ht="12.75" customHeight="1">
      <c r="A949" s="15"/>
      <c r="B949" s="15"/>
      <c r="C949" s="15"/>
      <c r="D949" s="15"/>
      <c r="E949" s="15"/>
      <c r="F949" s="15"/>
      <c r="G949" s="15"/>
      <c r="H949" s="15"/>
      <c r="I949" s="15"/>
      <c r="J949" s="15"/>
      <c r="K949" s="15"/>
      <c r="L949" s="15"/>
      <c r="M949" s="15"/>
      <c r="N949" s="15"/>
      <c r="O949" s="15"/>
      <c r="P949" s="15"/>
      <c r="Q949" s="15"/>
      <c r="R949" s="15"/>
      <c r="S949" s="15"/>
      <c r="T949" s="15"/>
      <c r="U949" s="15"/>
      <c r="V949" s="15"/>
      <c r="W949" s="15"/>
      <c r="X949" s="15"/>
      <c r="Y949" s="15"/>
      <c r="Z949" s="15"/>
    </row>
    <row r="950" spans="1:26" ht="12.75" customHeight="1">
      <c r="A950" s="15"/>
      <c r="B950" s="15"/>
      <c r="C950" s="15"/>
      <c r="D950" s="15"/>
      <c r="E950" s="15"/>
      <c r="F950" s="15"/>
      <c r="G950" s="15"/>
      <c r="H950" s="15"/>
      <c r="I950" s="15"/>
      <c r="J950" s="15"/>
      <c r="K950" s="15"/>
      <c r="L950" s="15"/>
      <c r="M950" s="15"/>
      <c r="N950" s="15"/>
      <c r="O950" s="15"/>
      <c r="P950" s="15"/>
      <c r="Q950" s="15"/>
      <c r="R950" s="15"/>
      <c r="S950" s="15"/>
      <c r="T950" s="15"/>
      <c r="U950" s="15"/>
      <c r="V950" s="15"/>
      <c r="W950" s="15"/>
      <c r="X950" s="15"/>
      <c r="Y950" s="15"/>
      <c r="Z950" s="15"/>
    </row>
    <row r="951" spans="1:26" ht="12.75" customHeight="1">
      <c r="A951" s="15"/>
      <c r="B951" s="15"/>
      <c r="C951" s="15"/>
      <c r="D951" s="15"/>
      <c r="E951" s="15"/>
      <c r="F951" s="15"/>
      <c r="G951" s="15"/>
      <c r="H951" s="15"/>
      <c r="I951" s="15"/>
      <c r="J951" s="15"/>
      <c r="K951" s="15"/>
      <c r="L951" s="15"/>
      <c r="M951" s="15"/>
      <c r="N951" s="15"/>
      <c r="O951" s="15"/>
      <c r="P951" s="15"/>
      <c r="Q951" s="15"/>
      <c r="R951" s="15"/>
      <c r="S951" s="15"/>
      <c r="T951" s="15"/>
      <c r="U951" s="15"/>
      <c r="V951" s="15"/>
      <c r="W951" s="15"/>
      <c r="X951" s="15"/>
      <c r="Y951" s="15"/>
      <c r="Z951" s="15"/>
    </row>
    <row r="952" spans="1:26" ht="12.75" customHeight="1">
      <c r="A952" s="15"/>
      <c r="B952" s="15"/>
      <c r="C952" s="15"/>
      <c r="D952" s="15"/>
      <c r="E952" s="15"/>
      <c r="F952" s="15"/>
      <c r="G952" s="15"/>
      <c r="H952" s="15"/>
      <c r="I952" s="15"/>
      <c r="J952" s="15"/>
      <c r="K952" s="15"/>
      <c r="L952" s="15"/>
      <c r="M952" s="15"/>
      <c r="N952" s="15"/>
      <c r="O952" s="15"/>
      <c r="P952" s="15"/>
      <c r="Q952" s="15"/>
      <c r="R952" s="15"/>
      <c r="S952" s="15"/>
      <c r="T952" s="15"/>
      <c r="U952" s="15"/>
      <c r="V952" s="15"/>
      <c r="W952" s="15"/>
      <c r="X952" s="15"/>
      <c r="Y952" s="15"/>
      <c r="Z952" s="15"/>
    </row>
    <row r="953" spans="1:26" ht="12.75" customHeight="1">
      <c r="A953" s="15"/>
      <c r="B953" s="15"/>
      <c r="C953" s="15"/>
      <c r="D953" s="15"/>
      <c r="E953" s="15"/>
      <c r="F953" s="15"/>
      <c r="G953" s="15"/>
      <c r="H953" s="15"/>
      <c r="I953" s="15"/>
      <c r="J953" s="15"/>
      <c r="K953" s="15"/>
      <c r="L953" s="15"/>
      <c r="M953" s="15"/>
      <c r="N953" s="15"/>
      <c r="O953" s="15"/>
      <c r="P953" s="15"/>
      <c r="Q953" s="15"/>
      <c r="R953" s="15"/>
      <c r="S953" s="15"/>
      <c r="T953" s="15"/>
      <c r="U953" s="15"/>
      <c r="V953" s="15"/>
      <c r="W953" s="15"/>
      <c r="X953" s="15"/>
      <c r="Y953" s="15"/>
      <c r="Z953" s="15"/>
    </row>
    <row r="954" spans="1:26" ht="12.75" customHeight="1">
      <c r="A954" s="15"/>
      <c r="B954" s="15"/>
      <c r="C954" s="15"/>
      <c r="D954" s="15"/>
      <c r="E954" s="15"/>
      <c r="F954" s="15"/>
      <c r="G954" s="15"/>
      <c r="H954" s="15"/>
      <c r="I954" s="15"/>
      <c r="J954" s="15"/>
      <c r="K954" s="15"/>
      <c r="L954" s="15"/>
      <c r="M954" s="15"/>
      <c r="N954" s="15"/>
      <c r="O954" s="15"/>
      <c r="P954" s="15"/>
      <c r="Q954" s="15"/>
      <c r="R954" s="15"/>
      <c r="S954" s="15"/>
      <c r="T954" s="15"/>
      <c r="U954" s="15"/>
      <c r="V954" s="15"/>
      <c r="W954" s="15"/>
      <c r="X954" s="15"/>
      <c r="Y954" s="15"/>
      <c r="Z954" s="15"/>
    </row>
    <row r="955" spans="1:26" ht="12.75" customHeight="1">
      <c r="A955" s="15"/>
      <c r="B955" s="15"/>
      <c r="C955" s="15"/>
      <c r="D955" s="15"/>
      <c r="E955" s="15"/>
      <c r="F955" s="15"/>
      <c r="G955" s="15"/>
      <c r="H955" s="15"/>
      <c r="I955" s="15"/>
      <c r="J955" s="15"/>
      <c r="K955" s="15"/>
      <c r="L955" s="15"/>
      <c r="M955" s="15"/>
      <c r="N955" s="15"/>
      <c r="O955" s="15"/>
      <c r="P955" s="15"/>
      <c r="Q955" s="15"/>
      <c r="R955" s="15"/>
      <c r="S955" s="15"/>
      <c r="T955" s="15"/>
      <c r="U955" s="15"/>
      <c r="V955" s="15"/>
      <c r="W955" s="15"/>
      <c r="X955" s="15"/>
      <c r="Y955" s="15"/>
      <c r="Z955" s="15"/>
    </row>
    <row r="956" spans="1:26" ht="12.75" customHeight="1">
      <c r="A956" s="15"/>
      <c r="B956" s="15"/>
      <c r="C956" s="15"/>
      <c r="D956" s="15"/>
      <c r="E956" s="15"/>
      <c r="F956" s="15"/>
      <c r="G956" s="15"/>
      <c r="H956" s="15"/>
      <c r="I956" s="15"/>
      <c r="J956" s="15"/>
      <c r="K956" s="15"/>
      <c r="L956" s="15"/>
      <c r="M956" s="15"/>
      <c r="N956" s="15"/>
      <c r="O956" s="15"/>
      <c r="P956" s="15"/>
      <c r="Q956" s="15"/>
      <c r="R956" s="15"/>
      <c r="S956" s="15"/>
      <c r="T956" s="15"/>
      <c r="U956" s="15"/>
      <c r="V956" s="15"/>
      <c r="W956" s="15"/>
      <c r="X956" s="15"/>
      <c r="Y956" s="15"/>
      <c r="Z956" s="15"/>
    </row>
    <row r="957" spans="1:26" ht="12.75" customHeight="1">
      <c r="A957" s="15"/>
      <c r="B957" s="15"/>
      <c r="C957" s="15"/>
      <c r="D957" s="15"/>
      <c r="E957" s="15"/>
      <c r="F957" s="15"/>
      <c r="G957" s="15"/>
      <c r="H957" s="15"/>
      <c r="I957" s="15"/>
      <c r="J957" s="15"/>
      <c r="K957" s="15"/>
      <c r="L957" s="15"/>
      <c r="M957" s="15"/>
      <c r="N957" s="15"/>
      <c r="O957" s="15"/>
      <c r="P957" s="15"/>
      <c r="Q957" s="15"/>
      <c r="R957" s="15"/>
      <c r="S957" s="15"/>
      <c r="T957" s="15"/>
      <c r="U957" s="15"/>
      <c r="V957" s="15"/>
      <c r="W957" s="15"/>
      <c r="X957" s="15"/>
      <c r="Y957" s="15"/>
      <c r="Z957" s="15"/>
    </row>
    <row r="958" spans="1:26" ht="12.75" customHeight="1">
      <c r="A958" s="15"/>
      <c r="B958" s="15"/>
      <c r="C958" s="15"/>
      <c r="D958" s="15"/>
      <c r="E958" s="15"/>
      <c r="F958" s="15"/>
      <c r="G958" s="15"/>
      <c r="H958" s="15"/>
      <c r="I958" s="15"/>
      <c r="J958" s="15"/>
      <c r="K958" s="15"/>
      <c r="L958" s="15"/>
      <c r="M958" s="15"/>
      <c r="N958" s="15"/>
      <c r="O958" s="15"/>
      <c r="P958" s="15"/>
      <c r="Q958" s="15"/>
      <c r="R958" s="15"/>
      <c r="S958" s="15"/>
      <c r="T958" s="15"/>
      <c r="U958" s="15"/>
      <c r="V958" s="15"/>
      <c r="W958" s="15"/>
      <c r="X958" s="15"/>
      <c r="Y958" s="15"/>
      <c r="Z958" s="15"/>
    </row>
    <row r="959" spans="1:26" ht="12.75" customHeight="1">
      <c r="A959" s="15"/>
      <c r="B959" s="15"/>
      <c r="C959" s="15"/>
      <c r="D959" s="15"/>
      <c r="E959" s="15"/>
      <c r="F959" s="15"/>
      <c r="G959" s="15"/>
      <c r="H959" s="15"/>
      <c r="I959" s="15"/>
      <c r="J959" s="15"/>
      <c r="K959" s="15"/>
      <c r="L959" s="15"/>
      <c r="M959" s="15"/>
      <c r="N959" s="15"/>
      <c r="O959" s="15"/>
      <c r="P959" s="15"/>
      <c r="Q959" s="15"/>
      <c r="R959" s="15"/>
      <c r="S959" s="15"/>
      <c r="T959" s="15"/>
      <c r="U959" s="15"/>
      <c r="V959" s="15"/>
      <c r="W959" s="15"/>
      <c r="X959" s="15"/>
      <c r="Y959" s="15"/>
      <c r="Z959" s="15"/>
    </row>
    <row r="960" spans="1:26" ht="12.75" customHeight="1">
      <c r="A960" s="15"/>
      <c r="B960" s="15"/>
      <c r="C960" s="15"/>
      <c r="D960" s="15"/>
      <c r="E960" s="15"/>
      <c r="F960" s="15"/>
      <c r="G960" s="15"/>
      <c r="H960" s="15"/>
      <c r="I960" s="15"/>
      <c r="J960" s="15"/>
      <c r="K960" s="15"/>
      <c r="L960" s="15"/>
      <c r="M960" s="15"/>
      <c r="N960" s="15"/>
      <c r="O960" s="15"/>
      <c r="P960" s="15"/>
      <c r="Q960" s="15"/>
      <c r="R960" s="15"/>
      <c r="S960" s="15"/>
      <c r="T960" s="15"/>
      <c r="U960" s="15"/>
      <c r="V960" s="15"/>
      <c r="W960" s="15"/>
      <c r="X960" s="15"/>
      <c r="Y960" s="15"/>
      <c r="Z960" s="15"/>
    </row>
    <row r="961" spans="1:26" ht="12.75" customHeight="1">
      <c r="A961" s="15"/>
      <c r="B961" s="15"/>
      <c r="C961" s="15"/>
      <c r="D961" s="15"/>
      <c r="E961" s="15"/>
      <c r="F961" s="15"/>
      <c r="G961" s="15"/>
      <c r="H961" s="15"/>
      <c r="I961" s="15"/>
      <c r="J961" s="15"/>
      <c r="K961" s="15"/>
      <c r="L961" s="15"/>
      <c r="M961" s="15"/>
      <c r="N961" s="15"/>
      <c r="O961" s="15"/>
      <c r="P961" s="15"/>
      <c r="Q961" s="15"/>
      <c r="R961" s="15"/>
      <c r="S961" s="15"/>
      <c r="T961" s="15"/>
      <c r="U961" s="15"/>
      <c r="V961" s="15"/>
      <c r="W961" s="15"/>
      <c r="X961" s="15"/>
      <c r="Y961" s="15"/>
      <c r="Z961" s="15"/>
    </row>
    <row r="962" spans="1:26" ht="12.75" customHeight="1">
      <c r="A962" s="15"/>
      <c r="B962" s="15"/>
      <c r="C962" s="15"/>
      <c r="D962" s="15"/>
      <c r="E962" s="15"/>
      <c r="F962" s="15"/>
      <c r="G962" s="15"/>
      <c r="H962" s="15"/>
      <c r="I962" s="15"/>
      <c r="J962" s="15"/>
      <c r="K962" s="15"/>
      <c r="L962" s="15"/>
      <c r="M962" s="15"/>
      <c r="N962" s="15"/>
      <c r="O962" s="15"/>
      <c r="P962" s="15"/>
      <c r="Q962" s="15"/>
      <c r="R962" s="15"/>
      <c r="S962" s="15"/>
      <c r="T962" s="15"/>
      <c r="U962" s="15"/>
      <c r="V962" s="15"/>
      <c r="W962" s="15"/>
      <c r="X962" s="15"/>
      <c r="Y962" s="15"/>
      <c r="Z962" s="15"/>
    </row>
    <row r="963" spans="1:26" ht="12.75" customHeight="1">
      <c r="A963" s="15"/>
      <c r="B963" s="15"/>
      <c r="C963" s="15"/>
      <c r="D963" s="15"/>
      <c r="E963" s="15"/>
      <c r="F963" s="15"/>
      <c r="G963" s="15"/>
      <c r="H963" s="15"/>
      <c r="I963" s="15"/>
      <c r="J963" s="15"/>
      <c r="K963" s="15"/>
      <c r="L963" s="15"/>
      <c r="M963" s="15"/>
      <c r="N963" s="15"/>
      <c r="O963" s="15"/>
      <c r="P963" s="15"/>
      <c r="Q963" s="15"/>
      <c r="R963" s="15"/>
      <c r="S963" s="15"/>
      <c r="T963" s="15"/>
      <c r="U963" s="15"/>
      <c r="V963" s="15"/>
      <c r="W963" s="15"/>
      <c r="X963" s="15"/>
      <c r="Y963" s="15"/>
      <c r="Z963" s="15"/>
    </row>
    <row r="964" spans="1:26" ht="12.75" customHeight="1">
      <c r="A964" s="15"/>
      <c r="B964" s="15"/>
      <c r="C964" s="15"/>
      <c r="D964" s="15"/>
      <c r="E964" s="15"/>
      <c r="F964" s="15"/>
      <c r="G964" s="15"/>
      <c r="H964" s="15"/>
      <c r="I964" s="15"/>
      <c r="J964" s="15"/>
      <c r="K964" s="15"/>
      <c r="L964" s="15"/>
      <c r="M964" s="15"/>
      <c r="N964" s="15"/>
      <c r="O964" s="15"/>
      <c r="P964" s="15"/>
      <c r="Q964" s="15"/>
      <c r="R964" s="15"/>
      <c r="S964" s="15"/>
      <c r="T964" s="15"/>
      <c r="U964" s="15"/>
      <c r="V964" s="15"/>
      <c r="W964" s="15"/>
      <c r="X964" s="15"/>
      <c r="Y964" s="15"/>
      <c r="Z964" s="15"/>
    </row>
    <row r="965" spans="1:26" ht="12.75" customHeight="1">
      <c r="A965" s="15"/>
      <c r="B965" s="15"/>
      <c r="C965" s="15"/>
      <c r="D965" s="15"/>
      <c r="E965" s="15"/>
      <c r="F965" s="15"/>
      <c r="G965" s="15"/>
      <c r="H965" s="15"/>
      <c r="I965" s="15"/>
      <c r="J965" s="15"/>
      <c r="K965" s="15"/>
      <c r="L965" s="15"/>
      <c r="M965" s="15"/>
      <c r="N965" s="15"/>
      <c r="O965" s="15"/>
      <c r="P965" s="15"/>
      <c r="Q965" s="15"/>
      <c r="R965" s="15"/>
      <c r="S965" s="15"/>
      <c r="T965" s="15"/>
      <c r="U965" s="15"/>
      <c r="V965" s="15"/>
      <c r="W965" s="15"/>
      <c r="X965" s="15"/>
      <c r="Y965" s="15"/>
      <c r="Z965" s="15"/>
    </row>
    <row r="966" spans="1:26" ht="12.75" customHeight="1">
      <c r="A966" s="15"/>
      <c r="B966" s="15"/>
      <c r="C966" s="15"/>
      <c r="D966" s="15"/>
      <c r="E966" s="15"/>
      <c r="F966" s="15"/>
      <c r="G966" s="15"/>
      <c r="H966" s="15"/>
      <c r="I966" s="15"/>
      <c r="J966" s="15"/>
      <c r="K966" s="15"/>
      <c r="L966" s="15"/>
      <c r="M966" s="15"/>
      <c r="N966" s="15"/>
      <c r="O966" s="15"/>
      <c r="P966" s="15"/>
      <c r="Q966" s="15"/>
      <c r="R966" s="15"/>
      <c r="S966" s="15"/>
      <c r="T966" s="15"/>
      <c r="U966" s="15"/>
      <c r="V966" s="15"/>
      <c r="W966" s="15"/>
      <c r="X966" s="15"/>
      <c r="Y966" s="15"/>
      <c r="Z966" s="15"/>
    </row>
    <row r="967" spans="1:26" ht="12.75" customHeight="1">
      <c r="A967" s="15"/>
      <c r="B967" s="15"/>
      <c r="C967" s="15"/>
      <c r="D967" s="15"/>
      <c r="E967" s="15"/>
      <c r="F967" s="15"/>
      <c r="G967" s="15"/>
      <c r="H967" s="15"/>
      <c r="I967" s="15"/>
      <c r="J967" s="15"/>
      <c r="K967" s="15"/>
      <c r="L967" s="15"/>
      <c r="M967" s="15"/>
      <c r="N967" s="15"/>
      <c r="O967" s="15"/>
      <c r="P967" s="15"/>
      <c r="Q967" s="15"/>
      <c r="R967" s="15"/>
      <c r="S967" s="15"/>
      <c r="T967" s="15"/>
      <c r="U967" s="15"/>
      <c r="V967" s="15"/>
      <c r="W967" s="15"/>
      <c r="X967" s="15"/>
      <c r="Y967" s="15"/>
      <c r="Z967" s="15"/>
    </row>
    <row r="968" spans="1:26" ht="12.75" customHeight="1">
      <c r="A968" s="15"/>
      <c r="B968" s="15"/>
      <c r="C968" s="15"/>
      <c r="D968" s="15"/>
      <c r="E968" s="15"/>
      <c r="F968" s="15"/>
      <c r="G968" s="15"/>
      <c r="H968" s="15"/>
      <c r="I968" s="15"/>
      <c r="J968" s="15"/>
      <c r="K968" s="15"/>
      <c r="L968" s="15"/>
      <c r="M968" s="15"/>
      <c r="N968" s="15"/>
      <c r="O968" s="15"/>
      <c r="P968" s="15"/>
      <c r="Q968" s="15"/>
      <c r="R968" s="15"/>
      <c r="S968" s="15"/>
      <c r="T968" s="15"/>
      <c r="U968" s="15"/>
      <c r="V968" s="15"/>
      <c r="W968" s="15"/>
      <c r="X968" s="15"/>
      <c r="Y968" s="15"/>
      <c r="Z968" s="15"/>
    </row>
    <row r="969" spans="1:26" ht="12.75" customHeight="1">
      <c r="A969" s="15"/>
      <c r="B969" s="15"/>
      <c r="C969" s="15"/>
      <c r="D969" s="15"/>
      <c r="E969" s="15"/>
      <c r="F969" s="15"/>
      <c r="G969" s="15"/>
      <c r="H969" s="15"/>
      <c r="I969" s="15"/>
      <c r="J969" s="15"/>
      <c r="K969" s="15"/>
      <c r="L969" s="15"/>
      <c r="M969" s="15"/>
      <c r="N969" s="15"/>
      <c r="O969" s="15"/>
      <c r="P969" s="15"/>
      <c r="Q969" s="15"/>
      <c r="R969" s="15"/>
      <c r="S969" s="15"/>
      <c r="T969" s="15"/>
      <c r="U969" s="15"/>
      <c r="V969" s="15"/>
      <c r="W969" s="15"/>
      <c r="X969" s="15"/>
      <c r="Y969" s="15"/>
      <c r="Z969" s="15"/>
    </row>
    <row r="970" spans="1:26" ht="12.75" customHeight="1">
      <c r="A970" s="15"/>
      <c r="B970" s="15"/>
      <c r="C970" s="15"/>
      <c r="D970" s="15"/>
      <c r="E970" s="15"/>
      <c r="F970" s="15"/>
      <c r="G970" s="15"/>
      <c r="H970" s="15"/>
      <c r="I970" s="15"/>
      <c r="J970" s="15"/>
      <c r="K970" s="15"/>
      <c r="L970" s="15"/>
      <c r="M970" s="15"/>
      <c r="N970" s="15"/>
      <c r="O970" s="15"/>
      <c r="P970" s="15"/>
      <c r="Q970" s="15"/>
      <c r="R970" s="15"/>
      <c r="S970" s="15"/>
      <c r="T970" s="15"/>
      <c r="U970" s="15"/>
      <c r="V970" s="15"/>
      <c r="W970" s="15"/>
      <c r="X970" s="15"/>
      <c r="Y970" s="15"/>
      <c r="Z970" s="15"/>
    </row>
    <row r="971" spans="1:26" ht="12.75" customHeight="1">
      <c r="A971" s="15"/>
      <c r="B971" s="15"/>
      <c r="C971" s="15"/>
      <c r="D971" s="15"/>
      <c r="E971" s="15"/>
      <c r="F971" s="15"/>
      <c r="G971" s="15"/>
      <c r="H971" s="15"/>
      <c r="I971" s="15"/>
      <c r="J971" s="15"/>
      <c r="K971" s="15"/>
      <c r="L971" s="15"/>
      <c r="M971" s="15"/>
      <c r="N971" s="15"/>
      <c r="O971" s="15"/>
      <c r="P971" s="15"/>
      <c r="Q971" s="15"/>
      <c r="R971" s="15"/>
      <c r="S971" s="15"/>
      <c r="T971" s="15"/>
      <c r="U971" s="15"/>
      <c r="V971" s="15"/>
      <c r="W971" s="15"/>
      <c r="X971" s="15"/>
      <c r="Y971" s="15"/>
      <c r="Z971" s="15"/>
    </row>
    <row r="972" spans="1:26" ht="12.75" customHeight="1">
      <c r="A972" s="15"/>
      <c r="B972" s="15"/>
      <c r="C972" s="15"/>
      <c r="D972" s="15"/>
      <c r="E972" s="15"/>
      <c r="F972" s="15"/>
      <c r="G972" s="15"/>
      <c r="H972" s="15"/>
      <c r="I972" s="15"/>
      <c r="J972" s="15"/>
      <c r="K972" s="15"/>
      <c r="L972" s="15"/>
      <c r="M972" s="15"/>
      <c r="N972" s="15"/>
      <c r="O972" s="15"/>
      <c r="P972" s="15"/>
      <c r="Q972" s="15"/>
      <c r="R972" s="15"/>
      <c r="S972" s="15"/>
      <c r="T972" s="15"/>
      <c r="U972" s="15"/>
      <c r="V972" s="15"/>
      <c r="W972" s="15"/>
      <c r="X972" s="15"/>
      <c r="Y972" s="15"/>
      <c r="Z972" s="15"/>
    </row>
    <row r="973" spans="1:26" ht="12.75" customHeight="1">
      <c r="A973" s="15"/>
      <c r="B973" s="15"/>
      <c r="C973" s="15"/>
      <c r="D973" s="15"/>
      <c r="E973" s="15"/>
      <c r="F973" s="15"/>
      <c r="G973" s="15"/>
      <c r="H973" s="15"/>
      <c r="I973" s="15"/>
      <c r="J973" s="15"/>
      <c r="K973" s="15"/>
      <c r="L973" s="15"/>
      <c r="M973" s="15"/>
      <c r="N973" s="15"/>
      <c r="O973" s="15"/>
      <c r="P973" s="15"/>
      <c r="Q973" s="15"/>
      <c r="R973" s="15"/>
      <c r="S973" s="15"/>
      <c r="T973" s="15"/>
      <c r="U973" s="15"/>
      <c r="V973" s="15"/>
      <c r="W973" s="15"/>
      <c r="X973" s="15"/>
      <c r="Y973" s="15"/>
      <c r="Z973" s="15"/>
    </row>
    <row r="974" spans="1:26" ht="12.75" customHeight="1">
      <c r="A974" s="15"/>
      <c r="B974" s="15"/>
      <c r="C974" s="15"/>
      <c r="D974" s="15"/>
      <c r="E974" s="15"/>
      <c r="F974" s="15"/>
      <c r="G974" s="15"/>
      <c r="H974" s="15"/>
      <c r="I974" s="15"/>
      <c r="J974" s="15"/>
      <c r="K974" s="15"/>
      <c r="L974" s="15"/>
      <c r="M974" s="15"/>
      <c r="N974" s="15"/>
      <c r="O974" s="15"/>
      <c r="P974" s="15"/>
      <c r="Q974" s="15"/>
      <c r="R974" s="15"/>
      <c r="S974" s="15"/>
      <c r="T974" s="15"/>
      <c r="U974" s="15"/>
      <c r="V974" s="15"/>
      <c r="W974" s="15"/>
      <c r="X974" s="15"/>
      <c r="Y974" s="15"/>
      <c r="Z974" s="15"/>
    </row>
    <row r="975" spans="1:26" ht="12.75" customHeight="1">
      <c r="A975" s="15"/>
      <c r="B975" s="15"/>
      <c r="C975" s="15"/>
      <c r="D975" s="15"/>
      <c r="E975" s="15"/>
      <c r="F975" s="15"/>
      <c r="G975" s="15"/>
      <c r="H975" s="15"/>
      <c r="I975" s="15"/>
      <c r="J975" s="15"/>
      <c r="K975" s="15"/>
      <c r="L975" s="15"/>
      <c r="M975" s="15"/>
      <c r="N975" s="15"/>
      <c r="O975" s="15"/>
      <c r="P975" s="15"/>
      <c r="Q975" s="15"/>
      <c r="R975" s="15"/>
      <c r="S975" s="15"/>
      <c r="T975" s="15"/>
      <c r="U975" s="15"/>
      <c r="V975" s="15"/>
      <c r="W975" s="15"/>
      <c r="X975" s="15"/>
      <c r="Y975" s="15"/>
      <c r="Z975" s="15"/>
    </row>
    <row r="976" spans="1:26" ht="12.75" customHeight="1">
      <c r="A976" s="15"/>
      <c r="B976" s="15"/>
      <c r="C976" s="15"/>
      <c r="D976" s="15"/>
      <c r="E976" s="15"/>
      <c r="F976" s="15"/>
      <c r="G976" s="15"/>
      <c r="H976" s="15"/>
      <c r="I976" s="15"/>
      <c r="J976" s="15"/>
      <c r="K976" s="15"/>
      <c r="L976" s="15"/>
      <c r="M976" s="15"/>
      <c r="N976" s="15"/>
      <c r="O976" s="15"/>
      <c r="P976" s="15"/>
      <c r="Q976" s="15"/>
      <c r="R976" s="15"/>
      <c r="S976" s="15"/>
      <c r="T976" s="15"/>
      <c r="U976" s="15"/>
      <c r="V976" s="15"/>
      <c r="W976" s="15"/>
      <c r="X976" s="15"/>
      <c r="Y976" s="15"/>
      <c r="Z976" s="15"/>
    </row>
    <row r="977" spans="1:26" ht="12.75" customHeight="1">
      <c r="A977" s="15"/>
      <c r="B977" s="15"/>
      <c r="C977" s="15"/>
      <c r="D977" s="15"/>
      <c r="E977" s="15"/>
      <c r="F977" s="15"/>
      <c r="G977" s="15"/>
      <c r="H977" s="15"/>
      <c r="I977" s="15"/>
      <c r="J977" s="15"/>
      <c r="K977" s="15"/>
      <c r="L977" s="15"/>
      <c r="M977" s="15"/>
      <c r="N977" s="15"/>
      <c r="O977" s="15"/>
      <c r="P977" s="15"/>
      <c r="Q977" s="15"/>
      <c r="R977" s="15"/>
      <c r="S977" s="15"/>
      <c r="T977" s="15"/>
      <c r="U977" s="15"/>
      <c r="V977" s="15"/>
      <c r="W977" s="15"/>
      <c r="X977" s="15"/>
      <c r="Y977" s="15"/>
      <c r="Z977" s="15"/>
    </row>
    <row r="978" spans="1:26" ht="12.75" customHeight="1">
      <c r="A978" s="15"/>
      <c r="B978" s="15"/>
      <c r="C978" s="15"/>
      <c r="D978" s="15"/>
      <c r="E978" s="15"/>
      <c r="F978" s="15"/>
      <c r="G978" s="15"/>
      <c r="H978" s="15"/>
      <c r="I978" s="15"/>
      <c r="J978" s="15"/>
      <c r="K978" s="15"/>
      <c r="L978" s="15"/>
      <c r="M978" s="15"/>
      <c r="N978" s="15"/>
      <c r="O978" s="15"/>
      <c r="P978" s="15"/>
      <c r="Q978" s="15"/>
      <c r="R978" s="15"/>
      <c r="S978" s="15"/>
      <c r="T978" s="15"/>
      <c r="U978" s="15"/>
      <c r="V978" s="15"/>
      <c r="W978" s="15"/>
      <c r="X978" s="15"/>
      <c r="Y978" s="15"/>
      <c r="Z978" s="15"/>
    </row>
    <row r="979" spans="1:26" ht="12.75" customHeight="1">
      <c r="A979" s="15"/>
      <c r="B979" s="15"/>
      <c r="C979" s="15"/>
      <c r="D979" s="15"/>
      <c r="E979" s="15"/>
      <c r="F979" s="15"/>
      <c r="G979" s="15"/>
      <c r="H979" s="15"/>
      <c r="I979" s="15"/>
      <c r="J979" s="15"/>
      <c r="K979" s="15"/>
      <c r="L979" s="15"/>
      <c r="M979" s="15"/>
      <c r="N979" s="15"/>
      <c r="O979" s="15"/>
      <c r="P979" s="15"/>
      <c r="Q979" s="15"/>
      <c r="R979" s="15"/>
      <c r="S979" s="15"/>
      <c r="T979" s="15"/>
      <c r="U979" s="15"/>
      <c r="V979" s="15"/>
      <c r="W979" s="15"/>
      <c r="X979" s="15"/>
      <c r="Y979" s="15"/>
      <c r="Z979" s="15"/>
    </row>
    <row r="980" spans="1:26" ht="12.75" customHeight="1">
      <c r="A980" s="15"/>
      <c r="B980" s="15"/>
      <c r="C980" s="15"/>
      <c r="D980" s="15"/>
      <c r="E980" s="15"/>
      <c r="F980" s="15"/>
      <c r="G980" s="15"/>
      <c r="H980" s="15"/>
      <c r="I980" s="15"/>
      <c r="J980" s="15"/>
      <c r="K980" s="15"/>
      <c r="L980" s="15"/>
      <c r="M980" s="15"/>
      <c r="N980" s="15"/>
      <c r="O980" s="15"/>
      <c r="P980" s="15"/>
      <c r="Q980" s="15"/>
      <c r="R980" s="15"/>
      <c r="S980" s="15"/>
      <c r="T980" s="15"/>
      <c r="U980" s="15"/>
      <c r="V980" s="15"/>
      <c r="W980" s="15"/>
      <c r="X980" s="15"/>
      <c r="Y980" s="15"/>
      <c r="Z980" s="15"/>
    </row>
    <row r="981" spans="1:26" ht="12.75" customHeight="1">
      <c r="A981" s="15"/>
      <c r="B981" s="15"/>
      <c r="C981" s="15"/>
      <c r="D981" s="15"/>
      <c r="E981" s="15"/>
      <c r="F981" s="15"/>
      <c r="G981" s="15"/>
      <c r="H981" s="15"/>
      <c r="I981" s="15"/>
      <c r="J981" s="15"/>
      <c r="K981" s="15"/>
      <c r="L981" s="15"/>
      <c r="M981" s="15"/>
      <c r="N981" s="15"/>
      <c r="O981" s="15"/>
      <c r="P981" s="15"/>
      <c r="Q981" s="15"/>
      <c r="R981" s="15"/>
      <c r="S981" s="15"/>
      <c r="T981" s="15"/>
      <c r="U981" s="15"/>
      <c r="V981" s="15"/>
      <c r="W981" s="15"/>
      <c r="X981" s="15"/>
      <c r="Y981" s="15"/>
      <c r="Z981" s="15"/>
    </row>
    <row r="982" spans="1:26" ht="12.75" customHeight="1">
      <c r="A982" s="15"/>
      <c r="B982" s="15"/>
      <c r="C982" s="15"/>
      <c r="D982" s="15"/>
      <c r="E982" s="15"/>
      <c r="F982" s="15"/>
      <c r="G982" s="15"/>
      <c r="H982" s="15"/>
      <c r="I982" s="15"/>
      <c r="J982" s="15"/>
      <c r="K982" s="15"/>
      <c r="L982" s="15"/>
      <c r="M982" s="15"/>
      <c r="N982" s="15"/>
      <c r="O982" s="15"/>
      <c r="P982" s="15"/>
      <c r="Q982" s="15"/>
      <c r="R982" s="15"/>
      <c r="S982" s="15"/>
      <c r="T982" s="15"/>
      <c r="U982" s="15"/>
      <c r="V982" s="15"/>
      <c r="W982" s="15"/>
      <c r="X982" s="15"/>
      <c r="Y982" s="15"/>
      <c r="Z982" s="15"/>
    </row>
    <row r="983" spans="1:26" ht="12.75" customHeight="1">
      <c r="A983" s="15"/>
      <c r="B983" s="15"/>
      <c r="C983" s="15"/>
      <c r="D983" s="15"/>
      <c r="E983" s="15"/>
      <c r="F983" s="15"/>
      <c r="G983" s="15"/>
      <c r="H983" s="15"/>
      <c r="I983" s="15"/>
      <c r="J983" s="15"/>
      <c r="K983" s="15"/>
      <c r="L983" s="15"/>
      <c r="M983" s="15"/>
      <c r="N983" s="15"/>
      <c r="O983" s="15"/>
      <c r="P983" s="15"/>
      <c r="Q983" s="15"/>
      <c r="R983" s="15"/>
      <c r="S983" s="15"/>
      <c r="T983" s="15"/>
      <c r="U983" s="15"/>
      <c r="V983" s="15"/>
      <c r="W983" s="15"/>
      <c r="X983" s="15"/>
      <c r="Y983" s="15"/>
      <c r="Z983" s="15"/>
    </row>
    <row r="984" spans="1:26" ht="12.75" customHeight="1">
      <c r="A984" s="15"/>
      <c r="B984" s="15"/>
      <c r="C984" s="15"/>
      <c r="D984" s="15"/>
      <c r="E984" s="15"/>
      <c r="F984" s="15"/>
      <c r="G984" s="15"/>
      <c r="H984" s="15"/>
      <c r="I984" s="15"/>
      <c r="J984" s="15"/>
      <c r="K984" s="15"/>
      <c r="L984" s="15"/>
      <c r="M984" s="15"/>
      <c r="N984" s="15"/>
      <c r="O984" s="15"/>
      <c r="P984" s="15"/>
      <c r="Q984" s="15"/>
      <c r="R984" s="15"/>
      <c r="S984" s="15"/>
      <c r="T984" s="15"/>
      <c r="U984" s="15"/>
      <c r="V984" s="15"/>
      <c r="W984" s="15"/>
      <c r="X984" s="15"/>
      <c r="Y984" s="15"/>
      <c r="Z984" s="15"/>
    </row>
    <row r="985" spans="1:26" ht="12.75" customHeight="1">
      <c r="A985" s="15"/>
      <c r="B985" s="15"/>
      <c r="C985" s="15"/>
      <c r="D985" s="15"/>
      <c r="E985" s="15"/>
      <c r="F985" s="15"/>
      <c r="G985" s="15"/>
      <c r="H985" s="15"/>
      <c r="I985" s="15"/>
      <c r="J985" s="15"/>
      <c r="K985" s="15"/>
      <c r="L985" s="15"/>
      <c r="M985" s="15"/>
      <c r="N985" s="15"/>
      <c r="O985" s="15"/>
      <c r="P985" s="15"/>
      <c r="Q985" s="15"/>
      <c r="R985" s="15"/>
      <c r="S985" s="15"/>
      <c r="T985" s="15"/>
      <c r="U985" s="15"/>
      <c r="V985" s="15"/>
      <c r="W985" s="15"/>
      <c r="X985" s="15"/>
      <c r="Y985" s="15"/>
      <c r="Z985" s="15"/>
    </row>
    <row r="986" spans="1:26" ht="12.75" customHeight="1">
      <c r="A986" s="15"/>
      <c r="B986" s="15"/>
      <c r="C986" s="15"/>
      <c r="D986" s="15"/>
      <c r="E986" s="15"/>
      <c r="F986" s="15"/>
      <c r="G986" s="15"/>
      <c r="H986" s="15"/>
      <c r="I986" s="15"/>
      <c r="J986" s="15"/>
      <c r="K986" s="15"/>
      <c r="L986" s="15"/>
      <c r="M986" s="15"/>
      <c r="N986" s="15"/>
      <c r="O986" s="15"/>
      <c r="P986" s="15"/>
      <c r="Q986" s="15"/>
      <c r="R986" s="15"/>
      <c r="S986" s="15"/>
      <c r="T986" s="15"/>
      <c r="U986" s="15"/>
      <c r="V986" s="15"/>
      <c r="W986" s="15"/>
      <c r="X986" s="15"/>
      <c r="Y986" s="15"/>
      <c r="Z986" s="15"/>
    </row>
    <row r="987" spans="1:26" ht="12.75" customHeight="1">
      <c r="A987" s="15"/>
      <c r="B987" s="15"/>
      <c r="C987" s="15"/>
      <c r="D987" s="15"/>
      <c r="E987" s="15"/>
      <c r="F987" s="15"/>
      <c r="G987" s="15"/>
      <c r="H987" s="15"/>
      <c r="I987" s="15"/>
      <c r="J987" s="15"/>
      <c r="K987" s="15"/>
      <c r="L987" s="15"/>
      <c r="M987" s="15"/>
      <c r="N987" s="15"/>
      <c r="O987" s="15"/>
      <c r="P987" s="15"/>
      <c r="Q987" s="15"/>
      <c r="R987" s="15"/>
      <c r="S987" s="15"/>
      <c r="T987" s="15"/>
      <c r="U987" s="15"/>
      <c r="V987" s="15"/>
      <c r="W987" s="15"/>
      <c r="X987" s="15"/>
      <c r="Y987" s="15"/>
      <c r="Z987" s="15"/>
    </row>
    <row r="988" spans="1:26" ht="12.75" customHeight="1">
      <c r="A988" s="15"/>
      <c r="B988" s="15"/>
      <c r="C988" s="15"/>
      <c r="D988" s="15"/>
      <c r="E988" s="15"/>
      <c r="F988" s="15"/>
      <c r="G988" s="15"/>
      <c r="H988" s="15"/>
      <c r="I988" s="15"/>
      <c r="J988" s="15"/>
      <c r="K988" s="15"/>
      <c r="L988" s="15"/>
      <c r="M988" s="15"/>
      <c r="N988" s="15"/>
      <c r="O988" s="15"/>
      <c r="P988" s="15"/>
      <c r="Q988" s="15"/>
      <c r="R988" s="15"/>
      <c r="S988" s="15"/>
      <c r="T988" s="15"/>
      <c r="U988" s="15"/>
      <c r="V988" s="15"/>
      <c r="W988" s="15"/>
      <c r="X988" s="15"/>
      <c r="Y988" s="15"/>
      <c r="Z988" s="15"/>
    </row>
    <row r="989" spans="1:26" ht="12.75" customHeight="1">
      <c r="A989" s="15"/>
      <c r="B989" s="15"/>
      <c r="C989" s="15"/>
      <c r="D989" s="15"/>
      <c r="E989" s="15"/>
      <c r="F989" s="15"/>
      <c r="G989" s="15"/>
      <c r="H989" s="15"/>
      <c r="I989" s="15"/>
      <c r="J989" s="15"/>
      <c r="K989" s="15"/>
      <c r="L989" s="15"/>
      <c r="M989" s="15"/>
      <c r="N989" s="15"/>
      <c r="O989" s="15"/>
      <c r="P989" s="15"/>
      <c r="Q989" s="15"/>
      <c r="R989" s="15"/>
      <c r="S989" s="15"/>
      <c r="T989" s="15"/>
      <c r="U989" s="15"/>
      <c r="V989" s="15"/>
      <c r="W989" s="15"/>
      <c r="X989" s="15"/>
      <c r="Y989" s="15"/>
      <c r="Z989" s="15"/>
    </row>
    <row r="990" spans="1:26" ht="12.75" customHeight="1">
      <c r="A990" s="15"/>
      <c r="B990" s="15"/>
      <c r="C990" s="15"/>
      <c r="D990" s="15"/>
      <c r="E990" s="15"/>
      <c r="F990" s="15"/>
      <c r="G990" s="15"/>
      <c r="H990" s="15"/>
      <c r="I990" s="15"/>
      <c r="J990" s="15"/>
      <c r="K990" s="15"/>
      <c r="L990" s="15"/>
      <c r="M990" s="15"/>
      <c r="N990" s="15"/>
      <c r="O990" s="15"/>
      <c r="P990" s="15"/>
      <c r="Q990" s="15"/>
      <c r="R990" s="15"/>
      <c r="S990" s="15"/>
      <c r="T990" s="15"/>
      <c r="U990" s="15"/>
      <c r="V990" s="15"/>
      <c r="W990" s="15"/>
      <c r="X990" s="15"/>
      <c r="Y990" s="15"/>
      <c r="Z990" s="15"/>
    </row>
    <row r="991" spans="1:26" ht="12.75" customHeight="1">
      <c r="A991" s="15"/>
      <c r="B991" s="15"/>
      <c r="C991" s="15"/>
      <c r="D991" s="15"/>
      <c r="E991" s="15"/>
      <c r="F991" s="15"/>
      <c r="G991" s="15"/>
      <c r="H991" s="15"/>
      <c r="I991" s="15"/>
      <c r="J991" s="15"/>
      <c r="K991" s="15"/>
      <c r="L991" s="15"/>
      <c r="M991" s="15"/>
      <c r="N991" s="15"/>
      <c r="O991" s="15"/>
      <c r="P991" s="15"/>
      <c r="Q991" s="15"/>
      <c r="R991" s="15"/>
      <c r="S991" s="15"/>
      <c r="T991" s="15"/>
      <c r="U991" s="15"/>
      <c r="V991" s="15"/>
      <c r="W991" s="15"/>
      <c r="X991" s="15"/>
      <c r="Y991" s="15"/>
      <c r="Z991" s="15"/>
    </row>
    <row r="992" spans="1:26" ht="12.75" customHeight="1">
      <c r="A992" s="15"/>
      <c r="B992" s="15"/>
      <c r="C992" s="15"/>
      <c r="D992" s="15"/>
      <c r="E992" s="15"/>
      <c r="F992" s="15"/>
      <c r="G992" s="15"/>
      <c r="H992" s="15"/>
      <c r="I992" s="15"/>
      <c r="J992" s="15"/>
      <c r="K992" s="15"/>
      <c r="L992" s="15"/>
      <c r="M992" s="15"/>
      <c r="N992" s="15"/>
      <c r="O992" s="15"/>
      <c r="P992" s="15"/>
      <c r="Q992" s="15"/>
      <c r="R992" s="15"/>
      <c r="S992" s="15"/>
      <c r="T992" s="15"/>
      <c r="U992" s="15"/>
      <c r="V992" s="15"/>
      <c r="W992" s="15"/>
      <c r="X992" s="15"/>
      <c r="Y992" s="15"/>
      <c r="Z992" s="15"/>
    </row>
    <row r="993" spans="1:26" ht="12.75" customHeight="1">
      <c r="A993" s="15"/>
      <c r="B993" s="15"/>
      <c r="C993" s="15"/>
      <c r="D993" s="15"/>
      <c r="E993" s="15"/>
      <c r="F993" s="15"/>
      <c r="G993" s="15"/>
      <c r="H993" s="15"/>
      <c r="I993" s="15"/>
      <c r="J993" s="15"/>
      <c r="K993" s="15"/>
      <c r="L993" s="15"/>
      <c r="M993" s="15"/>
      <c r="N993" s="15"/>
      <c r="O993" s="15"/>
      <c r="P993" s="15"/>
      <c r="Q993" s="15"/>
      <c r="R993" s="15"/>
      <c r="S993" s="15"/>
      <c r="T993" s="15"/>
      <c r="U993" s="15"/>
      <c r="V993" s="15"/>
      <c r="W993" s="15"/>
      <c r="X993" s="15"/>
      <c r="Y993" s="15"/>
      <c r="Z993" s="15"/>
    </row>
    <row r="994" spans="1:26" ht="12.75" customHeight="1">
      <c r="A994" s="15"/>
      <c r="B994" s="15"/>
      <c r="C994" s="15"/>
      <c r="D994" s="15"/>
      <c r="E994" s="15"/>
      <c r="F994" s="15"/>
      <c r="G994" s="15"/>
      <c r="H994" s="15"/>
      <c r="I994" s="15"/>
      <c r="J994" s="15"/>
      <c r="K994" s="15"/>
      <c r="L994" s="15"/>
      <c r="M994" s="15"/>
      <c r="N994" s="15"/>
      <c r="O994" s="15"/>
      <c r="P994" s="15"/>
      <c r="Q994" s="15"/>
      <c r="R994" s="15"/>
      <c r="S994" s="15"/>
      <c r="T994" s="15"/>
      <c r="U994" s="15"/>
      <c r="V994" s="15"/>
      <c r="W994" s="15"/>
      <c r="X994" s="15"/>
      <c r="Y994" s="15"/>
      <c r="Z994" s="15"/>
    </row>
    <row r="995" spans="1:26" ht="12.75" customHeight="1">
      <c r="A995" s="15"/>
      <c r="B995" s="15"/>
      <c r="C995" s="15"/>
      <c r="D995" s="15"/>
      <c r="E995" s="15"/>
      <c r="F995" s="15"/>
      <c r="G995" s="15"/>
      <c r="H995" s="15"/>
      <c r="I995" s="15"/>
      <c r="J995" s="15"/>
      <c r="K995" s="15"/>
      <c r="L995" s="15"/>
      <c r="M995" s="15"/>
      <c r="N995" s="15"/>
      <c r="O995" s="15"/>
      <c r="P995" s="15"/>
      <c r="Q995" s="15"/>
      <c r="R995" s="15"/>
      <c r="S995" s="15"/>
      <c r="T995" s="15"/>
      <c r="U995" s="15"/>
      <c r="V995" s="15"/>
      <c r="W995" s="15"/>
      <c r="X995" s="15"/>
      <c r="Y995" s="15"/>
      <c r="Z995" s="15"/>
    </row>
    <row r="996" spans="1:26" ht="12.75" customHeight="1">
      <c r="A996" s="15"/>
      <c r="B996" s="15"/>
      <c r="C996" s="15"/>
      <c r="D996" s="15"/>
      <c r="E996" s="15"/>
      <c r="F996" s="15"/>
      <c r="G996" s="15"/>
      <c r="H996" s="15"/>
      <c r="I996" s="15"/>
      <c r="J996" s="15"/>
      <c r="K996" s="15"/>
      <c r="L996" s="15"/>
      <c r="M996" s="15"/>
      <c r="N996" s="15"/>
      <c r="O996" s="15"/>
      <c r="P996" s="15"/>
      <c r="Q996" s="15"/>
      <c r="R996" s="15"/>
      <c r="S996" s="15"/>
      <c r="T996" s="15"/>
      <c r="U996" s="15"/>
      <c r="V996" s="15"/>
      <c r="W996" s="15"/>
      <c r="X996" s="15"/>
      <c r="Y996" s="15"/>
      <c r="Z996" s="15"/>
    </row>
    <row r="997" spans="1:26" ht="12.75" customHeight="1">
      <c r="A997" s="15"/>
      <c r="B997" s="15"/>
      <c r="C997" s="15"/>
      <c r="D997" s="15"/>
      <c r="E997" s="15"/>
      <c r="F997" s="15"/>
      <c r="G997" s="15"/>
      <c r="H997" s="15"/>
      <c r="I997" s="15"/>
      <c r="J997" s="15"/>
      <c r="K997" s="15"/>
      <c r="L997" s="15"/>
      <c r="M997" s="15"/>
      <c r="N997" s="15"/>
      <c r="O997" s="15"/>
      <c r="P997" s="15"/>
      <c r="Q997" s="15"/>
      <c r="R997" s="15"/>
      <c r="S997" s="15"/>
      <c r="T997" s="15"/>
      <c r="U997" s="15"/>
      <c r="V997" s="15"/>
      <c r="W997" s="15"/>
      <c r="X997" s="15"/>
      <c r="Y997" s="15"/>
      <c r="Z997" s="15"/>
    </row>
    <row r="998" spans="1:26" ht="12.75" customHeight="1">
      <c r="A998" s="15"/>
      <c r="B998" s="15"/>
      <c r="C998" s="15"/>
      <c r="D998" s="15"/>
      <c r="E998" s="15"/>
      <c r="F998" s="15"/>
      <c r="G998" s="15"/>
      <c r="H998" s="15"/>
      <c r="I998" s="15"/>
      <c r="J998" s="15"/>
      <c r="K998" s="15"/>
      <c r="L998" s="15"/>
      <c r="M998" s="15"/>
      <c r="N998" s="15"/>
      <c r="O998" s="15"/>
      <c r="P998" s="15"/>
      <c r="Q998" s="15"/>
      <c r="R998" s="15"/>
      <c r="S998" s="15"/>
      <c r="T998" s="15"/>
      <c r="U998" s="15"/>
      <c r="V998" s="15"/>
      <c r="W998" s="15"/>
      <c r="X998" s="15"/>
      <c r="Y998" s="15"/>
      <c r="Z998" s="15"/>
    </row>
    <row r="999" spans="1:26" ht="12.75" customHeight="1">
      <c r="A999" s="15"/>
      <c r="B999" s="15"/>
      <c r="C999" s="15"/>
      <c r="D999" s="15"/>
      <c r="E999" s="15"/>
      <c r="F999" s="15"/>
      <c r="G999" s="15"/>
      <c r="H999" s="15"/>
      <c r="I999" s="15"/>
      <c r="J999" s="15"/>
      <c r="K999" s="15"/>
      <c r="L999" s="15"/>
      <c r="M999" s="15"/>
      <c r="N999" s="15"/>
      <c r="O999" s="15"/>
      <c r="P999" s="15"/>
      <c r="Q999" s="15"/>
      <c r="R999" s="15"/>
      <c r="S999" s="15"/>
      <c r="T999" s="15"/>
      <c r="U999" s="15"/>
      <c r="V999" s="15"/>
      <c r="W999" s="15"/>
      <c r="X999" s="15"/>
      <c r="Y999" s="15"/>
      <c r="Z999" s="15"/>
    </row>
    <row r="1000" spans="1:26" ht="12.75" customHeight="1">
      <c r="A1000" s="15"/>
      <c r="B1000" s="15"/>
      <c r="C1000" s="15"/>
      <c r="D1000" s="15"/>
      <c r="E1000" s="15"/>
      <c r="F1000" s="15"/>
      <c r="G1000" s="15"/>
      <c r="H1000" s="15"/>
      <c r="I1000" s="15"/>
      <c r="J1000" s="15"/>
      <c r="K1000" s="15"/>
      <c r="L1000" s="15"/>
      <c r="M1000" s="15"/>
      <c r="N1000" s="15"/>
      <c r="O1000" s="15"/>
      <c r="P1000" s="15"/>
      <c r="Q1000" s="15"/>
      <c r="R1000" s="15"/>
      <c r="S1000" s="15"/>
      <c r="T1000" s="15"/>
      <c r="U1000" s="15"/>
      <c r="V1000" s="15"/>
      <c r="W1000" s="15"/>
      <c r="X1000" s="15"/>
      <c r="Y1000" s="15"/>
      <c r="Z1000" s="15"/>
    </row>
  </sheetData>
  <pageMargins left="0.7" right="0.7" top="0.75" bottom="0.75" header="0" footer="0"/>
  <pageSetup orientation="portrait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rgb="FFFF0000"/>
  </sheetPr>
  <dimension ref="A1:Z1000"/>
  <sheetViews>
    <sheetView showGridLines="0" workbookViewId="0"/>
  </sheetViews>
  <sheetFormatPr defaultColWidth="14.42578125" defaultRowHeight="15" customHeight="1"/>
  <cols>
    <col min="1" max="1" width="6.140625" customWidth="1"/>
    <col min="2" max="2" width="18.85546875" customWidth="1"/>
    <col min="3" max="3" width="15.7109375" customWidth="1"/>
    <col min="4" max="4" width="2" customWidth="1"/>
    <col min="5" max="5" width="13.7109375" customWidth="1"/>
    <col min="6" max="9" width="7.85546875" customWidth="1"/>
    <col min="10" max="10" width="11" customWidth="1"/>
    <col min="11" max="11" width="39.42578125" customWidth="1"/>
    <col min="12" max="15" width="7.42578125" customWidth="1"/>
    <col min="16" max="16" width="11" customWidth="1"/>
    <col min="17" max="17" width="39.7109375" customWidth="1"/>
    <col min="18" max="18" width="29.28515625" customWidth="1"/>
    <col min="19" max="26" width="9.140625" customWidth="1"/>
  </cols>
  <sheetData>
    <row r="1" spans="1:26" ht="12.75" customHeight="1">
      <c r="A1" s="15"/>
      <c r="B1" s="1" t="s">
        <v>0</v>
      </c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</row>
    <row r="2" spans="1:26" ht="12.75" customHeight="1">
      <c r="A2" s="15"/>
      <c r="D2" s="15"/>
      <c r="E2" s="15"/>
      <c r="F2" s="15"/>
      <c r="G2" s="15"/>
      <c r="H2" s="15"/>
      <c r="I2" s="15"/>
      <c r="J2" s="15"/>
      <c r="K2" s="15"/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  <c r="Y2" s="15"/>
      <c r="Z2" s="15"/>
    </row>
    <row r="3" spans="1:26" ht="12.75" customHeight="1">
      <c r="A3" s="15"/>
      <c r="B3" s="15" t="str">
        <f>"Contract reads: If employee has sales of "&amp;DOLLAR(C11,0)&amp;" or more they get a bonus"</f>
        <v>Contract reads: If employee has sales of $50,000 or more they get a bonus</v>
      </c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</row>
    <row r="4" spans="1:26" ht="12.75" customHeight="1">
      <c r="A4" s="15"/>
      <c r="B4" s="15" t="str">
        <f>"Are Your Sales greater than or equal to "&amp;DOLLAR(C11,0)&amp;"?"</f>
        <v>Are Your Sales greater than or equal to $50,000?</v>
      </c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</row>
    <row r="5" spans="1:26" ht="12.75" customHeight="1">
      <c r="A5" s="15"/>
      <c r="B5" s="15"/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6" t="s">
        <v>64</v>
      </c>
      <c r="S5" s="15"/>
      <c r="T5" s="15"/>
      <c r="U5" s="15"/>
      <c r="V5" s="15"/>
      <c r="W5" s="15"/>
      <c r="X5" s="15"/>
      <c r="Y5" s="15"/>
      <c r="Z5" s="15"/>
    </row>
    <row r="6" spans="1:26" ht="12.75" customHeight="1">
      <c r="A6" s="17" t="s">
        <v>65</v>
      </c>
      <c r="B6" s="18" t="s">
        <v>66</v>
      </c>
      <c r="C6" s="19">
        <v>65000</v>
      </c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20" t="s">
        <v>67</v>
      </c>
      <c r="S6" s="15"/>
      <c r="T6" s="15"/>
      <c r="U6" s="15"/>
      <c r="V6" s="15"/>
      <c r="W6" s="15"/>
      <c r="X6" s="15"/>
      <c r="Y6" s="15"/>
      <c r="Z6" s="15"/>
    </row>
    <row r="7" spans="1:26" ht="12.75" customHeight="1">
      <c r="A7" s="15"/>
      <c r="B7" s="18" t="s">
        <v>68</v>
      </c>
      <c r="C7" s="21" t="b">
        <f>C6&gt;=C11</f>
        <v>1</v>
      </c>
      <c r="D7" s="15"/>
      <c r="E7" s="15"/>
      <c r="F7" s="15"/>
      <c r="G7" s="15"/>
      <c r="H7" s="15"/>
      <c r="I7" s="15"/>
      <c r="J7" s="15"/>
      <c r="K7" s="15"/>
      <c r="L7" s="15"/>
      <c r="M7" s="15"/>
      <c r="N7" s="15"/>
      <c r="O7" s="15"/>
      <c r="P7" s="15"/>
      <c r="Q7" s="15"/>
      <c r="R7" s="20" t="s">
        <v>69</v>
      </c>
      <c r="S7" s="15"/>
      <c r="T7" s="15"/>
      <c r="U7" s="15"/>
      <c r="V7" s="15"/>
      <c r="W7" s="15"/>
      <c r="X7" s="15"/>
      <c r="Y7" s="15"/>
      <c r="Z7" s="15"/>
    </row>
    <row r="8" spans="1:26" ht="12.75" customHeight="1">
      <c r="A8" s="15"/>
      <c r="B8" s="18" t="s">
        <v>70</v>
      </c>
      <c r="C8" s="21">
        <f>IF(C6&gt;=C11,C10,0)</f>
        <v>500</v>
      </c>
      <c r="D8" s="15"/>
      <c r="E8" s="15"/>
      <c r="F8" s="15"/>
      <c r="G8" s="15"/>
      <c r="H8" s="15"/>
      <c r="I8" s="15"/>
      <c r="J8" s="22" t="str">
        <f>B8</f>
        <v>Your Bonus</v>
      </c>
      <c r="K8" s="3" t="e">
        <f ca="1">IF(_xlfn.ISFORMULA(C8),_xludf.FORMULATEXT(C8),"")</f>
        <v>#NAME?</v>
      </c>
      <c r="L8" s="15"/>
      <c r="M8" s="15"/>
      <c r="N8" s="15"/>
      <c r="O8" s="15"/>
      <c r="P8" s="15"/>
      <c r="Q8" s="15"/>
      <c r="R8" s="20" t="s">
        <v>71</v>
      </c>
      <c r="S8" s="15"/>
      <c r="T8" s="15"/>
      <c r="U8" s="15"/>
      <c r="V8" s="15"/>
      <c r="W8" s="15"/>
      <c r="X8" s="15"/>
      <c r="Y8" s="15"/>
      <c r="Z8" s="15"/>
    </row>
    <row r="9" spans="1:26" ht="12.75" customHeight="1">
      <c r="A9" s="15"/>
      <c r="B9" s="15"/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  <c r="R9" s="20" t="s">
        <v>72</v>
      </c>
      <c r="S9" s="15"/>
      <c r="T9" s="15"/>
      <c r="U9" s="15"/>
      <c r="V9" s="15"/>
      <c r="W9" s="15"/>
      <c r="X9" s="15"/>
      <c r="Y9" s="15"/>
      <c r="Z9" s="15"/>
    </row>
    <row r="10" spans="1:26" ht="12.75" customHeight="1">
      <c r="A10" s="15"/>
      <c r="B10" s="23" t="s">
        <v>73</v>
      </c>
      <c r="C10" s="24">
        <v>500</v>
      </c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20" t="s">
        <v>74</v>
      </c>
      <c r="S10" s="15"/>
      <c r="T10" s="15"/>
      <c r="U10" s="15"/>
      <c r="V10" s="15"/>
      <c r="W10" s="15"/>
      <c r="X10" s="15"/>
      <c r="Y10" s="15"/>
      <c r="Z10" s="15"/>
    </row>
    <row r="11" spans="1:26" ht="12.75" customHeight="1">
      <c r="A11" s="15"/>
      <c r="B11" s="23" t="s">
        <v>75</v>
      </c>
      <c r="C11" s="24">
        <v>50000</v>
      </c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20" t="s">
        <v>76</v>
      </c>
      <c r="S11" s="15"/>
      <c r="T11" s="15"/>
      <c r="U11" s="15"/>
      <c r="V11" s="15"/>
      <c r="W11" s="15"/>
      <c r="X11" s="15"/>
      <c r="Y11" s="15"/>
      <c r="Z11" s="15"/>
    </row>
    <row r="12" spans="1:26" ht="12.75" customHeight="1">
      <c r="A12" s="15"/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/>
      <c r="V12" s="15"/>
      <c r="W12" s="15"/>
      <c r="X12" s="15"/>
      <c r="Y12" s="15"/>
      <c r="Z12" s="15"/>
    </row>
    <row r="13" spans="1:26" ht="12.75" customHeight="1">
      <c r="A13" s="15"/>
      <c r="B13" s="15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5"/>
      <c r="P13" s="15"/>
      <c r="Q13" s="15"/>
      <c r="R13" s="15"/>
      <c r="S13" s="15"/>
      <c r="T13" s="15"/>
      <c r="U13" s="15"/>
      <c r="V13" s="15"/>
      <c r="W13" s="15"/>
      <c r="X13" s="15"/>
      <c r="Y13" s="15"/>
      <c r="Z13" s="15"/>
    </row>
    <row r="14" spans="1:26" ht="12.75" customHeight="1">
      <c r="A14" s="17" t="s">
        <v>77</v>
      </c>
      <c r="B14" s="25" t="s">
        <v>78</v>
      </c>
      <c r="C14" s="25" t="s">
        <v>79</v>
      </c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5"/>
      <c r="P14" s="15"/>
      <c r="Q14" s="15"/>
      <c r="R14" s="15"/>
      <c r="S14" s="15"/>
      <c r="T14" s="15"/>
      <c r="U14" s="15"/>
      <c r="V14" s="15"/>
      <c r="W14" s="15"/>
      <c r="X14" s="15"/>
      <c r="Y14" s="15"/>
      <c r="Z14" s="15"/>
    </row>
    <row r="15" spans="1:26" ht="12.75" customHeight="1">
      <c r="A15" s="15"/>
      <c r="B15" s="24">
        <v>58</v>
      </c>
      <c r="C15" s="24">
        <v>58</v>
      </c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  <c r="U15" s="15"/>
      <c r="V15" s="15"/>
      <c r="W15" s="15"/>
      <c r="X15" s="15"/>
      <c r="Y15" s="15"/>
      <c r="Z15" s="15"/>
    </row>
    <row r="16" spans="1:26" ht="12.75" customHeight="1">
      <c r="A16" s="15"/>
      <c r="B16" s="24">
        <v>30</v>
      </c>
      <c r="C16" s="24">
        <v>30</v>
      </c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5"/>
      <c r="P16" s="15"/>
      <c r="Q16" s="15"/>
      <c r="R16" s="15"/>
      <c r="S16" s="15"/>
      <c r="T16" s="15"/>
      <c r="U16" s="15"/>
      <c r="V16" s="15"/>
      <c r="W16" s="15"/>
      <c r="X16" s="15"/>
      <c r="Y16" s="15"/>
      <c r="Z16" s="15"/>
    </row>
    <row r="17" spans="1:26" ht="12.75" customHeight="1">
      <c r="A17" s="15"/>
      <c r="B17" s="24">
        <v>43</v>
      </c>
      <c r="C17" s="24">
        <v>43</v>
      </c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15"/>
      <c r="S17" s="15"/>
      <c r="T17" s="15"/>
      <c r="U17" s="15"/>
      <c r="V17" s="15"/>
      <c r="W17" s="15"/>
      <c r="X17" s="15"/>
      <c r="Y17" s="15"/>
      <c r="Z17" s="15"/>
    </row>
    <row r="18" spans="1:26" ht="12.75" customHeight="1">
      <c r="A18" s="15"/>
      <c r="B18" s="24">
        <v>21.001000000000001</v>
      </c>
      <c r="C18" s="24">
        <v>21</v>
      </c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15"/>
      <c r="P18" s="15"/>
      <c r="Q18" s="15"/>
      <c r="R18" s="15"/>
      <c r="S18" s="15"/>
      <c r="T18" s="15"/>
      <c r="U18" s="15"/>
      <c r="V18" s="15"/>
      <c r="W18" s="15"/>
      <c r="X18" s="15"/>
      <c r="Y18" s="15"/>
      <c r="Z18" s="15"/>
    </row>
    <row r="19" spans="1:26" ht="12.75" customHeight="1">
      <c r="A19" s="15"/>
      <c r="B19" s="24"/>
      <c r="C19" s="24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15"/>
      <c r="P19" s="15"/>
      <c r="Q19" s="15"/>
      <c r="R19" s="15"/>
      <c r="S19" s="15"/>
      <c r="T19" s="15"/>
      <c r="U19" s="15"/>
      <c r="V19" s="15"/>
      <c r="W19" s="15"/>
      <c r="X19" s="15"/>
      <c r="Y19" s="15"/>
      <c r="Z19" s="15"/>
    </row>
    <row r="20" spans="1:26" ht="12.75" customHeight="1">
      <c r="A20" s="15"/>
      <c r="B20" s="24"/>
      <c r="C20" s="24"/>
      <c r="D20" s="15"/>
      <c r="E20" s="15" t="s">
        <v>80</v>
      </c>
      <c r="F20" s="15"/>
      <c r="G20" s="15"/>
      <c r="H20" s="15"/>
      <c r="I20" s="15"/>
      <c r="J20" s="15"/>
      <c r="K20" s="15"/>
      <c r="L20" s="15"/>
      <c r="M20" s="15"/>
      <c r="N20" s="15"/>
      <c r="O20" s="15"/>
      <c r="P20" s="15"/>
      <c r="Q20" s="15"/>
      <c r="R20" s="15"/>
      <c r="S20" s="15"/>
      <c r="T20" s="15"/>
      <c r="U20" s="15"/>
      <c r="V20" s="15"/>
      <c r="W20" s="15"/>
      <c r="X20" s="15"/>
      <c r="Y20" s="15"/>
      <c r="Z20" s="15"/>
    </row>
    <row r="21" spans="1:26" ht="12.75" customHeight="1">
      <c r="A21" s="15"/>
      <c r="B21" s="26"/>
      <c r="C21" s="26"/>
      <c r="D21" s="15"/>
      <c r="E21" s="27" t="b">
        <f>B22=C22</f>
        <v>0</v>
      </c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15"/>
      <c r="X21" s="15"/>
      <c r="Y21" s="15"/>
      <c r="Z21" s="15"/>
    </row>
    <row r="22" spans="1:26" ht="12.75" customHeight="1">
      <c r="A22" s="15"/>
      <c r="B22" s="28">
        <f t="shared" ref="B22:C22" si="0">SUM(B15:B21)</f>
        <v>152.001</v>
      </c>
      <c r="C22" s="28">
        <f t="shared" si="0"/>
        <v>152</v>
      </c>
      <c r="D22" s="15"/>
      <c r="E22" s="27" t="str">
        <f>IF(B22=C22,"In Balance","NOT In Balance")</f>
        <v>NOT In Balance</v>
      </c>
      <c r="F22" s="15"/>
      <c r="G22" s="15"/>
      <c r="H22" s="15"/>
      <c r="I22" s="15"/>
      <c r="J22" s="22" t="str">
        <f>E20</f>
        <v>In Balance?</v>
      </c>
      <c r="K22" s="3" t="e">
        <f ca="1">IF(_xlfn.ISFORMULA(E22),_xludf.FORMULATEXT(E22),"")</f>
        <v>#NAME?</v>
      </c>
      <c r="L22" s="15"/>
      <c r="M22" s="15"/>
      <c r="N22" s="15"/>
      <c r="O22" s="15"/>
      <c r="P22" s="15"/>
      <c r="Q22" s="15"/>
      <c r="R22" s="15"/>
      <c r="S22" s="15"/>
      <c r="T22" s="15"/>
      <c r="U22" s="15"/>
      <c r="V22" s="15"/>
      <c r="W22" s="15"/>
      <c r="X22" s="15"/>
      <c r="Y22" s="15"/>
      <c r="Z22" s="15"/>
    </row>
    <row r="23" spans="1:26" ht="12.75" customHeight="1">
      <c r="A23" s="15"/>
      <c r="B23" s="15"/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15"/>
      <c r="P23" s="15"/>
      <c r="Q23" s="15"/>
      <c r="R23" s="15"/>
      <c r="S23" s="15"/>
      <c r="T23" s="15"/>
      <c r="U23" s="15"/>
      <c r="V23" s="15"/>
      <c r="W23" s="15"/>
      <c r="X23" s="15"/>
      <c r="Y23" s="15"/>
      <c r="Z23" s="15"/>
    </row>
    <row r="24" spans="1:26" ht="12.75" customHeight="1">
      <c r="A24" s="15"/>
      <c r="B24" s="15"/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/>
      <c r="V24" s="15"/>
      <c r="W24" s="15"/>
      <c r="X24" s="15"/>
      <c r="Y24" s="15"/>
      <c r="Z24" s="15"/>
    </row>
    <row r="25" spans="1:26" ht="12.75" customHeight="1">
      <c r="A25" s="15"/>
      <c r="B25" s="15"/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/>
      <c r="V25" s="15"/>
      <c r="W25" s="15"/>
      <c r="X25" s="15"/>
      <c r="Y25" s="15"/>
      <c r="Z25" s="15"/>
    </row>
    <row r="26" spans="1:26" ht="12.75" customHeight="1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15"/>
      <c r="Y26" s="15"/>
      <c r="Z26" s="15"/>
    </row>
    <row r="27" spans="1:26" ht="12.75" customHeight="1">
      <c r="A27" s="15"/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  <c r="Y27" s="15"/>
      <c r="Z27" s="15"/>
    </row>
    <row r="28" spans="1:26" ht="12.75" customHeight="1">
      <c r="A28" s="15"/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15"/>
      <c r="Y28" s="15"/>
      <c r="Z28" s="15"/>
    </row>
    <row r="29" spans="1:26" ht="12.75" customHeight="1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  <c r="Y29" s="15"/>
      <c r="Z29" s="15"/>
    </row>
    <row r="30" spans="1:26" ht="12.75" customHeight="1">
      <c r="A30" s="15"/>
      <c r="B30" s="15"/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15"/>
      <c r="Y30" s="15"/>
      <c r="Z30" s="15"/>
    </row>
    <row r="31" spans="1:26" ht="12.75" customHeight="1">
      <c r="A31" s="15"/>
      <c r="B31" s="15"/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  <c r="Y31" s="15"/>
      <c r="Z31" s="15"/>
    </row>
    <row r="32" spans="1:26" ht="12.75" customHeight="1">
      <c r="A32" s="15"/>
      <c r="B32" s="15"/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  <c r="Y32" s="15"/>
      <c r="Z32" s="15"/>
    </row>
    <row r="33" spans="1:26" ht="12.75" customHeight="1">
      <c r="A33" s="15"/>
      <c r="B33" s="15"/>
      <c r="C33" s="15"/>
      <c r="D33" s="15"/>
      <c r="E33" s="15"/>
      <c r="F33" s="15"/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15"/>
      <c r="Y33" s="15"/>
      <c r="Z33" s="15"/>
    </row>
    <row r="34" spans="1:26" ht="12.75" customHeight="1">
      <c r="A34" s="15"/>
      <c r="B34" s="15"/>
      <c r="C34" s="15"/>
      <c r="D34" s="15"/>
      <c r="E34" s="15"/>
      <c r="F34" s="15"/>
      <c r="G34" s="15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</row>
    <row r="35" spans="1:26" ht="12.75" customHeight="1">
      <c r="A35" s="15"/>
      <c r="B35" s="15"/>
      <c r="C35" s="15"/>
      <c r="D35" s="15"/>
      <c r="E35" s="15"/>
      <c r="F35" s="15"/>
      <c r="G35" s="15"/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15"/>
      <c r="Y35" s="15"/>
      <c r="Z35" s="15"/>
    </row>
    <row r="36" spans="1:26" ht="12.75" customHeight="1">
      <c r="A36" s="15"/>
      <c r="B36" s="15"/>
      <c r="C36" s="15"/>
      <c r="D36" s="15"/>
      <c r="E36" s="15"/>
      <c r="F36" s="15"/>
      <c r="G36" s="15"/>
      <c r="H36" s="15"/>
      <c r="I36" s="15"/>
      <c r="J36" s="15"/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  <c r="W36" s="15"/>
      <c r="X36" s="15"/>
      <c r="Y36" s="15"/>
      <c r="Z36" s="15"/>
    </row>
    <row r="37" spans="1:26" ht="12.75" customHeight="1">
      <c r="A37" s="15"/>
      <c r="B37" s="15"/>
      <c r="C37" s="15"/>
      <c r="D37" s="15"/>
      <c r="E37" s="15"/>
      <c r="F37" s="15"/>
      <c r="G37" s="15"/>
      <c r="H37" s="15"/>
      <c r="I37" s="15"/>
      <c r="J37" s="15"/>
      <c r="K37" s="15"/>
      <c r="L37" s="15"/>
      <c r="M37" s="15"/>
      <c r="N37" s="15"/>
      <c r="O37" s="15"/>
      <c r="P37" s="15"/>
      <c r="Q37" s="15"/>
      <c r="R37" s="15"/>
      <c r="S37" s="15"/>
      <c r="T37" s="15"/>
      <c r="U37" s="15"/>
      <c r="V37" s="15"/>
      <c r="W37" s="15"/>
      <c r="X37" s="15"/>
      <c r="Y37" s="15"/>
      <c r="Z37" s="15"/>
    </row>
    <row r="38" spans="1:26" ht="12.75" customHeight="1">
      <c r="A38" s="15"/>
      <c r="B38" s="15"/>
      <c r="C38" s="15"/>
      <c r="D38" s="15"/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15"/>
      <c r="Y38" s="15"/>
      <c r="Z38" s="15"/>
    </row>
    <row r="39" spans="1:26" ht="12.75" customHeight="1">
      <c r="A39" s="15"/>
      <c r="B39" s="15"/>
      <c r="C39" s="15"/>
      <c r="D39" s="15"/>
      <c r="E39" s="15"/>
      <c r="F39" s="15"/>
      <c r="G39" s="15"/>
      <c r="H39" s="15"/>
      <c r="I39" s="15"/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  <c r="V39" s="15"/>
      <c r="W39" s="15"/>
      <c r="X39" s="15"/>
      <c r="Y39" s="15"/>
      <c r="Z39" s="15"/>
    </row>
    <row r="40" spans="1:26" ht="12.75" customHeight="1">
      <c r="A40" s="15"/>
      <c r="B40" s="15"/>
      <c r="C40" s="15"/>
      <c r="D40" s="15"/>
      <c r="E40" s="15"/>
      <c r="F40" s="15"/>
      <c r="G40" s="15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  <c r="V40" s="15"/>
      <c r="W40" s="15"/>
      <c r="X40" s="15"/>
      <c r="Y40" s="15"/>
      <c r="Z40" s="15"/>
    </row>
    <row r="41" spans="1:26" ht="12.75" customHeight="1">
      <c r="A41" s="15"/>
      <c r="B41" s="15"/>
      <c r="C41" s="15"/>
      <c r="D41" s="15"/>
      <c r="E41" s="15"/>
      <c r="F41" s="15"/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15"/>
      <c r="Y41" s="15"/>
      <c r="Z41" s="15"/>
    </row>
    <row r="42" spans="1:26" ht="12.75" customHeight="1">
      <c r="A42" s="15"/>
      <c r="B42" s="15"/>
      <c r="C42" s="15"/>
      <c r="D42" s="15"/>
      <c r="E42" s="15"/>
      <c r="F42" s="15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15"/>
      <c r="Y42" s="15"/>
      <c r="Z42" s="15"/>
    </row>
    <row r="43" spans="1:26" ht="12.75" customHeight="1">
      <c r="A43" s="15"/>
      <c r="B43" s="15"/>
      <c r="C43" s="15"/>
      <c r="D43" s="15"/>
      <c r="E43" s="15"/>
      <c r="F43" s="15"/>
      <c r="G43" s="15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15"/>
      <c r="Y43" s="15"/>
      <c r="Z43" s="15"/>
    </row>
    <row r="44" spans="1:26" ht="12.75" customHeight="1">
      <c r="A44" s="15"/>
      <c r="B44" s="15"/>
      <c r="C44" s="15"/>
      <c r="D44" s="15"/>
      <c r="E44" s="15"/>
      <c r="F44" s="15"/>
      <c r="G44" s="15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15"/>
      <c r="Y44" s="15"/>
      <c r="Z44" s="15"/>
    </row>
    <row r="45" spans="1:26" ht="12.75" customHeight="1">
      <c r="A45" s="15"/>
      <c r="B45" s="15"/>
      <c r="C45" s="15"/>
      <c r="D45" s="15"/>
      <c r="E45" s="15"/>
      <c r="F45" s="15"/>
      <c r="G45" s="15"/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  <c r="V45" s="15"/>
      <c r="W45" s="15"/>
      <c r="X45" s="15"/>
      <c r="Y45" s="15"/>
      <c r="Z45" s="15"/>
    </row>
    <row r="46" spans="1:26" ht="12.75" customHeight="1">
      <c r="A46" s="15"/>
      <c r="B46" s="15"/>
      <c r="C46" s="15"/>
      <c r="D46" s="15"/>
      <c r="E46" s="15"/>
      <c r="F46" s="15"/>
      <c r="G46" s="15"/>
      <c r="H46" s="15"/>
      <c r="I46" s="15"/>
      <c r="J46" s="15"/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  <c r="V46" s="15"/>
      <c r="W46" s="15"/>
      <c r="X46" s="15"/>
      <c r="Y46" s="15"/>
      <c r="Z46" s="15"/>
    </row>
    <row r="47" spans="1:26" ht="12.75" customHeight="1">
      <c r="A47" s="15"/>
      <c r="B47" s="15"/>
      <c r="C47" s="15"/>
      <c r="D47" s="15"/>
      <c r="E47" s="15"/>
      <c r="F47" s="15"/>
      <c r="G47" s="15"/>
      <c r="H47" s="15"/>
      <c r="I47" s="15"/>
      <c r="J47" s="15"/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15"/>
      <c r="Y47" s="15"/>
      <c r="Z47" s="15"/>
    </row>
    <row r="48" spans="1:26" ht="12.75" customHeight="1">
      <c r="A48" s="15"/>
      <c r="B48" s="15"/>
      <c r="C48" s="15"/>
      <c r="D48" s="15"/>
      <c r="E48" s="15"/>
      <c r="F48" s="15"/>
      <c r="G48" s="15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15"/>
      <c r="Y48" s="15"/>
      <c r="Z48" s="15"/>
    </row>
    <row r="49" spans="1:26" ht="12.75" customHeight="1">
      <c r="A49" s="15"/>
      <c r="B49" s="15"/>
      <c r="C49" s="15"/>
      <c r="D49" s="15"/>
      <c r="E49" s="15"/>
      <c r="F49" s="15"/>
      <c r="G49" s="15"/>
      <c r="H49" s="15"/>
      <c r="I49" s="15"/>
      <c r="J49" s="15"/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15"/>
      <c r="Y49" s="15"/>
      <c r="Z49" s="15"/>
    </row>
    <row r="50" spans="1:26" ht="12.75" customHeight="1">
      <c r="A50" s="15"/>
      <c r="B50" s="15"/>
      <c r="C50" s="15"/>
      <c r="D50" s="15"/>
      <c r="E50" s="15"/>
      <c r="F50" s="15"/>
      <c r="G50" s="15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  <c r="V50" s="15"/>
      <c r="W50" s="15"/>
      <c r="X50" s="15"/>
      <c r="Y50" s="15"/>
      <c r="Z50" s="15"/>
    </row>
    <row r="51" spans="1:26" ht="12.75" customHeight="1">
      <c r="A51" s="15"/>
      <c r="B51" s="15"/>
      <c r="C51" s="15"/>
      <c r="D51" s="15"/>
      <c r="E51" s="15"/>
      <c r="F51" s="15"/>
      <c r="G51" s="15"/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  <c r="V51" s="15"/>
      <c r="W51" s="15"/>
      <c r="X51" s="15"/>
      <c r="Y51" s="15"/>
      <c r="Z51" s="15"/>
    </row>
    <row r="52" spans="1:26" ht="12.75" customHeight="1">
      <c r="A52" s="15"/>
      <c r="B52" s="15"/>
      <c r="C52" s="15"/>
      <c r="D52" s="15"/>
      <c r="E52" s="15"/>
      <c r="F52" s="15"/>
      <c r="G52" s="15"/>
      <c r="H52" s="15"/>
      <c r="I52" s="15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  <c r="V52" s="15"/>
      <c r="W52" s="15"/>
      <c r="X52" s="15"/>
      <c r="Y52" s="15"/>
      <c r="Z52" s="15"/>
    </row>
    <row r="53" spans="1:26" ht="12.75" customHeight="1">
      <c r="A53" s="15"/>
      <c r="B53" s="15"/>
      <c r="C53" s="15"/>
      <c r="D53" s="15"/>
      <c r="E53" s="15"/>
      <c r="F53" s="15"/>
      <c r="G53" s="15"/>
      <c r="H53" s="15"/>
      <c r="I53" s="15"/>
      <c r="J53" s="15"/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15"/>
      <c r="Y53" s="15"/>
      <c r="Z53" s="15"/>
    </row>
    <row r="54" spans="1:26" ht="12.75" customHeight="1">
      <c r="A54" s="15"/>
      <c r="B54" s="15"/>
      <c r="C54" s="15"/>
      <c r="D54" s="15"/>
      <c r="E54" s="15"/>
      <c r="F54" s="15"/>
      <c r="G54" s="15"/>
      <c r="H54" s="15"/>
      <c r="I54" s="15"/>
      <c r="J54" s="15"/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  <c r="V54" s="15"/>
      <c r="W54" s="15"/>
      <c r="X54" s="15"/>
      <c r="Y54" s="15"/>
      <c r="Z54" s="15"/>
    </row>
    <row r="55" spans="1:26" ht="12.75" customHeight="1">
      <c r="A55" s="15"/>
      <c r="B55" s="15"/>
      <c r="C55" s="15"/>
      <c r="D55" s="15"/>
      <c r="E55" s="15"/>
      <c r="F55" s="15"/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15"/>
      <c r="Y55" s="15"/>
      <c r="Z55" s="15"/>
    </row>
    <row r="56" spans="1:26" ht="12.75" customHeight="1">
      <c r="A56" s="15"/>
      <c r="B56" s="15"/>
      <c r="C56" s="15"/>
      <c r="D56" s="15"/>
      <c r="E56" s="15"/>
      <c r="F56" s="15"/>
      <c r="G56" s="15"/>
      <c r="H56" s="15"/>
      <c r="I56" s="15"/>
      <c r="J56" s="15"/>
      <c r="K56" s="15"/>
      <c r="L56" s="15"/>
      <c r="M56" s="15"/>
      <c r="N56" s="15"/>
      <c r="O56" s="15"/>
      <c r="P56" s="15"/>
      <c r="Q56" s="15"/>
      <c r="R56" s="15"/>
      <c r="S56" s="15"/>
      <c r="T56" s="15"/>
      <c r="U56" s="15"/>
      <c r="V56" s="15"/>
      <c r="W56" s="15"/>
      <c r="X56" s="15"/>
      <c r="Y56" s="15"/>
      <c r="Z56" s="15"/>
    </row>
    <row r="57" spans="1:26" ht="12.75" customHeight="1">
      <c r="A57" s="15"/>
      <c r="B57" s="15"/>
      <c r="C57" s="15"/>
      <c r="D57" s="15"/>
      <c r="E57" s="15"/>
      <c r="F57" s="15"/>
      <c r="G57" s="15"/>
      <c r="H57" s="15"/>
      <c r="I57" s="15"/>
      <c r="J57" s="15"/>
      <c r="K57" s="15"/>
      <c r="L57" s="15"/>
      <c r="M57" s="15"/>
      <c r="N57" s="15"/>
      <c r="O57" s="15"/>
      <c r="P57" s="15"/>
      <c r="Q57" s="15"/>
      <c r="R57" s="15"/>
      <c r="S57" s="15"/>
      <c r="T57" s="15"/>
      <c r="U57" s="15"/>
      <c r="V57" s="15"/>
      <c r="W57" s="15"/>
      <c r="X57" s="15"/>
      <c r="Y57" s="15"/>
      <c r="Z57" s="15"/>
    </row>
    <row r="58" spans="1:26" ht="12.75" customHeight="1">
      <c r="A58" s="15"/>
      <c r="B58" s="15"/>
      <c r="C58" s="15"/>
      <c r="D58" s="15"/>
      <c r="E58" s="15"/>
      <c r="F58" s="15"/>
      <c r="G58" s="15"/>
      <c r="H58" s="15"/>
      <c r="I58" s="15"/>
      <c r="J58" s="15"/>
      <c r="K58" s="15"/>
      <c r="L58" s="15"/>
      <c r="M58" s="15"/>
      <c r="N58" s="15"/>
      <c r="O58" s="15"/>
      <c r="P58" s="15"/>
      <c r="Q58" s="15"/>
      <c r="R58" s="15"/>
      <c r="S58" s="15"/>
      <c r="T58" s="15"/>
      <c r="U58" s="15"/>
      <c r="V58" s="15"/>
      <c r="W58" s="15"/>
      <c r="X58" s="15"/>
      <c r="Y58" s="15"/>
      <c r="Z58" s="15"/>
    </row>
    <row r="59" spans="1:26" ht="12.75" customHeight="1">
      <c r="A59" s="15"/>
      <c r="B59" s="15"/>
      <c r="C59" s="15"/>
      <c r="D59" s="15"/>
      <c r="E59" s="15"/>
      <c r="F59" s="15"/>
      <c r="G59" s="15"/>
      <c r="H59" s="15"/>
      <c r="I59" s="15"/>
      <c r="J59" s="15"/>
      <c r="K59" s="15"/>
      <c r="L59" s="15"/>
      <c r="M59" s="15"/>
      <c r="N59" s="15"/>
      <c r="O59" s="15"/>
      <c r="P59" s="15"/>
      <c r="Q59" s="15"/>
      <c r="R59" s="15"/>
      <c r="S59" s="15"/>
      <c r="T59" s="15"/>
      <c r="U59" s="15"/>
      <c r="V59" s="15"/>
      <c r="W59" s="15"/>
      <c r="X59" s="15"/>
      <c r="Y59" s="15"/>
      <c r="Z59" s="15"/>
    </row>
    <row r="60" spans="1:26" ht="12.75" customHeight="1">
      <c r="A60" s="15"/>
      <c r="B60" s="15"/>
      <c r="C60" s="15"/>
      <c r="D60" s="15"/>
      <c r="E60" s="15"/>
      <c r="F60" s="15"/>
      <c r="G60" s="15"/>
      <c r="H60" s="15"/>
      <c r="I60" s="15"/>
      <c r="J60" s="15"/>
      <c r="K60" s="15"/>
      <c r="L60" s="15"/>
      <c r="M60" s="15"/>
      <c r="N60" s="15"/>
      <c r="O60" s="15"/>
      <c r="P60" s="15"/>
      <c r="Q60" s="15"/>
      <c r="R60" s="15"/>
      <c r="S60" s="15"/>
      <c r="T60" s="15"/>
      <c r="U60" s="15"/>
      <c r="V60" s="15"/>
      <c r="W60" s="15"/>
      <c r="X60" s="15"/>
      <c r="Y60" s="15"/>
      <c r="Z60" s="15"/>
    </row>
    <row r="61" spans="1:26" ht="12.75" customHeight="1">
      <c r="A61" s="15"/>
      <c r="B61" s="15"/>
      <c r="C61" s="15"/>
      <c r="D61" s="15"/>
      <c r="E61" s="15"/>
      <c r="F61" s="15"/>
      <c r="G61" s="15"/>
      <c r="H61" s="15"/>
      <c r="I61" s="15"/>
      <c r="J61" s="15"/>
      <c r="K61" s="15"/>
      <c r="L61" s="15"/>
      <c r="M61" s="15"/>
      <c r="N61" s="15"/>
      <c r="O61" s="15"/>
      <c r="P61" s="15"/>
      <c r="Q61" s="15"/>
      <c r="R61" s="15"/>
      <c r="S61" s="15"/>
      <c r="T61" s="15"/>
      <c r="U61" s="15"/>
      <c r="V61" s="15"/>
      <c r="W61" s="15"/>
      <c r="X61" s="15"/>
      <c r="Y61" s="15"/>
      <c r="Z61" s="15"/>
    </row>
    <row r="62" spans="1:26" ht="12.75" customHeight="1">
      <c r="A62" s="15"/>
      <c r="B62" s="15"/>
      <c r="C62" s="15"/>
      <c r="D62" s="15"/>
      <c r="E62" s="15"/>
      <c r="F62" s="15"/>
      <c r="G62" s="15"/>
      <c r="H62" s="15"/>
      <c r="I62" s="15"/>
      <c r="J62" s="15"/>
      <c r="K62" s="15"/>
      <c r="L62" s="15"/>
      <c r="M62" s="15"/>
      <c r="N62" s="15"/>
      <c r="O62" s="15"/>
      <c r="P62" s="15"/>
      <c r="Q62" s="15"/>
      <c r="R62" s="15"/>
      <c r="S62" s="15"/>
      <c r="T62" s="15"/>
      <c r="U62" s="15"/>
      <c r="V62" s="15"/>
      <c r="W62" s="15"/>
      <c r="X62" s="15"/>
      <c r="Y62" s="15"/>
      <c r="Z62" s="15"/>
    </row>
    <row r="63" spans="1:26" ht="12.75" customHeight="1">
      <c r="A63" s="15"/>
      <c r="B63" s="15"/>
      <c r="C63" s="15"/>
      <c r="D63" s="15"/>
      <c r="E63" s="15"/>
      <c r="F63" s="15"/>
      <c r="G63" s="15"/>
      <c r="H63" s="15"/>
      <c r="I63" s="15"/>
      <c r="J63" s="15"/>
      <c r="K63" s="15"/>
      <c r="L63" s="15"/>
      <c r="M63" s="15"/>
      <c r="N63" s="15"/>
      <c r="O63" s="15"/>
      <c r="P63" s="15"/>
      <c r="Q63" s="15"/>
      <c r="R63" s="15"/>
      <c r="S63" s="15"/>
      <c r="T63" s="15"/>
      <c r="U63" s="15"/>
      <c r="V63" s="15"/>
      <c r="W63" s="15"/>
      <c r="X63" s="15"/>
      <c r="Y63" s="15"/>
      <c r="Z63" s="15"/>
    </row>
    <row r="64" spans="1:26" ht="12.75" customHeight="1">
      <c r="A64" s="15"/>
      <c r="B64" s="15"/>
      <c r="C64" s="15"/>
      <c r="D64" s="15"/>
      <c r="E64" s="15"/>
      <c r="F64" s="15"/>
      <c r="G64" s="15"/>
      <c r="H64" s="15"/>
      <c r="I64" s="15"/>
      <c r="J64" s="15"/>
      <c r="K64" s="15"/>
      <c r="L64" s="15"/>
      <c r="M64" s="15"/>
      <c r="N64" s="15"/>
      <c r="O64" s="15"/>
      <c r="P64" s="15"/>
      <c r="Q64" s="15"/>
      <c r="R64" s="15"/>
      <c r="S64" s="15"/>
      <c r="T64" s="15"/>
      <c r="U64" s="15"/>
      <c r="V64" s="15"/>
      <c r="W64" s="15"/>
      <c r="X64" s="15"/>
      <c r="Y64" s="15"/>
      <c r="Z64" s="15"/>
    </row>
    <row r="65" spans="1:26" ht="12.75" customHeight="1">
      <c r="A65" s="15"/>
      <c r="B65" s="15"/>
      <c r="C65" s="15"/>
      <c r="D65" s="15"/>
      <c r="E65" s="15"/>
      <c r="F65" s="15"/>
      <c r="G65" s="15"/>
      <c r="H65" s="15"/>
      <c r="I65" s="15"/>
      <c r="J65" s="15"/>
      <c r="K65" s="15"/>
      <c r="L65" s="15"/>
      <c r="M65" s="15"/>
      <c r="N65" s="15"/>
      <c r="O65" s="15"/>
      <c r="P65" s="15"/>
      <c r="Q65" s="15"/>
      <c r="R65" s="15"/>
      <c r="S65" s="15"/>
      <c r="T65" s="15"/>
      <c r="U65" s="15"/>
      <c r="V65" s="15"/>
      <c r="W65" s="15"/>
      <c r="X65" s="15"/>
      <c r="Y65" s="15"/>
      <c r="Z65" s="15"/>
    </row>
    <row r="66" spans="1:26" ht="12.75" customHeight="1">
      <c r="A66" s="15"/>
      <c r="B66" s="15"/>
      <c r="C66" s="15"/>
      <c r="D66" s="15"/>
      <c r="E66" s="15"/>
      <c r="F66" s="15"/>
      <c r="G66" s="15"/>
      <c r="H66" s="15"/>
      <c r="I66" s="15"/>
      <c r="J66" s="15"/>
      <c r="K66" s="15"/>
      <c r="L66" s="15"/>
      <c r="M66" s="15"/>
      <c r="N66" s="15"/>
      <c r="O66" s="15"/>
      <c r="P66" s="15"/>
      <c r="Q66" s="15"/>
      <c r="R66" s="15"/>
      <c r="S66" s="15"/>
      <c r="T66" s="15"/>
      <c r="U66" s="15"/>
      <c r="V66" s="15"/>
      <c r="W66" s="15"/>
      <c r="X66" s="15"/>
      <c r="Y66" s="15"/>
      <c r="Z66" s="15"/>
    </row>
    <row r="67" spans="1:26" ht="12.75" customHeight="1">
      <c r="A67" s="15"/>
      <c r="B67" s="15"/>
      <c r="C67" s="15"/>
      <c r="D67" s="15"/>
      <c r="E67" s="15"/>
      <c r="F67" s="15"/>
      <c r="G67" s="15"/>
      <c r="H67" s="15"/>
      <c r="I67" s="15"/>
      <c r="J67" s="15"/>
      <c r="K67" s="15"/>
      <c r="L67" s="15"/>
      <c r="M67" s="15"/>
      <c r="N67" s="15"/>
      <c r="O67" s="15"/>
      <c r="P67" s="15"/>
      <c r="Q67" s="15"/>
      <c r="R67" s="15"/>
      <c r="S67" s="15"/>
      <c r="T67" s="15"/>
      <c r="U67" s="15"/>
      <c r="V67" s="15"/>
      <c r="W67" s="15"/>
      <c r="X67" s="15"/>
      <c r="Y67" s="15"/>
      <c r="Z67" s="15"/>
    </row>
    <row r="68" spans="1:26" ht="12.75" customHeight="1">
      <c r="A68" s="15"/>
      <c r="B68" s="15"/>
      <c r="C68" s="15"/>
      <c r="D68" s="15"/>
      <c r="E68" s="15"/>
      <c r="F68" s="15"/>
      <c r="G68" s="15"/>
      <c r="H68" s="15"/>
      <c r="I68" s="15"/>
      <c r="J68" s="15"/>
      <c r="K68" s="15"/>
      <c r="L68" s="15"/>
      <c r="M68" s="15"/>
      <c r="N68" s="15"/>
      <c r="O68" s="15"/>
      <c r="P68" s="15"/>
      <c r="Q68" s="15"/>
      <c r="R68" s="15"/>
      <c r="S68" s="15"/>
      <c r="T68" s="15"/>
      <c r="U68" s="15"/>
      <c r="V68" s="15"/>
      <c r="W68" s="15"/>
      <c r="X68" s="15"/>
      <c r="Y68" s="15"/>
      <c r="Z68" s="15"/>
    </row>
    <row r="69" spans="1:26" ht="12.75" customHeight="1">
      <c r="A69" s="15"/>
      <c r="B69" s="15"/>
      <c r="C69" s="15"/>
      <c r="D69" s="15"/>
      <c r="E69" s="15"/>
      <c r="F69" s="15"/>
      <c r="G69" s="15"/>
      <c r="H69" s="15"/>
      <c r="I69" s="15"/>
      <c r="J69" s="15"/>
      <c r="K69" s="15"/>
      <c r="L69" s="15"/>
      <c r="M69" s="15"/>
      <c r="N69" s="15"/>
      <c r="O69" s="15"/>
      <c r="P69" s="15"/>
      <c r="Q69" s="15"/>
      <c r="R69" s="15"/>
      <c r="S69" s="15"/>
      <c r="T69" s="15"/>
      <c r="U69" s="15"/>
      <c r="V69" s="15"/>
      <c r="W69" s="15"/>
      <c r="X69" s="15"/>
      <c r="Y69" s="15"/>
      <c r="Z69" s="15"/>
    </row>
    <row r="70" spans="1:26" ht="12.75" customHeight="1">
      <c r="A70" s="15"/>
      <c r="B70" s="15"/>
      <c r="C70" s="15"/>
      <c r="D70" s="15"/>
      <c r="E70" s="15"/>
      <c r="F70" s="15"/>
      <c r="G70" s="15"/>
      <c r="H70" s="15"/>
      <c r="I70" s="15"/>
      <c r="J70" s="15"/>
      <c r="K70" s="15"/>
      <c r="L70" s="15"/>
      <c r="M70" s="15"/>
      <c r="N70" s="15"/>
      <c r="O70" s="15"/>
      <c r="P70" s="15"/>
      <c r="Q70" s="15"/>
      <c r="R70" s="15"/>
      <c r="S70" s="15"/>
      <c r="T70" s="15"/>
      <c r="U70" s="15"/>
      <c r="V70" s="15"/>
      <c r="W70" s="15"/>
      <c r="X70" s="15"/>
      <c r="Y70" s="15"/>
      <c r="Z70" s="15"/>
    </row>
    <row r="71" spans="1:26" ht="12.75" customHeight="1">
      <c r="A71" s="15"/>
      <c r="B71" s="15"/>
      <c r="C71" s="15"/>
      <c r="D71" s="15"/>
      <c r="E71" s="15"/>
      <c r="F71" s="15"/>
      <c r="G71" s="15"/>
      <c r="H71" s="15"/>
      <c r="I71" s="15"/>
      <c r="J71" s="15"/>
      <c r="K71" s="15"/>
      <c r="L71" s="15"/>
      <c r="M71" s="15"/>
      <c r="N71" s="15"/>
      <c r="O71" s="15"/>
      <c r="P71" s="15"/>
      <c r="Q71" s="15"/>
      <c r="R71" s="15"/>
      <c r="S71" s="15"/>
      <c r="T71" s="15"/>
      <c r="U71" s="15"/>
      <c r="V71" s="15"/>
      <c r="W71" s="15"/>
      <c r="X71" s="15"/>
      <c r="Y71" s="15"/>
      <c r="Z71" s="15"/>
    </row>
    <row r="72" spans="1:26" ht="12.75" customHeight="1">
      <c r="A72" s="15"/>
      <c r="B72" s="15"/>
      <c r="C72" s="15"/>
      <c r="D72" s="15"/>
      <c r="E72" s="15"/>
      <c r="F72" s="15"/>
      <c r="G72" s="15"/>
      <c r="H72" s="15"/>
      <c r="I72" s="15"/>
      <c r="J72" s="15"/>
      <c r="K72" s="15"/>
      <c r="L72" s="15"/>
      <c r="M72" s="15"/>
      <c r="N72" s="15"/>
      <c r="O72" s="15"/>
      <c r="P72" s="15"/>
      <c r="Q72" s="15"/>
      <c r="R72" s="15"/>
      <c r="S72" s="15"/>
      <c r="T72" s="15"/>
      <c r="U72" s="15"/>
      <c r="V72" s="15"/>
      <c r="W72" s="15"/>
      <c r="X72" s="15"/>
      <c r="Y72" s="15"/>
      <c r="Z72" s="15"/>
    </row>
    <row r="73" spans="1:26" ht="12.75" customHeight="1">
      <c r="A73" s="15"/>
      <c r="B73" s="15"/>
      <c r="C73" s="15"/>
      <c r="D73" s="15"/>
      <c r="E73" s="15"/>
      <c r="F73" s="15"/>
      <c r="G73" s="15"/>
      <c r="H73" s="15"/>
      <c r="I73" s="15"/>
      <c r="J73" s="15"/>
      <c r="K73" s="15"/>
      <c r="L73" s="15"/>
      <c r="M73" s="15"/>
      <c r="N73" s="15"/>
      <c r="O73" s="15"/>
      <c r="P73" s="15"/>
      <c r="Q73" s="15"/>
      <c r="R73" s="15"/>
      <c r="S73" s="15"/>
      <c r="T73" s="15"/>
      <c r="U73" s="15"/>
      <c r="V73" s="15"/>
      <c r="W73" s="15"/>
      <c r="X73" s="15"/>
      <c r="Y73" s="15"/>
      <c r="Z73" s="15"/>
    </row>
    <row r="74" spans="1:26" ht="12.75" customHeight="1">
      <c r="A74" s="15"/>
      <c r="B74" s="15"/>
      <c r="C74" s="15"/>
      <c r="D74" s="15"/>
      <c r="E74" s="15"/>
      <c r="F74" s="15"/>
      <c r="G74" s="15"/>
      <c r="H74" s="15"/>
      <c r="I74" s="15"/>
      <c r="J74" s="15"/>
      <c r="K74" s="15"/>
      <c r="L74" s="15"/>
      <c r="M74" s="15"/>
      <c r="N74" s="15"/>
      <c r="O74" s="15"/>
      <c r="P74" s="15"/>
      <c r="Q74" s="15"/>
      <c r="R74" s="15"/>
      <c r="S74" s="15"/>
      <c r="T74" s="15"/>
      <c r="U74" s="15"/>
      <c r="V74" s="15"/>
      <c r="W74" s="15"/>
      <c r="X74" s="15"/>
      <c r="Y74" s="15"/>
      <c r="Z74" s="15"/>
    </row>
    <row r="75" spans="1:26" ht="12.75" customHeight="1">
      <c r="A75" s="15"/>
      <c r="B75" s="15"/>
      <c r="C75" s="15"/>
      <c r="D75" s="15"/>
      <c r="E75" s="15"/>
      <c r="F75" s="15"/>
      <c r="G75" s="15"/>
      <c r="H75" s="15"/>
      <c r="I75" s="15"/>
      <c r="J75" s="15"/>
      <c r="K75" s="15"/>
      <c r="L75" s="15"/>
      <c r="M75" s="15"/>
      <c r="N75" s="15"/>
      <c r="O75" s="15"/>
      <c r="P75" s="15"/>
      <c r="Q75" s="15"/>
      <c r="R75" s="15"/>
      <c r="S75" s="15"/>
      <c r="T75" s="15"/>
      <c r="U75" s="15"/>
      <c r="V75" s="15"/>
      <c r="W75" s="15"/>
      <c r="X75" s="15"/>
      <c r="Y75" s="15"/>
      <c r="Z75" s="15"/>
    </row>
    <row r="76" spans="1:26" ht="12.75" customHeight="1">
      <c r="A76" s="15"/>
      <c r="B76" s="15"/>
      <c r="C76" s="15"/>
      <c r="D76" s="15"/>
      <c r="E76" s="15"/>
      <c r="F76" s="15"/>
      <c r="G76" s="15"/>
      <c r="H76" s="15"/>
      <c r="I76" s="15"/>
      <c r="J76" s="15"/>
      <c r="K76" s="15"/>
      <c r="L76" s="15"/>
      <c r="M76" s="15"/>
      <c r="N76" s="15"/>
      <c r="O76" s="15"/>
      <c r="P76" s="15"/>
      <c r="Q76" s="15"/>
      <c r="R76" s="15"/>
      <c r="S76" s="15"/>
      <c r="T76" s="15"/>
      <c r="U76" s="15"/>
      <c r="V76" s="15"/>
      <c r="W76" s="15"/>
      <c r="X76" s="15"/>
      <c r="Y76" s="15"/>
      <c r="Z76" s="15"/>
    </row>
    <row r="77" spans="1:26" ht="12.75" customHeight="1">
      <c r="A77" s="15"/>
      <c r="B77" s="15"/>
      <c r="C77" s="15"/>
      <c r="D77" s="15"/>
      <c r="E77" s="15"/>
      <c r="F77" s="15"/>
      <c r="G77" s="15"/>
      <c r="H77" s="15"/>
      <c r="I77" s="15"/>
      <c r="J77" s="15"/>
      <c r="K77" s="15"/>
      <c r="L77" s="15"/>
      <c r="M77" s="15"/>
      <c r="N77" s="15"/>
      <c r="O77" s="15"/>
      <c r="P77" s="15"/>
      <c r="Q77" s="15"/>
      <c r="R77" s="15"/>
      <c r="S77" s="15"/>
      <c r="T77" s="15"/>
      <c r="U77" s="15"/>
      <c r="V77" s="15"/>
      <c r="W77" s="15"/>
      <c r="X77" s="15"/>
      <c r="Y77" s="15"/>
      <c r="Z77" s="15"/>
    </row>
    <row r="78" spans="1:26" ht="12.75" customHeight="1">
      <c r="A78" s="15"/>
      <c r="B78" s="15"/>
      <c r="C78" s="15"/>
      <c r="D78" s="15"/>
      <c r="E78" s="15"/>
      <c r="F78" s="15"/>
      <c r="G78" s="15"/>
      <c r="H78" s="15"/>
      <c r="I78" s="15"/>
      <c r="J78" s="15"/>
      <c r="K78" s="15"/>
      <c r="L78" s="15"/>
      <c r="M78" s="15"/>
      <c r="N78" s="15"/>
      <c r="O78" s="15"/>
      <c r="P78" s="15"/>
      <c r="Q78" s="15"/>
      <c r="R78" s="15"/>
      <c r="S78" s="15"/>
      <c r="T78" s="15"/>
      <c r="U78" s="15"/>
      <c r="V78" s="15"/>
      <c r="W78" s="15"/>
      <c r="X78" s="15"/>
      <c r="Y78" s="15"/>
      <c r="Z78" s="15"/>
    </row>
    <row r="79" spans="1:26" ht="12.75" customHeight="1">
      <c r="A79" s="15"/>
      <c r="B79" s="15"/>
      <c r="C79" s="15"/>
      <c r="D79" s="15"/>
      <c r="E79" s="15"/>
      <c r="F79" s="15"/>
      <c r="G79" s="15"/>
      <c r="H79" s="15"/>
      <c r="I79" s="15"/>
      <c r="J79" s="15"/>
      <c r="K79" s="15"/>
      <c r="L79" s="15"/>
      <c r="M79" s="15"/>
      <c r="N79" s="15"/>
      <c r="O79" s="15"/>
      <c r="P79" s="15"/>
      <c r="Q79" s="15"/>
      <c r="R79" s="15"/>
      <c r="S79" s="15"/>
      <c r="T79" s="15"/>
      <c r="U79" s="15"/>
      <c r="V79" s="15"/>
      <c r="W79" s="15"/>
      <c r="X79" s="15"/>
      <c r="Y79" s="15"/>
      <c r="Z79" s="15"/>
    </row>
    <row r="80" spans="1:26" ht="12.75" customHeight="1">
      <c r="A80" s="15"/>
      <c r="B80" s="15"/>
      <c r="C80" s="15"/>
      <c r="D80" s="15"/>
      <c r="E80" s="15"/>
      <c r="F80" s="15"/>
      <c r="G80" s="15"/>
      <c r="H80" s="15"/>
      <c r="I80" s="15"/>
      <c r="J80" s="15"/>
      <c r="K80" s="15"/>
      <c r="L80" s="15"/>
      <c r="M80" s="15"/>
      <c r="N80" s="15"/>
      <c r="O80" s="15"/>
      <c r="P80" s="15"/>
      <c r="Q80" s="15"/>
      <c r="R80" s="15"/>
      <c r="S80" s="15"/>
      <c r="T80" s="15"/>
      <c r="U80" s="15"/>
      <c r="V80" s="15"/>
      <c r="W80" s="15"/>
      <c r="X80" s="15"/>
      <c r="Y80" s="15"/>
      <c r="Z80" s="15"/>
    </row>
    <row r="81" spans="1:26" ht="12.75" customHeight="1">
      <c r="A81" s="15"/>
      <c r="B81" s="15"/>
      <c r="C81" s="15"/>
      <c r="D81" s="15"/>
      <c r="E81" s="15"/>
      <c r="F81" s="15"/>
      <c r="G81" s="15"/>
      <c r="H81" s="15"/>
      <c r="I81" s="15"/>
      <c r="J81" s="15"/>
      <c r="K81" s="15"/>
      <c r="L81" s="15"/>
      <c r="M81" s="15"/>
      <c r="N81" s="15"/>
      <c r="O81" s="15"/>
      <c r="P81" s="15"/>
      <c r="Q81" s="15"/>
      <c r="R81" s="15"/>
      <c r="S81" s="15"/>
      <c r="T81" s="15"/>
      <c r="U81" s="15"/>
      <c r="V81" s="15"/>
      <c r="W81" s="15"/>
      <c r="X81" s="15"/>
      <c r="Y81" s="15"/>
      <c r="Z81" s="15"/>
    </row>
    <row r="82" spans="1:26" ht="12.75" customHeight="1">
      <c r="A82" s="15"/>
      <c r="B82" s="15"/>
      <c r="C82" s="15"/>
      <c r="D82" s="15"/>
      <c r="E82" s="15"/>
      <c r="F82" s="15"/>
      <c r="G82" s="15"/>
      <c r="H82" s="15"/>
      <c r="I82" s="15"/>
      <c r="J82" s="15"/>
      <c r="K82" s="15"/>
      <c r="L82" s="15"/>
      <c r="M82" s="15"/>
      <c r="N82" s="15"/>
      <c r="O82" s="15"/>
      <c r="P82" s="15"/>
      <c r="Q82" s="15"/>
      <c r="R82" s="15"/>
      <c r="S82" s="15"/>
      <c r="T82" s="15"/>
      <c r="U82" s="15"/>
      <c r="V82" s="15"/>
      <c r="W82" s="15"/>
      <c r="X82" s="15"/>
      <c r="Y82" s="15"/>
      <c r="Z82" s="15"/>
    </row>
    <row r="83" spans="1:26" ht="12.75" customHeight="1">
      <c r="A83" s="15"/>
      <c r="B83" s="15"/>
      <c r="C83" s="15"/>
      <c r="D83" s="15"/>
      <c r="E83" s="15"/>
      <c r="F83" s="15"/>
      <c r="G83" s="15"/>
      <c r="H83" s="15"/>
      <c r="I83" s="15"/>
      <c r="J83" s="15"/>
      <c r="K83" s="15"/>
      <c r="L83" s="15"/>
      <c r="M83" s="15"/>
      <c r="N83" s="15"/>
      <c r="O83" s="15"/>
      <c r="P83" s="15"/>
      <c r="Q83" s="15"/>
      <c r="R83" s="15"/>
      <c r="S83" s="15"/>
      <c r="T83" s="15"/>
      <c r="U83" s="15"/>
      <c r="V83" s="15"/>
      <c r="W83" s="15"/>
      <c r="X83" s="15"/>
      <c r="Y83" s="15"/>
      <c r="Z83" s="15"/>
    </row>
    <row r="84" spans="1:26" ht="12.75" customHeight="1">
      <c r="A84" s="15"/>
      <c r="B84" s="15"/>
      <c r="C84" s="15"/>
      <c r="D84" s="15"/>
      <c r="E84" s="15"/>
      <c r="F84" s="15"/>
      <c r="G84" s="15"/>
      <c r="H84" s="15"/>
      <c r="I84" s="15"/>
      <c r="J84" s="15"/>
      <c r="K84" s="15"/>
      <c r="L84" s="15"/>
      <c r="M84" s="15"/>
      <c r="N84" s="15"/>
      <c r="O84" s="15"/>
      <c r="P84" s="15"/>
      <c r="Q84" s="15"/>
      <c r="R84" s="15"/>
      <c r="S84" s="15"/>
      <c r="T84" s="15"/>
      <c r="U84" s="15"/>
      <c r="V84" s="15"/>
      <c r="W84" s="15"/>
      <c r="X84" s="15"/>
      <c r="Y84" s="15"/>
      <c r="Z84" s="15"/>
    </row>
    <row r="85" spans="1:26" ht="12.75" customHeight="1">
      <c r="A85" s="15"/>
      <c r="B85" s="15"/>
      <c r="C85" s="15"/>
      <c r="D85" s="15"/>
      <c r="E85" s="15"/>
      <c r="F85" s="15"/>
      <c r="G85" s="15"/>
      <c r="H85" s="15"/>
      <c r="I85" s="15"/>
      <c r="J85" s="15"/>
      <c r="K85" s="15"/>
      <c r="L85" s="15"/>
      <c r="M85" s="15"/>
      <c r="N85" s="15"/>
      <c r="O85" s="15"/>
      <c r="P85" s="15"/>
      <c r="Q85" s="15"/>
      <c r="R85" s="15"/>
      <c r="S85" s="15"/>
      <c r="T85" s="15"/>
      <c r="U85" s="15"/>
      <c r="V85" s="15"/>
      <c r="W85" s="15"/>
      <c r="X85" s="15"/>
      <c r="Y85" s="15"/>
      <c r="Z85" s="15"/>
    </row>
    <row r="86" spans="1:26" ht="12.75" customHeight="1">
      <c r="A86" s="15"/>
      <c r="B86" s="15"/>
      <c r="C86" s="15"/>
      <c r="D86" s="15"/>
      <c r="E86" s="15"/>
      <c r="F86" s="15"/>
      <c r="G86" s="15"/>
      <c r="H86" s="15"/>
      <c r="I86" s="15"/>
      <c r="J86" s="15"/>
      <c r="K86" s="15"/>
      <c r="L86" s="15"/>
      <c r="M86" s="15"/>
      <c r="N86" s="15"/>
      <c r="O86" s="15"/>
      <c r="P86" s="15"/>
      <c r="Q86" s="15"/>
      <c r="R86" s="15"/>
      <c r="S86" s="15"/>
      <c r="T86" s="15"/>
      <c r="U86" s="15"/>
      <c r="V86" s="15"/>
      <c r="W86" s="15"/>
      <c r="X86" s="15"/>
      <c r="Y86" s="15"/>
      <c r="Z86" s="15"/>
    </row>
    <row r="87" spans="1:26" ht="12.75" customHeight="1">
      <c r="A87" s="15"/>
      <c r="B87" s="15"/>
      <c r="C87" s="15"/>
      <c r="D87" s="15"/>
      <c r="E87" s="15"/>
      <c r="F87" s="15"/>
      <c r="G87" s="15"/>
      <c r="H87" s="15"/>
      <c r="I87" s="15"/>
      <c r="J87" s="15"/>
      <c r="K87" s="15"/>
      <c r="L87" s="15"/>
      <c r="M87" s="15"/>
      <c r="N87" s="15"/>
      <c r="O87" s="15"/>
      <c r="P87" s="15"/>
      <c r="Q87" s="15"/>
      <c r="R87" s="15"/>
      <c r="S87" s="15"/>
      <c r="T87" s="15"/>
      <c r="U87" s="15"/>
      <c r="V87" s="15"/>
      <c r="W87" s="15"/>
      <c r="X87" s="15"/>
      <c r="Y87" s="15"/>
      <c r="Z87" s="15"/>
    </row>
    <row r="88" spans="1:26" ht="12.75" customHeight="1">
      <c r="A88" s="15"/>
      <c r="B88" s="15"/>
      <c r="C88" s="15"/>
      <c r="D88" s="15"/>
      <c r="E88" s="15"/>
      <c r="F88" s="15"/>
      <c r="G88" s="15"/>
      <c r="H88" s="15"/>
      <c r="I88" s="15"/>
      <c r="J88" s="15"/>
      <c r="K88" s="15"/>
      <c r="L88" s="15"/>
      <c r="M88" s="15"/>
      <c r="N88" s="15"/>
      <c r="O88" s="15"/>
      <c r="P88" s="15"/>
      <c r="Q88" s="15"/>
      <c r="R88" s="15"/>
      <c r="S88" s="15"/>
      <c r="T88" s="15"/>
      <c r="U88" s="15"/>
      <c r="V88" s="15"/>
      <c r="W88" s="15"/>
      <c r="X88" s="15"/>
      <c r="Y88" s="15"/>
      <c r="Z88" s="15"/>
    </row>
    <row r="89" spans="1:26" ht="12.75" customHeight="1">
      <c r="A89" s="15"/>
      <c r="B89" s="15"/>
      <c r="C89" s="15"/>
      <c r="D89" s="15"/>
      <c r="E89" s="15"/>
      <c r="F89" s="15"/>
      <c r="G89" s="15"/>
      <c r="H89" s="15"/>
      <c r="I89" s="15"/>
      <c r="J89" s="15"/>
      <c r="K89" s="15"/>
      <c r="L89" s="15"/>
      <c r="M89" s="15"/>
      <c r="N89" s="15"/>
      <c r="O89" s="15"/>
      <c r="P89" s="15"/>
      <c r="Q89" s="15"/>
      <c r="R89" s="15"/>
      <c r="S89" s="15"/>
      <c r="T89" s="15"/>
      <c r="U89" s="15"/>
      <c r="V89" s="15"/>
      <c r="W89" s="15"/>
      <c r="X89" s="15"/>
      <c r="Y89" s="15"/>
      <c r="Z89" s="15"/>
    </row>
    <row r="90" spans="1:26" ht="12.75" customHeight="1">
      <c r="A90" s="15"/>
      <c r="B90" s="15"/>
      <c r="C90" s="15"/>
      <c r="D90" s="15"/>
      <c r="E90" s="15"/>
      <c r="F90" s="15"/>
      <c r="G90" s="15"/>
      <c r="H90" s="15"/>
      <c r="I90" s="15"/>
      <c r="J90" s="15"/>
      <c r="K90" s="15"/>
      <c r="L90" s="15"/>
      <c r="M90" s="15"/>
      <c r="N90" s="15"/>
      <c r="O90" s="15"/>
      <c r="P90" s="15"/>
      <c r="Q90" s="15"/>
      <c r="R90" s="15"/>
      <c r="S90" s="15"/>
      <c r="T90" s="15"/>
      <c r="U90" s="15"/>
      <c r="V90" s="15"/>
      <c r="W90" s="15"/>
      <c r="X90" s="15"/>
      <c r="Y90" s="15"/>
      <c r="Z90" s="15"/>
    </row>
    <row r="91" spans="1:26" ht="12.75" customHeight="1">
      <c r="A91" s="15"/>
      <c r="B91" s="15"/>
      <c r="C91" s="15"/>
      <c r="D91" s="15"/>
      <c r="E91" s="15"/>
      <c r="F91" s="15"/>
      <c r="G91" s="15"/>
      <c r="H91" s="15"/>
      <c r="I91" s="15"/>
      <c r="J91" s="15"/>
      <c r="K91" s="15"/>
      <c r="L91" s="15"/>
      <c r="M91" s="15"/>
      <c r="N91" s="15"/>
      <c r="O91" s="15"/>
      <c r="P91" s="15"/>
      <c r="Q91" s="15"/>
      <c r="R91" s="15"/>
      <c r="S91" s="15"/>
      <c r="T91" s="15"/>
      <c r="U91" s="15"/>
      <c r="V91" s="15"/>
      <c r="W91" s="15"/>
      <c r="X91" s="15"/>
      <c r="Y91" s="15"/>
      <c r="Z91" s="15"/>
    </row>
    <row r="92" spans="1:26" ht="12.75" customHeight="1">
      <c r="A92" s="15"/>
      <c r="B92" s="15"/>
      <c r="C92" s="15"/>
      <c r="D92" s="15"/>
      <c r="E92" s="15"/>
      <c r="F92" s="15"/>
      <c r="G92" s="15"/>
      <c r="H92" s="15"/>
      <c r="I92" s="15"/>
      <c r="J92" s="15"/>
      <c r="K92" s="15"/>
      <c r="L92" s="15"/>
      <c r="M92" s="15"/>
      <c r="N92" s="15"/>
      <c r="O92" s="15"/>
      <c r="P92" s="15"/>
      <c r="Q92" s="15"/>
      <c r="R92" s="15"/>
      <c r="S92" s="15"/>
      <c r="T92" s="15"/>
      <c r="U92" s="15"/>
      <c r="V92" s="15"/>
      <c r="W92" s="15"/>
      <c r="X92" s="15"/>
      <c r="Y92" s="15"/>
      <c r="Z92" s="15"/>
    </row>
    <row r="93" spans="1:26" ht="12.75" customHeight="1">
      <c r="A93" s="15"/>
      <c r="B93" s="15"/>
      <c r="C93" s="15"/>
      <c r="D93" s="15"/>
      <c r="E93" s="15"/>
      <c r="F93" s="15"/>
      <c r="G93" s="15"/>
      <c r="H93" s="15"/>
      <c r="I93" s="15"/>
      <c r="J93" s="15"/>
      <c r="K93" s="15"/>
      <c r="L93" s="15"/>
      <c r="M93" s="15"/>
      <c r="N93" s="15"/>
      <c r="O93" s="15"/>
      <c r="P93" s="15"/>
      <c r="Q93" s="15"/>
      <c r="R93" s="15"/>
      <c r="S93" s="15"/>
      <c r="T93" s="15"/>
      <c r="U93" s="15"/>
      <c r="V93" s="15"/>
      <c r="W93" s="15"/>
      <c r="X93" s="15"/>
      <c r="Y93" s="15"/>
      <c r="Z93" s="15"/>
    </row>
    <row r="94" spans="1:26" ht="12.75" customHeight="1">
      <c r="A94" s="15"/>
      <c r="B94" s="15"/>
      <c r="C94" s="15"/>
      <c r="D94" s="15"/>
      <c r="E94" s="15"/>
      <c r="F94" s="15"/>
      <c r="G94" s="15"/>
      <c r="H94" s="15"/>
      <c r="I94" s="15"/>
      <c r="J94" s="15"/>
      <c r="K94" s="15"/>
      <c r="L94" s="15"/>
      <c r="M94" s="15"/>
      <c r="N94" s="15"/>
      <c r="O94" s="15"/>
      <c r="P94" s="15"/>
      <c r="Q94" s="15"/>
      <c r="R94" s="15"/>
      <c r="S94" s="15"/>
      <c r="T94" s="15"/>
      <c r="U94" s="15"/>
      <c r="V94" s="15"/>
      <c r="W94" s="15"/>
      <c r="X94" s="15"/>
      <c r="Y94" s="15"/>
      <c r="Z94" s="15"/>
    </row>
    <row r="95" spans="1:26" ht="12.75" customHeight="1">
      <c r="A95" s="15"/>
      <c r="B95" s="15"/>
      <c r="C95" s="15"/>
      <c r="D95" s="15"/>
      <c r="E95" s="15"/>
      <c r="F95" s="15"/>
      <c r="G95" s="15"/>
      <c r="H95" s="15"/>
      <c r="I95" s="15"/>
      <c r="J95" s="15"/>
      <c r="K95" s="15"/>
      <c r="L95" s="15"/>
      <c r="M95" s="15"/>
      <c r="N95" s="15"/>
      <c r="O95" s="15"/>
      <c r="P95" s="15"/>
      <c r="Q95" s="15"/>
      <c r="R95" s="15"/>
      <c r="S95" s="15"/>
      <c r="T95" s="15"/>
      <c r="U95" s="15"/>
      <c r="V95" s="15"/>
      <c r="W95" s="15"/>
      <c r="X95" s="15"/>
      <c r="Y95" s="15"/>
      <c r="Z95" s="15"/>
    </row>
    <row r="96" spans="1:26" ht="12.75" customHeight="1">
      <c r="A96" s="15"/>
      <c r="B96" s="15"/>
      <c r="C96" s="15"/>
      <c r="D96" s="15"/>
      <c r="E96" s="15"/>
      <c r="F96" s="15"/>
      <c r="G96" s="15"/>
      <c r="H96" s="15"/>
      <c r="I96" s="15"/>
      <c r="J96" s="15"/>
      <c r="K96" s="15"/>
      <c r="L96" s="15"/>
      <c r="M96" s="15"/>
      <c r="N96" s="15"/>
      <c r="O96" s="15"/>
      <c r="P96" s="15"/>
      <c r="Q96" s="15"/>
      <c r="R96" s="15"/>
      <c r="S96" s="15"/>
      <c r="T96" s="15"/>
      <c r="U96" s="15"/>
      <c r="V96" s="15"/>
      <c r="W96" s="15"/>
      <c r="X96" s="15"/>
      <c r="Y96" s="15"/>
      <c r="Z96" s="15"/>
    </row>
    <row r="97" spans="1:26" ht="12.75" customHeight="1">
      <c r="A97" s="15"/>
      <c r="B97" s="15"/>
      <c r="C97" s="15"/>
      <c r="D97" s="15"/>
      <c r="E97" s="15"/>
      <c r="F97" s="15"/>
      <c r="G97" s="15"/>
      <c r="H97" s="15"/>
      <c r="I97" s="15"/>
      <c r="J97" s="15"/>
      <c r="K97" s="15"/>
      <c r="L97" s="15"/>
      <c r="M97" s="15"/>
      <c r="N97" s="15"/>
      <c r="O97" s="15"/>
      <c r="P97" s="15"/>
      <c r="Q97" s="15"/>
      <c r="R97" s="15"/>
      <c r="S97" s="15"/>
      <c r="T97" s="15"/>
      <c r="U97" s="15"/>
      <c r="V97" s="15"/>
      <c r="W97" s="15"/>
      <c r="X97" s="15"/>
      <c r="Y97" s="15"/>
      <c r="Z97" s="15"/>
    </row>
    <row r="98" spans="1:26" ht="12.75" customHeight="1">
      <c r="A98" s="15"/>
      <c r="B98" s="15"/>
      <c r="C98" s="15"/>
      <c r="D98" s="15"/>
      <c r="E98" s="15"/>
      <c r="F98" s="15"/>
      <c r="G98" s="15"/>
      <c r="H98" s="15"/>
      <c r="I98" s="15"/>
      <c r="J98" s="15"/>
      <c r="K98" s="15"/>
      <c r="L98" s="15"/>
      <c r="M98" s="15"/>
      <c r="N98" s="15"/>
      <c r="O98" s="15"/>
      <c r="P98" s="15"/>
      <c r="Q98" s="15"/>
      <c r="R98" s="15"/>
      <c r="S98" s="15"/>
      <c r="T98" s="15"/>
      <c r="U98" s="15"/>
      <c r="V98" s="15"/>
      <c r="W98" s="15"/>
      <c r="X98" s="15"/>
      <c r="Y98" s="15"/>
      <c r="Z98" s="15"/>
    </row>
    <row r="99" spans="1:26" ht="12.75" customHeight="1">
      <c r="A99" s="15"/>
      <c r="B99" s="15"/>
      <c r="C99" s="15"/>
      <c r="D99" s="15"/>
      <c r="E99" s="15"/>
      <c r="F99" s="15"/>
      <c r="G99" s="15"/>
      <c r="H99" s="15"/>
      <c r="I99" s="15"/>
      <c r="J99" s="15"/>
      <c r="K99" s="15"/>
      <c r="L99" s="15"/>
      <c r="M99" s="15"/>
      <c r="N99" s="15"/>
      <c r="O99" s="15"/>
      <c r="P99" s="15"/>
      <c r="Q99" s="15"/>
      <c r="R99" s="15"/>
      <c r="S99" s="15"/>
      <c r="T99" s="15"/>
      <c r="U99" s="15"/>
      <c r="V99" s="15"/>
      <c r="W99" s="15"/>
      <c r="X99" s="15"/>
      <c r="Y99" s="15"/>
      <c r="Z99" s="15"/>
    </row>
    <row r="100" spans="1:26" ht="12.75" customHeight="1">
      <c r="A100" s="15"/>
      <c r="B100" s="15"/>
      <c r="C100" s="15"/>
      <c r="D100" s="15"/>
      <c r="E100" s="15"/>
      <c r="F100" s="15"/>
      <c r="G100" s="15"/>
      <c r="H100" s="15"/>
      <c r="I100" s="15"/>
      <c r="J100" s="15"/>
      <c r="K100" s="15"/>
      <c r="L100" s="15"/>
      <c r="M100" s="15"/>
      <c r="N100" s="15"/>
      <c r="O100" s="15"/>
      <c r="P100" s="15"/>
      <c r="Q100" s="15"/>
      <c r="R100" s="15"/>
      <c r="S100" s="15"/>
      <c r="T100" s="15"/>
      <c r="U100" s="15"/>
      <c r="V100" s="15"/>
      <c r="W100" s="15"/>
      <c r="X100" s="15"/>
      <c r="Y100" s="15"/>
      <c r="Z100" s="15"/>
    </row>
    <row r="101" spans="1:26" ht="12.75" customHeight="1">
      <c r="A101" s="15"/>
      <c r="B101" s="15"/>
      <c r="C101" s="15"/>
      <c r="D101" s="15"/>
      <c r="E101" s="15"/>
      <c r="F101" s="15"/>
      <c r="G101" s="15"/>
      <c r="H101" s="15"/>
      <c r="I101" s="15"/>
      <c r="J101" s="15"/>
      <c r="K101" s="15"/>
      <c r="L101" s="15"/>
      <c r="M101" s="15"/>
      <c r="N101" s="15"/>
      <c r="O101" s="15"/>
      <c r="P101" s="15"/>
      <c r="Q101" s="15"/>
      <c r="R101" s="15"/>
      <c r="S101" s="15"/>
      <c r="T101" s="15"/>
      <c r="U101" s="15"/>
      <c r="V101" s="15"/>
      <c r="W101" s="15"/>
      <c r="X101" s="15"/>
      <c r="Y101" s="15"/>
      <c r="Z101" s="15"/>
    </row>
    <row r="102" spans="1:26" ht="12.75" customHeight="1">
      <c r="A102" s="15"/>
      <c r="B102" s="15"/>
      <c r="C102" s="15"/>
      <c r="D102" s="15"/>
      <c r="E102" s="15"/>
      <c r="F102" s="15"/>
      <c r="G102" s="15"/>
      <c r="H102" s="15"/>
      <c r="I102" s="15"/>
      <c r="J102" s="15"/>
      <c r="K102" s="15"/>
      <c r="L102" s="15"/>
      <c r="M102" s="15"/>
      <c r="N102" s="15"/>
      <c r="O102" s="15"/>
      <c r="P102" s="15"/>
      <c r="Q102" s="15"/>
      <c r="R102" s="15"/>
      <c r="S102" s="15"/>
      <c r="T102" s="15"/>
      <c r="U102" s="15"/>
      <c r="V102" s="15"/>
      <c r="W102" s="15"/>
      <c r="X102" s="15"/>
      <c r="Y102" s="15"/>
      <c r="Z102" s="15"/>
    </row>
    <row r="103" spans="1:26" ht="12.75" customHeight="1">
      <c r="A103" s="15"/>
      <c r="B103" s="15"/>
      <c r="C103" s="15"/>
      <c r="D103" s="15"/>
      <c r="E103" s="15"/>
      <c r="F103" s="15"/>
      <c r="G103" s="15"/>
      <c r="H103" s="15"/>
      <c r="I103" s="15"/>
      <c r="J103" s="15"/>
      <c r="K103" s="15"/>
      <c r="L103" s="15"/>
      <c r="M103" s="15"/>
      <c r="N103" s="15"/>
      <c r="O103" s="15"/>
      <c r="P103" s="15"/>
      <c r="Q103" s="15"/>
      <c r="R103" s="15"/>
      <c r="S103" s="15"/>
      <c r="T103" s="15"/>
      <c r="U103" s="15"/>
      <c r="V103" s="15"/>
      <c r="W103" s="15"/>
      <c r="X103" s="15"/>
      <c r="Y103" s="15"/>
      <c r="Z103" s="15"/>
    </row>
    <row r="104" spans="1:26" ht="12.75" customHeight="1">
      <c r="A104" s="15"/>
      <c r="B104" s="15"/>
      <c r="C104" s="15"/>
      <c r="D104" s="15"/>
      <c r="E104" s="15"/>
      <c r="F104" s="15"/>
      <c r="G104" s="15"/>
      <c r="H104" s="15"/>
      <c r="I104" s="15"/>
      <c r="J104" s="15"/>
      <c r="K104" s="15"/>
      <c r="L104" s="15"/>
      <c r="M104" s="15"/>
      <c r="N104" s="15"/>
      <c r="O104" s="15"/>
      <c r="P104" s="15"/>
      <c r="Q104" s="15"/>
      <c r="R104" s="15"/>
      <c r="S104" s="15"/>
      <c r="T104" s="15"/>
      <c r="U104" s="15"/>
      <c r="V104" s="15"/>
      <c r="W104" s="15"/>
      <c r="X104" s="15"/>
      <c r="Y104" s="15"/>
      <c r="Z104" s="15"/>
    </row>
    <row r="105" spans="1:26" ht="12.75" customHeight="1">
      <c r="A105" s="15"/>
      <c r="B105" s="15"/>
      <c r="C105" s="15"/>
      <c r="D105" s="15"/>
      <c r="E105" s="15"/>
      <c r="F105" s="15"/>
      <c r="G105" s="15"/>
      <c r="H105" s="15"/>
      <c r="I105" s="15"/>
      <c r="J105" s="15"/>
      <c r="K105" s="15"/>
      <c r="L105" s="15"/>
      <c r="M105" s="15"/>
      <c r="N105" s="15"/>
      <c r="O105" s="15"/>
      <c r="P105" s="15"/>
      <c r="Q105" s="15"/>
      <c r="R105" s="15"/>
      <c r="S105" s="15"/>
      <c r="T105" s="15"/>
      <c r="U105" s="15"/>
      <c r="V105" s="15"/>
      <c r="W105" s="15"/>
      <c r="X105" s="15"/>
      <c r="Y105" s="15"/>
      <c r="Z105" s="15"/>
    </row>
    <row r="106" spans="1:26" ht="12.75" customHeight="1">
      <c r="A106" s="15"/>
      <c r="B106" s="15"/>
      <c r="C106" s="15"/>
      <c r="D106" s="15"/>
      <c r="E106" s="15"/>
      <c r="F106" s="15"/>
      <c r="G106" s="15"/>
      <c r="H106" s="15"/>
      <c r="I106" s="15"/>
      <c r="J106" s="15"/>
      <c r="K106" s="15"/>
      <c r="L106" s="15"/>
      <c r="M106" s="15"/>
      <c r="N106" s="15"/>
      <c r="O106" s="15"/>
      <c r="P106" s="15"/>
      <c r="Q106" s="15"/>
      <c r="R106" s="15"/>
      <c r="S106" s="15"/>
      <c r="T106" s="15"/>
      <c r="U106" s="15"/>
      <c r="V106" s="15"/>
      <c r="W106" s="15"/>
      <c r="X106" s="15"/>
      <c r="Y106" s="15"/>
      <c r="Z106" s="15"/>
    </row>
    <row r="107" spans="1:26" ht="12.75" customHeight="1">
      <c r="A107" s="15"/>
      <c r="B107" s="15"/>
      <c r="C107" s="15"/>
      <c r="D107" s="15"/>
      <c r="E107" s="15"/>
      <c r="F107" s="15"/>
      <c r="G107" s="15"/>
      <c r="H107" s="15"/>
      <c r="I107" s="15"/>
      <c r="J107" s="15"/>
      <c r="K107" s="15"/>
      <c r="L107" s="15"/>
      <c r="M107" s="15"/>
      <c r="N107" s="15"/>
      <c r="O107" s="15"/>
      <c r="P107" s="15"/>
      <c r="Q107" s="15"/>
      <c r="R107" s="15"/>
      <c r="S107" s="15"/>
      <c r="T107" s="15"/>
      <c r="U107" s="15"/>
      <c r="V107" s="15"/>
      <c r="W107" s="15"/>
      <c r="X107" s="15"/>
      <c r="Y107" s="15"/>
      <c r="Z107" s="15"/>
    </row>
    <row r="108" spans="1:26" ht="12.75" customHeight="1">
      <c r="A108" s="15"/>
      <c r="B108" s="15"/>
      <c r="C108" s="15"/>
      <c r="D108" s="15"/>
      <c r="E108" s="15"/>
      <c r="F108" s="15"/>
      <c r="G108" s="15"/>
      <c r="H108" s="15"/>
      <c r="I108" s="15"/>
      <c r="J108" s="15"/>
      <c r="K108" s="15"/>
      <c r="L108" s="15"/>
      <c r="M108" s="15"/>
      <c r="N108" s="15"/>
      <c r="O108" s="15"/>
      <c r="P108" s="15"/>
      <c r="Q108" s="15"/>
      <c r="R108" s="15"/>
      <c r="S108" s="15"/>
      <c r="T108" s="15"/>
      <c r="U108" s="15"/>
      <c r="V108" s="15"/>
      <c r="W108" s="15"/>
      <c r="X108" s="15"/>
      <c r="Y108" s="15"/>
      <c r="Z108" s="15"/>
    </row>
    <row r="109" spans="1:26" ht="12.75" customHeight="1">
      <c r="A109" s="15"/>
      <c r="B109" s="15"/>
      <c r="C109" s="15"/>
      <c r="D109" s="15"/>
      <c r="E109" s="15"/>
      <c r="F109" s="15"/>
      <c r="G109" s="15"/>
      <c r="H109" s="15"/>
      <c r="I109" s="15"/>
      <c r="J109" s="15"/>
      <c r="K109" s="15"/>
      <c r="L109" s="15"/>
      <c r="M109" s="15"/>
      <c r="N109" s="15"/>
      <c r="O109" s="15"/>
      <c r="P109" s="15"/>
      <c r="Q109" s="15"/>
      <c r="R109" s="15"/>
      <c r="S109" s="15"/>
      <c r="T109" s="15"/>
      <c r="U109" s="15"/>
      <c r="V109" s="15"/>
      <c r="W109" s="15"/>
      <c r="X109" s="15"/>
      <c r="Y109" s="15"/>
      <c r="Z109" s="15"/>
    </row>
    <row r="110" spans="1:26" ht="12.75" customHeight="1">
      <c r="A110" s="15"/>
      <c r="B110" s="15"/>
      <c r="C110" s="15"/>
      <c r="D110" s="15"/>
      <c r="E110" s="15"/>
      <c r="F110" s="15"/>
      <c r="G110" s="15"/>
      <c r="H110" s="15"/>
      <c r="I110" s="15"/>
      <c r="J110" s="15"/>
      <c r="K110" s="15"/>
      <c r="L110" s="15"/>
      <c r="M110" s="15"/>
      <c r="N110" s="15"/>
      <c r="O110" s="15"/>
      <c r="P110" s="15"/>
      <c r="Q110" s="15"/>
      <c r="R110" s="15"/>
      <c r="S110" s="15"/>
      <c r="T110" s="15"/>
      <c r="U110" s="15"/>
      <c r="V110" s="15"/>
      <c r="W110" s="15"/>
      <c r="X110" s="15"/>
      <c r="Y110" s="15"/>
      <c r="Z110" s="15"/>
    </row>
    <row r="111" spans="1:26" ht="12.75" customHeight="1">
      <c r="A111" s="15"/>
      <c r="B111" s="15"/>
      <c r="C111" s="15"/>
      <c r="D111" s="15"/>
      <c r="E111" s="15"/>
      <c r="F111" s="15"/>
      <c r="G111" s="15"/>
      <c r="H111" s="15"/>
      <c r="I111" s="15"/>
      <c r="J111" s="15"/>
      <c r="K111" s="15"/>
      <c r="L111" s="15"/>
      <c r="M111" s="15"/>
      <c r="N111" s="15"/>
      <c r="O111" s="15"/>
      <c r="P111" s="15"/>
      <c r="Q111" s="15"/>
      <c r="R111" s="15"/>
      <c r="S111" s="15"/>
      <c r="T111" s="15"/>
      <c r="U111" s="15"/>
      <c r="V111" s="15"/>
      <c r="W111" s="15"/>
      <c r="X111" s="15"/>
      <c r="Y111" s="15"/>
      <c r="Z111" s="15"/>
    </row>
    <row r="112" spans="1:26" ht="12.75" customHeight="1">
      <c r="A112" s="15"/>
      <c r="B112" s="15"/>
      <c r="C112" s="15"/>
      <c r="D112" s="15"/>
      <c r="E112" s="15"/>
      <c r="F112" s="15"/>
      <c r="G112" s="15"/>
      <c r="H112" s="15"/>
      <c r="I112" s="15"/>
      <c r="J112" s="15"/>
      <c r="K112" s="15"/>
      <c r="L112" s="15"/>
      <c r="M112" s="15"/>
      <c r="N112" s="15"/>
      <c r="O112" s="15"/>
      <c r="P112" s="15"/>
      <c r="Q112" s="15"/>
      <c r="R112" s="15"/>
      <c r="S112" s="15"/>
      <c r="T112" s="15"/>
      <c r="U112" s="15"/>
      <c r="V112" s="15"/>
      <c r="W112" s="15"/>
      <c r="X112" s="15"/>
      <c r="Y112" s="15"/>
      <c r="Z112" s="15"/>
    </row>
    <row r="113" spans="1:26" ht="12.75" customHeight="1">
      <c r="A113" s="15"/>
      <c r="B113" s="15"/>
      <c r="C113" s="15"/>
      <c r="D113" s="15"/>
      <c r="E113" s="15"/>
      <c r="F113" s="15"/>
      <c r="G113" s="15"/>
      <c r="H113" s="15"/>
      <c r="I113" s="15"/>
      <c r="J113" s="15"/>
      <c r="K113" s="15"/>
      <c r="L113" s="15"/>
      <c r="M113" s="15"/>
      <c r="N113" s="15"/>
      <c r="O113" s="15"/>
      <c r="P113" s="15"/>
      <c r="Q113" s="15"/>
      <c r="R113" s="15"/>
      <c r="S113" s="15"/>
      <c r="T113" s="15"/>
      <c r="U113" s="15"/>
      <c r="V113" s="15"/>
      <c r="W113" s="15"/>
      <c r="X113" s="15"/>
      <c r="Y113" s="15"/>
      <c r="Z113" s="15"/>
    </row>
    <row r="114" spans="1:26" ht="12.75" customHeight="1">
      <c r="A114" s="15"/>
      <c r="B114" s="15"/>
      <c r="C114" s="15"/>
      <c r="D114" s="15"/>
      <c r="E114" s="15"/>
      <c r="F114" s="15"/>
      <c r="G114" s="15"/>
      <c r="H114" s="15"/>
      <c r="I114" s="15"/>
      <c r="J114" s="15"/>
      <c r="K114" s="15"/>
      <c r="L114" s="15"/>
      <c r="M114" s="15"/>
      <c r="N114" s="15"/>
      <c r="O114" s="15"/>
      <c r="P114" s="15"/>
      <c r="Q114" s="15"/>
      <c r="R114" s="15"/>
      <c r="S114" s="15"/>
      <c r="T114" s="15"/>
      <c r="U114" s="15"/>
      <c r="V114" s="15"/>
      <c r="W114" s="15"/>
      <c r="X114" s="15"/>
      <c r="Y114" s="15"/>
      <c r="Z114" s="15"/>
    </row>
    <row r="115" spans="1:26" ht="12.75" customHeight="1">
      <c r="A115" s="15"/>
      <c r="B115" s="15"/>
      <c r="C115" s="15"/>
      <c r="D115" s="15"/>
      <c r="E115" s="15"/>
      <c r="F115" s="15"/>
      <c r="G115" s="15"/>
      <c r="H115" s="15"/>
      <c r="I115" s="15"/>
      <c r="J115" s="15"/>
      <c r="K115" s="15"/>
      <c r="L115" s="15"/>
      <c r="M115" s="15"/>
      <c r="N115" s="15"/>
      <c r="O115" s="15"/>
      <c r="P115" s="15"/>
      <c r="Q115" s="15"/>
      <c r="R115" s="15"/>
      <c r="S115" s="15"/>
      <c r="T115" s="15"/>
      <c r="U115" s="15"/>
      <c r="V115" s="15"/>
      <c r="W115" s="15"/>
      <c r="X115" s="15"/>
      <c r="Y115" s="15"/>
      <c r="Z115" s="15"/>
    </row>
    <row r="116" spans="1:26" ht="12.75" customHeight="1">
      <c r="A116" s="15"/>
      <c r="B116" s="15"/>
      <c r="C116" s="15"/>
      <c r="D116" s="15"/>
      <c r="E116" s="15"/>
      <c r="F116" s="15"/>
      <c r="G116" s="15"/>
      <c r="H116" s="15"/>
      <c r="I116" s="15"/>
      <c r="J116" s="15"/>
      <c r="K116" s="15"/>
      <c r="L116" s="15"/>
      <c r="M116" s="15"/>
      <c r="N116" s="15"/>
      <c r="O116" s="15"/>
      <c r="P116" s="15"/>
      <c r="Q116" s="15"/>
      <c r="R116" s="15"/>
      <c r="S116" s="15"/>
      <c r="T116" s="15"/>
      <c r="U116" s="15"/>
      <c r="V116" s="15"/>
      <c r="W116" s="15"/>
      <c r="X116" s="15"/>
      <c r="Y116" s="15"/>
      <c r="Z116" s="15"/>
    </row>
    <row r="117" spans="1:26" ht="12.75" customHeight="1">
      <c r="A117" s="15"/>
      <c r="B117" s="15"/>
      <c r="C117" s="15"/>
      <c r="D117" s="15"/>
      <c r="E117" s="15"/>
      <c r="F117" s="15"/>
      <c r="G117" s="15"/>
      <c r="H117" s="15"/>
      <c r="I117" s="15"/>
      <c r="J117" s="15"/>
      <c r="K117" s="15"/>
      <c r="L117" s="15"/>
      <c r="M117" s="15"/>
      <c r="N117" s="15"/>
      <c r="O117" s="15"/>
      <c r="P117" s="15"/>
      <c r="Q117" s="15"/>
      <c r="R117" s="15"/>
      <c r="S117" s="15"/>
      <c r="T117" s="15"/>
      <c r="U117" s="15"/>
      <c r="V117" s="15"/>
      <c r="W117" s="15"/>
      <c r="X117" s="15"/>
      <c r="Y117" s="15"/>
      <c r="Z117" s="15"/>
    </row>
    <row r="118" spans="1:26" ht="12.75" customHeight="1">
      <c r="A118" s="15"/>
      <c r="B118" s="15"/>
      <c r="C118" s="15"/>
      <c r="D118" s="15"/>
      <c r="E118" s="15"/>
      <c r="F118" s="15"/>
      <c r="G118" s="15"/>
      <c r="H118" s="15"/>
      <c r="I118" s="15"/>
      <c r="J118" s="15"/>
      <c r="K118" s="15"/>
      <c r="L118" s="15"/>
      <c r="M118" s="15"/>
      <c r="N118" s="15"/>
      <c r="O118" s="15"/>
      <c r="P118" s="15"/>
      <c r="Q118" s="15"/>
      <c r="R118" s="15"/>
      <c r="S118" s="15"/>
      <c r="T118" s="15"/>
      <c r="U118" s="15"/>
      <c r="V118" s="15"/>
      <c r="W118" s="15"/>
      <c r="X118" s="15"/>
      <c r="Y118" s="15"/>
      <c r="Z118" s="15"/>
    </row>
    <row r="119" spans="1:26" ht="12.75" customHeight="1">
      <c r="A119" s="15"/>
      <c r="B119" s="15"/>
      <c r="C119" s="15"/>
      <c r="D119" s="15"/>
      <c r="E119" s="15"/>
      <c r="F119" s="15"/>
      <c r="G119" s="15"/>
      <c r="H119" s="15"/>
      <c r="I119" s="15"/>
      <c r="J119" s="15"/>
      <c r="K119" s="15"/>
      <c r="L119" s="15"/>
      <c r="M119" s="15"/>
      <c r="N119" s="15"/>
      <c r="O119" s="15"/>
      <c r="P119" s="15"/>
      <c r="Q119" s="15"/>
      <c r="R119" s="15"/>
      <c r="S119" s="15"/>
      <c r="T119" s="15"/>
      <c r="U119" s="15"/>
      <c r="V119" s="15"/>
      <c r="W119" s="15"/>
      <c r="X119" s="15"/>
      <c r="Y119" s="15"/>
      <c r="Z119" s="15"/>
    </row>
    <row r="120" spans="1:26" ht="12.75" customHeight="1">
      <c r="A120" s="15"/>
      <c r="B120" s="15"/>
      <c r="C120" s="15"/>
      <c r="D120" s="15"/>
      <c r="E120" s="15"/>
      <c r="F120" s="15"/>
      <c r="G120" s="15"/>
      <c r="H120" s="15"/>
      <c r="I120" s="15"/>
      <c r="J120" s="15"/>
      <c r="K120" s="15"/>
      <c r="L120" s="15"/>
      <c r="M120" s="15"/>
      <c r="N120" s="15"/>
      <c r="O120" s="15"/>
      <c r="P120" s="15"/>
      <c r="Q120" s="15"/>
      <c r="R120" s="15"/>
      <c r="S120" s="15"/>
      <c r="T120" s="15"/>
      <c r="U120" s="15"/>
      <c r="V120" s="15"/>
      <c r="W120" s="15"/>
      <c r="X120" s="15"/>
      <c r="Y120" s="15"/>
      <c r="Z120" s="15"/>
    </row>
    <row r="121" spans="1:26" ht="12.75" customHeight="1">
      <c r="A121" s="15"/>
      <c r="B121" s="15"/>
      <c r="C121" s="15"/>
      <c r="D121" s="15"/>
      <c r="E121" s="15"/>
      <c r="F121" s="15"/>
      <c r="G121" s="15"/>
      <c r="H121" s="15"/>
      <c r="I121" s="15"/>
      <c r="J121" s="15"/>
      <c r="K121" s="15"/>
      <c r="L121" s="15"/>
      <c r="M121" s="15"/>
      <c r="N121" s="15"/>
      <c r="O121" s="15"/>
      <c r="P121" s="15"/>
      <c r="Q121" s="15"/>
      <c r="R121" s="15"/>
      <c r="S121" s="15"/>
      <c r="T121" s="15"/>
      <c r="U121" s="15"/>
      <c r="V121" s="15"/>
      <c r="W121" s="15"/>
      <c r="X121" s="15"/>
      <c r="Y121" s="15"/>
      <c r="Z121" s="15"/>
    </row>
    <row r="122" spans="1:26" ht="12.75" customHeight="1">
      <c r="A122" s="15"/>
      <c r="B122" s="15"/>
      <c r="C122" s="15"/>
      <c r="D122" s="15"/>
      <c r="E122" s="15"/>
      <c r="F122" s="15"/>
      <c r="G122" s="15"/>
      <c r="H122" s="15"/>
      <c r="I122" s="15"/>
      <c r="J122" s="15"/>
      <c r="K122" s="15"/>
      <c r="L122" s="15"/>
      <c r="M122" s="15"/>
      <c r="N122" s="15"/>
      <c r="O122" s="15"/>
      <c r="P122" s="15"/>
      <c r="Q122" s="15"/>
      <c r="R122" s="15"/>
      <c r="S122" s="15"/>
      <c r="T122" s="15"/>
      <c r="U122" s="15"/>
      <c r="V122" s="15"/>
      <c r="W122" s="15"/>
      <c r="X122" s="15"/>
      <c r="Y122" s="15"/>
      <c r="Z122" s="15"/>
    </row>
    <row r="123" spans="1:26" ht="12.75" customHeight="1">
      <c r="A123" s="15"/>
      <c r="B123" s="15"/>
      <c r="C123" s="15"/>
      <c r="D123" s="15"/>
      <c r="E123" s="15"/>
      <c r="F123" s="15"/>
      <c r="G123" s="15"/>
      <c r="H123" s="15"/>
      <c r="I123" s="15"/>
      <c r="J123" s="15"/>
      <c r="K123" s="15"/>
      <c r="L123" s="15"/>
      <c r="M123" s="15"/>
      <c r="N123" s="15"/>
      <c r="O123" s="15"/>
      <c r="P123" s="15"/>
      <c r="Q123" s="15"/>
      <c r="R123" s="15"/>
      <c r="S123" s="15"/>
      <c r="T123" s="15"/>
      <c r="U123" s="15"/>
      <c r="V123" s="15"/>
      <c r="W123" s="15"/>
      <c r="X123" s="15"/>
      <c r="Y123" s="15"/>
      <c r="Z123" s="15"/>
    </row>
    <row r="124" spans="1:26" ht="12.75" customHeight="1">
      <c r="A124" s="15"/>
      <c r="B124" s="15"/>
      <c r="C124" s="15"/>
      <c r="D124" s="15"/>
      <c r="E124" s="15"/>
      <c r="F124" s="15"/>
      <c r="G124" s="15"/>
      <c r="H124" s="15"/>
      <c r="I124" s="15"/>
      <c r="J124" s="15"/>
      <c r="K124" s="15"/>
      <c r="L124" s="15"/>
      <c r="M124" s="15"/>
      <c r="N124" s="15"/>
      <c r="O124" s="15"/>
      <c r="P124" s="15"/>
      <c r="Q124" s="15"/>
      <c r="R124" s="15"/>
      <c r="S124" s="15"/>
      <c r="T124" s="15"/>
      <c r="U124" s="15"/>
      <c r="V124" s="15"/>
      <c r="W124" s="15"/>
      <c r="X124" s="15"/>
      <c r="Y124" s="15"/>
      <c r="Z124" s="15"/>
    </row>
    <row r="125" spans="1:26" ht="12.75" customHeight="1">
      <c r="A125" s="15"/>
      <c r="B125" s="15"/>
      <c r="C125" s="15"/>
      <c r="D125" s="15"/>
      <c r="E125" s="15"/>
      <c r="F125" s="15"/>
      <c r="G125" s="15"/>
      <c r="H125" s="15"/>
      <c r="I125" s="15"/>
      <c r="J125" s="15"/>
      <c r="K125" s="15"/>
      <c r="L125" s="15"/>
      <c r="M125" s="15"/>
      <c r="N125" s="15"/>
      <c r="O125" s="15"/>
      <c r="P125" s="15"/>
      <c r="Q125" s="15"/>
      <c r="R125" s="15"/>
      <c r="S125" s="15"/>
      <c r="T125" s="15"/>
      <c r="U125" s="15"/>
      <c r="V125" s="15"/>
      <c r="W125" s="15"/>
      <c r="X125" s="15"/>
      <c r="Y125" s="15"/>
      <c r="Z125" s="15"/>
    </row>
    <row r="126" spans="1:26" ht="12.75" customHeight="1">
      <c r="A126" s="15"/>
      <c r="B126" s="15"/>
      <c r="C126" s="15"/>
      <c r="D126" s="15"/>
      <c r="E126" s="15"/>
      <c r="F126" s="15"/>
      <c r="G126" s="15"/>
      <c r="H126" s="15"/>
      <c r="I126" s="15"/>
      <c r="J126" s="15"/>
      <c r="K126" s="15"/>
      <c r="L126" s="15"/>
      <c r="M126" s="15"/>
      <c r="N126" s="15"/>
      <c r="O126" s="15"/>
      <c r="P126" s="15"/>
      <c r="Q126" s="15"/>
      <c r="R126" s="15"/>
      <c r="S126" s="15"/>
      <c r="T126" s="15"/>
      <c r="U126" s="15"/>
      <c r="V126" s="15"/>
      <c r="W126" s="15"/>
      <c r="X126" s="15"/>
      <c r="Y126" s="15"/>
      <c r="Z126" s="15"/>
    </row>
    <row r="127" spans="1:26" ht="12.75" customHeight="1">
      <c r="A127" s="15"/>
      <c r="B127" s="15"/>
      <c r="C127" s="15"/>
      <c r="D127" s="15"/>
      <c r="E127" s="15"/>
      <c r="F127" s="15"/>
      <c r="G127" s="15"/>
      <c r="H127" s="15"/>
      <c r="I127" s="15"/>
      <c r="J127" s="15"/>
      <c r="K127" s="15"/>
      <c r="L127" s="15"/>
      <c r="M127" s="15"/>
      <c r="N127" s="15"/>
      <c r="O127" s="15"/>
      <c r="P127" s="15"/>
      <c r="Q127" s="15"/>
      <c r="R127" s="15"/>
      <c r="S127" s="15"/>
      <c r="T127" s="15"/>
      <c r="U127" s="15"/>
      <c r="V127" s="15"/>
      <c r="W127" s="15"/>
      <c r="X127" s="15"/>
      <c r="Y127" s="15"/>
      <c r="Z127" s="15"/>
    </row>
    <row r="128" spans="1:26" ht="12.75" customHeight="1">
      <c r="A128" s="15"/>
      <c r="B128" s="15"/>
      <c r="C128" s="15"/>
      <c r="D128" s="15"/>
      <c r="E128" s="15"/>
      <c r="F128" s="15"/>
      <c r="G128" s="15"/>
      <c r="H128" s="15"/>
      <c r="I128" s="15"/>
      <c r="J128" s="15"/>
      <c r="K128" s="15"/>
      <c r="L128" s="15"/>
      <c r="M128" s="15"/>
      <c r="N128" s="15"/>
      <c r="O128" s="15"/>
      <c r="P128" s="15"/>
      <c r="Q128" s="15"/>
      <c r="R128" s="15"/>
      <c r="S128" s="15"/>
      <c r="T128" s="15"/>
      <c r="U128" s="15"/>
      <c r="V128" s="15"/>
      <c r="W128" s="15"/>
      <c r="X128" s="15"/>
      <c r="Y128" s="15"/>
      <c r="Z128" s="15"/>
    </row>
    <row r="129" spans="1:26" ht="12.75" customHeight="1">
      <c r="A129" s="15"/>
      <c r="B129" s="15"/>
      <c r="C129" s="15"/>
      <c r="D129" s="15"/>
      <c r="E129" s="15"/>
      <c r="F129" s="15"/>
      <c r="G129" s="15"/>
      <c r="H129" s="15"/>
      <c r="I129" s="15"/>
      <c r="J129" s="15"/>
      <c r="K129" s="15"/>
      <c r="L129" s="15"/>
      <c r="M129" s="15"/>
      <c r="N129" s="15"/>
      <c r="O129" s="15"/>
      <c r="P129" s="15"/>
      <c r="Q129" s="15"/>
      <c r="R129" s="15"/>
      <c r="S129" s="15"/>
      <c r="T129" s="15"/>
      <c r="U129" s="15"/>
      <c r="V129" s="15"/>
      <c r="W129" s="15"/>
      <c r="X129" s="15"/>
      <c r="Y129" s="15"/>
      <c r="Z129" s="15"/>
    </row>
    <row r="130" spans="1:26" ht="12.75" customHeight="1">
      <c r="A130" s="15"/>
      <c r="B130" s="15"/>
      <c r="C130" s="15"/>
      <c r="D130" s="15"/>
      <c r="E130" s="15"/>
      <c r="F130" s="15"/>
      <c r="G130" s="15"/>
      <c r="H130" s="15"/>
      <c r="I130" s="15"/>
      <c r="J130" s="15"/>
      <c r="K130" s="15"/>
      <c r="L130" s="15"/>
      <c r="M130" s="15"/>
      <c r="N130" s="15"/>
      <c r="O130" s="15"/>
      <c r="P130" s="15"/>
      <c r="Q130" s="15"/>
      <c r="R130" s="15"/>
      <c r="S130" s="15"/>
      <c r="T130" s="15"/>
      <c r="U130" s="15"/>
      <c r="V130" s="15"/>
      <c r="W130" s="15"/>
      <c r="X130" s="15"/>
      <c r="Y130" s="15"/>
      <c r="Z130" s="15"/>
    </row>
    <row r="131" spans="1:26" ht="12.75" customHeight="1">
      <c r="A131" s="15"/>
      <c r="B131" s="15"/>
      <c r="C131" s="15"/>
      <c r="D131" s="15"/>
      <c r="E131" s="15"/>
      <c r="F131" s="15"/>
      <c r="G131" s="15"/>
      <c r="H131" s="15"/>
      <c r="I131" s="15"/>
      <c r="J131" s="15"/>
      <c r="K131" s="15"/>
      <c r="L131" s="15"/>
      <c r="M131" s="15"/>
      <c r="N131" s="15"/>
      <c r="O131" s="15"/>
      <c r="P131" s="15"/>
      <c r="Q131" s="15"/>
      <c r="R131" s="15"/>
      <c r="S131" s="15"/>
      <c r="T131" s="15"/>
      <c r="U131" s="15"/>
      <c r="V131" s="15"/>
      <c r="W131" s="15"/>
      <c r="X131" s="15"/>
      <c r="Y131" s="15"/>
      <c r="Z131" s="15"/>
    </row>
    <row r="132" spans="1:26" ht="12.75" customHeight="1">
      <c r="A132" s="15"/>
      <c r="B132" s="15"/>
      <c r="C132" s="15"/>
      <c r="D132" s="15"/>
      <c r="E132" s="15"/>
      <c r="F132" s="15"/>
      <c r="G132" s="15"/>
      <c r="H132" s="15"/>
      <c r="I132" s="15"/>
      <c r="J132" s="15"/>
      <c r="K132" s="15"/>
      <c r="L132" s="15"/>
      <c r="M132" s="15"/>
      <c r="N132" s="15"/>
      <c r="O132" s="15"/>
      <c r="P132" s="15"/>
      <c r="Q132" s="15"/>
      <c r="R132" s="15"/>
      <c r="S132" s="15"/>
      <c r="T132" s="15"/>
      <c r="U132" s="15"/>
      <c r="V132" s="15"/>
      <c r="W132" s="15"/>
      <c r="X132" s="15"/>
      <c r="Y132" s="15"/>
      <c r="Z132" s="15"/>
    </row>
    <row r="133" spans="1:26" ht="12.75" customHeight="1">
      <c r="A133" s="15"/>
      <c r="B133" s="15"/>
      <c r="C133" s="15"/>
      <c r="D133" s="15"/>
      <c r="E133" s="15"/>
      <c r="F133" s="15"/>
      <c r="G133" s="15"/>
      <c r="H133" s="15"/>
      <c r="I133" s="15"/>
      <c r="J133" s="15"/>
      <c r="K133" s="15"/>
      <c r="L133" s="15"/>
      <c r="M133" s="15"/>
      <c r="N133" s="15"/>
      <c r="O133" s="15"/>
      <c r="P133" s="15"/>
      <c r="Q133" s="15"/>
      <c r="R133" s="15"/>
      <c r="S133" s="15"/>
      <c r="T133" s="15"/>
      <c r="U133" s="15"/>
      <c r="V133" s="15"/>
      <c r="W133" s="15"/>
      <c r="X133" s="15"/>
      <c r="Y133" s="15"/>
      <c r="Z133" s="15"/>
    </row>
    <row r="134" spans="1:26" ht="12.75" customHeight="1">
      <c r="A134" s="15"/>
      <c r="B134" s="15"/>
      <c r="C134" s="15"/>
      <c r="D134" s="15"/>
      <c r="E134" s="15"/>
      <c r="F134" s="15"/>
      <c r="G134" s="15"/>
      <c r="H134" s="15"/>
      <c r="I134" s="15"/>
      <c r="J134" s="15"/>
      <c r="K134" s="15"/>
      <c r="L134" s="15"/>
      <c r="M134" s="15"/>
      <c r="N134" s="15"/>
      <c r="O134" s="15"/>
      <c r="P134" s="15"/>
      <c r="Q134" s="15"/>
      <c r="R134" s="15"/>
      <c r="S134" s="15"/>
      <c r="T134" s="15"/>
      <c r="U134" s="15"/>
      <c r="V134" s="15"/>
      <c r="W134" s="15"/>
      <c r="X134" s="15"/>
      <c r="Y134" s="15"/>
      <c r="Z134" s="15"/>
    </row>
    <row r="135" spans="1:26" ht="12.75" customHeight="1">
      <c r="A135" s="15"/>
      <c r="B135" s="15"/>
      <c r="C135" s="15"/>
      <c r="D135" s="15"/>
      <c r="E135" s="15"/>
      <c r="F135" s="15"/>
      <c r="G135" s="15"/>
      <c r="H135" s="15"/>
      <c r="I135" s="15"/>
      <c r="J135" s="15"/>
      <c r="K135" s="15"/>
      <c r="L135" s="15"/>
      <c r="M135" s="15"/>
      <c r="N135" s="15"/>
      <c r="O135" s="15"/>
      <c r="P135" s="15"/>
      <c r="Q135" s="15"/>
      <c r="R135" s="15"/>
      <c r="S135" s="15"/>
      <c r="T135" s="15"/>
      <c r="U135" s="15"/>
      <c r="V135" s="15"/>
      <c r="W135" s="15"/>
      <c r="X135" s="15"/>
      <c r="Y135" s="15"/>
      <c r="Z135" s="15"/>
    </row>
    <row r="136" spans="1:26" ht="12.75" customHeight="1">
      <c r="A136" s="15"/>
      <c r="B136" s="15"/>
      <c r="C136" s="15"/>
      <c r="D136" s="15"/>
      <c r="E136" s="15"/>
      <c r="F136" s="15"/>
      <c r="G136" s="15"/>
      <c r="H136" s="15"/>
      <c r="I136" s="15"/>
      <c r="J136" s="15"/>
      <c r="K136" s="15"/>
      <c r="L136" s="15"/>
      <c r="M136" s="15"/>
      <c r="N136" s="15"/>
      <c r="O136" s="15"/>
      <c r="P136" s="15"/>
      <c r="Q136" s="15"/>
      <c r="R136" s="15"/>
      <c r="S136" s="15"/>
      <c r="T136" s="15"/>
      <c r="U136" s="15"/>
      <c r="V136" s="15"/>
      <c r="W136" s="15"/>
      <c r="X136" s="15"/>
      <c r="Y136" s="15"/>
      <c r="Z136" s="15"/>
    </row>
    <row r="137" spans="1:26" ht="12.75" customHeight="1">
      <c r="A137" s="15"/>
      <c r="B137" s="15"/>
      <c r="C137" s="15"/>
      <c r="D137" s="15"/>
      <c r="E137" s="15"/>
      <c r="F137" s="15"/>
      <c r="G137" s="15"/>
      <c r="H137" s="15"/>
      <c r="I137" s="15"/>
      <c r="J137" s="15"/>
      <c r="K137" s="15"/>
      <c r="L137" s="15"/>
      <c r="M137" s="15"/>
      <c r="N137" s="15"/>
      <c r="O137" s="15"/>
      <c r="P137" s="15"/>
      <c r="Q137" s="15"/>
      <c r="R137" s="15"/>
      <c r="S137" s="15"/>
      <c r="T137" s="15"/>
      <c r="U137" s="15"/>
      <c r="V137" s="15"/>
      <c r="W137" s="15"/>
      <c r="X137" s="15"/>
      <c r="Y137" s="15"/>
      <c r="Z137" s="15"/>
    </row>
    <row r="138" spans="1:26" ht="12.75" customHeight="1">
      <c r="A138" s="15"/>
      <c r="B138" s="15"/>
      <c r="C138" s="15"/>
      <c r="D138" s="15"/>
      <c r="E138" s="15"/>
      <c r="F138" s="15"/>
      <c r="G138" s="15"/>
      <c r="H138" s="15"/>
      <c r="I138" s="15"/>
      <c r="J138" s="15"/>
      <c r="K138" s="15"/>
      <c r="L138" s="15"/>
      <c r="M138" s="15"/>
      <c r="N138" s="15"/>
      <c r="O138" s="15"/>
      <c r="P138" s="15"/>
      <c r="Q138" s="15"/>
      <c r="R138" s="15"/>
      <c r="S138" s="15"/>
      <c r="T138" s="15"/>
      <c r="U138" s="15"/>
      <c r="V138" s="15"/>
      <c r="W138" s="15"/>
      <c r="X138" s="15"/>
      <c r="Y138" s="15"/>
      <c r="Z138" s="15"/>
    </row>
    <row r="139" spans="1:26" ht="12.75" customHeight="1">
      <c r="A139" s="15"/>
      <c r="B139" s="15"/>
      <c r="C139" s="15"/>
      <c r="D139" s="15"/>
      <c r="E139" s="15"/>
      <c r="F139" s="15"/>
      <c r="G139" s="15"/>
      <c r="H139" s="15"/>
      <c r="I139" s="15"/>
      <c r="J139" s="15"/>
      <c r="K139" s="15"/>
      <c r="L139" s="15"/>
      <c r="M139" s="15"/>
      <c r="N139" s="15"/>
      <c r="O139" s="15"/>
      <c r="P139" s="15"/>
      <c r="Q139" s="15"/>
      <c r="R139" s="15"/>
      <c r="S139" s="15"/>
      <c r="T139" s="15"/>
      <c r="U139" s="15"/>
      <c r="V139" s="15"/>
      <c r="W139" s="15"/>
      <c r="X139" s="15"/>
      <c r="Y139" s="15"/>
      <c r="Z139" s="15"/>
    </row>
    <row r="140" spans="1:26" ht="12.75" customHeight="1">
      <c r="A140" s="15"/>
      <c r="B140" s="15"/>
      <c r="C140" s="15"/>
      <c r="D140" s="15"/>
      <c r="E140" s="15"/>
      <c r="F140" s="15"/>
      <c r="G140" s="15"/>
      <c r="H140" s="15"/>
      <c r="I140" s="15"/>
      <c r="J140" s="15"/>
      <c r="K140" s="15"/>
      <c r="L140" s="15"/>
      <c r="M140" s="15"/>
      <c r="N140" s="15"/>
      <c r="O140" s="15"/>
      <c r="P140" s="15"/>
      <c r="Q140" s="15"/>
      <c r="R140" s="15"/>
      <c r="S140" s="15"/>
      <c r="T140" s="15"/>
      <c r="U140" s="15"/>
      <c r="V140" s="15"/>
      <c r="W140" s="15"/>
      <c r="X140" s="15"/>
      <c r="Y140" s="15"/>
      <c r="Z140" s="15"/>
    </row>
    <row r="141" spans="1:26" ht="12.75" customHeight="1">
      <c r="A141" s="15"/>
      <c r="B141" s="15"/>
      <c r="C141" s="15"/>
      <c r="D141" s="15"/>
      <c r="E141" s="15"/>
      <c r="F141" s="15"/>
      <c r="G141" s="15"/>
      <c r="H141" s="15"/>
      <c r="I141" s="15"/>
      <c r="J141" s="15"/>
      <c r="K141" s="15"/>
      <c r="L141" s="15"/>
      <c r="M141" s="15"/>
      <c r="N141" s="15"/>
      <c r="O141" s="15"/>
      <c r="P141" s="15"/>
      <c r="Q141" s="15"/>
      <c r="R141" s="15"/>
      <c r="S141" s="15"/>
      <c r="T141" s="15"/>
      <c r="U141" s="15"/>
      <c r="V141" s="15"/>
      <c r="W141" s="15"/>
      <c r="X141" s="15"/>
      <c r="Y141" s="15"/>
      <c r="Z141" s="15"/>
    </row>
    <row r="142" spans="1:26" ht="12.75" customHeight="1">
      <c r="A142" s="15"/>
      <c r="B142" s="15"/>
      <c r="C142" s="15"/>
      <c r="D142" s="15"/>
      <c r="E142" s="15"/>
      <c r="F142" s="15"/>
      <c r="G142" s="15"/>
      <c r="H142" s="15"/>
      <c r="I142" s="15"/>
      <c r="J142" s="15"/>
      <c r="K142" s="15"/>
      <c r="L142" s="15"/>
      <c r="M142" s="15"/>
      <c r="N142" s="15"/>
      <c r="O142" s="15"/>
      <c r="P142" s="15"/>
      <c r="Q142" s="15"/>
      <c r="R142" s="15"/>
      <c r="S142" s="15"/>
      <c r="T142" s="15"/>
      <c r="U142" s="15"/>
      <c r="V142" s="15"/>
      <c r="W142" s="15"/>
      <c r="X142" s="15"/>
      <c r="Y142" s="15"/>
      <c r="Z142" s="15"/>
    </row>
    <row r="143" spans="1:26" ht="12.75" customHeight="1">
      <c r="A143" s="15"/>
      <c r="B143" s="15"/>
      <c r="C143" s="15"/>
      <c r="D143" s="15"/>
      <c r="E143" s="15"/>
      <c r="F143" s="15"/>
      <c r="G143" s="15"/>
      <c r="H143" s="15"/>
      <c r="I143" s="15"/>
      <c r="J143" s="15"/>
      <c r="K143" s="15"/>
      <c r="L143" s="15"/>
      <c r="M143" s="15"/>
      <c r="N143" s="15"/>
      <c r="O143" s="15"/>
      <c r="P143" s="15"/>
      <c r="Q143" s="15"/>
      <c r="R143" s="15"/>
      <c r="S143" s="15"/>
      <c r="T143" s="15"/>
      <c r="U143" s="15"/>
      <c r="V143" s="15"/>
      <c r="W143" s="15"/>
      <c r="X143" s="15"/>
      <c r="Y143" s="15"/>
      <c r="Z143" s="15"/>
    </row>
    <row r="144" spans="1:26" ht="12.75" customHeight="1">
      <c r="A144" s="15"/>
      <c r="B144" s="15"/>
      <c r="C144" s="15"/>
      <c r="D144" s="15"/>
      <c r="E144" s="15"/>
      <c r="F144" s="15"/>
      <c r="G144" s="15"/>
      <c r="H144" s="15"/>
      <c r="I144" s="15"/>
      <c r="J144" s="15"/>
      <c r="K144" s="15"/>
      <c r="L144" s="15"/>
      <c r="M144" s="15"/>
      <c r="N144" s="15"/>
      <c r="O144" s="15"/>
      <c r="P144" s="15"/>
      <c r="Q144" s="15"/>
      <c r="R144" s="15"/>
      <c r="S144" s="15"/>
      <c r="T144" s="15"/>
      <c r="U144" s="15"/>
      <c r="V144" s="15"/>
      <c r="W144" s="15"/>
      <c r="X144" s="15"/>
      <c r="Y144" s="15"/>
      <c r="Z144" s="15"/>
    </row>
    <row r="145" spans="1:26" ht="12.75" customHeight="1">
      <c r="A145" s="15"/>
      <c r="B145" s="15"/>
      <c r="C145" s="15"/>
      <c r="D145" s="15"/>
      <c r="E145" s="15"/>
      <c r="F145" s="15"/>
      <c r="G145" s="15"/>
      <c r="H145" s="15"/>
      <c r="I145" s="15"/>
      <c r="J145" s="15"/>
      <c r="K145" s="15"/>
      <c r="L145" s="15"/>
      <c r="M145" s="15"/>
      <c r="N145" s="15"/>
      <c r="O145" s="15"/>
      <c r="P145" s="15"/>
      <c r="Q145" s="15"/>
      <c r="R145" s="15"/>
      <c r="S145" s="15"/>
      <c r="T145" s="15"/>
      <c r="U145" s="15"/>
      <c r="V145" s="15"/>
      <c r="W145" s="15"/>
      <c r="X145" s="15"/>
      <c r="Y145" s="15"/>
      <c r="Z145" s="15"/>
    </row>
    <row r="146" spans="1:26" ht="12.75" customHeight="1">
      <c r="A146" s="15"/>
      <c r="B146" s="15"/>
      <c r="C146" s="15"/>
      <c r="D146" s="15"/>
      <c r="E146" s="15"/>
      <c r="F146" s="15"/>
      <c r="G146" s="15"/>
      <c r="H146" s="15"/>
      <c r="I146" s="15"/>
      <c r="J146" s="15"/>
      <c r="K146" s="15"/>
      <c r="L146" s="15"/>
      <c r="M146" s="15"/>
      <c r="N146" s="15"/>
      <c r="O146" s="15"/>
      <c r="P146" s="15"/>
      <c r="Q146" s="15"/>
      <c r="R146" s="15"/>
      <c r="S146" s="15"/>
      <c r="T146" s="15"/>
      <c r="U146" s="15"/>
      <c r="V146" s="15"/>
      <c r="W146" s="15"/>
      <c r="X146" s="15"/>
      <c r="Y146" s="15"/>
      <c r="Z146" s="15"/>
    </row>
    <row r="147" spans="1:26" ht="12.75" customHeight="1">
      <c r="A147" s="15"/>
      <c r="B147" s="15"/>
      <c r="C147" s="15"/>
      <c r="D147" s="15"/>
      <c r="E147" s="15"/>
      <c r="F147" s="15"/>
      <c r="G147" s="15"/>
      <c r="H147" s="15"/>
      <c r="I147" s="15"/>
      <c r="J147" s="15"/>
      <c r="K147" s="15"/>
      <c r="L147" s="15"/>
      <c r="M147" s="15"/>
      <c r="N147" s="15"/>
      <c r="O147" s="15"/>
      <c r="P147" s="15"/>
      <c r="Q147" s="15"/>
      <c r="R147" s="15"/>
      <c r="S147" s="15"/>
      <c r="T147" s="15"/>
      <c r="U147" s="15"/>
      <c r="V147" s="15"/>
      <c r="W147" s="15"/>
      <c r="X147" s="15"/>
      <c r="Y147" s="15"/>
      <c r="Z147" s="15"/>
    </row>
    <row r="148" spans="1:26" ht="12.75" customHeight="1">
      <c r="A148" s="15"/>
      <c r="B148" s="15"/>
      <c r="C148" s="15"/>
      <c r="D148" s="15"/>
      <c r="E148" s="15"/>
      <c r="F148" s="15"/>
      <c r="G148" s="15"/>
      <c r="H148" s="15"/>
      <c r="I148" s="15"/>
      <c r="J148" s="15"/>
      <c r="K148" s="15"/>
      <c r="L148" s="15"/>
      <c r="M148" s="15"/>
      <c r="N148" s="15"/>
      <c r="O148" s="15"/>
      <c r="P148" s="15"/>
      <c r="Q148" s="15"/>
      <c r="R148" s="15"/>
      <c r="S148" s="15"/>
      <c r="T148" s="15"/>
      <c r="U148" s="15"/>
      <c r="V148" s="15"/>
      <c r="W148" s="15"/>
      <c r="X148" s="15"/>
      <c r="Y148" s="15"/>
      <c r="Z148" s="15"/>
    </row>
    <row r="149" spans="1:26" ht="12.75" customHeight="1">
      <c r="A149" s="15"/>
      <c r="B149" s="15"/>
      <c r="C149" s="15"/>
      <c r="D149" s="15"/>
      <c r="E149" s="15"/>
      <c r="F149" s="15"/>
      <c r="G149" s="15"/>
      <c r="H149" s="15"/>
      <c r="I149" s="15"/>
      <c r="J149" s="15"/>
      <c r="K149" s="15"/>
      <c r="L149" s="15"/>
      <c r="M149" s="15"/>
      <c r="N149" s="15"/>
      <c r="O149" s="15"/>
      <c r="P149" s="15"/>
      <c r="Q149" s="15"/>
      <c r="R149" s="15"/>
      <c r="S149" s="15"/>
      <c r="T149" s="15"/>
      <c r="U149" s="15"/>
      <c r="V149" s="15"/>
      <c r="W149" s="15"/>
      <c r="X149" s="15"/>
      <c r="Y149" s="15"/>
      <c r="Z149" s="15"/>
    </row>
    <row r="150" spans="1:26" ht="12.75" customHeight="1">
      <c r="A150" s="15"/>
      <c r="B150" s="15"/>
      <c r="C150" s="15"/>
      <c r="D150" s="15"/>
      <c r="E150" s="15"/>
      <c r="F150" s="15"/>
      <c r="G150" s="15"/>
      <c r="H150" s="15"/>
      <c r="I150" s="15"/>
      <c r="J150" s="15"/>
      <c r="K150" s="15"/>
      <c r="L150" s="15"/>
      <c r="M150" s="15"/>
      <c r="N150" s="15"/>
      <c r="O150" s="15"/>
      <c r="P150" s="15"/>
      <c r="Q150" s="15"/>
      <c r="R150" s="15"/>
      <c r="S150" s="15"/>
      <c r="T150" s="15"/>
      <c r="U150" s="15"/>
      <c r="V150" s="15"/>
      <c r="W150" s="15"/>
      <c r="X150" s="15"/>
      <c r="Y150" s="15"/>
      <c r="Z150" s="15"/>
    </row>
    <row r="151" spans="1:26" ht="12.75" customHeight="1">
      <c r="A151" s="15"/>
      <c r="B151" s="15"/>
      <c r="C151" s="15"/>
      <c r="D151" s="15"/>
      <c r="E151" s="15"/>
      <c r="F151" s="15"/>
      <c r="G151" s="15"/>
      <c r="H151" s="15"/>
      <c r="I151" s="15"/>
      <c r="J151" s="15"/>
      <c r="K151" s="15"/>
      <c r="L151" s="15"/>
      <c r="M151" s="15"/>
      <c r="N151" s="15"/>
      <c r="O151" s="15"/>
      <c r="P151" s="15"/>
      <c r="Q151" s="15"/>
      <c r="R151" s="15"/>
      <c r="S151" s="15"/>
      <c r="T151" s="15"/>
      <c r="U151" s="15"/>
      <c r="V151" s="15"/>
      <c r="W151" s="15"/>
      <c r="X151" s="15"/>
      <c r="Y151" s="15"/>
      <c r="Z151" s="15"/>
    </row>
    <row r="152" spans="1:26" ht="12.75" customHeight="1">
      <c r="A152" s="15"/>
      <c r="B152" s="15"/>
      <c r="C152" s="15"/>
      <c r="D152" s="15"/>
      <c r="E152" s="15"/>
      <c r="F152" s="15"/>
      <c r="G152" s="15"/>
      <c r="H152" s="15"/>
      <c r="I152" s="15"/>
      <c r="J152" s="15"/>
      <c r="K152" s="15"/>
      <c r="L152" s="15"/>
      <c r="M152" s="15"/>
      <c r="N152" s="15"/>
      <c r="O152" s="15"/>
      <c r="P152" s="15"/>
      <c r="Q152" s="15"/>
      <c r="R152" s="15"/>
      <c r="S152" s="15"/>
      <c r="T152" s="15"/>
      <c r="U152" s="15"/>
      <c r="V152" s="15"/>
      <c r="W152" s="15"/>
      <c r="X152" s="15"/>
      <c r="Y152" s="15"/>
      <c r="Z152" s="15"/>
    </row>
    <row r="153" spans="1:26" ht="12.75" customHeight="1">
      <c r="A153" s="15"/>
      <c r="B153" s="15"/>
      <c r="C153" s="15"/>
      <c r="D153" s="15"/>
      <c r="E153" s="15"/>
      <c r="F153" s="15"/>
      <c r="G153" s="15"/>
      <c r="H153" s="15"/>
      <c r="I153" s="15"/>
      <c r="J153" s="15"/>
      <c r="K153" s="15"/>
      <c r="L153" s="15"/>
      <c r="M153" s="15"/>
      <c r="N153" s="15"/>
      <c r="O153" s="15"/>
      <c r="P153" s="15"/>
      <c r="Q153" s="15"/>
      <c r="R153" s="15"/>
      <c r="S153" s="15"/>
      <c r="T153" s="15"/>
      <c r="U153" s="15"/>
      <c r="V153" s="15"/>
      <c r="W153" s="15"/>
      <c r="X153" s="15"/>
      <c r="Y153" s="15"/>
      <c r="Z153" s="15"/>
    </row>
    <row r="154" spans="1:26" ht="12.75" customHeight="1">
      <c r="A154" s="15"/>
      <c r="B154" s="15"/>
      <c r="C154" s="15"/>
      <c r="D154" s="15"/>
      <c r="E154" s="15"/>
      <c r="F154" s="15"/>
      <c r="G154" s="15"/>
      <c r="H154" s="15"/>
      <c r="I154" s="15"/>
      <c r="J154" s="15"/>
      <c r="K154" s="15"/>
      <c r="L154" s="15"/>
      <c r="M154" s="15"/>
      <c r="N154" s="15"/>
      <c r="O154" s="15"/>
      <c r="P154" s="15"/>
      <c r="Q154" s="15"/>
      <c r="R154" s="15"/>
      <c r="S154" s="15"/>
      <c r="T154" s="15"/>
      <c r="U154" s="15"/>
      <c r="V154" s="15"/>
      <c r="W154" s="15"/>
      <c r="X154" s="15"/>
      <c r="Y154" s="15"/>
      <c r="Z154" s="15"/>
    </row>
    <row r="155" spans="1:26" ht="12.75" customHeight="1">
      <c r="A155" s="15"/>
      <c r="B155" s="15"/>
      <c r="C155" s="15"/>
      <c r="D155" s="15"/>
      <c r="E155" s="15"/>
      <c r="F155" s="15"/>
      <c r="G155" s="15"/>
      <c r="H155" s="15"/>
      <c r="I155" s="15"/>
      <c r="J155" s="15"/>
      <c r="K155" s="15"/>
      <c r="L155" s="15"/>
      <c r="M155" s="15"/>
      <c r="N155" s="15"/>
      <c r="O155" s="15"/>
      <c r="P155" s="15"/>
      <c r="Q155" s="15"/>
      <c r="R155" s="15"/>
      <c r="S155" s="15"/>
      <c r="T155" s="15"/>
      <c r="U155" s="15"/>
      <c r="V155" s="15"/>
      <c r="W155" s="15"/>
      <c r="X155" s="15"/>
      <c r="Y155" s="15"/>
      <c r="Z155" s="15"/>
    </row>
    <row r="156" spans="1:26" ht="12.75" customHeight="1">
      <c r="A156" s="15"/>
      <c r="B156" s="15"/>
      <c r="C156" s="15"/>
      <c r="D156" s="15"/>
      <c r="E156" s="15"/>
      <c r="F156" s="15"/>
      <c r="G156" s="15"/>
      <c r="H156" s="15"/>
      <c r="I156" s="15"/>
      <c r="J156" s="15"/>
      <c r="K156" s="15"/>
      <c r="L156" s="15"/>
      <c r="M156" s="15"/>
      <c r="N156" s="15"/>
      <c r="O156" s="15"/>
      <c r="P156" s="15"/>
      <c r="Q156" s="15"/>
      <c r="R156" s="15"/>
      <c r="S156" s="15"/>
      <c r="T156" s="15"/>
      <c r="U156" s="15"/>
      <c r="V156" s="15"/>
      <c r="W156" s="15"/>
      <c r="X156" s="15"/>
      <c r="Y156" s="15"/>
      <c r="Z156" s="15"/>
    </row>
    <row r="157" spans="1:26" ht="12.75" customHeight="1">
      <c r="A157" s="15"/>
      <c r="B157" s="15"/>
      <c r="C157" s="15"/>
      <c r="D157" s="15"/>
      <c r="E157" s="15"/>
      <c r="F157" s="15"/>
      <c r="G157" s="15"/>
      <c r="H157" s="15"/>
      <c r="I157" s="15"/>
      <c r="J157" s="15"/>
      <c r="K157" s="15"/>
      <c r="L157" s="15"/>
      <c r="M157" s="15"/>
      <c r="N157" s="15"/>
      <c r="O157" s="15"/>
      <c r="P157" s="15"/>
      <c r="Q157" s="15"/>
      <c r="R157" s="15"/>
      <c r="S157" s="15"/>
      <c r="T157" s="15"/>
      <c r="U157" s="15"/>
      <c r="V157" s="15"/>
      <c r="W157" s="15"/>
      <c r="X157" s="15"/>
      <c r="Y157" s="15"/>
      <c r="Z157" s="15"/>
    </row>
    <row r="158" spans="1:26" ht="12.75" customHeight="1">
      <c r="A158" s="15"/>
      <c r="B158" s="15"/>
      <c r="C158" s="15"/>
      <c r="D158" s="15"/>
      <c r="E158" s="15"/>
      <c r="F158" s="15"/>
      <c r="G158" s="15"/>
      <c r="H158" s="15"/>
      <c r="I158" s="15"/>
      <c r="J158" s="15"/>
      <c r="K158" s="15"/>
      <c r="L158" s="15"/>
      <c r="M158" s="15"/>
      <c r="N158" s="15"/>
      <c r="O158" s="15"/>
      <c r="P158" s="15"/>
      <c r="Q158" s="15"/>
      <c r="R158" s="15"/>
      <c r="S158" s="15"/>
      <c r="T158" s="15"/>
      <c r="U158" s="15"/>
      <c r="V158" s="15"/>
      <c r="W158" s="15"/>
      <c r="X158" s="15"/>
      <c r="Y158" s="15"/>
      <c r="Z158" s="15"/>
    </row>
    <row r="159" spans="1:26" ht="12.75" customHeight="1">
      <c r="A159" s="15"/>
      <c r="B159" s="15"/>
      <c r="C159" s="15"/>
      <c r="D159" s="15"/>
      <c r="E159" s="15"/>
      <c r="F159" s="15"/>
      <c r="G159" s="15"/>
      <c r="H159" s="15"/>
      <c r="I159" s="15"/>
      <c r="J159" s="15"/>
      <c r="K159" s="15"/>
      <c r="L159" s="15"/>
      <c r="M159" s="15"/>
      <c r="N159" s="15"/>
      <c r="O159" s="15"/>
      <c r="P159" s="15"/>
      <c r="Q159" s="15"/>
      <c r="R159" s="15"/>
      <c r="S159" s="15"/>
      <c r="T159" s="15"/>
      <c r="U159" s="15"/>
      <c r="V159" s="15"/>
      <c r="W159" s="15"/>
      <c r="X159" s="15"/>
      <c r="Y159" s="15"/>
      <c r="Z159" s="15"/>
    </row>
    <row r="160" spans="1:26" ht="12.75" customHeight="1">
      <c r="A160" s="15"/>
      <c r="B160" s="15"/>
      <c r="C160" s="15"/>
      <c r="D160" s="15"/>
      <c r="E160" s="15"/>
      <c r="F160" s="15"/>
      <c r="G160" s="15"/>
      <c r="H160" s="15"/>
      <c r="I160" s="15"/>
      <c r="J160" s="15"/>
      <c r="K160" s="15"/>
      <c r="L160" s="15"/>
      <c r="M160" s="15"/>
      <c r="N160" s="15"/>
      <c r="O160" s="15"/>
      <c r="P160" s="15"/>
      <c r="Q160" s="15"/>
      <c r="R160" s="15"/>
      <c r="S160" s="15"/>
      <c r="T160" s="15"/>
      <c r="U160" s="15"/>
      <c r="V160" s="15"/>
      <c r="W160" s="15"/>
      <c r="X160" s="15"/>
      <c r="Y160" s="15"/>
      <c r="Z160" s="15"/>
    </row>
    <row r="161" spans="1:26" ht="12.75" customHeight="1">
      <c r="A161" s="15"/>
      <c r="B161" s="15"/>
      <c r="C161" s="15"/>
      <c r="D161" s="15"/>
      <c r="E161" s="15"/>
      <c r="F161" s="15"/>
      <c r="G161" s="15"/>
      <c r="H161" s="15"/>
      <c r="I161" s="15"/>
      <c r="J161" s="15"/>
      <c r="K161" s="15"/>
      <c r="L161" s="15"/>
      <c r="M161" s="15"/>
      <c r="N161" s="15"/>
      <c r="O161" s="15"/>
      <c r="P161" s="15"/>
      <c r="Q161" s="15"/>
      <c r="R161" s="15"/>
      <c r="S161" s="15"/>
      <c r="T161" s="15"/>
      <c r="U161" s="15"/>
      <c r="V161" s="15"/>
      <c r="W161" s="15"/>
      <c r="X161" s="15"/>
      <c r="Y161" s="15"/>
      <c r="Z161" s="15"/>
    </row>
    <row r="162" spans="1:26" ht="12.75" customHeight="1">
      <c r="A162" s="15"/>
      <c r="B162" s="15"/>
      <c r="C162" s="15"/>
      <c r="D162" s="15"/>
      <c r="E162" s="15"/>
      <c r="F162" s="15"/>
      <c r="G162" s="15"/>
      <c r="H162" s="15"/>
      <c r="I162" s="15"/>
      <c r="J162" s="15"/>
      <c r="K162" s="15"/>
      <c r="L162" s="15"/>
      <c r="M162" s="15"/>
      <c r="N162" s="15"/>
      <c r="O162" s="15"/>
      <c r="P162" s="15"/>
      <c r="Q162" s="15"/>
      <c r="R162" s="15"/>
      <c r="S162" s="15"/>
      <c r="T162" s="15"/>
      <c r="U162" s="15"/>
      <c r="V162" s="15"/>
      <c r="W162" s="15"/>
      <c r="X162" s="15"/>
      <c r="Y162" s="15"/>
      <c r="Z162" s="15"/>
    </row>
    <row r="163" spans="1:26" ht="12.75" customHeight="1">
      <c r="A163" s="15"/>
      <c r="B163" s="15"/>
      <c r="C163" s="15"/>
      <c r="D163" s="15"/>
      <c r="E163" s="15"/>
      <c r="F163" s="15"/>
      <c r="G163" s="15"/>
      <c r="H163" s="15"/>
      <c r="I163" s="15"/>
      <c r="J163" s="15"/>
      <c r="K163" s="15"/>
      <c r="L163" s="15"/>
      <c r="M163" s="15"/>
      <c r="N163" s="15"/>
      <c r="O163" s="15"/>
      <c r="P163" s="15"/>
      <c r="Q163" s="15"/>
      <c r="R163" s="15"/>
      <c r="S163" s="15"/>
      <c r="T163" s="15"/>
      <c r="U163" s="15"/>
      <c r="V163" s="15"/>
      <c r="W163" s="15"/>
      <c r="X163" s="15"/>
      <c r="Y163" s="15"/>
      <c r="Z163" s="15"/>
    </row>
    <row r="164" spans="1:26" ht="12.75" customHeight="1">
      <c r="A164" s="15"/>
      <c r="B164" s="15"/>
      <c r="C164" s="15"/>
      <c r="D164" s="15"/>
      <c r="E164" s="15"/>
      <c r="F164" s="15"/>
      <c r="G164" s="15"/>
      <c r="H164" s="15"/>
      <c r="I164" s="15"/>
      <c r="J164" s="15"/>
      <c r="K164" s="15"/>
      <c r="L164" s="15"/>
      <c r="M164" s="15"/>
      <c r="N164" s="15"/>
      <c r="O164" s="15"/>
      <c r="P164" s="15"/>
      <c r="Q164" s="15"/>
      <c r="R164" s="15"/>
      <c r="S164" s="15"/>
      <c r="T164" s="15"/>
      <c r="U164" s="15"/>
      <c r="V164" s="15"/>
      <c r="W164" s="15"/>
      <c r="X164" s="15"/>
      <c r="Y164" s="15"/>
      <c r="Z164" s="15"/>
    </row>
    <row r="165" spans="1:26" ht="12.75" customHeight="1">
      <c r="A165" s="15"/>
      <c r="B165" s="15"/>
      <c r="C165" s="15"/>
      <c r="D165" s="15"/>
      <c r="E165" s="15"/>
      <c r="F165" s="15"/>
      <c r="G165" s="15"/>
      <c r="H165" s="15"/>
      <c r="I165" s="15"/>
      <c r="J165" s="15"/>
      <c r="K165" s="15"/>
      <c r="L165" s="15"/>
      <c r="M165" s="15"/>
      <c r="N165" s="15"/>
      <c r="O165" s="15"/>
      <c r="P165" s="15"/>
      <c r="Q165" s="15"/>
      <c r="R165" s="15"/>
      <c r="S165" s="15"/>
      <c r="T165" s="15"/>
      <c r="U165" s="15"/>
      <c r="V165" s="15"/>
      <c r="W165" s="15"/>
      <c r="X165" s="15"/>
      <c r="Y165" s="15"/>
      <c r="Z165" s="15"/>
    </row>
    <row r="166" spans="1:26" ht="12.75" customHeight="1">
      <c r="A166" s="15"/>
      <c r="B166" s="15"/>
      <c r="C166" s="15"/>
      <c r="D166" s="15"/>
      <c r="E166" s="15"/>
      <c r="F166" s="15"/>
      <c r="G166" s="15"/>
      <c r="H166" s="15"/>
      <c r="I166" s="15"/>
      <c r="J166" s="15"/>
      <c r="K166" s="15"/>
      <c r="L166" s="15"/>
      <c r="M166" s="15"/>
      <c r="N166" s="15"/>
      <c r="O166" s="15"/>
      <c r="P166" s="15"/>
      <c r="Q166" s="15"/>
      <c r="R166" s="15"/>
      <c r="S166" s="15"/>
      <c r="T166" s="15"/>
      <c r="U166" s="15"/>
      <c r="V166" s="15"/>
      <c r="W166" s="15"/>
      <c r="X166" s="15"/>
      <c r="Y166" s="15"/>
      <c r="Z166" s="15"/>
    </row>
    <row r="167" spans="1:26" ht="12.75" customHeight="1">
      <c r="A167" s="15"/>
      <c r="B167" s="15"/>
      <c r="C167" s="15"/>
      <c r="D167" s="15"/>
      <c r="E167" s="15"/>
      <c r="F167" s="15"/>
      <c r="G167" s="15"/>
      <c r="H167" s="15"/>
      <c r="I167" s="15"/>
      <c r="J167" s="15"/>
      <c r="K167" s="15"/>
      <c r="L167" s="15"/>
      <c r="M167" s="15"/>
      <c r="N167" s="15"/>
      <c r="O167" s="15"/>
      <c r="P167" s="15"/>
      <c r="Q167" s="15"/>
      <c r="R167" s="15"/>
      <c r="S167" s="15"/>
      <c r="T167" s="15"/>
      <c r="U167" s="15"/>
      <c r="V167" s="15"/>
      <c r="W167" s="15"/>
      <c r="X167" s="15"/>
      <c r="Y167" s="15"/>
      <c r="Z167" s="15"/>
    </row>
    <row r="168" spans="1:26" ht="12.75" customHeight="1">
      <c r="A168" s="15"/>
      <c r="B168" s="15"/>
      <c r="C168" s="15"/>
      <c r="D168" s="15"/>
      <c r="E168" s="15"/>
      <c r="F168" s="15"/>
      <c r="G168" s="15"/>
      <c r="H168" s="15"/>
      <c r="I168" s="15"/>
      <c r="J168" s="15"/>
      <c r="K168" s="15"/>
      <c r="L168" s="15"/>
      <c r="M168" s="15"/>
      <c r="N168" s="15"/>
      <c r="O168" s="15"/>
      <c r="P168" s="15"/>
      <c r="Q168" s="15"/>
      <c r="R168" s="15"/>
      <c r="S168" s="15"/>
      <c r="T168" s="15"/>
      <c r="U168" s="15"/>
      <c r="V168" s="15"/>
      <c r="W168" s="15"/>
      <c r="X168" s="15"/>
      <c r="Y168" s="15"/>
      <c r="Z168" s="15"/>
    </row>
    <row r="169" spans="1:26" ht="12.75" customHeight="1">
      <c r="A169" s="15"/>
      <c r="B169" s="15"/>
      <c r="C169" s="15"/>
      <c r="D169" s="15"/>
      <c r="E169" s="15"/>
      <c r="F169" s="15"/>
      <c r="G169" s="15"/>
      <c r="H169" s="15"/>
      <c r="I169" s="15"/>
      <c r="J169" s="15"/>
      <c r="K169" s="15"/>
      <c r="L169" s="15"/>
      <c r="M169" s="15"/>
      <c r="N169" s="15"/>
      <c r="O169" s="15"/>
      <c r="P169" s="15"/>
      <c r="Q169" s="15"/>
      <c r="R169" s="15"/>
      <c r="S169" s="15"/>
      <c r="T169" s="15"/>
      <c r="U169" s="15"/>
      <c r="V169" s="15"/>
      <c r="W169" s="15"/>
      <c r="X169" s="15"/>
      <c r="Y169" s="15"/>
      <c r="Z169" s="15"/>
    </row>
    <row r="170" spans="1:26" ht="12.75" customHeight="1">
      <c r="A170" s="15"/>
      <c r="B170" s="15"/>
      <c r="C170" s="15"/>
      <c r="D170" s="15"/>
      <c r="E170" s="15"/>
      <c r="F170" s="15"/>
      <c r="G170" s="15"/>
      <c r="H170" s="15"/>
      <c r="I170" s="15"/>
      <c r="J170" s="15"/>
      <c r="K170" s="15"/>
      <c r="L170" s="15"/>
      <c r="M170" s="15"/>
      <c r="N170" s="15"/>
      <c r="O170" s="15"/>
      <c r="P170" s="15"/>
      <c r="Q170" s="15"/>
      <c r="R170" s="15"/>
      <c r="S170" s="15"/>
      <c r="T170" s="15"/>
      <c r="U170" s="15"/>
      <c r="V170" s="15"/>
      <c r="W170" s="15"/>
      <c r="X170" s="15"/>
      <c r="Y170" s="15"/>
      <c r="Z170" s="15"/>
    </row>
    <row r="171" spans="1:26" ht="12.75" customHeight="1">
      <c r="A171" s="15"/>
      <c r="B171" s="15"/>
      <c r="C171" s="15"/>
      <c r="D171" s="15"/>
      <c r="E171" s="15"/>
      <c r="F171" s="15"/>
      <c r="G171" s="15"/>
      <c r="H171" s="15"/>
      <c r="I171" s="15"/>
      <c r="J171" s="15"/>
      <c r="K171" s="15"/>
      <c r="L171" s="15"/>
      <c r="M171" s="15"/>
      <c r="N171" s="15"/>
      <c r="O171" s="15"/>
      <c r="P171" s="15"/>
      <c r="Q171" s="15"/>
      <c r="R171" s="15"/>
      <c r="S171" s="15"/>
      <c r="T171" s="15"/>
      <c r="U171" s="15"/>
      <c r="V171" s="15"/>
      <c r="W171" s="15"/>
      <c r="X171" s="15"/>
      <c r="Y171" s="15"/>
      <c r="Z171" s="15"/>
    </row>
    <row r="172" spans="1:26" ht="12.75" customHeight="1">
      <c r="A172" s="15"/>
      <c r="B172" s="15"/>
      <c r="C172" s="15"/>
      <c r="D172" s="15"/>
      <c r="E172" s="15"/>
      <c r="F172" s="15"/>
      <c r="G172" s="15"/>
      <c r="H172" s="15"/>
      <c r="I172" s="15"/>
      <c r="J172" s="15"/>
      <c r="K172" s="15"/>
      <c r="L172" s="15"/>
      <c r="M172" s="15"/>
      <c r="N172" s="15"/>
      <c r="O172" s="15"/>
      <c r="P172" s="15"/>
      <c r="Q172" s="15"/>
      <c r="R172" s="15"/>
      <c r="S172" s="15"/>
      <c r="T172" s="15"/>
      <c r="U172" s="15"/>
      <c r="V172" s="15"/>
      <c r="W172" s="15"/>
      <c r="X172" s="15"/>
      <c r="Y172" s="15"/>
      <c r="Z172" s="15"/>
    </row>
    <row r="173" spans="1:26" ht="12.75" customHeight="1">
      <c r="A173" s="15"/>
      <c r="B173" s="15"/>
      <c r="C173" s="15"/>
      <c r="D173" s="15"/>
      <c r="E173" s="15"/>
      <c r="F173" s="15"/>
      <c r="G173" s="15"/>
      <c r="H173" s="15"/>
      <c r="I173" s="15"/>
      <c r="J173" s="15"/>
      <c r="K173" s="15"/>
      <c r="L173" s="15"/>
      <c r="M173" s="15"/>
      <c r="N173" s="15"/>
      <c r="O173" s="15"/>
      <c r="P173" s="15"/>
      <c r="Q173" s="15"/>
      <c r="R173" s="15"/>
      <c r="S173" s="15"/>
      <c r="T173" s="15"/>
      <c r="U173" s="15"/>
      <c r="V173" s="15"/>
      <c r="W173" s="15"/>
      <c r="X173" s="15"/>
      <c r="Y173" s="15"/>
      <c r="Z173" s="15"/>
    </row>
    <row r="174" spans="1:26" ht="12.75" customHeight="1">
      <c r="A174" s="15"/>
      <c r="B174" s="15"/>
      <c r="C174" s="15"/>
      <c r="D174" s="15"/>
      <c r="E174" s="15"/>
      <c r="F174" s="15"/>
      <c r="G174" s="15"/>
      <c r="H174" s="15"/>
      <c r="I174" s="15"/>
      <c r="J174" s="15"/>
      <c r="K174" s="15"/>
      <c r="L174" s="15"/>
      <c r="M174" s="15"/>
      <c r="N174" s="15"/>
      <c r="O174" s="15"/>
      <c r="P174" s="15"/>
      <c r="Q174" s="15"/>
      <c r="R174" s="15"/>
      <c r="S174" s="15"/>
      <c r="T174" s="15"/>
      <c r="U174" s="15"/>
      <c r="V174" s="15"/>
      <c r="W174" s="15"/>
      <c r="X174" s="15"/>
      <c r="Y174" s="15"/>
      <c r="Z174" s="15"/>
    </row>
    <row r="175" spans="1:26" ht="12.75" customHeight="1">
      <c r="A175" s="15"/>
      <c r="B175" s="15"/>
      <c r="C175" s="15"/>
      <c r="D175" s="15"/>
      <c r="E175" s="15"/>
      <c r="F175" s="15"/>
      <c r="G175" s="15"/>
      <c r="H175" s="15"/>
      <c r="I175" s="15"/>
      <c r="J175" s="15"/>
      <c r="K175" s="15"/>
      <c r="L175" s="15"/>
      <c r="M175" s="15"/>
      <c r="N175" s="15"/>
      <c r="O175" s="15"/>
      <c r="P175" s="15"/>
      <c r="Q175" s="15"/>
      <c r="R175" s="15"/>
      <c r="S175" s="15"/>
      <c r="T175" s="15"/>
      <c r="U175" s="15"/>
      <c r="V175" s="15"/>
      <c r="W175" s="15"/>
      <c r="X175" s="15"/>
      <c r="Y175" s="15"/>
      <c r="Z175" s="15"/>
    </row>
    <row r="176" spans="1:26" ht="12.75" customHeight="1">
      <c r="A176" s="15"/>
      <c r="B176" s="15"/>
      <c r="C176" s="15"/>
      <c r="D176" s="15"/>
      <c r="E176" s="15"/>
      <c r="F176" s="15"/>
      <c r="G176" s="15"/>
      <c r="H176" s="15"/>
      <c r="I176" s="15"/>
      <c r="J176" s="15"/>
      <c r="K176" s="15"/>
      <c r="L176" s="15"/>
      <c r="M176" s="15"/>
      <c r="N176" s="15"/>
      <c r="O176" s="15"/>
      <c r="P176" s="15"/>
      <c r="Q176" s="15"/>
      <c r="R176" s="15"/>
      <c r="S176" s="15"/>
      <c r="T176" s="15"/>
      <c r="U176" s="15"/>
      <c r="V176" s="15"/>
      <c r="W176" s="15"/>
      <c r="X176" s="15"/>
      <c r="Y176" s="15"/>
      <c r="Z176" s="15"/>
    </row>
    <row r="177" spans="1:26" ht="12.75" customHeight="1">
      <c r="A177" s="15"/>
      <c r="B177" s="15"/>
      <c r="C177" s="15"/>
      <c r="D177" s="15"/>
      <c r="E177" s="15"/>
      <c r="F177" s="15"/>
      <c r="G177" s="15"/>
      <c r="H177" s="15"/>
      <c r="I177" s="15"/>
      <c r="J177" s="15"/>
      <c r="K177" s="15"/>
      <c r="L177" s="15"/>
      <c r="M177" s="15"/>
      <c r="N177" s="15"/>
      <c r="O177" s="15"/>
      <c r="P177" s="15"/>
      <c r="Q177" s="15"/>
      <c r="R177" s="15"/>
      <c r="S177" s="15"/>
      <c r="T177" s="15"/>
      <c r="U177" s="15"/>
      <c r="V177" s="15"/>
      <c r="W177" s="15"/>
      <c r="X177" s="15"/>
      <c r="Y177" s="15"/>
      <c r="Z177" s="15"/>
    </row>
    <row r="178" spans="1:26" ht="12.75" customHeight="1">
      <c r="A178" s="15"/>
      <c r="B178" s="15"/>
      <c r="C178" s="15"/>
      <c r="D178" s="15"/>
      <c r="E178" s="15"/>
      <c r="F178" s="15"/>
      <c r="G178" s="15"/>
      <c r="H178" s="15"/>
      <c r="I178" s="15"/>
      <c r="J178" s="15"/>
      <c r="K178" s="15"/>
      <c r="L178" s="15"/>
      <c r="M178" s="15"/>
      <c r="N178" s="15"/>
      <c r="O178" s="15"/>
      <c r="P178" s="15"/>
      <c r="Q178" s="15"/>
      <c r="R178" s="15"/>
      <c r="S178" s="15"/>
      <c r="T178" s="15"/>
      <c r="U178" s="15"/>
      <c r="V178" s="15"/>
      <c r="W178" s="15"/>
      <c r="X178" s="15"/>
      <c r="Y178" s="15"/>
      <c r="Z178" s="15"/>
    </row>
    <row r="179" spans="1:26" ht="12.75" customHeight="1">
      <c r="A179" s="15"/>
      <c r="B179" s="15"/>
      <c r="C179" s="15"/>
      <c r="D179" s="15"/>
      <c r="E179" s="15"/>
      <c r="F179" s="15"/>
      <c r="G179" s="15"/>
      <c r="H179" s="15"/>
      <c r="I179" s="15"/>
      <c r="J179" s="15"/>
      <c r="K179" s="15"/>
      <c r="L179" s="15"/>
      <c r="M179" s="15"/>
      <c r="N179" s="15"/>
      <c r="O179" s="15"/>
      <c r="P179" s="15"/>
      <c r="Q179" s="15"/>
      <c r="R179" s="15"/>
      <c r="S179" s="15"/>
      <c r="T179" s="15"/>
      <c r="U179" s="15"/>
      <c r="V179" s="15"/>
      <c r="W179" s="15"/>
      <c r="X179" s="15"/>
      <c r="Y179" s="15"/>
      <c r="Z179" s="15"/>
    </row>
    <row r="180" spans="1:26" ht="12.75" customHeight="1">
      <c r="A180" s="15"/>
      <c r="B180" s="15"/>
      <c r="C180" s="15"/>
      <c r="D180" s="15"/>
      <c r="E180" s="15"/>
      <c r="F180" s="15"/>
      <c r="G180" s="15"/>
      <c r="H180" s="15"/>
      <c r="I180" s="15"/>
      <c r="J180" s="15"/>
      <c r="K180" s="15"/>
      <c r="L180" s="15"/>
      <c r="M180" s="15"/>
      <c r="N180" s="15"/>
      <c r="O180" s="15"/>
      <c r="P180" s="15"/>
      <c r="Q180" s="15"/>
      <c r="R180" s="15"/>
      <c r="S180" s="15"/>
      <c r="T180" s="15"/>
      <c r="U180" s="15"/>
      <c r="V180" s="15"/>
      <c r="W180" s="15"/>
      <c r="X180" s="15"/>
      <c r="Y180" s="15"/>
      <c r="Z180" s="15"/>
    </row>
    <row r="181" spans="1:26" ht="12.75" customHeight="1">
      <c r="A181" s="15"/>
      <c r="B181" s="15"/>
      <c r="C181" s="15"/>
      <c r="D181" s="15"/>
      <c r="E181" s="15"/>
      <c r="F181" s="15"/>
      <c r="G181" s="15"/>
      <c r="H181" s="15"/>
      <c r="I181" s="15"/>
      <c r="J181" s="15"/>
      <c r="K181" s="15"/>
      <c r="L181" s="15"/>
      <c r="M181" s="15"/>
      <c r="N181" s="15"/>
      <c r="O181" s="15"/>
      <c r="P181" s="15"/>
      <c r="Q181" s="15"/>
      <c r="R181" s="15"/>
      <c r="S181" s="15"/>
      <c r="T181" s="15"/>
      <c r="U181" s="15"/>
      <c r="V181" s="15"/>
      <c r="W181" s="15"/>
      <c r="X181" s="15"/>
      <c r="Y181" s="15"/>
      <c r="Z181" s="15"/>
    </row>
    <row r="182" spans="1:26" ht="12.75" customHeight="1">
      <c r="A182" s="15"/>
      <c r="B182" s="15"/>
      <c r="C182" s="15"/>
      <c r="D182" s="15"/>
      <c r="E182" s="15"/>
      <c r="F182" s="15"/>
      <c r="G182" s="15"/>
      <c r="H182" s="15"/>
      <c r="I182" s="15"/>
      <c r="J182" s="15"/>
      <c r="K182" s="15"/>
      <c r="L182" s="15"/>
      <c r="M182" s="15"/>
      <c r="N182" s="15"/>
      <c r="O182" s="15"/>
      <c r="P182" s="15"/>
      <c r="Q182" s="15"/>
      <c r="R182" s="15"/>
      <c r="S182" s="15"/>
      <c r="T182" s="15"/>
      <c r="U182" s="15"/>
      <c r="V182" s="15"/>
      <c r="W182" s="15"/>
      <c r="X182" s="15"/>
      <c r="Y182" s="15"/>
      <c r="Z182" s="15"/>
    </row>
    <row r="183" spans="1:26" ht="12.75" customHeight="1">
      <c r="A183" s="15"/>
      <c r="B183" s="15"/>
      <c r="C183" s="15"/>
      <c r="D183" s="15"/>
      <c r="E183" s="15"/>
      <c r="F183" s="15"/>
      <c r="G183" s="15"/>
      <c r="H183" s="15"/>
      <c r="I183" s="15"/>
      <c r="J183" s="15"/>
      <c r="K183" s="15"/>
      <c r="L183" s="15"/>
      <c r="M183" s="15"/>
      <c r="N183" s="15"/>
      <c r="O183" s="15"/>
      <c r="P183" s="15"/>
      <c r="Q183" s="15"/>
      <c r="R183" s="15"/>
      <c r="S183" s="15"/>
      <c r="T183" s="15"/>
      <c r="U183" s="15"/>
      <c r="V183" s="15"/>
      <c r="W183" s="15"/>
      <c r="X183" s="15"/>
      <c r="Y183" s="15"/>
      <c r="Z183" s="15"/>
    </row>
    <row r="184" spans="1:26" ht="12.75" customHeight="1">
      <c r="A184" s="15"/>
      <c r="B184" s="15"/>
      <c r="C184" s="15"/>
      <c r="D184" s="15"/>
      <c r="E184" s="15"/>
      <c r="F184" s="15"/>
      <c r="G184" s="15"/>
      <c r="H184" s="15"/>
      <c r="I184" s="15"/>
      <c r="J184" s="15"/>
      <c r="K184" s="15"/>
      <c r="L184" s="15"/>
      <c r="M184" s="15"/>
      <c r="N184" s="15"/>
      <c r="O184" s="15"/>
      <c r="P184" s="15"/>
      <c r="Q184" s="15"/>
      <c r="R184" s="15"/>
      <c r="S184" s="15"/>
      <c r="T184" s="15"/>
      <c r="U184" s="15"/>
      <c r="V184" s="15"/>
      <c r="W184" s="15"/>
      <c r="X184" s="15"/>
      <c r="Y184" s="15"/>
      <c r="Z184" s="15"/>
    </row>
    <row r="185" spans="1:26" ht="12.75" customHeight="1">
      <c r="A185" s="15"/>
      <c r="B185" s="15"/>
      <c r="C185" s="15"/>
      <c r="D185" s="15"/>
      <c r="E185" s="15"/>
      <c r="F185" s="15"/>
      <c r="G185" s="15"/>
      <c r="H185" s="15"/>
      <c r="I185" s="15"/>
      <c r="J185" s="15"/>
      <c r="K185" s="15"/>
      <c r="L185" s="15"/>
      <c r="M185" s="15"/>
      <c r="N185" s="15"/>
      <c r="O185" s="15"/>
      <c r="P185" s="15"/>
      <c r="Q185" s="15"/>
      <c r="R185" s="15"/>
      <c r="S185" s="15"/>
      <c r="T185" s="15"/>
      <c r="U185" s="15"/>
      <c r="V185" s="15"/>
      <c r="W185" s="15"/>
      <c r="X185" s="15"/>
      <c r="Y185" s="15"/>
      <c r="Z185" s="15"/>
    </row>
    <row r="186" spans="1:26" ht="12.75" customHeight="1">
      <c r="A186" s="15"/>
      <c r="B186" s="15"/>
      <c r="C186" s="15"/>
      <c r="D186" s="15"/>
      <c r="E186" s="15"/>
      <c r="F186" s="15"/>
      <c r="G186" s="15"/>
      <c r="H186" s="15"/>
      <c r="I186" s="15"/>
      <c r="J186" s="15"/>
      <c r="K186" s="15"/>
      <c r="L186" s="15"/>
      <c r="M186" s="15"/>
      <c r="N186" s="15"/>
      <c r="O186" s="15"/>
      <c r="P186" s="15"/>
      <c r="Q186" s="15"/>
      <c r="R186" s="15"/>
      <c r="S186" s="15"/>
      <c r="T186" s="15"/>
      <c r="U186" s="15"/>
      <c r="V186" s="15"/>
      <c r="W186" s="15"/>
      <c r="X186" s="15"/>
      <c r="Y186" s="15"/>
      <c r="Z186" s="15"/>
    </row>
    <row r="187" spans="1:26" ht="12.75" customHeight="1">
      <c r="A187" s="15"/>
      <c r="B187" s="15"/>
      <c r="C187" s="15"/>
      <c r="D187" s="15"/>
      <c r="E187" s="15"/>
      <c r="F187" s="15"/>
      <c r="G187" s="15"/>
      <c r="H187" s="15"/>
      <c r="I187" s="15"/>
      <c r="J187" s="15"/>
      <c r="K187" s="15"/>
      <c r="L187" s="15"/>
      <c r="M187" s="15"/>
      <c r="N187" s="15"/>
      <c r="O187" s="15"/>
      <c r="P187" s="15"/>
      <c r="Q187" s="15"/>
      <c r="R187" s="15"/>
      <c r="S187" s="15"/>
      <c r="T187" s="15"/>
      <c r="U187" s="15"/>
      <c r="V187" s="15"/>
      <c r="W187" s="15"/>
      <c r="X187" s="15"/>
      <c r="Y187" s="15"/>
      <c r="Z187" s="15"/>
    </row>
    <row r="188" spans="1:26" ht="12.75" customHeight="1">
      <c r="A188" s="15"/>
      <c r="B188" s="15"/>
      <c r="C188" s="15"/>
      <c r="D188" s="15"/>
      <c r="E188" s="15"/>
      <c r="F188" s="15"/>
      <c r="G188" s="15"/>
      <c r="H188" s="15"/>
      <c r="I188" s="15"/>
      <c r="J188" s="15"/>
      <c r="K188" s="15"/>
      <c r="L188" s="15"/>
      <c r="M188" s="15"/>
      <c r="N188" s="15"/>
      <c r="O188" s="15"/>
      <c r="P188" s="15"/>
      <c r="Q188" s="15"/>
      <c r="R188" s="15"/>
      <c r="S188" s="15"/>
      <c r="T188" s="15"/>
      <c r="U188" s="15"/>
      <c r="V188" s="15"/>
      <c r="W188" s="15"/>
      <c r="X188" s="15"/>
      <c r="Y188" s="15"/>
      <c r="Z188" s="15"/>
    </row>
    <row r="189" spans="1:26" ht="12.75" customHeight="1">
      <c r="A189" s="15"/>
      <c r="B189" s="15"/>
      <c r="C189" s="15"/>
      <c r="D189" s="15"/>
      <c r="E189" s="15"/>
      <c r="F189" s="15"/>
      <c r="G189" s="15"/>
      <c r="H189" s="15"/>
      <c r="I189" s="15"/>
      <c r="J189" s="15"/>
      <c r="K189" s="15"/>
      <c r="L189" s="15"/>
      <c r="M189" s="15"/>
      <c r="N189" s="15"/>
      <c r="O189" s="15"/>
      <c r="P189" s="15"/>
      <c r="Q189" s="15"/>
      <c r="R189" s="15"/>
      <c r="S189" s="15"/>
      <c r="T189" s="15"/>
      <c r="U189" s="15"/>
      <c r="V189" s="15"/>
      <c r="W189" s="15"/>
      <c r="X189" s="15"/>
      <c r="Y189" s="15"/>
      <c r="Z189" s="15"/>
    </row>
    <row r="190" spans="1:26" ht="12.75" customHeight="1">
      <c r="A190" s="15"/>
      <c r="B190" s="15"/>
      <c r="C190" s="15"/>
      <c r="D190" s="15"/>
      <c r="E190" s="15"/>
      <c r="F190" s="15"/>
      <c r="G190" s="15"/>
      <c r="H190" s="15"/>
      <c r="I190" s="15"/>
      <c r="J190" s="15"/>
      <c r="K190" s="15"/>
      <c r="L190" s="15"/>
      <c r="M190" s="15"/>
      <c r="N190" s="15"/>
      <c r="O190" s="15"/>
      <c r="P190" s="15"/>
      <c r="Q190" s="15"/>
      <c r="R190" s="15"/>
      <c r="S190" s="15"/>
      <c r="T190" s="15"/>
      <c r="U190" s="15"/>
      <c r="V190" s="15"/>
      <c r="W190" s="15"/>
      <c r="X190" s="15"/>
      <c r="Y190" s="15"/>
      <c r="Z190" s="15"/>
    </row>
    <row r="191" spans="1:26" ht="12.75" customHeight="1">
      <c r="A191" s="15"/>
      <c r="B191" s="15"/>
      <c r="C191" s="15"/>
      <c r="D191" s="15"/>
      <c r="E191" s="15"/>
      <c r="F191" s="15"/>
      <c r="G191" s="15"/>
      <c r="H191" s="15"/>
      <c r="I191" s="15"/>
      <c r="J191" s="15"/>
      <c r="K191" s="15"/>
      <c r="L191" s="15"/>
      <c r="M191" s="15"/>
      <c r="N191" s="15"/>
      <c r="O191" s="15"/>
      <c r="P191" s="15"/>
      <c r="Q191" s="15"/>
      <c r="R191" s="15"/>
      <c r="S191" s="15"/>
      <c r="T191" s="15"/>
      <c r="U191" s="15"/>
      <c r="V191" s="15"/>
      <c r="W191" s="15"/>
      <c r="X191" s="15"/>
      <c r="Y191" s="15"/>
      <c r="Z191" s="15"/>
    </row>
    <row r="192" spans="1:26" ht="12.75" customHeight="1">
      <c r="A192" s="15"/>
      <c r="B192" s="15"/>
      <c r="C192" s="15"/>
      <c r="D192" s="15"/>
      <c r="E192" s="15"/>
      <c r="F192" s="15"/>
      <c r="G192" s="15"/>
      <c r="H192" s="15"/>
      <c r="I192" s="15"/>
      <c r="J192" s="15"/>
      <c r="K192" s="15"/>
      <c r="L192" s="15"/>
      <c r="M192" s="15"/>
      <c r="N192" s="15"/>
      <c r="O192" s="15"/>
      <c r="P192" s="15"/>
      <c r="Q192" s="15"/>
      <c r="R192" s="15"/>
      <c r="S192" s="15"/>
      <c r="T192" s="15"/>
      <c r="U192" s="15"/>
      <c r="V192" s="15"/>
      <c r="W192" s="15"/>
      <c r="X192" s="15"/>
      <c r="Y192" s="15"/>
      <c r="Z192" s="15"/>
    </row>
    <row r="193" spans="1:26" ht="12.75" customHeight="1">
      <c r="A193" s="15"/>
      <c r="B193" s="15"/>
      <c r="C193" s="15"/>
      <c r="D193" s="15"/>
      <c r="E193" s="15"/>
      <c r="F193" s="15"/>
      <c r="G193" s="15"/>
      <c r="H193" s="15"/>
      <c r="I193" s="15"/>
      <c r="J193" s="15"/>
      <c r="K193" s="15"/>
      <c r="L193" s="15"/>
      <c r="M193" s="15"/>
      <c r="N193" s="15"/>
      <c r="O193" s="15"/>
      <c r="P193" s="15"/>
      <c r="Q193" s="15"/>
      <c r="R193" s="15"/>
      <c r="S193" s="15"/>
      <c r="T193" s="15"/>
      <c r="U193" s="15"/>
      <c r="V193" s="15"/>
      <c r="W193" s="15"/>
      <c r="X193" s="15"/>
      <c r="Y193" s="15"/>
      <c r="Z193" s="15"/>
    </row>
    <row r="194" spans="1:26" ht="12.75" customHeight="1">
      <c r="A194" s="15"/>
      <c r="B194" s="15"/>
      <c r="C194" s="15"/>
      <c r="D194" s="15"/>
      <c r="E194" s="15"/>
      <c r="F194" s="15"/>
      <c r="G194" s="15"/>
      <c r="H194" s="15"/>
      <c r="I194" s="15"/>
      <c r="J194" s="15"/>
      <c r="K194" s="15"/>
      <c r="L194" s="15"/>
      <c r="M194" s="15"/>
      <c r="N194" s="15"/>
      <c r="O194" s="15"/>
      <c r="P194" s="15"/>
      <c r="Q194" s="15"/>
      <c r="R194" s="15"/>
      <c r="S194" s="15"/>
      <c r="T194" s="15"/>
      <c r="U194" s="15"/>
      <c r="V194" s="15"/>
      <c r="W194" s="15"/>
      <c r="X194" s="15"/>
      <c r="Y194" s="15"/>
      <c r="Z194" s="15"/>
    </row>
    <row r="195" spans="1:26" ht="12.75" customHeight="1">
      <c r="A195" s="15"/>
      <c r="B195" s="15"/>
      <c r="C195" s="15"/>
      <c r="D195" s="15"/>
      <c r="E195" s="15"/>
      <c r="F195" s="15"/>
      <c r="G195" s="15"/>
      <c r="H195" s="15"/>
      <c r="I195" s="15"/>
      <c r="J195" s="15"/>
      <c r="K195" s="15"/>
      <c r="L195" s="15"/>
      <c r="M195" s="15"/>
      <c r="N195" s="15"/>
      <c r="O195" s="15"/>
      <c r="P195" s="15"/>
      <c r="Q195" s="15"/>
      <c r="R195" s="15"/>
      <c r="S195" s="15"/>
      <c r="T195" s="15"/>
      <c r="U195" s="15"/>
      <c r="V195" s="15"/>
      <c r="W195" s="15"/>
      <c r="X195" s="15"/>
      <c r="Y195" s="15"/>
      <c r="Z195" s="15"/>
    </row>
    <row r="196" spans="1:26" ht="12.75" customHeight="1">
      <c r="A196" s="15"/>
      <c r="B196" s="15"/>
      <c r="C196" s="15"/>
      <c r="D196" s="15"/>
      <c r="E196" s="15"/>
      <c r="F196" s="15"/>
      <c r="G196" s="15"/>
      <c r="H196" s="15"/>
      <c r="I196" s="15"/>
      <c r="J196" s="15"/>
      <c r="K196" s="15"/>
      <c r="L196" s="15"/>
      <c r="M196" s="15"/>
      <c r="N196" s="15"/>
      <c r="O196" s="15"/>
      <c r="P196" s="15"/>
      <c r="Q196" s="15"/>
      <c r="R196" s="15"/>
      <c r="S196" s="15"/>
      <c r="T196" s="15"/>
      <c r="U196" s="15"/>
      <c r="V196" s="15"/>
      <c r="W196" s="15"/>
      <c r="X196" s="15"/>
      <c r="Y196" s="15"/>
      <c r="Z196" s="15"/>
    </row>
    <row r="197" spans="1:26" ht="12.75" customHeight="1">
      <c r="A197" s="15"/>
      <c r="B197" s="15"/>
      <c r="C197" s="15"/>
      <c r="D197" s="15"/>
      <c r="E197" s="15"/>
      <c r="F197" s="15"/>
      <c r="G197" s="15"/>
      <c r="H197" s="15"/>
      <c r="I197" s="15"/>
      <c r="J197" s="15"/>
      <c r="K197" s="15"/>
      <c r="L197" s="15"/>
      <c r="M197" s="15"/>
      <c r="N197" s="15"/>
      <c r="O197" s="15"/>
      <c r="P197" s="15"/>
      <c r="Q197" s="15"/>
      <c r="R197" s="15"/>
      <c r="S197" s="15"/>
      <c r="T197" s="15"/>
      <c r="U197" s="15"/>
      <c r="V197" s="15"/>
      <c r="W197" s="15"/>
      <c r="X197" s="15"/>
      <c r="Y197" s="15"/>
      <c r="Z197" s="15"/>
    </row>
    <row r="198" spans="1:26" ht="12.75" customHeight="1">
      <c r="A198" s="15"/>
      <c r="B198" s="15"/>
      <c r="C198" s="15"/>
      <c r="D198" s="15"/>
      <c r="E198" s="15"/>
      <c r="F198" s="15"/>
      <c r="G198" s="15"/>
      <c r="H198" s="15"/>
      <c r="I198" s="15"/>
      <c r="J198" s="15"/>
      <c r="K198" s="15"/>
      <c r="L198" s="15"/>
      <c r="M198" s="15"/>
      <c r="N198" s="15"/>
      <c r="O198" s="15"/>
      <c r="P198" s="15"/>
      <c r="Q198" s="15"/>
      <c r="R198" s="15"/>
      <c r="S198" s="15"/>
      <c r="T198" s="15"/>
      <c r="U198" s="15"/>
      <c r="V198" s="15"/>
      <c r="W198" s="15"/>
      <c r="X198" s="15"/>
      <c r="Y198" s="15"/>
      <c r="Z198" s="15"/>
    </row>
    <row r="199" spans="1:26" ht="12.75" customHeight="1">
      <c r="A199" s="15"/>
      <c r="B199" s="15"/>
      <c r="C199" s="15"/>
      <c r="D199" s="15"/>
      <c r="E199" s="15"/>
      <c r="F199" s="15"/>
      <c r="G199" s="15"/>
      <c r="H199" s="15"/>
      <c r="I199" s="15"/>
      <c r="J199" s="15"/>
      <c r="K199" s="15"/>
      <c r="L199" s="15"/>
      <c r="M199" s="15"/>
      <c r="N199" s="15"/>
      <c r="O199" s="15"/>
      <c r="P199" s="15"/>
      <c r="Q199" s="15"/>
      <c r="R199" s="15"/>
      <c r="S199" s="15"/>
      <c r="T199" s="15"/>
      <c r="U199" s="15"/>
      <c r="V199" s="15"/>
      <c r="W199" s="15"/>
      <c r="X199" s="15"/>
      <c r="Y199" s="15"/>
      <c r="Z199" s="15"/>
    </row>
    <row r="200" spans="1:26" ht="12.75" customHeight="1">
      <c r="A200" s="15"/>
      <c r="B200" s="15"/>
      <c r="C200" s="15"/>
      <c r="D200" s="15"/>
      <c r="E200" s="15"/>
      <c r="F200" s="15"/>
      <c r="G200" s="15"/>
      <c r="H200" s="15"/>
      <c r="I200" s="15"/>
      <c r="J200" s="15"/>
      <c r="K200" s="15"/>
      <c r="L200" s="15"/>
      <c r="M200" s="15"/>
      <c r="N200" s="15"/>
      <c r="O200" s="15"/>
      <c r="P200" s="15"/>
      <c r="Q200" s="15"/>
      <c r="R200" s="15"/>
      <c r="S200" s="15"/>
      <c r="T200" s="15"/>
      <c r="U200" s="15"/>
      <c r="V200" s="15"/>
      <c r="W200" s="15"/>
      <c r="X200" s="15"/>
      <c r="Y200" s="15"/>
      <c r="Z200" s="15"/>
    </row>
    <row r="201" spans="1:26" ht="12.75" customHeight="1">
      <c r="A201" s="15"/>
      <c r="B201" s="15"/>
      <c r="C201" s="15"/>
      <c r="D201" s="15"/>
      <c r="E201" s="15"/>
      <c r="F201" s="15"/>
      <c r="G201" s="15"/>
      <c r="H201" s="15"/>
      <c r="I201" s="15"/>
      <c r="J201" s="15"/>
      <c r="K201" s="15"/>
      <c r="L201" s="15"/>
      <c r="M201" s="15"/>
      <c r="N201" s="15"/>
      <c r="O201" s="15"/>
      <c r="P201" s="15"/>
      <c r="Q201" s="15"/>
      <c r="R201" s="15"/>
      <c r="S201" s="15"/>
      <c r="T201" s="15"/>
      <c r="U201" s="15"/>
      <c r="V201" s="15"/>
      <c r="W201" s="15"/>
      <c r="X201" s="15"/>
      <c r="Y201" s="15"/>
      <c r="Z201" s="15"/>
    </row>
    <row r="202" spans="1:26" ht="12.75" customHeight="1">
      <c r="A202" s="15"/>
      <c r="B202" s="15"/>
      <c r="C202" s="15"/>
      <c r="D202" s="15"/>
      <c r="E202" s="15"/>
      <c r="F202" s="15"/>
      <c r="G202" s="15"/>
      <c r="H202" s="15"/>
      <c r="I202" s="15"/>
      <c r="J202" s="15"/>
      <c r="K202" s="15"/>
      <c r="L202" s="15"/>
      <c r="M202" s="15"/>
      <c r="N202" s="15"/>
      <c r="O202" s="15"/>
      <c r="P202" s="15"/>
      <c r="Q202" s="15"/>
      <c r="R202" s="15"/>
      <c r="S202" s="15"/>
      <c r="T202" s="15"/>
      <c r="U202" s="15"/>
      <c r="V202" s="15"/>
      <c r="W202" s="15"/>
      <c r="X202" s="15"/>
      <c r="Y202" s="15"/>
      <c r="Z202" s="15"/>
    </row>
    <row r="203" spans="1:26" ht="12.75" customHeight="1">
      <c r="A203" s="15"/>
      <c r="B203" s="15"/>
      <c r="C203" s="15"/>
      <c r="D203" s="15"/>
      <c r="E203" s="15"/>
      <c r="F203" s="15"/>
      <c r="G203" s="15"/>
      <c r="H203" s="15"/>
      <c r="I203" s="15"/>
      <c r="J203" s="15"/>
      <c r="K203" s="15"/>
      <c r="L203" s="15"/>
      <c r="M203" s="15"/>
      <c r="N203" s="15"/>
      <c r="O203" s="15"/>
      <c r="P203" s="15"/>
      <c r="Q203" s="15"/>
      <c r="R203" s="15"/>
      <c r="S203" s="15"/>
      <c r="T203" s="15"/>
      <c r="U203" s="15"/>
      <c r="V203" s="15"/>
      <c r="W203" s="15"/>
      <c r="X203" s="15"/>
      <c r="Y203" s="15"/>
      <c r="Z203" s="15"/>
    </row>
    <row r="204" spans="1:26" ht="12.75" customHeight="1">
      <c r="A204" s="15"/>
      <c r="B204" s="15"/>
      <c r="C204" s="15"/>
      <c r="D204" s="15"/>
      <c r="E204" s="15"/>
      <c r="F204" s="15"/>
      <c r="G204" s="15"/>
      <c r="H204" s="15"/>
      <c r="I204" s="15"/>
      <c r="J204" s="15"/>
      <c r="K204" s="15"/>
      <c r="L204" s="15"/>
      <c r="M204" s="15"/>
      <c r="N204" s="15"/>
      <c r="O204" s="15"/>
      <c r="P204" s="15"/>
      <c r="Q204" s="15"/>
      <c r="R204" s="15"/>
      <c r="S204" s="15"/>
      <c r="T204" s="15"/>
      <c r="U204" s="15"/>
      <c r="V204" s="15"/>
      <c r="W204" s="15"/>
      <c r="X204" s="15"/>
      <c r="Y204" s="15"/>
      <c r="Z204" s="15"/>
    </row>
    <row r="205" spans="1:26" ht="12.75" customHeight="1">
      <c r="A205" s="15"/>
      <c r="B205" s="15"/>
      <c r="C205" s="15"/>
      <c r="D205" s="15"/>
      <c r="E205" s="15"/>
      <c r="F205" s="15"/>
      <c r="G205" s="15"/>
      <c r="H205" s="15"/>
      <c r="I205" s="15"/>
      <c r="J205" s="15"/>
      <c r="K205" s="15"/>
      <c r="L205" s="15"/>
      <c r="M205" s="15"/>
      <c r="N205" s="15"/>
      <c r="O205" s="15"/>
      <c r="P205" s="15"/>
      <c r="Q205" s="15"/>
      <c r="R205" s="15"/>
      <c r="S205" s="15"/>
      <c r="T205" s="15"/>
      <c r="U205" s="15"/>
      <c r="V205" s="15"/>
      <c r="W205" s="15"/>
      <c r="X205" s="15"/>
      <c r="Y205" s="15"/>
      <c r="Z205" s="15"/>
    </row>
    <row r="206" spans="1:26" ht="12.75" customHeight="1">
      <c r="A206" s="15"/>
      <c r="B206" s="15"/>
      <c r="C206" s="15"/>
      <c r="D206" s="15"/>
      <c r="E206" s="15"/>
      <c r="F206" s="15"/>
      <c r="G206" s="15"/>
      <c r="H206" s="15"/>
      <c r="I206" s="15"/>
      <c r="J206" s="15"/>
      <c r="K206" s="15"/>
      <c r="L206" s="15"/>
      <c r="M206" s="15"/>
      <c r="N206" s="15"/>
      <c r="O206" s="15"/>
      <c r="P206" s="15"/>
      <c r="Q206" s="15"/>
      <c r="R206" s="15"/>
      <c r="S206" s="15"/>
      <c r="T206" s="15"/>
      <c r="U206" s="15"/>
      <c r="V206" s="15"/>
      <c r="W206" s="15"/>
      <c r="X206" s="15"/>
      <c r="Y206" s="15"/>
      <c r="Z206" s="15"/>
    </row>
    <row r="207" spans="1:26" ht="12.75" customHeight="1">
      <c r="A207" s="15"/>
      <c r="B207" s="15"/>
      <c r="C207" s="15"/>
      <c r="D207" s="15"/>
      <c r="E207" s="15"/>
      <c r="F207" s="15"/>
      <c r="G207" s="15"/>
      <c r="H207" s="15"/>
      <c r="I207" s="15"/>
      <c r="J207" s="15"/>
      <c r="K207" s="15"/>
      <c r="L207" s="15"/>
      <c r="M207" s="15"/>
      <c r="N207" s="15"/>
      <c r="O207" s="15"/>
      <c r="P207" s="15"/>
      <c r="Q207" s="15"/>
      <c r="R207" s="15"/>
      <c r="S207" s="15"/>
      <c r="T207" s="15"/>
      <c r="U207" s="15"/>
      <c r="V207" s="15"/>
      <c r="W207" s="15"/>
      <c r="X207" s="15"/>
      <c r="Y207" s="15"/>
      <c r="Z207" s="15"/>
    </row>
    <row r="208" spans="1:26" ht="12.75" customHeight="1">
      <c r="A208" s="15"/>
      <c r="B208" s="15"/>
      <c r="C208" s="15"/>
      <c r="D208" s="15"/>
      <c r="E208" s="15"/>
      <c r="F208" s="15"/>
      <c r="G208" s="15"/>
      <c r="H208" s="15"/>
      <c r="I208" s="15"/>
      <c r="J208" s="15"/>
      <c r="K208" s="15"/>
      <c r="L208" s="15"/>
      <c r="M208" s="15"/>
      <c r="N208" s="15"/>
      <c r="O208" s="15"/>
      <c r="P208" s="15"/>
      <c r="Q208" s="15"/>
      <c r="R208" s="15"/>
      <c r="S208" s="15"/>
      <c r="T208" s="15"/>
      <c r="U208" s="15"/>
      <c r="V208" s="15"/>
      <c r="W208" s="15"/>
      <c r="X208" s="15"/>
      <c r="Y208" s="15"/>
      <c r="Z208" s="15"/>
    </row>
    <row r="209" spans="1:26" ht="12.75" customHeight="1">
      <c r="A209" s="15"/>
      <c r="B209" s="15"/>
      <c r="C209" s="15"/>
      <c r="D209" s="15"/>
      <c r="E209" s="15"/>
      <c r="F209" s="15"/>
      <c r="G209" s="15"/>
      <c r="H209" s="15"/>
      <c r="I209" s="15"/>
      <c r="J209" s="15"/>
      <c r="K209" s="15"/>
      <c r="L209" s="15"/>
      <c r="M209" s="15"/>
      <c r="N209" s="15"/>
      <c r="O209" s="15"/>
      <c r="P209" s="15"/>
      <c r="Q209" s="15"/>
      <c r="R209" s="15"/>
      <c r="S209" s="15"/>
      <c r="T209" s="15"/>
      <c r="U209" s="15"/>
      <c r="V209" s="15"/>
      <c r="W209" s="15"/>
      <c r="X209" s="15"/>
      <c r="Y209" s="15"/>
      <c r="Z209" s="15"/>
    </row>
    <row r="210" spans="1:26" ht="12.75" customHeight="1">
      <c r="A210" s="15"/>
      <c r="B210" s="15"/>
      <c r="C210" s="15"/>
      <c r="D210" s="15"/>
      <c r="E210" s="15"/>
      <c r="F210" s="15"/>
      <c r="G210" s="15"/>
      <c r="H210" s="15"/>
      <c r="I210" s="15"/>
      <c r="J210" s="15"/>
      <c r="K210" s="15"/>
      <c r="L210" s="15"/>
      <c r="M210" s="15"/>
      <c r="N210" s="15"/>
      <c r="O210" s="15"/>
      <c r="P210" s="15"/>
      <c r="Q210" s="15"/>
      <c r="R210" s="15"/>
      <c r="S210" s="15"/>
      <c r="T210" s="15"/>
      <c r="U210" s="15"/>
      <c r="V210" s="15"/>
      <c r="W210" s="15"/>
      <c r="X210" s="15"/>
      <c r="Y210" s="15"/>
      <c r="Z210" s="15"/>
    </row>
    <row r="211" spans="1:26" ht="12.75" customHeight="1">
      <c r="A211" s="15"/>
      <c r="B211" s="15"/>
      <c r="C211" s="15"/>
      <c r="D211" s="15"/>
      <c r="E211" s="15"/>
      <c r="F211" s="15"/>
      <c r="G211" s="15"/>
      <c r="H211" s="15"/>
      <c r="I211" s="15"/>
      <c r="J211" s="15"/>
      <c r="K211" s="15"/>
      <c r="L211" s="15"/>
      <c r="M211" s="15"/>
      <c r="N211" s="15"/>
      <c r="O211" s="15"/>
      <c r="P211" s="15"/>
      <c r="Q211" s="15"/>
      <c r="R211" s="15"/>
      <c r="S211" s="15"/>
      <c r="T211" s="15"/>
      <c r="U211" s="15"/>
      <c r="V211" s="15"/>
      <c r="W211" s="15"/>
      <c r="X211" s="15"/>
      <c r="Y211" s="15"/>
      <c r="Z211" s="15"/>
    </row>
    <row r="212" spans="1:26" ht="12.75" customHeight="1">
      <c r="A212" s="15"/>
      <c r="B212" s="15"/>
      <c r="C212" s="15"/>
      <c r="D212" s="15"/>
      <c r="E212" s="15"/>
      <c r="F212" s="15"/>
      <c r="G212" s="15"/>
      <c r="H212" s="15"/>
      <c r="I212" s="15"/>
      <c r="J212" s="15"/>
      <c r="K212" s="15"/>
      <c r="L212" s="15"/>
      <c r="M212" s="15"/>
      <c r="N212" s="15"/>
      <c r="O212" s="15"/>
      <c r="P212" s="15"/>
      <c r="Q212" s="15"/>
      <c r="R212" s="15"/>
      <c r="S212" s="15"/>
      <c r="T212" s="15"/>
      <c r="U212" s="15"/>
      <c r="V212" s="15"/>
      <c r="W212" s="15"/>
      <c r="X212" s="15"/>
      <c r="Y212" s="15"/>
      <c r="Z212" s="15"/>
    </row>
    <row r="213" spans="1:26" ht="12.75" customHeight="1">
      <c r="A213" s="15"/>
      <c r="B213" s="15"/>
      <c r="C213" s="15"/>
      <c r="D213" s="15"/>
      <c r="E213" s="15"/>
      <c r="F213" s="15"/>
      <c r="G213" s="15"/>
      <c r="H213" s="15"/>
      <c r="I213" s="15"/>
      <c r="J213" s="15"/>
      <c r="K213" s="15"/>
      <c r="L213" s="15"/>
      <c r="M213" s="15"/>
      <c r="N213" s="15"/>
      <c r="O213" s="15"/>
      <c r="P213" s="15"/>
      <c r="Q213" s="15"/>
      <c r="R213" s="15"/>
      <c r="S213" s="15"/>
      <c r="T213" s="15"/>
      <c r="U213" s="15"/>
      <c r="V213" s="15"/>
      <c r="W213" s="15"/>
      <c r="X213" s="15"/>
      <c r="Y213" s="15"/>
      <c r="Z213" s="15"/>
    </row>
    <row r="214" spans="1:26" ht="12.75" customHeight="1">
      <c r="A214" s="15"/>
      <c r="B214" s="15"/>
      <c r="C214" s="15"/>
      <c r="D214" s="15"/>
      <c r="E214" s="15"/>
      <c r="F214" s="15"/>
      <c r="G214" s="15"/>
      <c r="H214" s="15"/>
      <c r="I214" s="15"/>
      <c r="J214" s="15"/>
      <c r="K214" s="15"/>
      <c r="L214" s="15"/>
      <c r="M214" s="15"/>
      <c r="N214" s="15"/>
      <c r="O214" s="15"/>
      <c r="P214" s="15"/>
      <c r="Q214" s="15"/>
      <c r="R214" s="15"/>
      <c r="S214" s="15"/>
      <c r="T214" s="15"/>
      <c r="U214" s="15"/>
      <c r="V214" s="15"/>
      <c r="W214" s="15"/>
      <c r="X214" s="15"/>
      <c r="Y214" s="15"/>
      <c r="Z214" s="15"/>
    </row>
    <row r="215" spans="1:26" ht="12.75" customHeight="1">
      <c r="A215" s="15"/>
      <c r="B215" s="15"/>
      <c r="C215" s="15"/>
      <c r="D215" s="15"/>
      <c r="E215" s="15"/>
      <c r="F215" s="15"/>
      <c r="G215" s="15"/>
      <c r="H215" s="15"/>
      <c r="I215" s="15"/>
      <c r="J215" s="15"/>
      <c r="K215" s="15"/>
      <c r="L215" s="15"/>
      <c r="M215" s="15"/>
      <c r="N215" s="15"/>
      <c r="O215" s="15"/>
      <c r="P215" s="15"/>
      <c r="Q215" s="15"/>
      <c r="R215" s="15"/>
      <c r="S215" s="15"/>
      <c r="T215" s="15"/>
      <c r="U215" s="15"/>
      <c r="V215" s="15"/>
      <c r="W215" s="15"/>
      <c r="X215" s="15"/>
      <c r="Y215" s="15"/>
      <c r="Z215" s="15"/>
    </row>
    <row r="216" spans="1:26" ht="12.75" customHeight="1">
      <c r="A216" s="15"/>
      <c r="B216" s="15"/>
      <c r="C216" s="15"/>
      <c r="D216" s="15"/>
      <c r="E216" s="15"/>
      <c r="F216" s="15"/>
      <c r="G216" s="15"/>
      <c r="H216" s="15"/>
      <c r="I216" s="15"/>
      <c r="J216" s="15"/>
      <c r="K216" s="15"/>
      <c r="L216" s="15"/>
      <c r="M216" s="15"/>
      <c r="N216" s="15"/>
      <c r="O216" s="15"/>
      <c r="P216" s="15"/>
      <c r="Q216" s="15"/>
      <c r="R216" s="15"/>
      <c r="S216" s="15"/>
      <c r="T216" s="15"/>
      <c r="U216" s="15"/>
      <c r="V216" s="15"/>
      <c r="W216" s="15"/>
      <c r="X216" s="15"/>
      <c r="Y216" s="15"/>
      <c r="Z216" s="15"/>
    </row>
    <row r="217" spans="1:26" ht="12.75" customHeight="1">
      <c r="A217" s="15"/>
      <c r="B217" s="15"/>
      <c r="C217" s="15"/>
      <c r="D217" s="15"/>
      <c r="E217" s="15"/>
      <c r="F217" s="15"/>
      <c r="G217" s="15"/>
      <c r="H217" s="15"/>
      <c r="I217" s="15"/>
      <c r="J217" s="15"/>
      <c r="K217" s="15"/>
      <c r="L217" s="15"/>
      <c r="M217" s="15"/>
      <c r="N217" s="15"/>
      <c r="O217" s="15"/>
      <c r="P217" s="15"/>
      <c r="Q217" s="15"/>
      <c r="R217" s="15"/>
      <c r="S217" s="15"/>
      <c r="T217" s="15"/>
      <c r="U217" s="15"/>
      <c r="V217" s="15"/>
      <c r="W217" s="15"/>
      <c r="X217" s="15"/>
      <c r="Y217" s="15"/>
      <c r="Z217" s="15"/>
    </row>
    <row r="218" spans="1:26" ht="12.75" customHeight="1">
      <c r="A218" s="15"/>
      <c r="B218" s="15"/>
      <c r="C218" s="15"/>
      <c r="D218" s="15"/>
      <c r="E218" s="15"/>
      <c r="F218" s="15"/>
      <c r="G218" s="15"/>
      <c r="H218" s="15"/>
      <c r="I218" s="15"/>
      <c r="J218" s="15"/>
      <c r="K218" s="15"/>
      <c r="L218" s="15"/>
      <c r="M218" s="15"/>
      <c r="N218" s="15"/>
      <c r="O218" s="15"/>
      <c r="P218" s="15"/>
      <c r="Q218" s="15"/>
      <c r="R218" s="15"/>
      <c r="S218" s="15"/>
      <c r="T218" s="15"/>
      <c r="U218" s="15"/>
      <c r="V218" s="15"/>
      <c r="W218" s="15"/>
      <c r="X218" s="15"/>
      <c r="Y218" s="15"/>
      <c r="Z218" s="15"/>
    </row>
    <row r="219" spans="1:26" ht="12.75" customHeight="1">
      <c r="A219" s="15"/>
      <c r="B219" s="15"/>
      <c r="C219" s="15"/>
      <c r="D219" s="15"/>
      <c r="E219" s="15"/>
      <c r="F219" s="15"/>
      <c r="G219" s="15"/>
      <c r="H219" s="15"/>
      <c r="I219" s="15"/>
      <c r="J219" s="15"/>
      <c r="K219" s="15"/>
      <c r="L219" s="15"/>
      <c r="M219" s="15"/>
      <c r="N219" s="15"/>
      <c r="O219" s="15"/>
      <c r="P219" s="15"/>
      <c r="Q219" s="15"/>
      <c r="R219" s="15"/>
      <c r="S219" s="15"/>
      <c r="T219" s="15"/>
      <c r="U219" s="15"/>
      <c r="V219" s="15"/>
      <c r="W219" s="15"/>
      <c r="X219" s="15"/>
      <c r="Y219" s="15"/>
      <c r="Z219" s="15"/>
    </row>
    <row r="220" spans="1:26" ht="12.75" customHeight="1">
      <c r="A220" s="15"/>
      <c r="B220" s="15"/>
      <c r="C220" s="15"/>
      <c r="D220" s="15"/>
      <c r="E220" s="15"/>
      <c r="F220" s="15"/>
      <c r="G220" s="15"/>
      <c r="H220" s="15"/>
      <c r="I220" s="15"/>
      <c r="J220" s="15"/>
      <c r="K220" s="15"/>
      <c r="L220" s="15"/>
      <c r="M220" s="15"/>
      <c r="N220" s="15"/>
      <c r="O220" s="15"/>
      <c r="P220" s="15"/>
      <c r="Q220" s="15"/>
      <c r="R220" s="15"/>
      <c r="S220" s="15"/>
      <c r="T220" s="15"/>
      <c r="U220" s="15"/>
      <c r="V220" s="15"/>
      <c r="W220" s="15"/>
      <c r="X220" s="15"/>
      <c r="Y220" s="15"/>
      <c r="Z220" s="15"/>
    </row>
    <row r="221" spans="1:26" ht="12.75" customHeight="1">
      <c r="A221" s="15"/>
      <c r="B221" s="15"/>
      <c r="C221" s="15"/>
      <c r="D221" s="15"/>
      <c r="E221" s="15"/>
      <c r="F221" s="15"/>
      <c r="G221" s="15"/>
      <c r="H221" s="15"/>
      <c r="I221" s="15"/>
      <c r="J221" s="15"/>
      <c r="K221" s="15"/>
      <c r="L221" s="15"/>
      <c r="M221" s="15"/>
      <c r="N221" s="15"/>
      <c r="O221" s="15"/>
      <c r="P221" s="15"/>
      <c r="Q221" s="15"/>
      <c r="R221" s="15"/>
      <c r="S221" s="15"/>
      <c r="T221" s="15"/>
      <c r="U221" s="15"/>
      <c r="V221" s="15"/>
      <c r="W221" s="15"/>
      <c r="X221" s="15"/>
      <c r="Y221" s="15"/>
      <c r="Z221" s="15"/>
    </row>
    <row r="222" spans="1:26" ht="12.75" customHeight="1">
      <c r="A222" s="15"/>
      <c r="B222" s="15"/>
      <c r="C222" s="15"/>
      <c r="D222" s="15"/>
      <c r="E222" s="15"/>
      <c r="F222" s="15"/>
      <c r="G222" s="15"/>
      <c r="H222" s="15"/>
      <c r="I222" s="15"/>
      <c r="J222" s="15"/>
      <c r="K222" s="15"/>
      <c r="L222" s="15"/>
      <c r="M222" s="15"/>
      <c r="N222" s="15"/>
      <c r="O222" s="15"/>
      <c r="P222" s="15"/>
      <c r="Q222" s="15"/>
      <c r="R222" s="15"/>
      <c r="S222" s="15"/>
      <c r="T222" s="15"/>
      <c r="U222" s="15"/>
      <c r="V222" s="15"/>
      <c r="W222" s="15"/>
      <c r="X222" s="15"/>
      <c r="Y222" s="15"/>
      <c r="Z222" s="15"/>
    </row>
    <row r="223" spans="1:26" ht="12.75" customHeight="1">
      <c r="A223" s="15"/>
      <c r="B223" s="15"/>
      <c r="C223" s="15"/>
      <c r="D223" s="15"/>
      <c r="E223" s="15"/>
      <c r="F223" s="15"/>
      <c r="G223" s="15"/>
      <c r="H223" s="15"/>
      <c r="I223" s="15"/>
      <c r="J223" s="15"/>
      <c r="K223" s="15"/>
      <c r="L223" s="15"/>
      <c r="M223" s="15"/>
      <c r="N223" s="15"/>
      <c r="O223" s="15"/>
      <c r="P223" s="15"/>
      <c r="Q223" s="15"/>
      <c r="R223" s="15"/>
      <c r="S223" s="15"/>
      <c r="T223" s="15"/>
      <c r="U223" s="15"/>
      <c r="V223" s="15"/>
      <c r="W223" s="15"/>
      <c r="X223" s="15"/>
      <c r="Y223" s="15"/>
      <c r="Z223" s="15"/>
    </row>
    <row r="224" spans="1:26" ht="12.75" customHeight="1">
      <c r="A224" s="15"/>
      <c r="B224" s="15"/>
      <c r="C224" s="15"/>
      <c r="D224" s="15"/>
      <c r="E224" s="15"/>
      <c r="F224" s="15"/>
      <c r="G224" s="15"/>
      <c r="H224" s="15"/>
      <c r="I224" s="15"/>
      <c r="J224" s="15"/>
      <c r="K224" s="15"/>
      <c r="L224" s="15"/>
      <c r="M224" s="15"/>
      <c r="N224" s="15"/>
      <c r="O224" s="15"/>
      <c r="P224" s="15"/>
      <c r="Q224" s="15"/>
      <c r="R224" s="15"/>
      <c r="S224" s="15"/>
      <c r="T224" s="15"/>
      <c r="U224" s="15"/>
      <c r="V224" s="15"/>
      <c r="W224" s="15"/>
      <c r="X224" s="15"/>
      <c r="Y224" s="15"/>
      <c r="Z224" s="15"/>
    </row>
    <row r="225" spans="1:26" ht="12.75" customHeight="1">
      <c r="A225" s="15"/>
      <c r="B225" s="15"/>
      <c r="C225" s="15"/>
      <c r="D225" s="15"/>
      <c r="E225" s="15"/>
      <c r="F225" s="15"/>
      <c r="G225" s="15"/>
      <c r="H225" s="15"/>
      <c r="I225" s="15"/>
      <c r="J225" s="15"/>
      <c r="K225" s="15"/>
      <c r="L225" s="15"/>
      <c r="M225" s="15"/>
      <c r="N225" s="15"/>
      <c r="O225" s="15"/>
      <c r="P225" s="15"/>
      <c r="Q225" s="15"/>
      <c r="R225" s="15"/>
      <c r="S225" s="15"/>
      <c r="T225" s="15"/>
      <c r="U225" s="15"/>
      <c r="V225" s="15"/>
      <c r="W225" s="15"/>
      <c r="X225" s="15"/>
      <c r="Y225" s="15"/>
      <c r="Z225" s="15"/>
    </row>
    <row r="226" spans="1:26" ht="12.75" customHeight="1">
      <c r="A226" s="15"/>
      <c r="B226" s="15"/>
      <c r="C226" s="15"/>
      <c r="D226" s="15"/>
      <c r="E226" s="15"/>
      <c r="F226" s="15"/>
      <c r="G226" s="15"/>
      <c r="H226" s="15"/>
      <c r="I226" s="15"/>
      <c r="J226" s="15"/>
      <c r="K226" s="15"/>
      <c r="L226" s="15"/>
      <c r="M226" s="15"/>
      <c r="N226" s="15"/>
      <c r="O226" s="15"/>
      <c r="P226" s="15"/>
      <c r="Q226" s="15"/>
      <c r="R226" s="15"/>
      <c r="S226" s="15"/>
      <c r="T226" s="15"/>
      <c r="U226" s="15"/>
      <c r="V226" s="15"/>
      <c r="W226" s="15"/>
      <c r="X226" s="15"/>
      <c r="Y226" s="15"/>
      <c r="Z226" s="15"/>
    </row>
    <row r="227" spans="1:26" ht="12.75" customHeight="1">
      <c r="A227" s="15"/>
      <c r="B227" s="15"/>
      <c r="C227" s="15"/>
      <c r="D227" s="15"/>
      <c r="E227" s="15"/>
      <c r="F227" s="15"/>
      <c r="G227" s="15"/>
      <c r="H227" s="15"/>
      <c r="I227" s="15"/>
      <c r="J227" s="15"/>
      <c r="K227" s="15"/>
      <c r="L227" s="15"/>
      <c r="M227" s="15"/>
      <c r="N227" s="15"/>
      <c r="O227" s="15"/>
      <c r="P227" s="15"/>
      <c r="Q227" s="15"/>
      <c r="R227" s="15"/>
      <c r="S227" s="15"/>
      <c r="T227" s="15"/>
      <c r="U227" s="15"/>
      <c r="V227" s="15"/>
      <c r="W227" s="15"/>
      <c r="X227" s="15"/>
      <c r="Y227" s="15"/>
      <c r="Z227" s="15"/>
    </row>
    <row r="228" spans="1:26" ht="12.75" customHeight="1">
      <c r="A228" s="15"/>
      <c r="B228" s="15"/>
      <c r="C228" s="15"/>
      <c r="D228" s="15"/>
      <c r="E228" s="15"/>
      <c r="F228" s="15"/>
      <c r="G228" s="15"/>
      <c r="H228" s="15"/>
      <c r="I228" s="15"/>
      <c r="J228" s="15"/>
      <c r="K228" s="15"/>
      <c r="L228" s="15"/>
      <c r="M228" s="15"/>
      <c r="N228" s="15"/>
      <c r="O228" s="15"/>
      <c r="P228" s="15"/>
      <c r="Q228" s="15"/>
      <c r="R228" s="15"/>
      <c r="S228" s="15"/>
      <c r="T228" s="15"/>
      <c r="U228" s="15"/>
      <c r="V228" s="15"/>
      <c r="W228" s="15"/>
      <c r="X228" s="15"/>
      <c r="Y228" s="15"/>
      <c r="Z228" s="15"/>
    </row>
    <row r="229" spans="1:26" ht="12.75" customHeight="1">
      <c r="A229" s="15"/>
      <c r="B229" s="15"/>
      <c r="C229" s="15"/>
      <c r="D229" s="15"/>
      <c r="E229" s="15"/>
      <c r="F229" s="15"/>
      <c r="G229" s="15"/>
      <c r="H229" s="15"/>
      <c r="I229" s="15"/>
      <c r="J229" s="15"/>
      <c r="K229" s="15"/>
      <c r="L229" s="15"/>
      <c r="M229" s="15"/>
      <c r="N229" s="15"/>
      <c r="O229" s="15"/>
      <c r="P229" s="15"/>
      <c r="Q229" s="15"/>
      <c r="R229" s="15"/>
      <c r="S229" s="15"/>
      <c r="T229" s="15"/>
      <c r="U229" s="15"/>
      <c r="V229" s="15"/>
      <c r="W229" s="15"/>
      <c r="X229" s="15"/>
      <c r="Y229" s="15"/>
      <c r="Z229" s="15"/>
    </row>
    <row r="230" spans="1:26" ht="12.75" customHeight="1">
      <c r="A230" s="15"/>
      <c r="B230" s="15"/>
      <c r="C230" s="15"/>
      <c r="D230" s="15"/>
      <c r="E230" s="15"/>
      <c r="F230" s="15"/>
      <c r="G230" s="15"/>
      <c r="H230" s="15"/>
      <c r="I230" s="15"/>
      <c r="J230" s="15"/>
      <c r="K230" s="15"/>
      <c r="L230" s="15"/>
      <c r="M230" s="15"/>
      <c r="N230" s="15"/>
      <c r="O230" s="15"/>
      <c r="P230" s="15"/>
      <c r="Q230" s="15"/>
      <c r="R230" s="15"/>
      <c r="S230" s="15"/>
      <c r="T230" s="15"/>
      <c r="U230" s="15"/>
      <c r="V230" s="15"/>
      <c r="W230" s="15"/>
      <c r="X230" s="15"/>
      <c r="Y230" s="15"/>
      <c r="Z230" s="15"/>
    </row>
    <row r="231" spans="1:26" ht="12.75" customHeight="1">
      <c r="A231" s="15"/>
      <c r="B231" s="15"/>
      <c r="C231" s="15"/>
      <c r="D231" s="15"/>
      <c r="E231" s="15"/>
      <c r="F231" s="15"/>
      <c r="G231" s="15"/>
      <c r="H231" s="15"/>
      <c r="I231" s="15"/>
      <c r="J231" s="15"/>
      <c r="K231" s="15"/>
      <c r="L231" s="15"/>
      <c r="M231" s="15"/>
      <c r="N231" s="15"/>
      <c r="O231" s="15"/>
      <c r="P231" s="15"/>
      <c r="Q231" s="15"/>
      <c r="R231" s="15"/>
      <c r="S231" s="15"/>
      <c r="T231" s="15"/>
      <c r="U231" s="15"/>
      <c r="V231" s="15"/>
      <c r="W231" s="15"/>
      <c r="X231" s="15"/>
      <c r="Y231" s="15"/>
      <c r="Z231" s="15"/>
    </row>
    <row r="232" spans="1:26" ht="12.75" customHeight="1">
      <c r="A232" s="15"/>
      <c r="B232" s="15"/>
      <c r="C232" s="15"/>
      <c r="D232" s="15"/>
      <c r="E232" s="15"/>
      <c r="F232" s="15"/>
      <c r="G232" s="15"/>
      <c r="H232" s="15"/>
      <c r="I232" s="15"/>
      <c r="J232" s="15"/>
      <c r="K232" s="15"/>
      <c r="L232" s="15"/>
      <c r="M232" s="15"/>
      <c r="N232" s="15"/>
      <c r="O232" s="15"/>
      <c r="P232" s="15"/>
      <c r="Q232" s="15"/>
      <c r="R232" s="15"/>
      <c r="S232" s="15"/>
      <c r="T232" s="15"/>
      <c r="U232" s="15"/>
      <c r="V232" s="15"/>
      <c r="W232" s="15"/>
      <c r="X232" s="15"/>
      <c r="Y232" s="15"/>
      <c r="Z232" s="15"/>
    </row>
    <row r="233" spans="1:26" ht="12.75" customHeight="1">
      <c r="A233" s="15"/>
      <c r="B233" s="15"/>
      <c r="C233" s="15"/>
      <c r="D233" s="15"/>
      <c r="E233" s="15"/>
      <c r="F233" s="15"/>
      <c r="G233" s="15"/>
      <c r="H233" s="15"/>
      <c r="I233" s="15"/>
      <c r="J233" s="15"/>
      <c r="K233" s="15"/>
      <c r="L233" s="15"/>
      <c r="M233" s="15"/>
      <c r="N233" s="15"/>
      <c r="O233" s="15"/>
      <c r="P233" s="15"/>
      <c r="Q233" s="15"/>
      <c r="R233" s="15"/>
      <c r="S233" s="15"/>
      <c r="T233" s="15"/>
      <c r="U233" s="15"/>
      <c r="V233" s="15"/>
      <c r="W233" s="15"/>
      <c r="X233" s="15"/>
      <c r="Y233" s="15"/>
      <c r="Z233" s="15"/>
    </row>
    <row r="234" spans="1:26" ht="12.75" customHeight="1">
      <c r="A234" s="15"/>
      <c r="B234" s="15"/>
      <c r="C234" s="15"/>
      <c r="D234" s="15"/>
      <c r="E234" s="15"/>
      <c r="F234" s="15"/>
      <c r="G234" s="15"/>
      <c r="H234" s="15"/>
      <c r="I234" s="15"/>
      <c r="J234" s="15"/>
      <c r="K234" s="15"/>
      <c r="L234" s="15"/>
      <c r="M234" s="15"/>
      <c r="N234" s="15"/>
      <c r="O234" s="15"/>
      <c r="P234" s="15"/>
      <c r="Q234" s="15"/>
      <c r="R234" s="15"/>
      <c r="S234" s="15"/>
      <c r="T234" s="15"/>
      <c r="U234" s="15"/>
      <c r="V234" s="15"/>
      <c r="W234" s="15"/>
      <c r="X234" s="15"/>
      <c r="Y234" s="15"/>
      <c r="Z234" s="15"/>
    </row>
    <row r="235" spans="1:26" ht="12.75" customHeight="1">
      <c r="A235" s="15"/>
      <c r="B235" s="15"/>
      <c r="C235" s="15"/>
      <c r="D235" s="15"/>
      <c r="E235" s="15"/>
      <c r="F235" s="15"/>
      <c r="G235" s="15"/>
      <c r="H235" s="15"/>
      <c r="I235" s="15"/>
      <c r="J235" s="15"/>
      <c r="K235" s="15"/>
      <c r="L235" s="15"/>
      <c r="M235" s="15"/>
      <c r="N235" s="15"/>
      <c r="O235" s="15"/>
      <c r="P235" s="15"/>
      <c r="Q235" s="15"/>
      <c r="R235" s="15"/>
      <c r="S235" s="15"/>
      <c r="T235" s="15"/>
      <c r="U235" s="15"/>
      <c r="V235" s="15"/>
      <c r="W235" s="15"/>
      <c r="X235" s="15"/>
      <c r="Y235" s="15"/>
      <c r="Z235" s="15"/>
    </row>
    <row r="236" spans="1:26" ht="12.75" customHeight="1">
      <c r="A236" s="15"/>
      <c r="B236" s="15"/>
      <c r="C236" s="15"/>
      <c r="D236" s="15"/>
      <c r="E236" s="15"/>
      <c r="F236" s="15"/>
      <c r="G236" s="15"/>
      <c r="H236" s="15"/>
      <c r="I236" s="15"/>
      <c r="J236" s="15"/>
      <c r="K236" s="15"/>
      <c r="L236" s="15"/>
      <c r="M236" s="15"/>
      <c r="N236" s="15"/>
      <c r="O236" s="15"/>
      <c r="P236" s="15"/>
      <c r="Q236" s="15"/>
      <c r="R236" s="15"/>
      <c r="S236" s="15"/>
      <c r="T236" s="15"/>
      <c r="U236" s="15"/>
      <c r="V236" s="15"/>
      <c r="W236" s="15"/>
      <c r="X236" s="15"/>
      <c r="Y236" s="15"/>
      <c r="Z236" s="15"/>
    </row>
    <row r="237" spans="1:26" ht="12.75" customHeight="1">
      <c r="A237" s="15"/>
      <c r="B237" s="15"/>
      <c r="C237" s="15"/>
      <c r="D237" s="15"/>
      <c r="E237" s="15"/>
      <c r="F237" s="15"/>
      <c r="G237" s="15"/>
      <c r="H237" s="15"/>
      <c r="I237" s="15"/>
      <c r="J237" s="15"/>
      <c r="K237" s="15"/>
      <c r="L237" s="15"/>
      <c r="M237" s="15"/>
      <c r="N237" s="15"/>
      <c r="O237" s="15"/>
      <c r="P237" s="15"/>
      <c r="Q237" s="15"/>
      <c r="R237" s="15"/>
      <c r="S237" s="15"/>
      <c r="T237" s="15"/>
      <c r="U237" s="15"/>
      <c r="V237" s="15"/>
      <c r="W237" s="15"/>
      <c r="X237" s="15"/>
      <c r="Y237" s="15"/>
      <c r="Z237" s="15"/>
    </row>
    <row r="238" spans="1:26" ht="12.75" customHeight="1">
      <c r="A238" s="15"/>
      <c r="B238" s="15"/>
      <c r="C238" s="15"/>
      <c r="D238" s="15"/>
      <c r="E238" s="15"/>
      <c r="F238" s="15"/>
      <c r="G238" s="15"/>
      <c r="H238" s="15"/>
      <c r="I238" s="15"/>
      <c r="J238" s="15"/>
      <c r="K238" s="15"/>
      <c r="L238" s="15"/>
      <c r="M238" s="15"/>
      <c r="N238" s="15"/>
      <c r="O238" s="15"/>
      <c r="P238" s="15"/>
      <c r="Q238" s="15"/>
      <c r="R238" s="15"/>
      <c r="S238" s="15"/>
      <c r="T238" s="15"/>
      <c r="U238" s="15"/>
      <c r="V238" s="15"/>
      <c r="W238" s="15"/>
      <c r="X238" s="15"/>
      <c r="Y238" s="15"/>
      <c r="Z238" s="15"/>
    </row>
    <row r="239" spans="1:26" ht="12.75" customHeight="1">
      <c r="A239" s="15"/>
      <c r="B239" s="15"/>
      <c r="C239" s="15"/>
      <c r="D239" s="15"/>
      <c r="E239" s="15"/>
      <c r="F239" s="15"/>
      <c r="G239" s="15"/>
      <c r="H239" s="15"/>
      <c r="I239" s="15"/>
      <c r="J239" s="15"/>
      <c r="K239" s="15"/>
      <c r="L239" s="15"/>
      <c r="M239" s="15"/>
      <c r="N239" s="15"/>
      <c r="O239" s="15"/>
      <c r="P239" s="15"/>
      <c r="Q239" s="15"/>
      <c r="R239" s="15"/>
      <c r="S239" s="15"/>
      <c r="T239" s="15"/>
      <c r="U239" s="15"/>
      <c r="V239" s="15"/>
      <c r="W239" s="15"/>
      <c r="X239" s="15"/>
      <c r="Y239" s="15"/>
      <c r="Z239" s="15"/>
    </row>
    <row r="240" spans="1:26" ht="12.75" customHeight="1">
      <c r="A240" s="15"/>
      <c r="B240" s="15"/>
      <c r="C240" s="15"/>
      <c r="D240" s="15"/>
      <c r="E240" s="15"/>
      <c r="F240" s="15"/>
      <c r="G240" s="15"/>
      <c r="H240" s="15"/>
      <c r="I240" s="15"/>
      <c r="J240" s="15"/>
      <c r="K240" s="15"/>
      <c r="L240" s="15"/>
      <c r="M240" s="15"/>
      <c r="N240" s="15"/>
      <c r="O240" s="15"/>
      <c r="P240" s="15"/>
      <c r="Q240" s="15"/>
      <c r="R240" s="15"/>
      <c r="S240" s="15"/>
      <c r="T240" s="15"/>
      <c r="U240" s="15"/>
      <c r="V240" s="15"/>
      <c r="W240" s="15"/>
      <c r="X240" s="15"/>
      <c r="Y240" s="15"/>
      <c r="Z240" s="15"/>
    </row>
    <row r="241" spans="1:26" ht="12.75" customHeight="1">
      <c r="A241" s="15"/>
      <c r="B241" s="15"/>
      <c r="C241" s="15"/>
      <c r="D241" s="15"/>
      <c r="E241" s="15"/>
      <c r="F241" s="15"/>
      <c r="G241" s="15"/>
      <c r="H241" s="15"/>
      <c r="I241" s="15"/>
      <c r="J241" s="15"/>
      <c r="K241" s="15"/>
      <c r="L241" s="15"/>
      <c r="M241" s="15"/>
      <c r="N241" s="15"/>
      <c r="O241" s="15"/>
      <c r="P241" s="15"/>
      <c r="Q241" s="15"/>
      <c r="R241" s="15"/>
      <c r="S241" s="15"/>
      <c r="T241" s="15"/>
      <c r="U241" s="15"/>
      <c r="V241" s="15"/>
      <c r="W241" s="15"/>
      <c r="X241" s="15"/>
      <c r="Y241" s="15"/>
      <c r="Z241" s="15"/>
    </row>
    <row r="242" spans="1:26" ht="12.75" customHeight="1">
      <c r="A242" s="15"/>
      <c r="B242" s="15"/>
      <c r="C242" s="15"/>
      <c r="D242" s="15"/>
      <c r="E242" s="15"/>
      <c r="F242" s="15"/>
      <c r="G242" s="15"/>
      <c r="H242" s="15"/>
      <c r="I242" s="15"/>
      <c r="J242" s="15"/>
      <c r="K242" s="15"/>
      <c r="L242" s="15"/>
      <c r="M242" s="15"/>
      <c r="N242" s="15"/>
      <c r="O242" s="15"/>
      <c r="P242" s="15"/>
      <c r="Q242" s="15"/>
      <c r="R242" s="15"/>
      <c r="S242" s="15"/>
      <c r="T242" s="15"/>
      <c r="U242" s="15"/>
      <c r="V242" s="15"/>
      <c r="W242" s="15"/>
      <c r="X242" s="15"/>
      <c r="Y242" s="15"/>
      <c r="Z242" s="15"/>
    </row>
    <row r="243" spans="1:26" ht="12.75" customHeight="1">
      <c r="A243" s="15"/>
      <c r="B243" s="15"/>
      <c r="C243" s="15"/>
      <c r="D243" s="15"/>
      <c r="E243" s="15"/>
      <c r="F243" s="15"/>
      <c r="G243" s="15"/>
      <c r="H243" s="15"/>
      <c r="I243" s="15"/>
      <c r="J243" s="15"/>
      <c r="K243" s="15"/>
      <c r="L243" s="15"/>
      <c r="M243" s="15"/>
      <c r="N243" s="15"/>
      <c r="O243" s="15"/>
      <c r="P243" s="15"/>
      <c r="Q243" s="15"/>
      <c r="R243" s="15"/>
      <c r="S243" s="15"/>
      <c r="T243" s="15"/>
      <c r="U243" s="15"/>
      <c r="V243" s="15"/>
      <c r="W243" s="15"/>
      <c r="X243" s="15"/>
      <c r="Y243" s="15"/>
      <c r="Z243" s="15"/>
    </row>
    <row r="244" spans="1:26" ht="12.75" customHeight="1">
      <c r="A244" s="15"/>
      <c r="B244" s="15"/>
      <c r="C244" s="15"/>
      <c r="D244" s="15"/>
      <c r="E244" s="15"/>
      <c r="F244" s="15"/>
      <c r="G244" s="15"/>
      <c r="H244" s="15"/>
      <c r="I244" s="15"/>
      <c r="J244" s="15"/>
      <c r="K244" s="15"/>
      <c r="L244" s="15"/>
      <c r="M244" s="15"/>
      <c r="N244" s="15"/>
      <c r="O244" s="15"/>
      <c r="P244" s="15"/>
      <c r="Q244" s="15"/>
      <c r="R244" s="15"/>
      <c r="S244" s="15"/>
      <c r="T244" s="15"/>
      <c r="U244" s="15"/>
      <c r="V244" s="15"/>
      <c r="W244" s="15"/>
      <c r="X244" s="15"/>
      <c r="Y244" s="15"/>
      <c r="Z244" s="15"/>
    </row>
    <row r="245" spans="1:26" ht="12.75" customHeight="1">
      <c r="A245" s="15"/>
      <c r="B245" s="15"/>
      <c r="C245" s="15"/>
      <c r="D245" s="15"/>
      <c r="E245" s="15"/>
      <c r="F245" s="15"/>
      <c r="G245" s="15"/>
      <c r="H245" s="15"/>
      <c r="I245" s="15"/>
      <c r="J245" s="15"/>
      <c r="K245" s="15"/>
      <c r="L245" s="15"/>
      <c r="M245" s="15"/>
      <c r="N245" s="15"/>
      <c r="O245" s="15"/>
      <c r="P245" s="15"/>
      <c r="Q245" s="15"/>
      <c r="R245" s="15"/>
      <c r="S245" s="15"/>
      <c r="T245" s="15"/>
      <c r="U245" s="15"/>
      <c r="V245" s="15"/>
      <c r="W245" s="15"/>
      <c r="X245" s="15"/>
      <c r="Y245" s="15"/>
      <c r="Z245" s="15"/>
    </row>
    <row r="246" spans="1:26" ht="12.75" customHeight="1">
      <c r="A246" s="15"/>
      <c r="B246" s="15"/>
      <c r="C246" s="15"/>
      <c r="D246" s="15"/>
      <c r="E246" s="15"/>
      <c r="F246" s="15"/>
      <c r="G246" s="15"/>
      <c r="H246" s="15"/>
      <c r="I246" s="15"/>
      <c r="J246" s="15"/>
      <c r="K246" s="15"/>
      <c r="L246" s="15"/>
      <c r="M246" s="15"/>
      <c r="N246" s="15"/>
      <c r="O246" s="15"/>
      <c r="P246" s="15"/>
      <c r="Q246" s="15"/>
      <c r="R246" s="15"/>
      <c r="S246" s="15"/>
      <c r="T246" s="15"/>
      <c r="U246" s="15"/>
      <c r="V246" s="15"/>
      <c r="W246" s="15"/>
      <c r="X246" s="15"/>
      <c r="Y246" s="15"/>
      <c r="Z246" s="15"/>
    </row>
    <row r="247" spans="1:26" ht="12.75" customHeight="1">
      <c r="A247" s="15"/>
      <c r="B247" s="15"/>
      <c r="C247" s="15"/>
      <c r="D247" s="15"/>
      <c r="E247" s="15"/>
      <c r="F247" s="15"/>
      <c r="G247" s="15"/>
      <c r="H247" s="15"/>
      <c r="I247" s="15"/>
      <c r="J247" s="15"/>
      <c r="K247" s="15"/>
      <c r="L247" s="15"/>
      <c r="M247" s="15"/>
      <c r="N247" s="15"/>
      <c r="O247" s="15"/>
      <c r="P247" s="15"/>
      <c r="Q247" s="15"/>
      <c r="R247" s="15"/>
      <c r="S247" s="15"/>
      <c r="T247" s="15"/>
      <c r="U247" s="15"/>
      <c r="V247" s="15"/>
      <c r="W247" s="15"/>
      <c r="X247" s="15"/>
      <c r="Y247" s="15"/>
      <c r="Z247" s="15"/>
    </row>
    <row r="248" spans="1:26" ht="12.75" customHeight="1">
      <c r="A248" s="15"/>
      <c r="B248" s="15"/>
      <c r="C248" s="15"/>
      <c r="D248" s="15"/>
      <c r="E248" s="15"/>
      <c r="F248" s="15"/>
      <c r="G248" s="15"/>
      <c r="H248" s="15"/>
      <c r="I248" s="15"/>
      <c r="J248" s="15"/>
      <c r="K248" s="15"/>
      <c r="L248" s="15"/>
      <c r="M248" s="15"/>
      <c r="N248" s="15"/>
      <c r="O248" s="15"/>
      <c r="P248" s="15"/>
      <c r="Q248" s="15"/>
      <c r="R248" s="15"/>
      <c r="S248" s="15"/>
      <c r="T248" s="15"/>
      <c r="U248" s="15"/>
      <c r="V248" s="15"/>
      <c r="W248" s="15"/>
      <c r="X248" s="15"/>
      <c r="Y248" s="15"/>
      <c r="Z248" s="15"/>
    </row>
    <row r="249" spans="1:26" ht="12.75" customHeight="1">
      <c r="A249" s="15"/>
      <c r="B249" s="15"/>
      <c r="C249" s="15"/>
      <c r="D249" s="15"/>
      <c r="E249" s="15"/>
      <c r="F249" s="15"/>
      <c r="G249" s="15"/>
      <c r="H249" s="15"/>
      <c r="I249" s="15"/>
      <c r="J249" s="15"/>
      <c r="K249" s="15"/>
      <c r="L249" s="15"/>
      <c r="M249" s="15"/>
      <c r="N249" s="15"/>
      <c r="O249" s="15"/>
      <c r="P249" s="15"/>
      <c r="Q249" s="15"/>
      <c r="R249" s="15"/>
      <c r="S249" s="15"/>
      <c r="T249" s="15"/>
      <c r="U249" s="15"/>
      <c r="V249" s="15"/>
      <c r="W249" s="15"/>
      <c r="X249" s="15"/>
      <c r="Y249" s="15"/>
      <c r="Z249" s="15"/>
    </row>
    <row r="250" spans="1:26" ht="12.75" customHeight="1">
      <c r="A250" s="15"/>
      <c r="B250" s="15"/>
      <c r="C250" s="15"/>
      <c r="D250" s="15"/>
      <c r="E250" s="15"/>
      <c r="F250" s="15"/>
      <c r="G250" s="15"/>
      <c r="H250" s="15"/>
      <c r="I250" s="15"/>
      <c r="J250" s="15"/>
      <c r="K250" s="15"/>
      <c r="L250" s="15"/>
      <c r="M250" s="15"/>
      <c r="N250" s="15"/>
      <c r="O250" s="15"/>
      <c r="P250" s="15"/>
      <c r="Q250" s="15"/>
      <c r="R250" s="15"/>
      <c r="S250" s="15"/>
      <c r="T250" s="15"/>
      <c r="U250" s="15"/>
      <c r="V250" s="15"/>
      <c r="W250" s="15"/>
      <c r="X250" s="15"/>
      <c r="Y250" s="15"/>
      <c r="Z250" s="15"/>
    </row>
    <row r="251" spans="1:26" ht="12.75" customHeight="1">
      <c r="A251" s="15"/>
      <c r="B251" s="15"/>
      <c r="C251" s="15"/>
      <c r="D251" s="15"/>
      <c r="E251" s="15"/>
      <c r="F251" s="15"/>
      <c r="G251" s="15"/>
      <c r="H251" s="15"/>
      <c r="I251" s="15"/>
      <c r="J251" s="15"/>
      <c r="K251" s="15"/>
      <c r="L251" s="15"/>
      <c r="M251" s="15"/>
      <c r="N251" s="15"/>
      <c r="O251" s="15"/>
      <c r="P251" s="15"/>
      <c r="Q251" s="15"/>
      <c r="R251" s="15"/>
      <c r="S251" s="15"/>
      <c r="T251" s="15"/>
      <c r="U251" s="15"/>
      <c r="V251" s="15"/>
      <c r="W251" s="15"/>
      <c r="X251" s="15"/>
      <c r="Y251" s="15"/>
      <c r="Z251" s="15"/>
    </row>
    <row r="252" spans="1:26" ht="12.75" customHeight="1">
      <c r="A252" s="15"/>
      <c r="B252" s="15"/>
      <c r="C252" s="15"/>
      <c r="D252" s="15"/>
      <c r="E252" s="15"/>
      <c r="F252" s="15"/>
      <c r="G252" s="15"/>
      <c r="H252" s="15"/>
      <c r="I252" s="15"/>
      <c r="J252" s="15"/>
      <c r="K252" s="15"/>
      <c r="L252" s="15"/>
      <c r="M252" s="15"/>
      <c r="N252" s="15"/>
      <c r="O252" s="15"/>
      <c r="P252" s="15"/>
      <c r="Q252" s="15"/>
      <c r="R252" s="15"/>
      <c r="S252" s="15"/>
      <c r="T252" s="15"/>
      <c r="U252" s="15"/>
      <c r="V252" s="15"/>
      <c r="W252" s="15"/>
      <c r="X252" s="15"/>
      <c r="Y252" s="15"/>
      <c r="Z252" s="15"/>
    </row>
    <row r="253" spans="1:26" ht="12.75" customHeight="1">
      <c r="A253" s="15"/>
      <c r="B253" s="15"/>
      <c r="C253" s="15"/>
      <c r="D253" s="15"/>
      <c r="E253" s="15"/>
      <c r="F253" s="15"/>
      <c r="G253" s="15"/>
      <c r="H253" s="15"/>
      <c r="I253" s="15"/>
      <c r="J253" s="15"/>
      <c r="K253" s="15"/>
      <c r="L253" s="15"/>
      <c r="M253" s="15"/>
      <c r="N253" s="15"/>
      <c r="O253" s="15"/>
      <c r="P253" s="15"/>
      <c r="Q253" s="15"/>
      <c r="R253" s="15"/>
      <c r="S253" s="15"/>
      <c r="T253" s="15"/>
      <c r="U253" s="15"/>
      <c r="V253" s="15"/>
      <c r="W253" s="15"/>
      <c r="X253" s="15"/>
      <c r="Y253" s="15"/>
      <c r="Z253" s="15"/>
    </row>
    <row r="254" spans="1:26" ht="12.75" customHeight="1">
      <c r="A254" s="15"/>
      <c r="B254" s="15"/>
      <c r="C254" s="15"/>
      <c r="D254" s="15"/>
      <c r="E254" s="15"/>
      <c r="F254" s="15"/>
      <c r="G254" s="15"/>
      <c r="H254" s="15"/>
      <c r="I254" s="15"/>
      <c r="J254" s="15"/>
      <c r="K254" s="15"/>
      <c r="L254" s="15"/>
      <c r="M254" s="15"/>
      <c r="N254" s="15"/>
      <c r="O254" s="15"/>
      <c r="P254" s="15"/>
      <c r="Q254" s="15"/>
      <c r="R254" s="15"/>
      <c r="S254" s="15"/>
      <c r="T254" s="15"/>
      <c r="U254" s="15"/>
      <c r="V254" s="15"/>
      <c r="W254" s="15"/>
      <c r="X254" s="15"/>
      <c r="Y254" s="15"/>
      <c r="Z254" s="15"/>
    </row>
    <row r="255" spans="1:26" ht="12.75" customHeight="1">
      <c r="A255" s="15"/>
      <c r="B255" s="15"/>
      <c r="C255" s="15"/>
      <c r="D255" s="15"/>
      <c r="E255" s="15"/>
      <c r="F255" s="15"/>
      <c r="G255" s="15"/>
      <c r="H255" s="15"/>
      <c r="I255" s="15"/>
      <c r="J255" s="15"/>
      <c r="K255" s="15"/>
      <c r="L255" s="15"/>
      <c r="M255" s="15"/>
      <c r="N255" s="15"/>
      <c r="O255" s="15"/>
      <c r="P255" s="15"/>
      <c r="Q255" s="15"/>
      <c r="R255" s="15"/>
      <c r="S255" s="15"/>
      <c r="T255" s="15"/>
      <c r="U255" s="15"/>
      <c r="V255" s="15"/>
      <c r="W255" s="15"/>
      <c r="X255" s="15"/>
      <c r="Y255" s="15"/>
      <c r="Z255" s="15"/>
    </row>
    <row r="256" spans="1:26" ht="12.75" customHeight="1">
      <c r="A256" s="15"/>
      <c r="B256" s="15"/>
      <c r="C256" s="15"/>
      <c r="D256" s="15"/>
      <c r="E256" s="15"/>
      <c r="F256" s="15"/>
      <c r="G256" s="15"/>
      <c r="H256" s="15"/>
      <c r="I256" s="15"/>
      <c r="J256" s="15"/>
      <c r="K256" s="15"/>
      <c r="L256" s="15"/>
      <c r="M256" s="15"/>
      <c r="N256" s="15"/>
      <c r="O256" s="15"/>
      <c r="P256" s="15"/>
      <c r="Q256" s="15"/>
      <c r="R256" s="15"/>
      <c r="S256" s="15"/>
      <c r="T256" s="15"/>
      <c r="U256" s="15"/>
      <c r="V256" s="15"/>
      <c r="W256" s="15"/>
      <c r="X256" s="15"/>
      <c r="Y256" s="15"/>
      <c r="Z256" s="15"/>
    </row>
    <row r="257" spans="1:26" ht="12.75" customHeight="1">
      <c r="A257" s="15"/>
      <c r="B257" s="15"/>
      <c r="C257" s="15"/>
      <c r="D257" s="15"/>
      <c r="E257" s="15"/>
      <c r="F257" s="15"/>
      <c r="G257" s="15"/>
      <c r="H257" s="15"/>
      <c r="I257" s="15"/>
      <c r="J257" s="15"/>
      <c r="K257" s="15"/>
      <c r="L257" s="15"/>
      <c r="M257" s="15"/>
      <c r="N257" s="15"/>
      <c r="O257" s="15"/>
      <c r="P257" s="15"/>
      <c r="Q257" s="15"/>
      <c r="R257" s="15"/>
      <c r="S257" s="15"/>
      <c r="T257" s="15"/>
      <c r="U257" s="15"/>
      <c r="V257" s="15"/>
      <c r="W257" s="15"/>
      <c r="X257" s="15"/>
      <c r="Y257" s="15"/>
      <c r="Z257" s="15"/>
    </row>
    <row r="258" spans="1:26" ht="12.75" customHeight="1">
      <c r="A258" s="15"/>
      <c r="B258" s="15"/>
      <c r="C258" s="15"/>
      <c r="D258" s="15"/>
      <c r="E258" s="15"/>
      <c r="F258" s="15"/>
      <c r="G258" s="15"/>
      <c r="H258" s="15"/>
      <c r="I258" s="15"/>
      <c r="J258" s="15"/>
      <c r="K258" s="15"/>
      <c r="L258" s="15"/>
      <c r="M258" s="15"/>
      <c r="N258" s="15"/>
      <c r="O258" s="15"/>
      <c r="P258" s="15"/>
      <c r="Q258" s="15"/>
      <c r="R258" s="15"/>
      <c r="S258" s="15"/>
      <c r="T258" s="15"/>
      <c r="U258" s="15"/>
      <c r="V258" s="15"/>
      <c r="W258" s="15"/>
      <c r="X258" s="15"/>
      <c r="Y258" s="15"/>
      <c r="Z258" s="15"/>
    </row>
    <row r="259" spans="1:26" ht="12.75" customHeight="1">
      <c r="A259" s="15"/>
      <c r="B259" s="15"/>
      <c r="C259" s="15"/>
      <c r="D259" s="15"/>
      <c r="E259" s="15"/>
      <c r="F259" s="15"/>
      <c r="G259" s="15"/>
      <c r="H259" s="15"/>
      <c r="I259" s="15"/>
      <c r="J259" s="15"/>
      <c r="K259" s="15"/>
      <c r="L259" s="15"/>
      <c r="M259" s="15"/>
      <c r="N259" s="15"/>
      <c r="O259" s="15"/>
      <c r="P259" s="15"/>
      <c r="Q259" s="15"/>
      <c r="R259" s="15"/>
      <c r="S259" s="15"/>
      <c r="T259" s="15"/>
      <c r="U259" s="15"/>
      <c r="V259" s="15"/>
      <c r="W259" s="15"/>
      <c r="X259" s="15"/>
      <c r="Y259" s="15"/>
      <c r="Z259" s="15"/>
    </row>
    <row r="260" spans="1:26" ht="12.75" customHeight="1">
      <c r="A260" s="15"/>
      <c r="B260" s="15"/>
      <c r="C260" s="15"/>
      <c r="D260" s="15"/>
      <c r="E260" s="15"/>
      <c r="F260" s="15"/>
      <c r="G260" s="15"/>
      <c r="H260" s="15"/>
      <c r="I260" s="15"/>
      <c r="J260" s="15"/>
      <c r="K260" s="15"/>
      <c r="L260" s="15"/>
      <c r="M260" s="15"/>
      <c r="N260" s="15"/>
      <c r="O260" s="15"/>
      <c r="P260" s="15"/>
      <c r="Q260" s="15"/>
      <c r="R260" s="15"/>
      <c r="S260" s="15"/>
      <c r="T260" s="15"/>
      <c r="U260" s="15"/>
      <c r="V260" s="15"/>
      <c r="W260" s="15"/>
      <c r="X260" s="15"/>
      <c r="Y260" s="15"/>
      <c r="Z260" s="15"/>
    </row>
    <row r="261" spans="1:26" ht="12.75" customHeight="1">
      <c r="A261" s="15"/>
      <c r="B261" s="15"/>
      <c r="C261" s="15"/>
      <c r="D261" s="15"/>
      <c r="E261" s="15"/>
      <c r="F261" s="15"/>
      <c r="G261" s="15"/>
      <c r="H261" s="15"/>
      <c r="I261" s="15"/>
      <c r="J261" s="15"/>
      <c r="K261" s="15"/>
      <c r="L261" s="15"/>
      <c r="M261" s="15"/>
      <c r="N261" s="15"/>
      <c r="O261" s="15"/>
      <c r="P261" s="15"/>
      <c r="Q261" s="15"/>
      <c r="R261" s="15"/>
      <c r="S261" s="15"/>
      <c r="T261" s="15"/>
      <c r="U261" s="15"/>
      <c r="V261" s="15"/>
      <c r="W261" s="15"/>
      <c r="X261" s="15"/>
      <c r="Y261" s="15"/>
      <c r="Z261" s="15"/>
    </row>
    <row r="262" spans="1:26" ht="12.75" customHeight="1">
      <c r="A262" s="15"/>
      <c r="B262" s="15"/>
      <c r="C262" s="15"/>
      <c r="D262" s="15"/>
      <c r="E262" s="15"/>
      <c r="F262" s="15"/>
      <c r="G262" s="15"/>
      <c r="H262" s="15"/>
      <c r="I262" s="15"/>
      <c r="J262" s="15"/>
      <c r="K262" s="15"/>
      <c r="L262" s="15"/>
      <c r="M262" s="15"/>
      <c r="N262" s="15"/>
      <c r="O262" s="15"/>
      <c r="P262" s="15"/>
      <c r="Q262" s="15"/>
      <c r="R262" s="15"/>
      <c r="S262" s="15"/>
      <c r="T262" s="15"/>
      <c r="U262" s="15"/>
      <c r="V262" s="15"/>
      <c r="W262" s="15"/>
      <c r="X262" s="15"/>
      <c r="Y262" s="15"/>
      <c r="Z262" s="15"/>
    </row>
    <row r="263" spans="1:26" ht="12.75" customHeight="1">
      <c r="A263" s="15"/>
      <c r="B263" s="15"/>
      <c r="C263" s="15"/>
      <c r="D263" s="15"/>
      <c r="E263" s="15"/>
      <c r="F263" s="15"/>
      <c r="G263" s="15"/>
      <c r="H263" s="15"/>
      <c r="I263" s="15"/>
      <c r="J263" s="15"/>
      <c r="K263" s="15"/>
      <c r="L263" s="15"/>
      <c r="M263" s="15"/>
      <c r="N263" s="15"/>
      <c r="O263" s="15"/>
      <c r="P263" s="15"/>
      <c r="Q263" s="15"/>
      <c r="R263" s="15"/>
      <c r="S263" s="15"/>
      <c r="T263" s="15"/>
      <c r="U263" s="15"/>
      <c r="V263" s="15"/>
      <c r="W263" s="15"/>
      <c r="X263" s="15"/>
      <c r="Y263" s="15"/>
      <c r="Z263" s="15"/>
    </row>
    <row r="264" spans="1:26" ht="12.75" customHeight="1">
      <c r="A264" s="15"/>
      <c r="B264" s="15"/>
      <c r="C264" s="15"/>
      <c r="D264" s="15"/>
      <c r="E264" s="15"/>
      <c r="F264" s="15"/>
      <c r="G264" s="15"/>
      <c r="H264" s="15"/>
      <c r="I264" s="15"/>
      <c r="J264" s="15"/>
      <c r="K264" s="15"/>
      <c r="L264" s="15"/>
      <c r="M264" s="15"/>
      <c r="N264" s="15"/>
      <c r="O264" s="15"/>
      <c r="P264" s="15"/>
      <c r="Q264" s="15"/>
      <c r="R264" s="15"/>
      <c r="S264" s="15"/>
      <c r="T264" s="15"/>
      <c r="U264" s="15"/>
      <c r="V264" s="15"/>
      <c r="W264" s="15"/>
      <c r="X264" s="15"/>
      <c r="Y264" s="15"/>
      <c r="Z264" s="15"/>
    </row>
    <row r="265" spans="1:26" ht="12.75" customHeight="1">
      <c r="A265" s="15"/>
      <c r="B265" s="15"/>
      <c r="C265" s="15"/>
      <c r="D265" s="15"/>
      <c r="E265" s="15"/>
      <c r="F265" s="15"/>
      <c r="G265" s="15"/>
      <c r="H265" s="15"/>
      <c r="I265" s="15"/>
      <c r="J265" s="15"/>
      <c r="K265" s="15"/>
      <c r="L265" s="15"/>
      <c r="M265" s="15"/>
      <c r="N265" s="15"/>
      <c r="O265" s="15"/>
      <c r="P265" s="15"/>
      <c r="Q265" s="15"/>
      <c r="R265" s="15"/>
      <c r="S265" s="15"/>
      <c r="T265" s="15"/>
      <c r="U265" s="15"/>
      <c r="V265" s="15"/>
      <c r="W265" s="15"/>
      <c r="X265" s="15"/>
      <c r="Y265" s="15"/>
      <c r="Z265" s="15"/>
    </row>
    <row r="266" spans="1:26" ht="12.75" customHeight="1">
      <c r="A266" s="15"/>
      <c r="B266" s="15"/>
      <c r="C266" s="15"/>
      <c r="D266" s="15"/>
      <c r="E266" s="15"/>
      <c r="F266" s="15"/>
      <c r="G266" s="15"/>
      <c r="H266" s="15"/>
      <c r="I266" s="15"/>
      <c r="J266" s="15"/>
      <c r="K266" s="15"/>
      <c r="L266" s="15"/>
      <c r="M266" s="15"/>
      <c r="N266" s="15"/>
      <c r="O266" s="15"/>
      <c r="P266" s="15"/>
      <c r="Q266" s="15"/>
      <c r="R266" s="15"/>
      <c r="S266" s="15"/>
      <c r="T266" s="15"/>
      <c r="U266" s="15"/>
      <c r="V266" s="15"/>
      <c r="W266" s="15"/>
      <c r="X266" s="15"/>
      <c r="Y266" s="15"/>
      <c r="Z266" s="15"/>
    </row>
    <row r="267" spans="1:26" ht="12.75" customHeight="1">
      <c r="A267" s="15"/>
      <c r="B267" s="15"/>
      <c r="C267" s="15"/>
      <c r="D267" s="15"/>
      <c r="E267" s="15"/>
      <c r="F267" s="15"/>
      <c r="G267" s="15"/>
      <c r="H267" s="15"/>
      <c r="I267" s="15"/>
      <c r="J267" s="15"/>
      <c r="K267" s="15"/>
      <c r="L267" s="15"/>
      <c r="M267" s="15"/>
      <c r="N267" s="15"/>
      <c r="O267" s="15"/>
      <c r="P267" s="15"/>
      <c r="Q267" s="15"/>
      <c r="R267" s="15"/>
      <c r="S267" s="15"/>
      <c r="T267" s="15"/>
      <c r="U267" s="15"/>
      <c r="V267" s="15"/>
      <c r="W267" s="15"/>
      <c r="X267" s="15"/>
      <c r="Y267" s="15"/>
      <c r="Z267" s="15"/>
    </row>
    <row r="268" spans="1:26" ht="12.75" customHeight="1">
      <c r="A268" s="15"/>
      <c r="B268" s="15"/>
      <c r="C268" s="15"/>
      <c r="D268" s="15"/>
      <c r="E268" s="15"/>
      <c r="F268" s="15"/>
      <c r="G268" s="15"/>
      <c r="H268" s="15"/>
      <c r="I268" s="15"/>
      <c r="J268" s="15"/>
      <c r="K268" s="15"/>
      <c r="L268" s="15"/>
      <c r="M268" s="15"/>
      <c r="N268" s="15"/>
      <c r="O268" s="15"/>
      <c r="P268" s="15"/>
      <c r="Q268" s="15"/>
      <c r="R268" s="15"/>
      <c r="S268" s="15"/>
      <c r="T268" s="15"/>
      <c r="U268" s="15"/>
      <c r="V268" s="15"/>
      <c r="W268" s="15"/>
      <c r="X268" s="15"/>
      <c r="Y268" s="15"/>
      <c r="Z268" s="15"/>
    </row>
    <row r="269" spans="1:26" ht="12.75" customHeight="1">
      <c r="A269" s="15"/>
      <c r="B269" s="15"/>
      <c r="C269" s="15"/>
      <c r="D269" s="15"/>
      <c r="E269" s="15"/>
      <c r="F269" s="15"/>
      <c r="G269" s="15"/>
      <c r="H269" s="15"/>
      <c r="I269" s="15"/>
      <c r="J269" s="15"/>
      <c r="K269" s="15"/>
      <c r="L269" s="15"/>
      <c r="M269" s="15"/>
      <c r="N269" s="15"/>
      <c r="O269" s="15"/>
      <c r="P269" s="15"/>
      <c r="Q269" s="15"/>
      <c r="R269" s="15"/>
      <c r="S269" s="15"/>
      <c r="T269" s="15"/>
      <c r="U269" s="15"/>
      <c r="V269" s="15"/>
      <c r="W269" s="15"/>
      <c r="X269" s="15"/>
      <c r="Y269" s="15"/>
      <c r="Z269" s="15"/>
    </row>
    <row r="270" spans="1:26" ht="12.75" customHeight="1">
      <c r="A270" s="15"/>
      <c r="B270" s="15"/>
      <c r="C270" s="15"/>
      <c r="D270" s="15"/>
      <c r="E270" s="15"/>
      <c r="F270" s="15"/>
      <c r="G270" s="15"/>
      <c r="H270" s="15"/>
      <c r="I270" s="15"/>
      <c r="J270" s="15"/>
      <c r="K270" s="15"/>
      <c r="L270" s="15"/>
      <c r="M270" s="15"/>
      <c r="N270" s="15"/>
      <c r="O270" s="15"/>
      <c r="P270" s="15"/>
      <c r="Q270" s="15"/>
      <c r="R270" s="15"/>
      <c r="S270" s="15"/>
      <c r="T270" s="15"/>
      <c r="U270" s="15"/>
      <c r="V270" s="15"/>
      <c r="W270" s="15"/>
      <c r="X270" s="15"/>
      <c r="Y270" s="15"/>
      <c r="Z270" s="15"/>
    </row>
    <row r="271" spans="1:26" ht="12.75" customHeight="1">
      <c r="A271" s="15"/>
      <c r="B271" s="15"/>
      <c r="C271" s="15"/>
      <c r="D271" s="15"/>
      <c r="E271" s="15"/>
      <c r="F271" s="15"/>
      <c r="G271" s="15"/>
      <c r="H271" s="15"/>
      <c r="I271" s="15"/>
      <c r="J271" s="15"/>
      <c r="K271" s="15"/>
      <c r="L271" s="15"/>
      <c r="M271" s="15"/>
      <c r="N271" s="15"/>
      <c r="O271" s="15"/>
      <c r="P271" s="15"/>
      <c r="Q271" s="15"/>
      <c r="R271" s="15"/>
      <c r="S271" s="15"/>
      <c r="T271" s="15"/>
      <c r="U271" s="15"/>
      <c r="V271" s="15"/>
      <c r="W271" s="15"/>
      <c r="X271" s="15"/>
      <c r="Y271" s="15"/>
      <c r="Z271" s="15"/>
    </row>
    <row r="272" spans="1:26" ht="12.75" customHeight="1">
      <c r="A272" s="15"/>
      <c r="B272" s="15"/>
      <c r="C272" s="15"/>
      <c r="D272" s="15"/>
      <c r="E272" s="15"/>
      <c r="F272" s="15"/>
      <c r="G272" s="15"/>
      <c r="H272" s="15"/>
      <c r="I272" s="15"/>
      <c r="J272" s="15"/>
      <c r="K272" s="15"/>
      <c r="L272" s="15"/>
      <c r="M272" s="15"/>
      <c r="N272" s="15"/>
      <c r="O272" s="15"/>
      <c r="P272" s="15"/>
      <c r="Q272" s="15"/>
      <c r="R272" s="15"/>
      <c r="S272" s="15"/>
      <c r="T272" s="15"/>
      <c r="U272" s="15"/>
      <c r="V272" s="15"/>
      <c r="W272" s="15"/>
      <c r="X272" s="15"/>
      <c r="Y272" s="15"/>
      <c r="Z272" s="15"/>
    </row>
    <row r="273" spans="1:26" ht="12.75" customHeight="1">
      <c r="A273" s="15"/>
      <c r="B273" s="15"/>
      <c r="C273" s="15"/>
      <c r="D273" s="15"/>
      <c r="E273" s="15"/>
      <c r="F273" s="15"/>
      <c r="G273" s="15"/>
      <c r="H273" s="15"/>
      <c r="I273" s="15"/>
      <c r="J273" s="15"/>
      <c r="K273" s="15"/>
      <c r="L273" s="15"/>
      <c r="M273" s="15"/>
      <c r="N273" s="15"/>
      <c r="O273" s="15"/>
      <c r="P273" s="15"/>
      <c r="Q273" s="15"/>
      <c r="R273" s="15"/>
      <c r="S273" s="15"/>
      <c r="T273" s="15"/>
      <c r="U273" s="15"/>
      <c r="V273" s="15"/>
      <c r="W273" s="15"/>
      <c r="X273" s="15"/>
      <c r="Y273" s="15"/>
      <c r="Z273" s="15"/>
    </row>
    <row r="274" spans="1:26" ht="12.75" customHeight="1">
      <c r="A274" s="15"/>
      <c r="B274" s="15"/>
      <c r="C274" s="15"/>
      <c r="D274" s="15"/>
      <c r="E274" s="15"/>
      <c r="F274" s="15"/>
      <c r="G274" s="15"/>
      <c r="H274" s="15"/>
      <c r="I274" s="15"/>
      <c r="J274" s="15"/>
      <c r="K274" s="15"/>
      <c r="L274" s="15"/>
      <c r="M274" s="15"/>
      <c r="N274" s="15"/>
      <c r="O274" s="15"/>
      <c r="P274" s="15"/>
      <c r="Q274" s="15"/>
      <c r="R274" s="15"/>
      <c r="S274" s="15"/>
      <c r="T274" s="15"/>
      <c r="U274" s="15"/>
      <c r="V274" s="15"/>
      <c r="W274" s="15"/>
      <c r="X274" s="15"/>
      <c r="Y274" s="15"/>
      <c r="Z274" s="15"/>
    </row>
    <row r="275" spans="1:26" ht="12.75" customHeight="1">
      <c r="A275" s="15"/>
      <c r="B275" s="15"/>
      <c r="C275" s="15"/>
      <c r="D275" s="15"/>
      <c r="E275" s="15"/>
      <c r="F275" s="15"/>
      <c r="G275" s="15"/>
      <c r="H275" s="15"/>
      <c r="I275" s="15"/>
      <c r="J275" s="15"/>
      <c r="K275" s="15"/>
      <c r="L275" s="15"/>
      <c r="M275" s="15"/>
      <c r="N275" s="15"/>
      <c r="O275" s="15"/>
      <c r="P275" s="15"/>
      <c r="Q275" s="15"/>
      <c r="R275" s="15"/>
      <c r="S275" s="15"/>
      <c r="T275" s="15"/>
      <c r="U275" s="15"/>
      <c r="V275" s="15"/>
      <c r="W275" s="15"/>
      <c r="X275" s="15"/>
      <c r="Y275" s="15"/>
      <c r="Z275" s="15"/>
    </row>
    <row r="276" spans="1:26" ht="12.75" customHeight="1">
      <c r="A276" s="15"/>
      <c r="B276" s="15"/>
      <c r="C276" s="15"/>
      <c r="D276" s="15"/>
      <c r="E276" s="15"/>
      <c r="F276" s="15"/>
      <c r="G276" s="15"/>
      <c r="H276" s="15"/>
      <c r="I276" s="15"/>
      <c r="J276" s="15"/>
      <c r="K276" s="15"/>
      <c r="L276" s="15"/>
      <c r="M276" s="15"/>
      <c r="N276" s="15"/>
      <c r="O276" s="15"/>
      <c r="P276" s="15"/>
      <c r="Q276" s="15"/>
      <c r="R276" s="15"/>
      <c r="S276" s="15"/>
      <c r="T276" s="15"/>
      <c r="U276" s="15"/>
      <c r="V276" s="15"/>
      <c r="W276" s="15"/>
      <c r="X276" s="15"/>
      <c r="Y276" s="15"/>
      <c r="Z276" s="15"/>
    </row>
    <row r="277" spans="1:26" ht="12.75" customHeight="1">
      <c r="A277" s="15"/>
      <c r="B277" s="15"/>
      <c r="C277" s="15"/>
      <c r="D277" s="15"/>
      <c r="E277" s="15"/>
      <c r="F277" s="15"/>
      <c r="G277" s="15"/>
      <c r="H277" s="15"/>
      <c r="I277" s="15"/>
      <c r="J277" s="15"/>
      <c r="K277" s="15"/>
      <c r="L277" s="15"/>
      <c r="M277" s="15"/>
      <c r="N277" s="15"/>
      <c r="O277" s="15"/>
      <c r="P277" s="15"/>
      <c r="Q277" s="15"/>
      <c r="R277" s="15"/>
      <c r="S277" s="15"/>
      <c r="T277" s="15"/>
      <c r="U277" s="15"/>
      <c r="V277" s="15"/>
      <c r="W277" s="15"/>
      <c r="X277" s="15"/>
      <c r="Y277" s="15"/>
      <c r="Z277" s="15"/>
    </row>
    <row r="278" spans="1:26" ht="12.75" customHeight="1">
      <c r="A278" s="15"/>
      <c r="B278" s="15"/>
      <c r="C278" s="15"/>
      <c r="D278" s="15"/>
      <c r="E278" s="15"/>
      <c r="F278" s="15"/>
      <c r="G278" s="15"/>
      <c r="H278" s="15"/>
      <c r="I278" s="15"/>
      <c r="J278" s="15"/>
      <c r="K278" s="15"/>
      <c r="L278" s="15"/>
      <c r="M278" s="15"/>
      <c r="N278" s="15"/>
      <c r="O278" s="15"/>
      <c r="P278" s="15"/>
      <c r="Q278" s="15"/>
      <c r="R278" s="15"/>
      <c r="S278" s="15"/>
      <c r="T278" s="15"/>
      <c r="U278" s="15"/>
      <c r="V278" s="15"/>
      <c r="W278" s="15"/>
      <c r="X278" s="15"/>
      <c r="Y278" s="15"/>
      <c r="Z278" s="15"/>
    </row>
    <row r="279" spans="1:26" ht="12.75" customHeight="1">
      <c r="A279" s="15"/>
      <c r="B279" s="15"/>
      <c r="C279" s="15"/>
      <c r="D279" s="15"/>
      <c r="E279" s="15"/>
      <c r="F279" s="15"/>
      <c r="G279" s="15"/>
      <c r="H279" s="15"/>
      <c r="I279" s="15"/>
      <c r="J279" s="15"/>
      <c r="K279" s="15"/>
      <c r="L279" s="15"/>
      <c r="M279" s="15"/>
      <c r="N279" s="15"/>
      <c r="O279" s="15"/>
      <c r="P279" s="15"/>
      <c r="Q279" s="15"/>
      <c r="R279" s="15"/>
      <c r="S279" s="15"/>
      <c r="T279" s="15"/>
      <c r="U279" s="15"/>
      <c r="V279" s="15"/>
      <c r="W279" s="15"/>
      <c r="X279" s="15"/>
      <c r="Y279" s="15"/>
      <c r="Z279" s="15"/>
    </row>
    <row r="280" spans="1:26" ht="12.75" customHeight="1">
      <c r="A280" s="15"/>
      <c r="B280" s="15"/>
      <c r="C280" s="15"/>
      <c r="D280" s="15"/>
      <c r="E280" s="15"/>
      <c r="F280" s="15"/>
      <c r="G280" s="15"/>
      <c r="H280" s="15"/>
      <c r="I280" s="15"/>
      <c r="J280" s="15"/>
      <c r="K280" s="15"/>
      <c r="L280" s="15"/>
      <c r="M280" s="15"/>
      <c r="N280" s="15"/>
      <c r="O280" s="15"/>
      <c r="P280" s="15"/>
      <c r="Q280" s="15"/>
      <c r="R280" s="15"/>
      <c r="S280" s="15"/>
      <c r="T280" s="15"/>
      <c r="U280" s="15"/>
      <c r="V280" s="15"/>
      <c r="W280" s="15"/>
      <c r="X280" s="15"/>
      <c r="Y280" s="15"/>
      <c r="Z280" s="15"/>
    </row>
    <row r="281" spans="1:26" ht="12.75" customHeight="1">
      <c r="A281" s="15"/>
      <c r="B281" s="15"/>
      <c r="C281" s="15"/>
      <c r="D281" s="15"/>
      <c r="E281" s="15"/>
      <c r="F281" s="15"/>
      <c r="G281" s="15"/>
      <c r="H281" s="15"/>
      <c r="I281" s="15"/>
      <c r="J281" s="15"/>
      <c r="K281" s="15"/>
      <c r="L281" s="15"/>
      <c r="M281" s="15"/>
      <c r="N281" s="15"/>
      <c r="O281" s="15"/>
      <c r="P281" s="15"/>
      <c r="Q281" s="15"/>
      <c r="R281" s="15"/>
      <c r="S281" s="15"/>
      <c r="T281" s="15"/>
      <c r="U281" s="15"/>
      <c r="V281" s="15"/>
      <c r="W281" s="15"/>
      <c r="X281" s="15"/>
      <c r="Y281" s="15"/>
      <c r="Z281" s="15"/>
    </row>
    <row r="282" spans="1:26" ht="12.75" customHeight="1">
      <c r="A282" s="15"/>
      <c r="B282" s="15"/>
      <c r="C282" s="15"/>
      <c r="D282" s="15"/>
      <c r="E282" s="15"/>
      <c r="F282" s="15"/>
      <c r="G282" s="15"/>
      <c r="H282" s="15"/>
      <c r="I282" s="15"/>
      <c r="J282" s="15"/>
      <c r="K282" s="15"/>
      <c r="L282" s="15"/>
      <c r="M282" s="15"/>
      <c r="N282" s="15"/>
      <c r="O282" s="15"/>
      <c r="P282" s="15"/>
      <c r="Q282" s="15"/>
      <c r="R282" s="15"/>
      <c r="S282" s="15"/>
      <c r="T282" s="15"/>
      <c r="U282" s="15"/>
      <c r="V282" s="15"/>
      <c r="W282" s="15"/>
      <c r="X282" s="15"/>
      <c r="Y282" s="15"/>
      <c r="Z282" s="15"/>
    </row>
    <row r="283" spans="1:26" ht="12.75" customHeight="1">
      <c r="A283" s="15"/>
      <c r="B283" s="15"/>
      <c r="C283" s="15"/>
      <c r="D283" s="15"/>
      <c r="E283" s="15"/>
      <c r="F283" s="15"/>
      <c r="G283" s="15"/>
      <c r="H283" s="15"/>
      <c r="I283" s="15"/>
      <c r="J283" s="15"/>
      <c r="K283" s="15"/>
      <c r="L283" s="15"/>
      <c r="M283" s="15"/>
      <c r="N283" s="15"/>
      <c r="O283" s="15"/>
      <c r="P283" s="15"/>
      <c r="Q283" s="15"/>
      <c r="R283" s="15"/>
      <c r="S283" s="15"/>
      <c r="T283" s="15"/>
      <c r="U283" s="15"/>
      <c r="V283" s="15"/>
      <c r="W283" s="15"/>
      <c r="X283" s="15"/>
      <c r="Y283" s="15"/>
      <c r="Z283" s="15"/>
    </row>
    <row r="284" spans="1:26" ht="12.75" customHeight="1">
      <c r="A284" s="15"/>
      <c r="B284" s="15"/>
      <c r="C284" s="15"/>
      <c r="D284" s="15"/>
      <c r="E284" s="15"/>
      <c r="F284" s="15"/>
      <c r="G284" s="15"/>
      <c r="H284" s="15"/>
      <c r="I284" s="15"/>
      <c r="J284" s="15"/>
      <c r="K284" s="15"/>
      <c r="L284" s="15"/>
      <c r="M284" s="15"/>
      <c r="N284" s="15"/>
      <c r="O284" s="15"/>
      <c r="P284" s="15"/>
      <c r="Q284" s="15"/>
      <c r="R284" s="15"/>
      <c r="S284" s="15"/>
      <c r="T284" s="15"/>
      <c r="U284" s="15"/>
      <c r="V284" s="15"/>
      <c r="W284" s="15"/>
      <c r="X284" s="15"/>
      <c r="Y284" s="15"/>
      <c r="Z284" s="15"/>
    </row>
    <row r="285" spans="1:26" ht="12.75" customHeight="1">
      <c r="A285" s="15"/>
      <c r="B285" s="15"/>
      <c r="C285" s="15"/>
      <c r="D285" s="15"/>
      <c r="E285" s="15"/>
      <c r="F285" s="15"/>
      <c r="G285" s="15"/>
      <c r="H285" s="15"/>
      <c r="I285" s="15"/>
      <c r="J285" s="15"/>
      <c r="K285" s="15"/>
      <c r="L285" s="15"/>
      <c r="M285" s="15"/>
      <c r="N285" s="15"/>
      <c r="O285" s="15"/>
      <c r="P285" s="15"/>
      <c r="Q285" s="15"/>
      <c r="R285" s="15"/>
      <c r="S285" s="15"/>
      <c r="T285" s="15"/>
      <c r="U285" s="15"/>
      <c r="V285" s="15"/>
      <c r="W285" s="15"/>
      <c r="X285" s="15"/>
      <c r="Y285" s="15"/>
      <c r="Z285" s="15"/>
    </row>
    <row r="286" spans="1:26" ht="12.75" customHeight="1">
      <c r="A286" s="15"/>
      <c r="B286" s="15"/>
      <c r="C286" s="15"/>
      <c r="D286" s="15"/>
      <c r="E286" s="15"/>
      <c r="F286" s="15"/>
      <c r="G286" s="15"/>
      <c r="H286" s="15"/>
      <c r="I286" s="15"/>
      <c r="J286" s="15"/>
      <c r="K286" s="15"/>
      <c r="L286" s="15"/>
      <c r="M286" s="15"/>
      <c r="N286" s="15"/>
      <c r="O286" s="15"/>
      <c r="P286" s="15"/>
      <c r="Q286" s="15"/>
      <c r="R286" s="15"/>
      <c r="S286" s="15"/>
      <c r="T286" s="15"/>
      <c r="U286" s="15"/>
      <c r="V286" s="15"/>
      <c r="W286" s="15"/>
      <c r="X286" s="15"/>
      <c r="Y286" s="15"/>
      <c r="Z286" s="15"/>
    </row>
    <row r="287" spans="1:26" ht="12.75" customHeight="1">
      <c r="A287" s="15"/>
      <c r="B287" s="15"/>
      <c r="C287" s="15"/>
      <c r="D287" s="15"/>
      <c r="E287" s="15"/>
      <c r="F287" s="15"/>
      <c r="G287" s="15"/>
      <c r="H287" s="15"/>
      <c r="I287" s="15"/>
      <c r="J287" s="15"/>
      <c r="K287" s="15"/>
      <c r="L287" s="15"/>
      <c r="M287" s="15"/>
      <c r="N287" s="15"/>
      <c r="O287" s="15"/>
      <c r="P287" s="15"/>
      <c r="Q287" s="15"/>
      <c r="R287" s="15"/>
      <c r="S287" s="15"/>
      <c r="T287" s="15"/>
      <c r="U287" s="15"/>
      <c r="V287" s="15"/>
      <c r="W287" s="15"/>
      <c r="X287" s="15"/>
      <c r="Y287" s="15"/>
      <c r="Z287" s="15"/>
    </row>
    <row r="288" spans="1:26" ht="12.75" customHeight="1">
      <c r="A288" s="15"/>
      <c r="B288" s="15"/>
      <c r="C288" s="15"/>
      <c r="D288" s="15"/>
      <c r="E288" s="15"/>
      <c r="F288" s="15"/>
      <c r="G288" s="15"/>
      <c r="H288" s="15"/>
      <c r="I288" s="15"/>
      <c r="J288" s="15"/>
      <c r="K288" s="15"/>
      <c r="L288" s="15"/>
      <c r="M288" s="15"/>
      <c r="N288" s="15"/>
      <c r="O288" s="15"/>
      <c r="P288" s="15"/>
      <c r="Q288" s="15"/>
      <c r="R288" s="15"/>
      <c r="S288" s="15"/>
      <c r="T288" s="15"/>
      <c r="U288" s="15"/>
      <c r="V288" s="15"/>
      <c r="W288" s="15"/>
      <c r="X288" s="15"/>
      <c r="Y288" s="15"/>
      <c r="Z288" s="15"/>
    </row>
    <row r="289" spans="1:26" ht="12.75" customHeight="1">
      <c r="A289" s="15"/>
      <c r="B289" s="15"/>
      <c r="C289" s="15"/>
      <c r="D289" s="15"/>
      <c r="E289" s="15"/>
      <c r="F289" s="15"/>
      <c r="G289" s="15"/>
      <c r="H289" s="15"/>
      <c r="I289" s="15"/>
      <c r="J289" s="15"/>
      <c r="K289" s="15"/>
      <c r="L289" s="15"/>
      <c r="M289" s="15"/>
      <c r="N289" s="15"/>
      <c r="O289" s="15"/>
      <c r="P289" s="15"/>
      <c r="Q289" s="15"/>
      <c r="R289" s="15"/>
      <c r="S289" s="15"/>
      <c r="T289" s="15"/>
      <c r="U289" s="15"/>
      <c r="V289" s="15"/>
      <c r="W289" s="15"/>
      <c r="X289" s="15"/>
      <c r="Y289" s="15"/>
      <c r="Z289" s="15"/>
    </row>
    <row r="290" spans="1:26" ht="12.75" customHeight="1">
      <c r="A290" s="15"/>
      <c r="B290" s="15"/>
      <c r="C290" s="15"/>
      <c r="D290" s="15"/>
      <c r="E290" s="15"/>
      <c r="F290" s="15"/>
      <c r="G290" s="15"/>
      <c r="H290" s="15"/>
      <c r="I290" s="15"/>
      <c r="J290" s="15"/>
      <c r="K290" s="15"/>
      <c r="L290" s="15"/>
      <c r="M290" s="15"/>
      <c r="N290" s="15"/>
      <c r="O290" s="15"/>
      <c r="P290" s="15"/>
      <c r="Q290" s="15"/>
      <c r="R290" s="15"/>
      <c r="S290" s="15"/>
      <c r="T290" s="15"/>
      <c r="U290" s="15"/>
      <c r="V290" s="15"/>
      <c r="W290" s="15"/>
      <c r="X290" s="15"/>
      <c r="Y290" s="15"/>
      <c r="Z290" s="15"/>
    </row>
    <row r="291" spans="1:26" ht="12.75" customHeight="1">
      <c r="A291" s="15"/>
      <c r="B291" s="15"/>
      <c r="C291" s="15"/>
      <c r="D291" s="15"/>
      <c r="E291" s="15"/>
      <c r="F291" s="15"/>
      <c r="G291" s="15"/>
      <c r="H291" s="15"/>
      <c r="I291" s="15"/>
      <c r="J291" s="15"/>
      <c r="K291" s="15"/>
      <c r="L291" s="15"/>
      <c r="M291" s="15"/>
      <c r="N291" s="15"/>
      <c r="O291" s="15"/>
      <c r="P291" s="15"/>
      <c r="Q291" s="15"/>
      <c r="R291" s="15"/>
      <c r="S291" s="15"/>
      <c r="T291" s="15"/>
      <c r="U291" s="15"/>
      <c r="V291" s="15"/>
      <c r="W291" s="15"/>
      <c r="X291" s="15"/>
      <c r="Y291" s="15"/>
      <c r="Z291" s="15"/>
    </row>
    <row r="292" spans="1:26" ht="12.75" customHeight="1">
      <c r="A292" s="15"/>
      <c r="B292" s="15"/>
      <c r="C292" s="15"/>
      <c r="D292" s="15"/>
      <c r="E292" s="15"/>
      <c r="F292" s="15"/>
      <c r="G292" s="15"/>
      <c r="H292" s="15"/>
      <c r="I292" s="15"/>
      <c r="J292" s="15"/>
      <c r="K292" s="15"/>
      <c r="L292" s="15"/>
      <c r="M292" s="15"/>
      <c r="N292" s="15"/>
      <c r="O292" s="15"/>
      <c r="P292" s="15"/>
      <c r="Q292" s="15"/>
      <c r="R292" s="15"/>
      <c r="S292" s="15"/>
      <c r="T292" s="15"/>
      <c r="U292" s="15"/>
      <c r="V292" s="15"/>
      <c r="W292" s="15"/>
      <c r="X292" s="15"/>
      <c r="Y292" s="15"/>
      <c r="Z292" s="15"/>
    </row>
    <row r="293" spans="1:26" ht="12.75" customHeight="1">
      <c r="A293" s="15"/>
      <c r="B293" s="15"/>
      <c r="C293" s="15"/>
      <c r="D293" s="15"/>
      <c r="E293" s="15"/>
      <c r="F293" s="15"/>
      <c r="G293" s="15"/>
      <c r="H293" s="15"/>
      <c r="I293" s="15"/>
      <c r="J293" s="15"/>
      <c r="K293" s="15"/>
      <c r="L293" s="15"/>
      <c r="M293" s="15"/>
      <c r="N293" s="15"/>
      <c r="O293" s="15"/>
      <c r="P293" s="15"/>
      <c r="Q293" s="15"/>
      <c r="R293" s="15"/>
      <c r="S293" s="15"/>
      <c r="T293" s="15"/>
      <c r="U293" s="15"/>
      <c r="V293" s="15"/>
      <c r="W293" s="15"/>
      <c r="X293" s="15"/>
      <c r="Y293" s="15"/>
      <c r="Z293" s="15"/>
    </row>
    <row r="294" spans="1:26" ht="12.75" customHeight="1">
      <c r="A294" s="15"/>
      <c r="B294" s="15"/>
      <c r="C294" s="15"/>
      <c r="D294" s="15"/>
      <c r="E294" s="15"/>
      <c r="F294" s="15"/>
      <c r="G294" s="15"/>
      <c r="H294" s="15"/>
      <c r="I294" s="15"/>
      <c r="J294" s="15"/>
      <c r="K294" s="15"/>
      <c r="L294" s="15"/>
      <c r="M294" s="15"/>
      <c r="N294" s="15"/>
      <c r="O294" s="15"/>
      <c r="P294" s="15"/>
      <c r="Q294" s="15"/>
      <c r="R294" s="15"/>
      <c r="S294" s="15"/>
      <c r="T294" s="15"/>
      <c r="U294" s="15"/>
      <c r="V294" s="15"/>
      <c r="W294" s="15"/>
      <c r="X294" s="15"/>
      <c r="Y294" s="15"/>
      <c r="Z294" s="15"/>
    </row>
    <row r="295" spans="1:26" ht="12.75" customHeight="1">
      <c r="A295" s="15"/>
      <c r="B295" s="15"/>
      <c r="C295" s="15"/>
      <c r="D295" s="15"/>
      <c r="E295" s="15"/>
      <c r="F295" s="15"/>
      <c r="G295" s="15"/>
      <c r="H295" s="15"/>
      <c r="I295" s="15"/>
      <c r="J295" s="15"/>
      <c r="K295" s="15"/>
      <c r="L295" s="15"/>
      <c r="M295" s="15"/>
      <c r="N295" s="15"/>
      <c r="O295" s="15"/>
      <c r="P295" s="15"/>
      <c r="Q295" s="15"/>
      <c r="R295" s="15"/>
      <c r="S295" s="15"/>
      <c r="T295" s="15"/>
      <c r="U295" s="15"/>
      <c r="V295" s="15"/>
      <c r="W295" s="15"/>
      <c r="X295" s="15"/>
      <c r="Y295" s="15"/>
      <c r="Z295" s="15"/>
    </row>
    <row r="296" spans="1:26" ht="12.75" customHeight="1">
      <c r="A296" s="15"/>
      <c r="B296" s="15"/>
      <c r="C296" s="15"/>
      <c r="D296" s="15"/>
      <c r="E296" s="15"/>
      <c r="F296" s="15"/>
      <c r="G296" s="15"/>
      <c r="H296" s="15"/>
      <c r="I296" s="15"/>
      <c r="J296" s="15"/>
      <c r="K296" s="15"/>
      <c r="L296" s="15"/>
      <c r="M296" s="15"/>
      <c r="N296" s="15"/>
      <c r="O296" s="15"/>
      <c r="P296" s="15"/>
      <c r="Q296" s="15"/>
      <c r="R296" s="15"/>
      <c r="S296" s="15"/>
      <c r="T296" s="15"/>
      <c r="U296" s="15"/>
      <c r="V296" s="15"/>
      <c r="W296" s="15"/>
      <c r="X296" s="15"/>
      <c r="Y296" s="15"/>
      <c r="Z296" s="15"/>
    </row>
    <row r="297" spans="1:26" ht="12.75" customHeight="1">
      <c r="A297" s="15"/>
      <c r="B297" s="15"/>
      <c r="C297" s="15"/>
      <c r="D297" s="15"/>
      <c r="E297" s="15"/>
      <c r="F297" s="15"/>
      <c r="G297" s="15"/>
      <c r="H297" s="15"/>
      <c r="I297" s="15"/>
      <c r="J297" s="15"/>
      <c r="K297" s="15"/>
      <c r="L297" s="15"/>
      <c r="M297" s="15"/>
      <c r="N297" s="15"/>
      <c r="O297" s="15"/>
      <c r="P297" s="15"/>
      <c r="Q297" s="15"/>
      <c r="R297" s="15"/>
      <c r="S297" s="15"/>
      <c r="T297" s="15"/>
      <c r="U297" s="15"/>
      <c r="V297" s="15"/>
      <c r="W297" s="15"/>
      <c r="X297" s="15"/>
      <c r="Y297" s="15"/>
      <c r="Z297" s="15"/>
    </row>
    <row r="298" spans="1:26" ht="12.75" customHeight="1">
      <c r="A298" s="15"/>
      <c r="B298" s="15"/>
      <c r="C298" s="15"/>
      <c r="D298" s="15"/>
      <c r="E298" s="15"/>
      <c r="F298" s="15"/>
      <c r="G298" s="15"/>
      <c r="H298" s="15"/>
      <c r="I298" s="15"/>
      <c r="J298" s="15"/>
      <c r="K298" s="15"/>
      <c r="L298" s="15"/>
      <c r="M298" s="15"/>
      <c r="N298" s="15"/>
      <c r="O298" s="15"/>
      <c r="P298" s="15"/>
      <c r="Q298" s="15"/>
      <c r="R298" s="15"/>
      <c r="S298" s="15"/>
      <c r="T298" s="15"/>
      <c r="U298" s="15"/>
      <c r="V298" s="15"/>
      <c r="W298" s="15"/>
      <c r="X298" s="15"/>
      <c r="Y298" s="15"/>
      <c r="Z298" s="15"/>
    </row>
    <row r="299" spans="1:26" ht="12.75" customHeight="1">
      <c r="A299" s="15"/>
      <c r="B299" s="15"/>
      <c r="C299" s="15"/>
      <c r="D299" s="15"/>
      <c r="E299" s="15"/>
      <c r="F299" s="15"/>
      <c r="G299" s="15"/>
      <c r="H299" s="15"/>
      <c r="I299" s="15"/>
      <c r="J299" s="15"/>
      <c r="K299" s="15"/>
      <c r="L299" s="15"/>
      <c r="M299" s="15"/>
      <c r="N299" s="15"/>
      <c r="O299" s="15"/>
      <c r="P299" s="15"/>
      <c r="Q299" s="15"/>
      <c r="R299" s="15"/>
      <c r="S299" s="15"/>
      <c r="T299" s="15"/>
      <c r="U299" s="15"/>
      <c r="V299" s="15"/>
      <c r="W299" s="15"/>
      <c r="X299" s="15"/>
      <c r="Y299" s="15"/>
      <c r="Z299" s="15"/>
    </row>
    <row r="300" spans="1:26" ht="12.75" customHeight="1">
      <c r="A300" s="15"/>
      <c r="B300" s="15"/>
      <c r="C300" s="15"/>
      <c r="D300" s="15"/>
      <c r="E300" s="15"/>
      <c r="F300" s="15"/>
      <c r="G300" s="15"/>
      <c r="H300" s="15"/>
      <c r="I300" s="15"/>
      <c r="J300" s="15"/>
      <c r="K300" s="15"/>
      <c r="L300" s="15"/>
      <c r="M300" s="15"/>
      <c r="N300" s="15"/>
      <c r="O300" s="15"/>
      <c r="P300" s="15"/>
      <c r="Q300" s="15"/>
      <c r="R300" s="15"/>
      <c r="S300" s="15"/>
      <c r="T300" s="15"/>
      <c r="U300" s="15"/>
      <c r="V300" s="15"/>
      <c r="W300" s="15"/>
      <c r="X300" s="15"/>
      <c r="Y300" s="15"/>
      <c r="Z300" s="15"/>
    </row>
    <row r="301" spans="1:26" ht="12.75" customHeight="1">
      <c r="A301" s="15"/>
      <c r="B301" s="15"/>
      <c r="C301" s="15"/>
      <c r="D301" s="15"/>
      <c r="E301" s="15"/>
      <c r="F301" s="15"/>
      <c r="G301" s="15"/>
      <c r="H301" s="15"/>
      <c r="I301" s="15"/>
      <c r="J301" s="15"/>
      <c r="K301" s="15"/>
      <c r="L301" s="15"/>
      <c r="M301" s="15"/>
      <c r="N301" s="15"/>
      <c r="O301" s="15"/>
      <c r="P301" s="15"/>
      <c r="Q301" s="15"/>
      <c r="R301" s="15"/>
      <c r="S301" s="15"/>
      <c r="T301" s="15"/>
      <c r="U301" s="15"/>
      <c r="V301" s="15"/>
      <c r="W301" s="15"/>
      <c r="X301" s="15"/>
      <c r="Y301" s="15"/>
      <c r="Z301" s="15"/>
    </row>
    <row r="302" spans="1:26" ht="12.75" customHeight="1">
      <c r="A302" s="15"/>
      <c r="B302" s="15"/>
      <c r="C302" s="15"/>
      <c r="D302" s="15"/>
      <c r="E302" s="15"/>
      <c r="F302" s="15"/>
      <c r="G302" s="15"/>
      <c r="H302" s="15"/>
      <c r="I302" s="15"/>
      <c r="J302" s="15"/>
      <c r="K302" s="15"/>
      <c r="L302" s="15"/>
      <c r="M302" s="15"/>
      <c r="N302" s="15"/>
      <c r="O302" s="15"/>
      <c r="P302" s="15"/>
      <c r="Q302" s="15"/>
      <c r="R302" s="15"/>
      <c r="S302" s="15"/>
      <c r="T302" s="15"/>
      <c r="U302" s="15"/>
      <c r="V302" s="15"/>
      <c r="W302" s="15"/>
      <c r="X302" s="15"/>
      <c r="Y302" s="15"/>
      <c r="Z302" s="15"/>
    </row>
    <row r="303" spans="1:26" ht="12.75" customHeight="1">
      <c r="A303" s="15"/>
      <c r="B303" s="15"/>
      <c r="C303" s="15"/>
      <c r="D303" s="15"/>
      <c r="E303" s="15"/>
      <c r="F303" s="15"/>
      <c r="G303" s="15"/>
      <c r="H303" s="15"/>
      <c r="I303" s="15"/>
      <c r="J303" s="15"/>
      <c r="K303" s="15"/>
      <c r="L303" s="15"/>
      <c r="M303" s="15"/>
      <c r="N303" s="15"/>
      <c r="O303" s="15"/>
      <c r="P303" s="15"/>
      <c r="Q303" s="15"/>
      <c r="R303" s="15"/>
      <c r="S303" s="15"/>
      <c r="T303" s="15"/>
      <c r="U303" s="15"/>
      <c r="V303" s="15"/>
      <c r="W303" s="15"/>
      <c r="X303" s="15"/>
      <c r="Y303" s="15"/>
      <c r="Z303" s="15"/>
    </row>
    <row r="304" spans="1:26" ht="12.75" customHeight="1">
      <c r="A304" s="15"/>
      <c r="B304" s="15"/>
      <c r="C304" s="15"/>
      <c r="D304" s="15"/>
      <c r="E304" s="15"/>
      <c r="F304" s="15"/>
      <c r="G304" s="15"/>
      <c r="H304" s="15"/>
      <c r="I304" s="15"/>
      <c r="J304" s="15"/>
      <c r="K304" s="15"/>
      <c r="L304" s="15"/>
      <c r="M304" s="15"/>
      <c r="N304" s="15"/>
      <c r="O304" s="15"/>
      <c r="P304" s="15"/>
      <c r="Q304" s="15"/>
      <c r="R304" s="15"/>
      <c r="S304" s="15"/>
      <c r="T304" s="15"/>
      <c r="U304" s="15"/>
      <c r="V304" s="15"/>
      <c r="W304" s="15"/>
      <c r="X304" s="15"/>
      <c r="Y304" s="15"/>
      <c r="Z304" s="15"/>
    </row>
    <row r="305" spans="1:26" ht="12.75" customHeight="1">
      <c r="A305" s="15"/>
      <c r="B305" s="15"/>
      <c r="C305" s="15"/>
      <c r="D305" s="15"/>
      <c r="E305" s="15"/>
      <c r="F305" s="15"/>
      <c r="G305" s="15"/>
      <c r="H305" s="15"/>
      <c r="I305" s="15"/>
      <c r="J305" s="15"/>
      <c r="K305" s="15"/>
      <c r="L305" s="15"/>
      <c r="M305" s="15"/>
      <c r="N305" s="15"/>
      <c r="O305" s="15"/>
      <c r="P305" s="15"/>
      <c r="Q305" s="15"/>
      <c r="R305" s="15"/>
      <c r="S305" s="15"/>
      <c r="T305" s="15"/>
      <c r="U305" s="15"/>
      <c r="V305" s="15"/>
      <c r="W305" s="15"/>
      <c r="X305" s="15"/>
      <c r="Y305" s="15"/>
      <c r="Z305" s="15"/>
    </row>
    <row r="306" spans="1:26" ht="12.75" customHeight="1">
      <c r="A306" s="15"/>
      <c r="B306" s="15"/>
      <c r="C306" s="15"/>
      <c r="D306" s="15"/>
      <c r="E306" s="15"/>
      <c r="F306" s="15"/>
      <c r="G306" s="15"/>
      <c r="H306" s="15"/>
      <c r="I306" s="15"/>
      <c r="J306" s="15"/>
      <c r="K306" s="15"/>
      <c r="L306" s="15"/>
      <c r="M306" s="15"/>
      <c r="N306" s="15"/>
      <c r="O306" s="15"/>
      <c r="P306" s="15"/>
      <c r="Q306" s="15"/>
      <c r="R306" s="15"/>
      <c r="S306" s="15"/>
      <c r="T306" s="15"/>
      <c r="U306" s="15"/>
      <c r="V306" s="15"/>
      <c r="W306" s="15"/>
      <c r="X306" s="15"/>
      <c r="Y306" s="15"/>
      <c r="Z306" s="15"/>
    </row>
    <row r="307" spans="1:26" ht="12.75" customHeight="1">
      <c r="A307" s="15"/>
      <c r="B307" s="15"/>
      <c r="C307" s="15"/>
      <c r="D307" s="15"/>
      <c r="E307" s="15"/>
      <c r="F307" s="15"/>
      <c r="G307" s="15"/>
      <c r="H307" s="15"/>
      <c r="I307" s="15"/>
      <c r="J307" s="15"/>
      <c r="K307" s="15"/>
      <c r="L307" s="15"/>
      <c r="M307" s="15"/>
      <c r="N307" s="15"/>
      <c r="O307" s="15"/>
      <c r="P307" s="15"/>
      <c r="Q307" s="15"/>
      <c r="R307" s="15"/>
      <c r="S307" s="15"/>
      <c r="T307" s="15"/>
      <c r="U307" s="15"/>
      <c r="V307" s="15"/>
      <c r="W307" s="15"/>
      <c r="X307" s="15"/>
      <c r="Y307" s="15"/>
      <c r="Z307" s="15"/>
    </row>
    <row r="308" spans="1:26" ht="12.75" customHeight="1">
      <c r="A308" s="15"/>
      <c r="B308" s="15"/>
      <c r="C308" s="15"/>
      <c r="D308" s="15"/>
      <c r="E308" s="15"/>
      <c r="F308" s="15"/>
      <c r="G308" s="15"/>
      <c r="H308" s="15"/>
      <c r="I308" s="15"/>
      <c r="J308" s="15"/>
      <c r="K308" s="15"/>
      <c r="L308" s="15"/>
      <c r="M308" s="15"/>
      <c r="N308" s="15"/>
      <c r="O308" s="15"/>
      <c r="P308" s="15"/>
      <c r="Q308" s="15"/>
      <c r="R308" s="15"/>
      <c r="S308" s="15"/>
      <c r="T308" s="15"/>
      <c r="U308" s="15"/>
      <c r="V308" s="15"/>
      <c r="W308" s="15"/>
      <c r="X308" s="15"/>
      <c r="Y308" s="15"/>
      <c r="Z308" s="15"/>
    </row>
    <row r="309" spans="1:26" ht="12.75" customHeight="1">
      <c r="A309" s="15"/>
      <c r="B309" s="15"/>
      <c r="C309" s="15"/>
      <c r="D309" s="15"/>
      <c r="E309" s="15"/>
      <c r="F309" s="15"/>
      <c r="G309" s="15"/>
      <c r="H309" s="15"/>
      <c r="I309" s="15"/>
      <c r="J309" s="15"/>
      <c r="K309" s="15"/>
      <c r="L309" s="15"/>
      <c r="M309" s="15"/>
      <c r="N309" s="15"/>
      <c r="O309" s="15"/>
      <c r="P309" s="15"/>
      <c r="Q309" s="15"/>
      <c r="R309" s="15"/>
      <c r="S309" s="15"/>
      <c r="T309" s="15"/>
      <c r="U309" s="15"/>
      <c r="V309" s="15"/>
      <c r="W309" s="15"/>
      <c r="X309" s="15"/>
      <c r="Y309" s="15"/>
      <c r="Z309" s="15"/>
    </row>
    <row r="310" spans="1:26" ht="12.75" customHeight="1">
      <c r="A310" s="15"/>
      <c r="B310" s="15"/>
      <c r="C310" s="15"/>
      <c r="D310" s="15"/>
      <c r="E310" s="15"/>
      <c r="F310" s="15"/>
      <c r="G310" s="15"/>
      <c r="H310" s="15"/>
      <c r="I310" s="15"/>
      <c r="J310" s="15"/>
      <c r="K310" s="15"/>
      <c r="L310" s="15"/>
      <c r="M310" s="15"/>
      <c r="N310" s="15"/>
      <c r="O310" s="15"/>
      <c r="P310" s="15"/>
      <c r="Q310" s="15"/>
      <c r="R310" s="15"/>
      <c r="S310" s="15"/>
      <c r="T310" s="15"/>
      <c r="U310" s="15"/>
      <c r="V310" s="15"/>
      <c r="W310" s="15"/>
      <c r="X310" s="15"/>
      <c r="Y310" s="15"/>
      <c r="Z310" s="15"/>
    </row>
    <row r="311" spans="1:26" ht="12.75" customHeight="1">
      <c r="A311" s="15"/>
      <c r="B311" s="15"/>
      <c r="C311" s="15"/>
      <c r="D311" s="15"/>
      <c r="E311" s="15"/>
      <c r="F311" s="15"/>
      <c r="G311" s="15"/>
      <c r="H311" s="15"/>
      <c r="I311" s="15"/>
      <c r="J311" s="15"/>
      <c r="K311" s="15"/>
      <c r="L311" s="15"/>
      <c r="M311" s="15"/>
      <c r="N311" s="15"/>
      <c r="O311" s="15"/>
      <c r="P311" s="15"/>
      <c r="Q311" s="15"/>
      <c r="R311" s="15"/>
      <c r="S311" s="15"/>
      <c r="T311" s="15"/>
      <c r="U311" s="15"/>
      <c r="V311" s="15"/>
      <c r="W311" s="15"/>
      <c r="X311" s="15"/>
      <c r="Y311" s="15"/>
      <c r="Z311" s="15"/>
    </row>
    <row r="312" spans="1:26" ht="12.75" customHeight="1">
      <c r="A312" s="15"/>
      <c r="B312" s="15"/>
      <c r="C312" s="15"/>
      <c r="D312" s="15"/>
      <c r="E312" s="15"/>
      <c r="F312" s="15"/>
      <c r="G312" s="15"/>
      <c r="H312" s="15"/>
      <c r="I312" s="15"/>
      <c r="J312" s="15"/>
      <c r="K312" s="15"/>
      <c r="L312" s="15"/>
      <c r="M312" s="15"/>
      <c r="N312" s="15"/>
      <c r="O312" s="15"/>
      <c r="P312" s="15"/>
      <c r="Q312" s="15"/>
      <c r="R312" s="15"/>
      <c r="S312" s="15"/>
      <c r="T312" s="15"/>
      <c r="U312" s="15"/>
      <c r="V312" s="15"/>
      <c r="W312" s="15"/>
      <c r="X312" s="15"/>
      <c r="Y312" s="15"/>
      <c r="Z312" s="15"/>
    </row>
    <row r="313" spans="1:26" ht="12.75" customHeight="1">
      <c r="A313" s="15"/>
      <c r="B313" s="15"/>
      <c r="C313" s="15"/>
      <c r="D313" s="15"/>
      <c r="E313" s="15"/>
      <c r="F313" s="15"/>
      <c r="G313" s="15"/>
      <c r="H313" s="15"/>
      <c r="I313" s="15"/>
      <c r="J313" s="15"/>
      <c r="K313" s="15"/>
      <c r="L313" s="15"/>
      <c r="M313" s="15"/>
      <c r="N313" s="15"/>
      <c r="O313" s="15"/>
      <c r="P313" s="15"/>
      <c r="Q313" s="15"/>
      <c r="R313" s="15"/>
      <c r="S313" s="15"/>
      <c r="T313" s="15"/>
      <c r="U313" s="15"/>
      <c r="V313" s="15"/>
      <c r="W313" s="15"/>
      <c r="X313" s="15"/>
      <c r="Y313" s="15"/>
      <c r="Z313" s="15"/>
    </row>
    <row r="314" spans="1:26" ht="12.75" customHeight="1">
      <c r="A314" s="15"/>
      <c r="B314" s="15"/>
      <c r="C314" s="15"/>
      <c r="D314" s="15"/>
      <c r="E314" s="15"/>
      <c r="F314" s="15"/>
      <c r="G314" s="15"/>
      <c r="H314" s="15"/>
      <c r="I314" s="15"/>
      <c r="J314" s="15"/>
      <c r="K314" s="15"/>
      <c r="L314" s="15"/>
      <c r="M314" s="15"/>
      <c r="N314" s="15"/>
      <c r="O314" s="15"/>
      <c r="P314" s="15"/>
      <c r="Q314" s="15"/>
      <c r="R314" s="15"/>
      <c r="S314" s="15"/>
      <c r="T314" s="15"/>
      <c r="U314" s="15"/>
      <c r="V314" s="15"/>
      <c r="W314" s="15"/>
      <c r="X314" s="15"/>
      <c r="Y314" s="15"/>
      <c r="Z314" s="15"/>
    </row>
    <row r="315" spans="1:26" ht="12.75" customHeight="1">
      <c r="A315" s="15"/>
      <c r="B315" s="15"/>
      <c r="C315" s="15"/>
      <c r="D315" s="15"/>
      <c r="E315" s="15"/>
      <c r="F315" s="15"/>
      <c r="G315" s="15"/>
      <c r="H315" s="15"/>
      <c r="I315" s="15"/>
      <c r="J315" s="15"/>
      <c r="K315" s="15"/>
      <c r="L315" s="15"/>
      <c r="M315" s="15"/>
      <c r="N315" s="15"/>
      <c r="O315" s="15"/>
      <c r="P315" s="15"/>
      <c r="Q315" s="15"/>
      <c r="R315" s="15"/>
      <c r="S315" s="15"/>
      <c r="T315" s="15"/>
      <c r="U315" s="15"/>
      <c r="V315" s="15"/>
      <c r="W315" s="15"/>
      <c r="X315" s="15"/>
      <c r="Y315" s="15"/>
      <c r="Z315" s="15"/>
    </row>
    <row r="316" spans="1:26" ht="12.75" customHeight="1">
      <c r="A316" s="15"/>
      <c r="B316" s="15"/>
      <c r="C316" s="15"/>
      <c r="D316" s="15"/>
      <c r="E316" s="15"/>
      <c r="F316" s="15"/>
      <c r="G316" s="15"/>
      <c r="H316" s="15"/>
      <c r="I316" s="15"/>
      <c r="J316" s="15"/>
      <c r="K316" s="15"/>
      <c r="L316" s="15"/>
      <c r="M316" s="15"/>
      <c r="N316" s="15"/>
      <c r="O316" s="15"/>
      <c r="P316" s="15"/>
      <c r="Q316" s="15"/>
      <c r="R316" s="15"/>
      <c r="S316" s="15"/>
      <c r="T316" s="15"/>
      <c r="U316" s="15"/>
      <c r="V316" s="15"/>
      <c r="W316" s="15"/>
      <c r="X316" s="15"/>
      <c r="Y316" s="15"/>
      <c r="Z316" s="15"/>
    </row>
    <row r="317" spans="1:26" ht="12.75" customHeight="1">
      <c r="A317" s="15"/>
      <c r="B317" s="15"/>
      <c r="C317" s="15"/>
      <c r="D317" s="15"/>
      <c r="E317" s="15"/>
      <c r="F317" s="15"/>
      <c r="G317" s="15"/>
      <c r="H317" s="15"/>
      <c r="I317" s="15"/>
      <c r="J317" s="15"/>
      <c r="K317" s="15"/>
      <c r="L317" s="15"/>
      <c r="M317" s="15"/>
      <c r="N317" s="15"/>
      <c r="O317" s="15"/>
      <c r="P317" s="15"/>
      <c r="Q317" s="15"/>
      <c r="R317" s="15"/>
      <c r="S317" s="15"/>
      <c r="T317" s="15"/>
      <c r="U317" s="15"/>
      <c r="V317" s="15"/>
      <c r="W317" s="15"/>
      <c r="X317" s="15"/>
      <c r="Y317" s="15"/>
      <c r="Z317" s="15"/>
    </row>
    <row r="318" spans="1:26" ht="12.75" customHeight="1">
      <c r="A318" s="15"/>
      <c r="B318" s="15"/>
      <c r="C318" s="15"/>
      <c r="D318" s="15"/>
      <c r="E318" s="15"/>
      <c r="F318" s="15"/>
      <c r="G318" s="15"/>
      <c r="H318" s="15"/>
      <c r="I318" s="15"/>
      <c r="J318" s="15"/>
      <c r="K318" s="15"/>
      <c r="L318" s="15"/>
      <c r="M318" s="15"/>
      <c r="N318" s="15"/>
      <c r="O318" s="15"/>
      <c r="P318" s="15"/>
      <c r="Q318" s="15"/>
      <c r="R318" s="15"/>
      <c r="S318" s="15"/>
      <c r="T318" s="15"/>
      <c r="U318" s="15"/>
      <c r="V318" s="15"/>
      <c r="W318" s="15"/>
      <c r="X318" s="15"/>
      <c r="Y318" s="15"/>
      <c r="Z318" s="15"/>
    </row>
    <row r="319" spans="1:26" ht="12.75" customHeight="1">
      <c r="A319" s="15"/>
      <c r="B319" s="15"/>
      <c r="C319" s="15"/>
      <c r="D319" s="15"/>
      <c r="E319" s="15"/>
      <c r="F319" s="15"/>
      <c r="G319" s="15"/>
      <c r="H319" s="15"/>
      <c r="I319" s="15"/>
      <c r="J319" s="15"/>
      <c r="K319" s="15"/>
      <c r="L319" s="15"/>
      <c r="M319" s="15"/>
      <c r="N319" s="15"/>
      <c r="O319" s="15"/>
      <c r="P319" s="15"/>
      <c r="Q319" s="15"/>
      <c r="R319" s="15"/>
      <c r="S319" s="15"/>
      <c r="T319" s="15"/>
      <c r="U319" s="15"/>
      <c r="V319" s="15"/>
      <c r="W319" s="15"/>
      <c r="X319" s="15"/>
      <c r="Y319" s="15"/>
      <c r="Z319" s="15"/>
    </row>
    <row r="320" spans="1:26" ht="12.75" customHeight="1">
      <c r="A320" s="15"/>
      <c r="B320" s="15"/>
      <c r="C320" s="15"/>
      <c r="D320" s="15"/>
      <c r="E320" s="15"/>
      <c r="F320" s="15"/>
      <c r="G320" s="15"/>
      <c r="H320" s="15"/>
      <c r="I320" s="15"/>
      <c r="J320" s="15"/>
      <c r="K320" s="15"/>
      <c r="L320" s="15"/>
      <c r="M320" s="15"/>
      <c r="N320" s="15"/>
      <c r="O320" s="15"/>
      <c r="P320" s="15"/>
      <c r="Q320" s="15"/>
      <c r="R320" s="15"/>
      <c r="S320" s="15"/>
      <c r="T320" s="15"/>
      <c r="U320" s="15"/>
      <c r="V320" s="15"/>
      <c r="W320" s="15"/>
      <c r="X320" s="15"/>
      <c r="Y320" s="15"/>
      <c r="Z320" s="15"/>
    </row>
    <row r="321" spans="1:26" ht="12.75" customHeight="1">
      <c r="A321" s="15"/>
      <c r="B321" s="15"/>
      <c r="C321" s="15"/>
      <c r="D321" s="15"/>
      <c r="E321" s="15"/>
      <c r="F321" s="15"/>
      <c r="G321" s="15"/>
      <c r="H321" s="15"/>
      <c r="I321" s="15"/>
      <c r="J321" s="15"/>
      <c r="K321" s="15"/>
      <c r="L321" s="15"/>
      <c r="M321" s="15"/>
      <c r="N321" s="15"/>
      <c r="O321" s="15"/>
      <c r="P321" s="15"/>
      <c r="Q321" s="15"/>
      <c r="R321" s="15"/>
      <c r="S321" s="15"/>
      <c r="T321" s="15"/>
      <c r="U321" s="15"/>
      <c r="V321" s="15"/>
      <c r="W321" s="15"/>
      <c r="X321" s="15"/>
      <c r="Y321" s="15"/>
      <c r="Z321" s="15"/>
    </row>
    <row r="322" spans="1:26" ht="12.75" customHeight="1">
      <c r="A322" s="15"/>
      <c r="B322" s="15"/>
      <c r="C322" s="15"/>
      <c r="D322" s="15"/>
      <c r="E322" s="15"/>
      <c r="F322" s="15"/>
      <c r="G322" s="15"/>
      <c r="H322" s="15"/>
      <c r="I322" s="15"/>
      <c r="J322" s="15"/>
      <c r="K322" s="15"/>
      <c r="L322" s="15"/>
      <c r="M322" s="15"/>
      <c r="N322" s="15"/>
      <c r="O322" s="15"/>
      <c r="P322" s="15"/>
      <c r="Q322" s="15"/>
      <c r="R322" s="15"/>
      <c r="S322" s="15"/>
      <c r="T322" s="15"/>
      <c r="U322" s="15"/>
      <c r="V322" s="15"/>
      <c r="W322" s="15"/>
      <c r="X322" s="15"/>
      <c r="Y322" s="15"/>
      <c r="Z322" s="15"/>
    </row>
    <row r="323" spans="1:26" ht="12.75" customHeight="1">
      <c r="A323" s="15"/>
      <c r="B323" s="15"/>
      <c r="C323" s="15"/>
      <c r="D323" s="15"/>
      <c r="E323" s="15"/>
      <c r="F323" s="15"/>
      <c r="G323" s="15"/>
      <c r="H323" s="15"/>
      <c r="I323" s="15"/>
      <c r="J323" s="15"/>
      <c r="K323" s="15"/>
      <c r="L323" s="15"/>
      <c r="M323" s="15"/>
      <c r="N323" s="15"/>
      <c r="O323" s="15"/>
      <c r="P323" s="15"/>
      <c r="Q323" s="15"/>
      <c r="R323" s="15"/>
      <c r="S323" s="15"/>
      <c r="T323" s="15"/>
      <c r="U323" s="15"/>
      <c r="V323" s="15"/>
      <c r="W323" s="15"/>
      <c r="X323" s="15"/>
      <c r="Y323" s="15"/>
      <c r="Z323" s="15"/>
    </row>
    <row r="324" spans="1:26" ht="12.75" customHeight="1">
      <c r="A324" s="15"/>
      <c r="B324" s="15"/>
      <c r="C324" s="15"/>
      <c r="D324" s="15"/>
      <c r="E324" s="15"/>
      <c r="F324" s="15"/>
      <c r="G324" s="15"/>
      <c r="H324" s="15"/>
      <c r="I324" s="15"/>
      <c r="J324" s="15"/>
      <c r="K324" s="15"/>
      <c r="L324" s="15"/>
      <c r="M324" s="15"/>
      <c r="N324" s="15"/>
      <c r="O324" s="15"/>
      <c r="P324" s="15"/>
      <c r="Q324" s="15"/>
      <c r="R324" s="15"/>
      <c r="S324" s="15"/>
      <c r="T324" s="15"/>
      <c r="U324" s="15"/>
      <c r="V324" s="15"/>
      <c r="W324" s="15"/>
      <c r="X324" s="15"/>
      <c r="Y324" s="15"/>
      <c r="Z324" s="15"/>
    </row>
    <row r="325" spans="1:26" ht="12.75" customHeight="1">
      <c r="A325" s="15"/>
      <c r="B325" s="15"/>
      <c r="C325" s="15"/>
      <c r="D325" s="15"/>
      <c r="E325" s="15"/>
      <c r="F325" s="15"/>
      <c r="G325" s="15"/>
      <c r="H325" s="15"/>
      <c r="I325" s="15"/>
      <c r="J325" s="15"/>
      <c r="K325" s="15"/>
      <c r="L325" s="15"/>
      <c r="M325" s="15"/>
      <c r="N325" s="15"/>
      <c r="O325" s="15"/>
      <c r="P325" s="15"/>
      <c r="Q325" s="15"/>
      <c r="R325" s="15"/>
      <c r="S325" s="15"/>
      <c r="T325" s="15"/>
      <c r="U325" s="15"/>
      <c r="V325" s="15"/>
      <c r="W325" s="15"/>
      <c r="X325" s="15"/>
      <c r="Y325" s="15"/>
      <c r="Z325" s="15"/>
    </row>
    <row r="326" spans="1:26" ht="12.75" customHeight="1">
      <c r="A326" s="15"/>
      <c r="B326" s="15"/>
      <c r="C326" s="15"/>
      <c r="D326" s="15"/>
      <c r="E326" s="15"/>
      <c r="F326" s="15"/>
      <c r="G326" s="15"/>
      <c r="H326" s="15"/>
      <c r="I326" s="15"/>
      <c r="J326" s="15"/>
      <c r="K326" s="15"/>
      <c r="L326" s="15"/>
      <c r="M326" s="15"/>
      <c r="N326" s="15"/>
      <c r="O326" s="15"/>
      <c r="P326" s="15"/>
      <c r="Q326" s="15"/>
      <c r="R326" s="15"/>
      <c r="S326" s="15"/>
      <c r="T326" s="15"/>
      <c r="U326" s="15"/>
      <c r="V326" s="15"/>
      <c r="W326" s="15"/>
      <c r="X326" s="15"/>
      <c r="Y326" s="15"/>
      <c r="Z326" s="15"/>
    </row>
    <row r="327" spans="1:26" ht="12.75" customHeight="1">
      <c r="A327" s="15"/>
      <c r="B327" s="15"/>
      <c r="C327" s="15"/>
      <c r="D327" s="15"/>
      <c r="E327" s="15"/>
      <c r="F327" s="15"/>
      <c r="G327" s="15"/>
      <c r="H327" s="15"/>
      <c r="I327" s="15"/>
      <c r="J327" s="15"/>
      <c r="K327" s="15"/>
      <c r="L327" s="15"/>
      <c r="M327" s="15"/>
      <c r="N327" s="15"/>
      <c r="O327" s="15"/>
      <c r="P327" s="15"/>
      <c r="Q327" s="15"/>
      <c r="R327" s="15"/>
      <c r="S327" s="15"/>
      <c r="T327" s="15"/>
      <c r="U327" s="15"/>
      <c r="V327" s="15"/>
      <c r="W327" s="15"/>
      <c r="X327" s="15"/>
      <c r="Y327" s="15"/>
      <c r="Z327" s="15"/>
    </row>
    <row r="328" spans="1:26" ht="12.75" customHeight="1">
      <c r="A328" s="15"/>
      <c r="B328" s="15"/>
      <c r="C328" s="15"/>
      <c r="D328" s="15"/>
      <c r="E328" s="15"/>
      <c r="F328" s="15"/>
      <c r="G328" s="15"/>
      <c r="H328" s="15"/>
      <c r="I328" s="15"/>
      <c r="J328" s="15"/>
      <c r="K328" s="15"/>
      <c r="L328" s="15"/>
      <c r="M328" s="15"/>
      <c r="N328" s="15"/>
      <c r="O328" s="15"/>
      <c r="P328" s="15"/>
      <c r="Q328" s="15"/>
      <c r="R328" s="15"/>
      <c r="S328" s="15"/>
      <c r="T328" s="15"/>
      <c r="U328" s="15"/>
      <c r="V328" s="15"/>
      <c r="W328" s="15"/>
      <c r="X328" s="15"/>
      <c r="Y328" s="15"/>
      <c r="Z328" s="15"/>
    </row>
    <row r="329" spans="1:26" ht="12.75" customHeight="1">
      <c r="A329" s="15"/>
      <c r="B329" s="15"/>
      <c r="C329" s="15"/>
      <c r="D329" s="15"/>
      <c r="E329" s="15"/>
      <c r="F329" s="15"/>
      <c r="G329" s="15"/>
      <c r="H329" s="15"/>
      <c r="I329" s="15"/>
      <c r="J329" s="15"/>
      <c r="K329" s="15"/>
      <c r="L329" s="15"/>
      <c r="M329" s="15"/>
      <c r="N329" s="15"/>
      <c r="O329" s="15"/>
      <c r="P329" s="15"/>
      <c r="Q329" s="15"/>
      <c r="R329" s="15"/>
      <c r="S329" s="15"/>
      <c r="T329" s="15"/>
      <c r="U329" s="15"/>
      <c r="V329" s="15"/>
      <c r="W329" s="15"/>
      <c r="X329" s="15"/>
      <c r="Y329" s="15"/>
      <c r="Z329" s="15"/>
    </row>
    <row r="330" spans="1:26" ht="12.75" customHeight="1">
      <c r="A330" s="15"/>
      <c r="B330" s="15"/>
      <c r="C330" s="15"/>
      <c r="D330" s="15"/>
      <c r="E330" s="15"/>
      <c r="F330" s="15"/>
      <c r="G330" s="15"/>
      <c r="H330" s="15"/>
      <c r="I330" s="15"/>
      <c r="J330" s="15"/>
      <c r="K330" s="15"/>
      <c r="L330" s="15"/>
      <c r="M330" s="15"/>
      <c r="N330" s="15"/>
      <c r="O330" s="15"/>
      <c r="P330" s="15"/>
      <c r="Q330" s="15"/>
      <c r="R330" s="15"/>
      <c r="S330" s="15"/>
      <c r="T330" s="15"/>
      <c r="U330" s="15"/>
      <c r="V330" s="15"/>
      <c r="W330" s="15"/>
      <c r="X330" s="15"/>
      <c r="Y330" s="15"/>
      <c r="Z330" s="15"/>
    </row>
    <row r="331" spans="1:26" ht="12.75" customHeight="1">
      <c r="A331" s="15"/>
      <c r="B331" s="15"/>
      <c r="C331" s="15"/>
      <c r="D331" s="15"/>
      <c r="E331" s="15"/>
      <c r="F331" s="15"/>
      <c r="G331" s="15"/>
      <c r="H331" s="15"/>
      <c r="I331" s="15"/>
      <c r="J331" s="15"/>
      <c r="K331" s="15"/>
      <c r="L331" s="15"/>
      <c r="M331" s="15"/>
      <c r="N331" s="15"/>
      <c r="O331" s="15"/>
      <c r="P331" s="15"/>
      <c r="Q331" s="15"/>
      <c r="R331" s="15"/>
      <c r="S331" s="15"/>
      <c r="T331" s="15"/>
      <c r="U331" s="15"/>
      <c r="V331" s="15"/>
      <c r="W331" s="15"/>
      <c r="X331" s="15"/>
      <c r="Y331" s="15"/>
      <c r="Z331" s="15"/>
    </row>
    <row r="332" spans="1:26" ht="12.75" customHeight="1">
      <c r="A332" s="15"/>
      <c r="B332" s="15"/>
      <c r="C332" s="15"/>
      <c r="D332" s="15"/>
      <c r="E332" s="15"/>
      <c r="F332" s="15"/>
      <c r="G332" s="15"/>
      <c r="H332" s="15"/>
      <c r="I332" s="15"/>
      <c r="J332" s="15"/>
      <c r="K332" s="15"/>
      <c r="L332" s="15"/>
      <c r="M332" s="15"/>
      <c r="N332" s="15"/>
      <c r="O332" s="15"/>
      <c r="P332" s="15"/>
      <c r="Q332" s="15"/>
      <c r="R332" s="15"/>
      <c r="S332" s="15"/>
      <c r="T332" s="15"/>
      <c r="U332" s="15"/>
      <c r="V332" s="15"/>
      <c r="W332" s="15"/>
      <c r="X332" s="15"/>
      <c r="Y332" s="15"/>
      <c r="Z332" s="15"/>
    </row>
    <row r="333" spans="1:26" ht="12.75" customHeight="1">
      <c r="A333" s="15"/>
      <c r="B333" s="15"/>
      <c r="C333" s="15"/>
      <c r="D333" s="15"/>
      <c r="E333" s="15"/>
      <c r="F333" s="15"/>
      <c r="G333" s="15"/>
      <c r="H333" s="15"/>
      <c r="I333" s="15"/>
      <c r="J333" s="15"/>
      <c r="K333" s="15"/>
      <c r="L333" s="15"/>
      <c r="M333" s="15"/>
      <c r="N333" s="15"/>
      <c r="O333" s="15"/>
      <c r="P333" s="15"/>
      <c r="Q333" s="15"/>
      <c r="R333" s="15"/>
      <c r="S333" s="15"/>
      <c r="T333" s="15"/>
      <c r="U333" s="15"/>
      <c r="V333" s="15"/>
      <c r="W333" s="15"/>
      <c r="X333" s="15"/>
      <c r="Y333" s="15"/>
      <c r="Z333" s="15"/>
    </row>
    <row r="334" spans="1:26" ht="12.75" customHeight="1">
      <c r="A334" s="15"/>
      <c r="B334" s="15"/>
      <c r="C334" s="15"/>
      <c r="D334" s="15"/>
      <c r="E334" s="15"/>
      <c r="F334" s="15"/>
      <c r="G334" s="15"/>
      <c r="H334" s="15"/>
      <c r="I334" s="15"/>
      <c r="J334" s="15"/>
      <c r="K334" s="15"/>
      <c r="L334" s="15"/>
      <c r="M334" s="15"/>
      <c r="N334" s="15"/>
      <c r="O334" s="15"/>
      <c r="P334" s="15"/>
      <c r="Q334" s="15"/>
      <c r="R334" s="15"/>
      <c r="S334" s="15"/>
      <c r="T334" s="15"/>
      <c r="U334" s="15"/>
      <c r="V334" s="15"/>
      <c r="W334" s="15"/>
      <c r="X334" s="15"/>
      <c r="Y334" s="15"/>
      <c r="Z334" s="15"/>
    </row>
    <row r="335" spans="1:26" ht="12.75" customHeight="1">
      <c r="A335" s="15"/>
      <c r="B335" s="15"/>
      <c r="C335" s="15"/>
      <c r="D335" s="15"/>
      <c r="E335" s="15"/>
      <c r="F335" s="15"/>
      <c r="G335" s="15"/>
      <c r="H335" s="15"/>
      <c r="I335" s="15"/>
      <c r="J335" s="15"/>
      <c r="K335" s="15"/>
      <c r="L335" s="15"/>
      <c r="M335" s="15"/>
      <c r="N335" s="15"/>
      <c r="O335" s="15"/>
      <c r="P335" s="15"/>
      <c r="Q335" s="15"/>
      <c r="R335" s="15"/>
      <c r="S335" s="15"/>
      <c r="T335" s="15"/>
      <c r="U335" s="15"/>
      <c r="V335" s="15"/>
      <c r="W335" s="15"/>
      <c r="X335" s="15"/>
      <c r="Y335" s="15"/>
      <c r="Z335" s="15"/>
    </row>
    <row r="336" spans="1:26" ht="12.75" customHeight="1">
      <c r="A336" s="15"/>
      <c r="B336" s="15"/>
      <c r="C336" s="15"/>
      <c r="D336" s="15"/>
      <c r="E336" s="15"/>
      <c r="F336" s="15"/>
      <c r="G336" s="15"/>
      <c r="H336" s="15"/>
      <c r="I336" s="15"/>
      <c r="J336" s="15"/>
      <c r="K336" s="15"/>
      <c r="L336" s="15"/>
      <c r="M336" s="15"/>
      <c r="N336" s="15"/>
      <c r="O336" s="15"/>
      <c r="P336" s="15"/>
      <c r="Q336" s="15"/>
      <c r="R336" s="15"/>
      <c r="S336" s="15"/>
      <c r="T336" s="15"/>
      <c r="U336" s="15"/>
      <c r="V336" s="15"/>
      <c r="W336" s="15"/>
      <c r="X336" s="15"/>
      <c r="Y336" s="15"/>
      <c r="Z336" s="15"/>
    </row>
    <row r="337" spans="1:26" ht="12.75" customHeight="1">
      <c r="A337" s="15"/>
      <c r="B337" s="15"/>
      <c r="C337" s="15"/>
      <c r="D337" s="15"/>
      <c r="E337" s="15"/>
      <c r="F337" s="15"/>
      <c r="G337" s="15"/>
      <c r="H337" s="15"/>
      <c r="I337" s="15"/>
      <c r="J337" s="15"/>
      <c r="K337" s="15"/>
      <c r="L337" s="15"/>
      <c r="M337" s="15"/>
      <c r="N337" s="15"/>
      <c r="O337" s="15"/>
      <c r="P337" s="15"/>
      <c r="Q337" s="15"/>
      <c r="R337" s="15"/>
      <c r="S337" s="15"/>
      <c r="T337" s="15"/>
      <c r="U337" s="15"/>
      <c r="V337" s="15"/>
      <c r="W337" s="15"/>
      <c r="X337" s="15"/>
      <c r="Y337" s="15"/>
      <c r="Z337" s="15"/>
    </row>
    <row r="338" spans="1:26" ht="12.75" customHeight="1">
      <c r="A338" s="15"/>
      <c r="B338" s="15"/>
      <c r="C338" s="15"/>
      <c r="D338" s="15"/>
      <c r="E338" s="15"/>
      <c r="F338" s="15"/>
      <c r="G338" s="15"/>
      <c r="H338" s="15"/>
      <c r="I338" s="15"/>
      <c r="J338" s="15"/>
      <c r="K338" s="15"/>
      <c r="L338" s="15"/>
      <c r="M338" s="15"/>
      <c r="N338" s="15"/>
      <c r="O338" s="15"/>
      <c r="P338" s="15"/>
      <c r="Q338" s="15"/>
      <c r="R338" s="15"/>
      <c r="S338" s="15"/>
      <c r="T338" s="15"/>
      <c r="U338" s="15"/>
      <c r="V338" s="15"/>
      <c r="W338" s="15"/>
      <c r="X338" s="15"/>
      <c r="Y338" s="15"/>
      <c r="Z338" s="15"/>
    </row>
    <row r="339" spans="1:26" ht="12.75" customHeight="1">
      <c r="A339" s="15"/>
      <c r="B339" s="15"/>
      <c r="C339" s="15"/>
      <c r="D339" s="15"/>
      <c r="E339" s="15"/>
      <c r="F339" s="15"/>
      <c r="G339" s="15"/>
      <c r="H339" s="15"/>
      <c r="I339" s="15"/>
      <c r="J339" s="15"/>
      <c r="K339" s="15"/>
      <c r="L339" s="15"/>
      <c r="M339" s="15"/>
      <c r="N339" s="15"/>
      <c r="O339" s="15"/>
      <c r="P339" s="15"/>
      <c r="Q339" s="15"/>
      <c r="R339" s="15"/>
      <c r="S339" s="15"/>
      <c r="T339" s="15"/>
      <c r="U339" s="15"/>
      <c r="V339" s="15"/>
      <c r="W339" s="15"/>
      <c r="X339" s="15"/>
      <c r="Y339" s="15"/>
      <c r="Z339" s="15"/>
    </row>
    <row r="340" spans="1:26" ht="12.75" customHeight="1">
      <c r="A340" s="15"/>
      <c r="B340" s="15"/>
      <c r="C340" s="15"/>
      <c r="D340" s="15"/>
      <c r="E340" s="15"/>
      <c r="F340" s="15"/>
      <c r="G340" s="15"/>
      <c r="H340" s="15"/>
      <c r="I340" s="15"/>
      <c r="J340" s="15"/>
      <c r="K340" s="15"/>
      <c r="L340" s="15"/>
      <c r="M340" s="15"/>
      <c r="N340" s="15"/>
      <c r="O340" s="15"/>
      <c r="P340" s="15"/>
      <c r="Q340" s="15"/>
      <c r="R340" s="15"/>
      <c r="S340" s="15"/>
      <c r="T340" s="15"/>
      <c r="U340" s="15"/>
      <c r="V340" s="15"/>
      <c r="W340" s="15"/>
      <c r="X340" s="15"/>
      <c r="Y340" s="15"/>
      <c r="Z340" s="15"/>
    </row>
    <row r="341" spans="1:26" ht="12.75" customHeight="1">
      <c r="A341" s="15"/>
      <c r="B341" s="15"/>
      <c r="C341" s="15"/>
      <c r="D341" s="15"/>
      <c r="E341" s="15"/>
      <c r="F341" s="15"/>
      <c r="G341" s="15"/>
      <c r="H341" s="15"/>
      <c r="I341" s="15"/>
      <c r="J341" s="15"/>
      <c r="K341" s="15"/>
      <c r="L341" s="15"/>
      <c r="M341" s="15"/>
      <c r="N341" s="15"/>
      <c r="O341" s="15"/>
      <c r="P341" s="15"/>
      <c r="Q341" s="15"/>
      <c r="R341" s="15"/>
      <c r="S341" s="15"/>
      <c r="T341" s="15"/>
      <c r="U341" s="15"/>
      <c r="V341" s="15"/>
      <c r="W341" s="15"/>
      <c r="X341" s="15"/>
      <c r="Y341" s="15"/>
      <c r="Z341" s="15"/>
    </row>
    <row r="342" spans="1:26" ht="12.75" customHeight="1">
      <c r="A342" s="15"/>
      <c r="B342" s="15"/>
      <c r="C342" s="15"/>
      <c r="D342" s="15"/>
      <c r="E342" s="15"/>
      <c r="F342" s="15"/>
      <c r="G342" s="15"/>
      <c r="H342" s="15"/>
      <c r="I342" s="15"/>
      <c r="J342" s="15"/>
      <c r="K342" s="15"/>
      <c r="L342" s="15"/>
      <c r="M342" s="15"/>
      <c r="N342" s="15"/>
      <c r="O342" s="15"/>
      <c r="P342" s="15"/>
      <c r="Q342" s="15"/>
      <c r="R342" s="15"/>
      <c r="S342" s="15"/>
      <c r="T342" s="15"/>
      <c r="U342" s="15"/>
      <c r="V342" s="15"/>
      <c r="W342" s="15"/>
      <c r="X342" s="15"/>
      <c r="Y342" s="15"/>
      <c r="Z342" s="15"/>
    </row>
    <row r="343" spans="1:26" ht="12.75" customHeight="1">
      <c r="A343" s="15"/>
      <c r="B343" s="15"/>
      <c r="C343" s="15"/>
      <c r="D343" s="15"/>
      <c r="E343" s="15"/>
      <c r="F343" s="15"/>
      <c r="G343" s="15"/>
      <c r="H343" s="15"/>
      <c r="I343" s="15"/>
      <c r="J343" s="15"/>
      <c r="K343" s="15"/>
      <c r="L343" s="15"/>
      <c r="M343" s="15"/>
      <c r="N343" s="15"/>
      <c r="O343" s="15"/>
      <c r="P343" s="15"/>
      <c r="Q343" s="15"/>
      <c r="R343" s="15"/>
      <c r="S343" s="15"/>
      <c r="T343" s="15"/>
      <c r="U343" s="15"/>
      <c r="V343" s="15"/>
      <c r="W343" s="15"/>
      <c r="X343" s="15"/>
      <c r="Y343" s="15"/>
      <c r="Z343" s="15"/>
    </row>
    <row r="344" spans="1:26" ht="12.75" customHeight="1">
      <c r="A344" s="15"/>
      <c r="B344" s="15"/>
      <c r="C344" s="15"/>
      <c r="D344" s="15"/>
      <c r="E344" s="15"/>
      <c r="F344" s="15"/>
      <c r="G344" s="15"/>
      <c r="H344" s="15"/>
      <c r="I344" s="15"/>
      <c r="J344" s="15"/>
      <c r="K344" s="15"/>
      <c r="L344" s="15"/>
      <c r="M344" s="15"/>
      <c r="N344" s="15"/>
      <c r="O344" s="15"/>
      <c r="P344" s="15"/>
      <c r="Q344" s="15"/>
      <c r="R344" s="15"/>
      <c r="S344" s="15"/>
      <c r="T344" s="15"/>
      <c r="U344" s="15"/>
      <c r="V344" s="15"/>
      <c r="W344" s="15"/>
      <c r="X344" s="15"/>
      <c r="Y344" s="15"/>
      <c r="Z344" s="15"/>
    </row>
    <row r="345" spans="1:26" ht="12.75" customHeight="1">
      <c r="A345" s="15"/>
      <c r="B345" s="15"/>
      <c r="C345" s="15"/>
      <c r="D345" s="15"/>
      <c r="E345" s="15"/>
      <c r="F345" s="15"/>
      <c r="G345" s="15"/>
      <c r="H345" s="15"/>
      <c r="I345" s="15"/>
      <c r="J345" s="15"/>
      <c r="K345" s="15"/>
      <c r="L345" s="15"/>
      <c r="M345" s="15"/>
      <c r="N345" s="15"/>
      <c r="O345" s="15"/>
      <c r="P345" s="15"/>
      <c r="Q345" s="15"/>
      <c r="R345" s="15"/>
      <c r="S345" s="15"/>
      <c r="T345" s="15"/>
      <c r="U345" s="15"/>
      <c r="V345" s="15"/>
      <c r="W345" s="15"/>
      <c r="X345" s="15"/>
      <c r="Y345" s="15"/>
      <c r="Z345" s="15"/>
    </row>
    <row r="346" spans="1:26" ht="12.75" customHeight="1">
      <c r="A346" s="15"/>
      <c r="B346" s="15"/>
      <c r="C346" s="15"/>
      <c r="D346" s="15"/>
      <c r="E346" s="15"/>
      <c r="F346" s="15"/>
      <c r="G346" s="15"/>
      <c r="H346" s="15"/>
      <c r="I346" s="15"/>
      <c r="J346" s="15"/>
      <c r="K346" s="15"/>
      <c r="L346" s="15"/>
      <c r="M346" s="15"/>
      <c r="N346" s="15"/>
      <c r="O346" s="15"/>
      <c r="P346" s="15"/>
      <c r="Q346" s="15"/>
      <c r="R346" s="15"/>
      <c r="S346" s="15"/>
      <c r="T346" s="15"/>
      <c r="U346" s="15"/>
      <c r="V346" s="15"/>
      <c r="W346" s="15"/>
      <c r="X346" s="15"/>
      <c r="Y346" s="15"/>
      <c r="Z346" s="15"/>
    </row>
    <row r="347" spans="1:26" ht="12.75" customHeight="1">
      <c r="A347" s="15"/>
      <c r="B347" s="15"/>
      <c r="C347" s="15"/>
      <c r="D347" s="15"/>
      <c r="E347" s="15"/>
      <c r="F347" s="15"/>
      <c r="G347" s="15"/>
      <c r="H347" s="15"/>
      <c r="I347" s="15"/>
      <c r="J347" s="15"/>
      <c r="K347" s="15"/>
      <c r="L347" s="15"/>
      <c r="M347" s="15"/>
      <c r="N347" s="15"/>
      <c r="O347" s="15"/>
      <c r="P347" s="15"/>
      <c r="Q347" s="15"/>
      <c r="R347" s="15"/>
      <c r="S347" s="15"/>
      <c r="T347" s="15"/>
      <c r="U347" s="15"/>
      <c r="V347" s="15"/>
      <c r="W347" s="15"/>
      <c r="X347" s="15"/>
      <c r="Y347" s="15"/>
      <c r="Z347" s="15"/>
    </row>
    <row r="348" spans="1:26" ht="12.75" customHeight="1">
      <c r="A348" s="15"/>
      <c r="B348" s="15"/>
      <c r="C348" s="15"/>
      <c r="D348" s="15"/>
      <c r="E348" s="15"/>
      <c r="F348" s="15"/>
      <c r="G348" s="15"/>
      <c r="H348" s="15"/>
      <c r="I348" s="15"/>
      <c r="J348" s="15"/>
      <c r="K348" s="15"/>
      <c r="L348" s="15"/>
      <c r="M348" s="15"/>
      <c r="N348" s="15"/>
      <c r="O348" s="15"/>
      <c r="P348" s="15"/>
      <c r="Q348" s="15"/>
      <c r="R348" s="15"/>
      <c r="S348" s="15"/>
      <c r="T348" s="15"/>
      <c r="U348" s="15"/>
      <c r="V348" s="15"/>
      <c r="W348" s="15"/>
      <c r="X348" s="15"/>
      <c r="Y348" s="15"/>
      <c r="Z348" s="15"/>
    </row>
    <row r="349" spans="1:26" ht="12.75" customHeight="1">
      <c r="A349" s="15"/>
      <c r="B349" s="15"/>
      <c r="C349" s="15"/>
      <c r="D349" s="15"/>
      <c r="E349" s="15"/>
      <c r="F349" s="15"/>
      <c r="G349" s="15"/>
      <c r="H349" s="15"/>
      <c r="I349" s="15"/>
      <c r="J349" s="15"/>
      <c r="K349" s="15"/>
      <c r="L349" s="15"/>
      <c r="M349" s="15"/>
      <c r="N349" s="15"/>
      <c r="O349" s="15"/>
      <c r="P349" s="15"/>
      <c r="Q349" s="15"/>
      <c r="R349" s="15"/>
      <c r="S349" s="15"/>
      <c r="T349" s="15"/>
      <c r="U349" s="15"/>
      <c r="V349" s="15"/>
      <c r="W349" s="15"/>
      <c r="X349" s="15"/>
      <c r="Y349" s="15"/>
      <c r="Z349" s="15"/>
    </row>
    <row r="350" spans="1:26" ht="12.75" customHeight="1">
      <c r="A350" s="15"/>
      <c r="B350" s="15"/>
      <c r="C350" s="15"/>
      <c r="D350" s="15"/>
      <c r="E350" s="15"/>
      <c r="F350" s="15"/>
      <c r="G350" s="15"/>
      <c r="H350" s="15"/>
      <c r="I350" s="15"/>
      <c r="J350" s="15"/>
      <c r="K350" s="15"/>
      <c r="L350" s="15"/>
      <c r="M350" s="15"/>
      <c r="N350" s="15"/>
      <c r="O350" s="15"/>
      <c r="P350" s="15"/>
      <c r="Q350" s="15"/>
      <c r="R350" s="15"/>
      <c r="S350" s="15"/>
      <c r="T350" s="15"/>
      <c r="U350" s="15"/>
      <c r="V350" s="15"/>
      <c r="W350" s="15"/>
      <c r="X350" s="15"/>
      <c r="Y350" s="15"/>
      <c r="Z350" s="15"/>
    </row>
    <row r="351" spans="1:26" ht="12.75" customHeight="1">
      <c r="A351" s="15"/>
      <c r="B351" s="15"/>
      <c r="C351" s="15"/>
      <c r="D351" s="15"/>
      <c r="E351" s="15"/>
      <c r="F351" s="15"/>
      <c r="G351" s="15"/>
      <c r="H351" s="15"/>
      <c r="I351" s="15"/>
      <c r="J351" s="15"/>
      <c r="K351" s="15"/>
      <c r="L351" s="15"/>
      <c r="M351" s="15"/>
      <c r="N351" s="15"/>
      <c r="O351" s="15"/>
      <c r="P351" s="15"/>
      <c r="Q351" s="15"/>
      <c r="R351" s="15"/>
      <c r="S351" s="15"/>
      <c r="T351" s="15"/>
      <c r="U351" s="15"/>
      <c r="V351" s="15"/>
      <c r="W351" s="15"/>
      <c r="X351" s="15"/>
      <c r="Y351" s="15"/>
      <c r="Z351" s="15"/>
    </row>
    <row r="352" spans="1:26" ht="12.75" customHeight="1">
      <c r="A352" s="15"/>
      <c r="B352" s="15"/>
      <c r="C352" s="15"/>
      <c r="D352" s="15"/>
      <c r="E352" s="15"/>
      <c r="F352" s="15"/>
      <c r="G352" s="15"/>
      <c r="H352" s="15"/>
      <c r="I352" s="15"/>
      <c r="J352" s="15"/>
      <c r="K352" s="15"/>
      <c r="L352" s="15"/>
      <c r="M352" s="15"/>
      <c r="N352" s="15"/>
      <c r="O352" s="15"/>
      <c r="P352" s="15"/>
      <c r="Q352" s="15"/>
      <c r="R352" s="15"/>
      <c r="S352" s="15"/>
      <c r="T352" s="15"/>
      <c r="U352" s="15"/>
      <c r="V352" s="15"/>
      <c r="W352" s="15"/>
      <c r="X352" s="15"/>
      <c r="Y352" s="15"/>
      <c r="Z352" s="15"/>
    </row>
    <row r="353" spans="1:26" ht="12.75" customHeight="1">
      <c r="A353" s="15"/>
      <c r="B353" s="15"/>
      <c r="C353" s="15"/>
      <c r="D353" s="15"/>
      <c r="E353" s="15"/>
      <c r="F353" s="15"/>
      <c r="G353" s="15"/>
      <c r="H353" s="15"/>
      <c r="I353" s="15"/>
      <c r="J353" s="15"/>
      <c r="K353" s="15"/>
      <c r="L353" s="15"/>
      <c r="M353" s="15"/>
      <c r="N353" s="15"/>
      <c r="O353" s="15"/>
      <c r="P353" s="15"/>
      <c r="Q353" s="15"/>
      <c r="R353" s="15"/>
      <c r="S353" s="15"/>
      <c r="T353" s="15"/>
      <c r="U353" s="15"/>
      <c r="V353" s="15"/>
      <c r="W353" s="15"/>
      <c r="X353" s="15"/>
      <c r="Y353" s="15"/>
      <c r="Z353" s="15"/>
    </row>
    <row r="354" spans="1:26" ht="12.75" customHeight="1">
      <c r="A354" s="15"/>
      <c r="B354" s="15"/>
      <c r="C354" s="15"/>
      <c r="D354" s="15"/>
      <c r="E354" s="15"/>
      <c r="F354" s="15"/>
      <c r="G354" s="15"/>
      <c r="H354" s="15"/>
      <c r="I354" s="15"/>
      <c r="J354" s="15"/>
      <c r="K354" s="15"/>
      <c r="L354" s="15"/>
      <c r="M354" s="15"/>
      <c r="N354" s="15"/>
      <c r="O354" s="15"/>
      <c r="P354" s="15"/>
      <c r="Q354" s="15"/>
      <c r="R354" s="15"/>
      <c r="S354" s="15"/>
      <c r="T354" s="15"/>
      <c r="U354" s="15"/>
      <c r="V354" s="15"/>
      <c r="W354" s="15"/>
      <c r="X354" s="15"/>
      <c r="Y354" s="15"/>
      <c r="Z354" s="15"/>
    </row>
    <row r="355" spans="1:26" ht="12.75" customHeight="1">
      <c r="A355" s="15"/>
      <c r="B355" s="15"/>
      <c r="C355" s="15"/>
      <c r="D355" s="15"/>
      <c r="E355" s="15"/>
      <c r="F355" s="15"/>
      <c r="G355" s="15"/>
      <c r="H355" s="15"/>
      <c r="I355" s="15"/>
      <c r="J355" s="15"/>
      <c r="K355" s="15"/>
      <c r="L355" s="15"/>
      <c r="M355" s="15"/>
      <c r="N355" s="15"/>
      <c r="O355" s="15"/>
      <c r="P355" s="15"/>
      <c r="Q355" s="15"/>
      <c r="R355" s="15"/>
      <c r="S355" s="15"/>
      <c r="T355" s="15"/>
      <c r="U355" s="15"/>
      <c r="V355" s="15"/>
      <c r="W355" s="15"/>
      <c r="X355" s="15"/>
      <c r="Y355" s="15"/>
      <c r="Z355" s="15"/>
    </row>
    <row r="356" spans="1:26" ht="12.75" customHeight="1">
      <c r="A356" s="15"/>
      <c r="B356" s="15"/>
      <c r="C356" s="15"/>
      <c r="D356" s="15"/>
      <c r="E356" s="15"/>
      <c r="F356" s="15"/>
      <c r="G356" s="15"/>
      <c r="H356" s="15"/>
      <c r="I356" s="15"/>
      <c r="J356" s="15"/>
      <c r="K356" s="15"/>
      <c r="L356" s="15"/>
      <c r="M356" s="15"/>
      <c r="N356" s="15"/>
      <c r="O356" s="15"/>
      <c r="P356" s="15"/>
      <c r="Q356" s="15"/>
      <c r="R356" s="15"/>
      <c r="S356" s="15"/>
      <c r="T356" s="15"/>
      <c r="U356" s="15"/>
      <c r="V356" s="15"/>
      <c r="W356" s="15"/>
      <c r="X356" s="15"/>
      <c r="Y356" s="15"/>
      <c r="Z356" s="15"/>
    </row>
    <row r="357" spans="1:26" ht="12.75" customHeight="1">
      <c r="A357" s="15"/>
      <c r="B357" s="15"/>
      <c r="C357" s="15"/>
      <c r="D357" s="15"/>
      <c r="E357" s="15"/>
      <c r="F357" s="15"/>
      <c r="G357" s="15"/>
      <c r="H357" s="15"/>
      <c r="I357" s="15"/>
      <c r="J357" s="15"/>
      <c r="K357" s="15"/>
      <c r="L357" s="15"/>
      <c r="M357" s="15"/>
      <c r="N357" s="15"/>
      <c r="O357" s="15"/>
      <c r="P357" s="15"/>
      <c r="Q357" s="15"/>
      <c r="R357" s="15"/>
      <c r="S357" s="15"/>
      <c r="T357" s="15"/>
      <c r="U357" s="15"/>
      <c r="V357" s="15"/>
      <c r="W357" s="15"/>
      <c r="X357" s="15"/>
      <c r="Y357" s="15"/>
      <c r="Z357" s="15"/>
    </row>
    <row r="358" spans="1:26" ht="12.75" customHeight="1">
      <c r="A358" s="15"/>
      <c r="B358" s="15"/>
      <c r="C358" s="15"/>
      <c r="D358" s="15"/>
      <c r="E358" s="15"/>
      <c r="F358" s="15"/>
      <c r="G358" s="15"/>
      <c r="H358" s="15"/>
      <c r="I358" s="15"/>
      <c r="J358" s="15"/>
      <c r="K358" s="15"/>
      <c r="L358" s="15"/>
      <c r="M358" s="15"/>
      <c r="N358" s="15"/>
      <c r="O358" s="15"/>
      <c r="P358" s="15"/>
      <c r="Q358" s="15"/>
      <c r="R358" s="15"/>
      <c r="S358" s="15"/>
      <c r="T358" s="15"/>
      <c r="U358" s="15"/>
      <c r="V358" s="15"/>
      <c r="W358" s="15"/>
      <c r="X358" s="15"/>
      <c r="Y358" s="15"/>
      <c r="Z358" s="15"/>
    </row>
    <row r="359" spans="1:26" ht="12.75" customHeight="1">
      <c r="A359" s="15"/>
      <c r="B359" s="15"/>
      <c r="C359" s="15"/>
      <c r="D359" s="15"/>
      <c r="E359" s="15"/>
      <c r="F359" s="15"/>
      <c r="G359" s="15"/>
      <c r="H359" s="15"/>
      <c r="I359" s="15"/>
      <c r="J359" s="15"/>
      <c r="K359" s="15"/>
      <c r="L359" s="15"/>
      <c r="M359" s="15"/>
      <c r="N359" s="15"/>
      <c r="O359" s="15"/>
      <c r="P359" s="15"/>
      <c r="Q359" s="15"/>
      <c r="R359" s="15"/>
      <c r="S359" s="15"/>
      <c r="T359" s="15"/>
      <c r="U359" s="15"/>
      <c r="V359" s="15"/>
      <c r="W359" s="15"/>
      <c r="X359" s="15"/>
      <c r="Y359" s="15"/>
      <c r="Z359" s="15"/>
    </row>
    <row r="360" spans="1:26" ht="12.75" customHeight="1">
      <c r="A360" s="15"/>
      <c r="B360" s="15"/>
      <c r="C360" s="15"/>
      <c r="D360" s="15"/>
      <c r="E360" s="15"/>
      <c r="F360" s="15"/>
      <c r="G360" s="15"/>
      <c r="H360" s="15"/>
      <c r="I360" s="15"/>
      <c r="J360" s="15"/>
      <c r="K360" s="15"/>
      <c r="L360" s="15"/>
      <c r="M360" s="15"/>
      <c r="N360" s="15"/>
      <c r="O360" s="15"/>
      <c r="P360" s="15"/>
      <c r="Q360" s="15"/>
      <c r="R360" s="15"/>
      <c r="S360" s="15"/>
      <c r="T360" s="15"/>
      <c r="U360" s="15"/>
      <c r="V360" s="15"/>
      <c r="W360" s="15"/>
      <c r="X360" s="15"/>
      <c r="Y360" s="15"/>
      <c r="Z360" s="15"/>
    </row>
    <row r="361" spans="1:26" ht="12.75" customHeight="1">
      <c r="A361" s="15"/>
      <c r="B361" s="15"/>
      <c r="C361" s="15"/>
      <c r="D361" s="15"/>
      <c r="E361" s="15"/>
      <c r="F361" s="15"/>
      <c r="G361" s="15"/>
      <c r="H361" s="15"/>
      <c r="I361" s="15"/>
      <c r="J361" s="15"/>
      <c r="K361" s="15"/>
      <c r="L361" s="15"/>
      <c r="M361" s="15"/>
      <c r="N361" s="15"/>
      <c r="O361" s="15"/>
      <c r="P361" s="15"/>
      <c r="Q361" s="15"/>
      <c r="R361" s="15"/>
      <c r="S361" s="15"/>
      <c r="T361" s="15"/>
      <c r="U361" s="15"/>
      <c r="V361" s="15"/>
      <c r="W361" s="15"/>
      <c r="X361" s="15"/>
      <c r="Y361" s="15"/>
      <c r="Z361" s="15"/>
    </row>
    <row r="362" spans="1:26" ht="12.75" customHeight="1">
      <c r="A362" s="15"/>
      <c r="B362" s="15"/>
      <c r="C362" s="15"/>
      <c r="D362" s="15"/>
      <c r="E362" s="15"/>
      <c r="F362" s="15"/>
      <c r="G362" s="15"/>
      <c r="H362" s="15"/>
      <c r="I362" s="15"/>
      <c r="J362" s="15"/>
      <c r="K362" s="15"/>
      <c r="L362" s="15"/>
      <c r="M362" s="15"/>
      <c r="N362" s="15"/>
      <c r="O362" s="15"/>
      <c r="P362" s="15"/>
      <c r="Q362" s="15"/>
      <c r="R362" s="15"/>
      <c r="S362" s="15"/>
      <c r="T362" s="15"/>
      <c r="U362" s="15"/>
      <c r="V362" s="15"/>
      <c r="W362" s="15"/>
      <c r="X362" s="15"/>
      <c r="Y362" s="15"/>
      <c r="Z362" s="15"/>
    </row>
    <row r="363" spans="1:26" ht="12.75" customHeight="1">
      <c r="A363" s="15"/>
      <c r="B363" s="15"/>
      <c r="C363" s="15"/>
      <c r="D363" s="15"/>
      <c r="E363" s="15"/>
      <c r="F363" s="15"/>
      <c r="G363" s="15"/>
      <c r="H363" s="15"/>
      <c r="I363" s="15"/>
      <c r="J363" s="15"/>
      <c r="K363" s="15"/>
      <c r="L363" s="15"/>
      <c r="M363" s="15"/>
      <c r="N363" s="15"/>
      <c r="O363" s="15"/>
      <c r="P363" s="15"/>
      <c r="Q363" s="15"/>
      <c r="R363" s="15"/>
      <c r="S363" s="15"/>
      <c r="T363" s="15"/>
      <c r="U363" s="15"/>
      <c r="V363" s="15"/>
      <c r="W363" s="15"/>
      <c r="X363" s="15"/>
      <c r="Y363" s="15"/>
      <c r="Z363" s="15"/>
    </row>
    <row r="364" spans="1:26" ht="12.75" customHeight="1">
      <c r="A364" s="15"/>
      <c r="B364" s="15"/>
      <c r="C364" s="15"/>
      <c r="D364" s="15"/>
      <c r="E364" s="15"/>
      <c r="F364" s="15"/>
      <c r="G364" s="15"/>
      <c r="H364" s="15"/>
      <c r="I364" s="15"/>
      <c r="J364" s="15"/>
      <c r="K364" s="15"/>
      <c r="L364" s="15"/>
      <c r="M364" s="15"/>
      <c r="N364" s="15"/>
      <c r="O364" s="15"/>
      <c r="P364" s="15"/>
      <c r="Q364" s="15"/>
      <c r="R364" s="15"/>
      <c r="S364" s="15"/>
      <c r="T364" s="15"/>
      <c r="U364" s="15"/>
      <c r="V364" s="15"/>
      <c r="W364" s="15"/>
      <c r="X364" s="15"/>
      <c r="Y364" s="15"/>
      <c r="Z364" s="15"/>
    </row>
    <row r="365" spans="1:26" ht="12.75" customHeight="1">
      <c r="A365" s="15"/>
      <c r="B365" s="15"/>
      <c r="C365" s="15"/>
      <c r="D365" s="15"/>
      <c r="E365" s="15"/>
      <c r="F365" s="15"/>
      <c r="G365" s="15"/>
      <c r="H365" s="15"/>
      <c r="I365" s="15"/>
      <c r="J365" s="15"/>
      <c r="K365" s="15"/>
      <c r="L365" s="15"/>
      <c r="M365" s="15"/>
      <c r="N365" s="15"/>
      <c r="O365" s="15"/>
      <c r="P365" s="15"/>
      <c r="Q365" s="15"/>
      <c r="R365" s="15"/>
      <c r="S365" s="15"/>
      <c r="T365" s="15"/>
      <c r="U365" s="15"/>
      <c r="V365" s="15"/>
      <c r="W365" s="15"/>
      <c r="X365" s="15"/>
      <c r="Y365" s="15"/>
      <c r="Z365" s="15"/>
    </row>
    <row r="366" spans="1:26" ht="12.75" customHeight="1">
      <c r="A366" s="15"/>
      <c r="B366" s="15"/>
      <c r="C366" s="15"/>
      <c r="D366" s="15"/>
      <c r="E366" s="15"/>
      <c r="F366" s="15"/>
      <c r="G366" s="15"/>
      <c r="H366" s="15"/>
      <c r="I366" s="15"/>
      <c r="J366" s="15"/>
      <c r="K366" s="15"/>
      <c r="L366" s="15"/>
      <c r="M366" s="15"/>
      <c r="N366" s="15"/>
      <c r="O366" s="15"/>
      <c r="P366" s="15"/>
      <c r="Q366" s="15"/>
      <c r="R366" s="15"/>
      <c r="S366" s="15"/>
      <c r="T366" s="15"/>
      <c r="U366" s="15"/>
      <c r="V366" s="15"/>
      <c r="W366" s="15"/>
      <c r="X366" s="15"/>
      <c r="Y366" s="15"/>
      <c r="Z366" s="15"/>
    </row>
    <row r="367" spans="1:26" ht="12.75" customHeight="1">
      <c r="A367" s="15"/>
      <c r="B367" s="15"/>
      <c r="C367" s="15"/>
      <c r="D367" s="15"/>
      <c r="E367" s="15"/>
      <c r="F367" s="15"/>
      <c r="G367" s="15"/>
      <c r="H367" s="15"/>
      <c r="I367" s="15"/>
      <c r="J367" s="15"/>
      <c r="K367" s="15"/>
      <c r="L367" s="15"/>
      <c r="M367" s="15"/>
      <c r="N367" s="15"/>
      <c r="O367" s="15"/>
      <c r="P367" s="15"/>
      <c r="Q367" s="15"/>
      <c r="R367" s="15"/>
      <c r="S367" s="15"/>
      <c r="T367" s="15"/>
      <c r="U367" s="15"/>
      <c r="V367" s="15"/>
      <c r="W367" s="15"/>
      <c r="X367" s="15"/>
      <c r="Y367" s="15"/>
      <c r="Z367" s="15"/>
    </row>
    <row r="368" spans="1:26" ht="12.75" customHeight="1">
      <c r="A368" s="15"/>
      <c r="B368" s="15"/>
      <c r="C368" s="15"/>
      <c r="D368" s="15"/>
      <c r="E368" s="15"/>
      <c r="F368" s="15"/>
      <c r="G368" s="15"/>
      <c r="H368" s="15"/>
      <c r="I368" s="15"/>
      <c r="J368" s="15"/>
      <c r="K368" s="15"/>
      <c r="L368" s="15"/>
      <c r="M368" s="15"/>
      <c r="N368" s="15"/>
      <c r="O368" s="15"/>
      <c r="P368" s="15"/>
      <c r="Q368" s="15"/>
      <c r="R368" s="15"/>
      <c r="S368" s="15"/>
      <c r="T368" s="15"/>
      <c r="U368" s="15"/>
      <c r="V368" s="15"/>
      <c r="W368" s="15"/>
      <c r="X368" s="15"/>
      <c r="Y368" s="15"/>
      <c r="Z368" s="15"/>
    </row>
    <row r="369" spans="1:26" ht="12.75" customHeight="1">
      <c r="A369" s="15"/>
      <c r="B369" s="15"/>
      <c r="C369" s="15"/>
      <c r="D369" s="15"/>
      <c r="E369" s="15"/>
      <c r="F369" s="15"/>
      <c r="G369" s="15"/>
      <c r="H369" s="15"/>
      <c r="I369" s="15"/>
      <c r="J369" s="15"/>
      <c r="K369" s="15"/>
      <c r="L369" s="15"/>
      <c r="M369" s="15"/>
      <c r="N369" s="15"/>
      <c r="O369" s="15"/>
      <c r="P369" s="15"/>
      <c r="Q369" s="15"/>
      <c r="R369" s="15"/>
      <c r="S369" s="15"/>
      <c r="T369" s="15"/>
      <c r="U369" s="15"/>
      <c r="V369" s="15"/>
      <c r="W369" s="15"/>
      <c r="X369" s="15"/>
      <c r="Y369" s="15"/>
      <c r="Z369" s="15"/>
    </row>
    <row r="370" spans="1:26" ht="12.75" customHeight="1">
      <c r="A370" s="15"/>
      <c r="B370" s="15"/>
      <c r="C370" s="15"/>
      <c r="D370" s="15"/>
      <c r="E370" s="15"/>
      <c r="F370" s="15"/>
      <c r="G370" s="15"/>
      <c r="H370" s="15"/>
      <c r="I370" s="15"/>
      <c r="J370" s="15"/>
      <c r="K370" s="15"/>
      <c r="L370" s="15"/>
      <c r="M370" s="15"/>
      <c r="N370" s="15"/>
      <c r="O370" s="15"/>
      <c r="P370" s="15"/>
      <c r="Q370" s="15"/>
      <c r="R370" s="15"/>
      <c r="S370" s="15"/>
      <c r="T370" s="15"/>
      <c r="U370" s="15"/>
      <c r="V370" s="15"/>
      <c r="W370" s="15"/>
      <c r="X370" s="15"/>
      <c r="Y370" s="15"/>
      <c r="Z370" s="15"/>
    </row>
    <row r="371" spans="1:26" ht="12.75" customHeight="1">
      <c r="A371" s="15"/>
      <c r="B371" s="15"/>
      <c r="C371" s="15"/>
      <c r="D371" s="15"/>
      <c r="E371" s="15"/>
      <c r="F371" s="15"/>
      <c r="G371" s="15"/>
      <c r="H371" s="15"/>
      <c r="I371" s="15"/>
      <c r="J371" s="15"/>
      <c r="K371" s="15"/>
      <c r="L371" s="15"/>
      <c r="M371" s="15"/>
      <c r="N371" s="15"/>
      <c r="O371" s="15"/>
      <c r="P371" s="15"/>
      <c r="Q371" s="15"/>
      <c r="R371" s="15"/>
      <c r="S371" s="15"/>
      <c r="T371" s="15"/>
      <c r="U371" s="15"/>
      <c r="V371" s="15"/>
      <c r="W371" s="15"/>
      <c r="X371" s="15"/>
      <c r="Y371" s="15"/>
      <c r="Z371" s="15"/>
    </row>
    <row r="372" spans="1:26" ht="12.75" customHeight="1">
      <c r="A372" s="15"/>
      <c r="B372" s="15"/>
      <c r="C372" s="15"/>
      <c r="D372" s="15"/>
      <c r="E372" s="15"/>
      <c r="F372" s="15"/>
      <c r="G372" s="15"/>
      <c r="H372" s="15"/>
      <c r="I372" s="15"/>
      <c r="J372" s="15"/>
      <c r="K372" s="15"/>
      <c r="L372" s="15"/>
      <c r="M372" s="15"/>
      <c r="N372" s="15"/>
      <c r="O372" s="15"/>
      <c r="P372" s="15"/>
      <c r="Q372" s="15"/>
      <c r="R372" s="15"/>
      <c r="S372" s="15"/>
      <c r="T372" s="15"/>
      <c r="U372" s="15"/>
      <c r="V372" s="15"/>
      <c r="W372" s="15"/>
      <c r="X372" s="15"/>
      <c r="Y372" s="15"/>
      <c r="Z372" s="15"/>
    </row>
    <row r="373" spans="1:26" ht="12.75" customHeight="1">
      <c r="A373" s="15"/>
      <c r="B373" s="15"/>
      <c r="C373" s="15"/>
      <c r="D373" s="15"/>
      <c r="E373" s="15"/>
      <c r="F373" s="15"/>
      <c r="G373" s="15"/>
      <c r="H373" s="15"/>
      <c r="I373" s="15"/>
      <c r="J373" s="15"/>
      <c r="K373" s="15"/>
      <c r="L373" s="15"/>
      <c r="M373" s="15"/>
      <c r="N373" s="15"/>
      <c r="O373" s="15"/>
      <c r="P373" s="15"/>
      <c r="Q373" s="15"/>
      <c r="R373" s="15"/>
      <c r="S373" s="15"/>
      <c r="T373" s="15"/>
      <c r="U373" s="15"/>
      <c r="V373" s="15"/>
      <c r="W373" s="15"/>
      <c r="X373" s="15"/>
      <c r="Y373" s="15"/>
      <c r="Z373" s="15"/>
    </row>
    <row r="374" spans="1:26" ht="12.75" customHeight="1">
      <c r="A374" s="15"/>
      <c r="B374" s="15"/>
      <c r="C374" s="15"/>
      <c r="D374" s="15"/>
      <c r="E374" s="15"/>
      <c r="F374" s="15"/>
      <c r="G374" s="15"/>
      <c r="H374" s="15"/>
      <c r="I374" s="15"/>
      <c r="J374" s="15"/>
      <c r="K374" s="15"/>
      <c r="L374" s="15"/>
      <c r="M374" s="15"/>
      <c r="N374" s="15"/>
      <c r="O374" s="15"/>
      <c r="P374" s="15"/>
      <c r="Q374" s="15"/>
      <c r="R374" s="15"/>
      <c r="S374" s="15"/>
      <c r="T374" s="15"/>
      <c r="U374" s="15"/>
      <c r="V374" s="15"/>
      <c r="W374" s="15"/>
      <c r="X374" s="15"/>
      <c r="Y374" s="15"/>
      <c r="Z374" s="15"/>
    </row>
    <row r="375" spans="1:26" ht="12.75" customHeight="1">
      <c r="A375" s="15"/>
      <c r="B375" s="15"/>
      <c r="C375" s="15"/>
      <c r="D375" s="15"/>
      <c r="E375" s="15"/>
      <c r="F375" s="15"/>
      <c r="G375" s="15"/>
      <c r="H375" s="15"/>
      <c r="I375" s="15"/>
      <c r="J375" s="15"/>
      <c r="K375" s="15"/>
      <c r="L375" s="15"/>
      <c r="M375" s="15"/>
      <c r="N375" s="15"/>
      <c r="O375" s="15"/>
      <c r="P375" s="15"/>
      <c r="Q375" s="15"/>
      <c r="R375" s="15"/>
      <c r="S375" s="15"/>
      <c r="T375" s="15"/>
      <c r="U375" s="15"/>
      <c r="V375" s="15"/>
      <c r="W375" s="15"/>
      <c r="X375" s="15"/>
      <c r="Y375" s="15"/>
      <c r="Z375" s="15"/>
    </row>
    <row r="376" spans="1:26" ht="12.75" customHeight="1">
      <c r="A376" s="15"/>
      <c r="B376" s="15"/>
      <c r="C376" s="15"/>
      <c r="D376" s="15"/>
      <c r="E376" s="15"/>
      <c r="F376" s="15"/>
      <c r="G376" s="15"/>
      <c r="H376" s="15"/>
      <c r="I376" s="15"/>
      <c r="J376" s="15"/>
      <c r="K376" s="15"/>
      <c r="L376" s="15"/>
      <c r="M376" s="15"/>
      <c r="N376" s="15"/>
      <c r="O376" s="15"/>
      <c r="P376" s="15"/>
      <c r="Q376" s="15"/>
      <c r="R376" s="15"/>
      <c r="S376" s="15"/>
      <c r="T376" s="15"/>
      <c r="U376" s="15"/>
      <c r="V376" s="15"/>
      <c r="W376" s="15"/>
      <c r="X376" s="15"/>
      <c r="Y376" s="15"/>
      <c r="Z376" s="15"/>
    </row>
    <row r="377" spans="1:26" ht="12.75" customHeight="1">
      <c r="A377" s="15"/>
      <c r="B377" s="15"/>
      <c r="C377" s="15"/>
      <c r="D377" s="15"/>
      <c r="E377" s="15"/>
      <c r="F377" s="15"/>
      <c r="G377" s="15"/>
      <c r="H377" s="15"/>
      <c r="I377" s="15"/>
      <c r="J377" s="15"/>
      <c r="K377" s="15"/>
      <c r="L377" s="15"/>
      <c r="M377" s="15"/>
      <c r="N377" s="15"/>
      <c r="O377" s="15"/>
      <c r="P377" s="15"/>
      <c r="Q377" s="15"/>
      <c r="R377" s="15"/>
      <c r="S377" s="15"/>
      <c r="T377" s="15"/>
      <c r="U377" s="15"/>
      <c r="V377" s="15"/>
      <c r="W377" s="15"/>
      <c r="X377" s="15"/>
      <c r="Y377" s="15"/>
      <c r="Z377" s="15"/>
    </row>
    <row r="378" spans="1:26" ht="12.75" customHeight="1">
      <c r="A378" s="15"/>
      <c r="B378" s="15"/>
      <c r="C378" s="15"/>
      <c r="D378" s="15"/>
      <c r="E378" s="15"/>
      <c r="F378" s="15"/>
      <c r="G378" s="15"/>
      <c r="H378" s="15"/>
      <c r="I378" s="15"/>
      <c r="J378" s="15"/>
      <c r="K378" s="15"/>
      <c r="L378" s="15"/>
      <c r="M378" s="15"/>
      <c r="N378" s="15"/>
      <c r="O378" s="15"/>
      <c r="P378" s="15"/>
      <c r="Q378" s="15"/>
      <c r="R378" s="15"/>
      <c r="S378" s="15"/>
      <c r="T378" s="15"/>
      <c r="U378" s="15"/>
      <c r="V378" s="15"/>
      <c r="W378" s="15"/>
      <c r="X378" s="15"/>
      <c r="Y378" s="15"/>
      <c r="Z378" s="15"/>
    </row>
    <row r="379" spans="1:26" ht="12.75" customHeight="1">
      <c r="A379" s="15"/>
      <c r="B379" s="15"/>
      <c r="C379" s="15"/>
      <c r="D379" s="15"/>
      <c r="E379" s="15"/>
      <c r="F379" s="15"/>
      <c r="G379" s="15"/>
      <c r="H379" s="15"/>
      <c r="I379" s="15"/>
      <c r="J379" s="15"/>
      <c r="K379" s="15"/>
      <c r="L379" s="15"/>
      <c r="M379" s="15"/>
      <c r="N379" s="15"/>
      <c r="O379" s="15"/>
      <c r="P379" s="15"/>
      <c r="Q379" s="15"/>
      <c r="R379" s="15"/>
      <c r="S379" s="15"/>
      <c r="T379" s="15"/>
      <c r="U379" s="15"/>
      <c r="V379" s="15"/>
      <c r="W379" s="15"/>
      <c r="X379" s="15"/>
      <c r="Y379" s="15"/>
      <c r="Z379" s="15"/>
    </row>
    <row r="380" spans="1:26" ht="12.75" customHeight="1">
      <c r="A380" s="15"/>
      <c r="B380" s="15"/>
      <c r="C380" s="15"/>
      <c r="D380" s="15"/>
      <c r="E380" s="15"/>
      <c r="F380" s="15"/>
      <c r="G380" s="15"/>
      <c r="H380" s="15"/>
      <c r="I380" s="15"/>
      <c r="J380" s="15"/>
      <c r="K380" s="15"/>
      <c r="L380" s="15"/>
      <c r="M380" s="15"/>
      <c r="N380" s="15"/>
      <c r="O380" s="15"/>
      <c r="P380" s="15"/>
      <c r="Q380" s="15"/>
      <c r="R380" s="15"/>
      <c r="S380" s="15"/>
      <c r="T380" s="15"/>
      <c r="U380" s="15"/>
      <c r="V380" s="15"/>
      <c r="W380" s="15"/>
      <c r="X380" s="15"/>
      <c r="Y380" s="15"/>
      <c r="Z380" s="15"/>
    </row>
    <row r="381" spans="1:26" ht="12.75" customHeight="1">
      <c r="A381" s="15"/>
      <c r="B381" s="15"/>
      <c r="C381" s="15"/>
      <c r="D381" s="15"/>
      <c r="E381" s="15"/>
      <c r="F381" s="15"/>
      <c r="G381" s="15"/>
      <c r="H381" s="15"/>
      <c r="I381" s="15"/>
      <c r="J381" s="15"/>
      <c r="K381" s="15"/>
      <c r="L381" s="15"/>
      <c r="M381" s="15"/>
      <c r="N381" s="15"/>
      <c r="O381" s="15"/>
      <c r="P381" s="15"/>
      <c r="Q381" s="15"/>
      <c r="R381" s="15"/>
      <c r="S381" s="15"/>
      <c r="T381" s="15"/>
      <c r="U381" s="15"/>
      <c r="V381" s="15"/>
      <c r="W381" s="15"/>
      <c r="X381" s="15"/>
      <c r="Y381" s="15"/>
      <c r="Z381" s="15"/>
    </row>
    <row r="382" spans="1:26" ht="12.75" customHeight="1">
      <c r="A382" s="15"/>
      <c r="B382" s="15"/>
      <c r="C382" s="15"/>
      <c r="D382" s="15"/>
      <c r="E382" s="15"/>
      <c r="F382" s="15"/>
      <c r="G382" s="15"/>
      <c r="H382" s="15"/>
      <c r="I382" s="15"/>
      <c r="J382" s="15"/>
      <c r="K382" s="15"/>
      <c r="L382" s="15"/>
      <c r="M382" s="15"/>
      <c r="N382" s="15"/>
      <c r="O382" s="15"/>
      <c r="P382" s="15"/>
      <c r="Q382" s="15"/>
      <c r="R382" s="15"/>
      <c r="S382" s="15"/>
      <c r="T382" s="15"/>
      <c r="U382" s="15"/>
      <c r="V382" s="15"/>
      <c r="W382" s="15"/>
      <c r="X382" s="15"/>
      <c r="Y382" s="15"/>
      <c r="Z382" s="15"/>
    </row>
    <row r="383" spans="1:26" ht="12.75" customHeight="1">
      <c r="A383" s="15"/>
      <c r="B383" s="15"/>
      <c r="C383" s="15"/>
      <c r="D383" s="15"/>
      <c r="E383" s="15"/>
      <c r="F383" s="15"/>
      <c r="G383" s="15"/>
      <c r="H383" s="15"/>
      <c r="I383" s="15"/>
      <c r="J383" s="15"/>
      <c r="K383" s="15"/>
      <c r="L383" s="15"/>
      <c r="M383" s="15"/>
      <c r="N383" s="15"/>
      <c r="O383" s="15"/>
      <c r="P383" s="15"/>
      <c r="Q383" s="15"/>
      <c r="R383" s="15"/>
      <c r="S383" s="15"/>
      <c r="T383" s="15"/>
      <c r="U383" s="15"/>
      <c r="V383" s="15"/>
      <c r="W383" s="15"/>
      <c r="X383" s="15"/>
      <c r="Y383" s="15"/>
      <c r="Z383" s="15"/>
    </row>
    <row r="384" spans="1:26" ht="12.75" customHeight="1">
      <c r="A384" s="15"/>
      <c r="B384" s="15"/>
      <c r="C384" s="15"/>
      <c r="D384" s="15"/>
      <c r="E384" s="15"/>
      <c r="F384" s="15"/>
      <c r="G384" s="15"/>
      <c r="H384" s="15"/>
      <c r="I384" s="15"/>
      <c r="J384" s="15"/>
      <c r="K384" s="15"/>
      <c r="L384" s="15"/>
      <c r="M384" s="15"/>
      <c r="N384" s="15"/>
      <c r="O384" s="15"/>
      <c r="P384" s="15"/>
      <c r="Q384" s="15"/>
      <c r="R384" s="15"/>
      <c r="S384" s="15"/>
      <c r="T384" s="15"/>
      <c r="U384" s="15"/>
      <c r="V384" s="15"/>
      <c r="W384" s="15"/>
      <c r="X384" s="15"/>
      <c r="Y384" s="15"/>
      <c r="Z384" s="15"/>
    </row>
    <row r="385" spans="1:26" ht="12.75" customHeight="1">
      <c r="A385" s="15"/>
      <c r="B385" s="15"/>
      <c r="C385" s="15"/>
      <c r="D385" s="15"/>
      <c r="E385" s="15"/>
      <c r="F385" s="15"/>
      <c r="G385" s="15"/>
      <c r="H385" s="15"/>
      <c r="I385" s="15"/>
      <c r="J385" s="15"/>
      <c r="K385" s="15"/>
      <c r="L385" s="15"/>
      <c r="M385" s="15"/>
      <c r="N385" s="15"/>
      <c r="O385" s="15"/>
      <c r="P385" s="15"/>
      <c r="Q385" s="15"/>
      <c r="R385" s="15"/>
      <c r="S385" s="15"/>
      <c r="T385" s="15"/>
      <c r="U385" s="15"/>
      <c r="V385" s="15"/>
      <c r="W385" s="15"/>
      <c r="X385" s="15"/>
      <c r="Y385" s="15"/>
      <c r="Z385" s="15"/>
    </row>
    <row r="386" spans="1:26" ht="12.75" customHeight="1">
      <c r="A386" s="15"/>
      <c r="B386" s="15"/>
      <c r="C386" s="15"/>
      <c r="D386" s="15"/>
      <c r="E386" s="15"/>
      <c r="F386" s="15"/>
      <c r="G386" s="15"/>
      <c r="H386" s="15"/>
      <c r="I386" s="15"/>
      <c r="J386" s="15"/>
      <c r="K386" s="15"/>
      <c r="L386" s="15"/>
      <c r="M386" s="15"/>
      <c r="N386" s="15"/>
      <c r="O386" s="15"/>
      <c r="P386" s="15"/>
      <c r="Q386" s="15"/>
      <c r="R386" s="15"/>
      <c r="S386" s="15"/>
      <c r="T386" s="15"/>
      <c r="U386" s="15"/>
      <c r="V386" s="15"/>
      <c r="W386" s="15"/>
      <c r="X386" s="15"/>
      <c r="Y386" s="15"/>
      <c r="Z386" s="15"/>
    </row>
    <row r="387" spans="1:26" ht="12.75" customHeight="1">
      <c r="A387" s="15"/>
      <c r="B387" s="15"/>
      <c r="C387" s="15"/>
      <c r="D387" s="15"/>
      <c r="E387" s="15"/>
      <c r="F387" s="15"/>
      <c r="G387" s="15"/>
      <c r="H387" s="15"/>
      <c r="I387" s="15"/>
      <c r="J387" s="15"/>
      <c r="K387" s="15"/>
      <c r="L387" s="15"/>
      <c r="M387" s="15"/>
      <c r="N387" s="15"/>
      <c r="O387" s="15"/>
      <c r="P387" s="15"/>
      <c r="Q387" s="15"/>
      <c r="R387" s="15"/>
      <c r="S387" s="15"/>
      <c r="T387" s="15"/>
      <c r="U387" s="15"/>
      <c r="V387" s="15"/>
      <c r="W387" s="15"/>
      <c r="X387" s="15"/>
      <c r="Y387" s="15"/>
      <c r="Z387" s="15"/>
    </row>
    <row r="388" spans="1:26" ht="12.75" customHeight="1">
      <c r="A388" s="15"/>
      <c r="B388" s="15"/>
      <c r="C388" s="15"/>
      <c r="D388" s="15"/>
      <c r="E388" s="15"/>
      <c r="F388" s="15"/>
      <c r="G388" s="15"/>
      <c r="H388" s="15"/>
      <c r="I388" s="15"/>
      <c r="J388" s="15"/>
      <c r="K388" s="15"/>
      <c r="L388" s="15"/>
      <c r="M388" s="15"/>
      <c r="N388" s="15"/>
      <c r="O388" s="15"/>
      <c r="P388" s="15"/>
      <c r="Q388" s="15"/>
      <c r="R388" s="15"/>
      <c r="S388" s="15"/>
      <c r="T388" s="15"/>
      <c r="U388" s="15"/>
      <c r="V388" s="15"/>
      <c r="W388" s="15"/>
      <c r="X388" s="15"/>
      <c r="Y388" s="15"/>
      <c r="Z388" s="15"/>
    </row>
    <row r="389" spans="1:26" ht="12.75" customHeight="1">
      <c r="A389" s="15"/>
      <c r="B389" s="15"/>
      <c r="C389" s="15"/>
      <c r="D389" s="15"/>
      <c r="E389" s="15"/>
      <c r="F389" s="15"/>
      <c r="G389" s="15"/>
      <c r="H389" s="15"/>
      <c r="I389" s="15"/>
      <c r="J389" s="15"/>
      <c r="K389" s="15"/>
      <c r="L389" s="15"/>
      <c r="M389" s="15"/>
      <c r="N389" s="15"/>
      <c r="O389" s="15"/>
      <c r="P389" s="15"/>
      <c r="Q389" s="15"/>
      <c r="R389" s="15"/>
      <c r="S389" s="15"/>
      <c r="T389" s="15"/>
      <c r="U389" s="15"/>
      <c r="V389" s="15"/>
      <c r="W389" s="15"/>
      <c r="X389" s="15"/>
      <c r="Y389" s="15"/>
      <c r="Z389" s="15"/>
    </row>
    <row r="390" spans="1:26" ht="12.75" customHeight="1">
      <c r="A390" s="15"/>
      <c r="B390" s="15"/>
      <c r="C390" s="15"/>
      <c r="D390" s="15"/>
      <c r="E390" s="15"/>
      <c r="F390" s="15"/>
      <c r="G390" s="15"/>
      <c r="H390" s="15"/>
      <c r="I390" s="15"/>
      <c r="J390" s="15"/>
      <c r="K390" s="15"/>
      <c r="L390" s="15"/>
      <c r="M390" s="15"/>
      <c r="N390" s="15"/>
      <c r="O390" s="15"/>
      <c r="P390" s="15"/>
      <c r="Q390" s="15"/>
      <c r="R390" s="15"/>
      <c r="S390" s="15"/>
      <c r="T390" s="15"/>
      <c r="U390" s="15"/>
      <c r="V390" s="15"/>
      <c r="W390" s="15"/>
      <c r="X390" s="15"/>
      <c r="Y390" s="15"/>
      <c r="Z390" s="15"/>
    </row>
    <row r="391" spans="1:26" ht="12.75" customHeight="1">
      <c r="A391" s="15"/>
      <c r="B391" s="15"/>
      <c r="C391" s="15"/>
      <c r="D391" s="15"/>
      <c r="E391" s="15"/>
      <c r="F391" s="15"/>
      <c r="G391" s="15"/>
      <c r="H391" s="15"/>
      <c r="I391" s="15"/>
      <c r="J391" s="15"/>
      <c r="K391" s="15"/>
      <c r="L391" s="15"/>
      <c r="M391" s="15"/>
      <c r="N391" s="15"/>
      <c r="O391" s="15"/>
      <c r="P391" s="15"/>
      <c r="Q391" s="15"/>
      <c r="R391" s="15"/>
      <c r="S391" s="15"/>
      <c r="T391" s="15"/>
      <c r="U391" s="15"/>
      <c r="V391" s="15"/>
      <c r="W391" s="15"/>
      <c r="X391" s="15"/>
      <c r="Y391" s="15"/>
      <c r="Z391" s="15"/>
    </row>
    <row r="392" spans="1:26" ht="12.75" customHeight="1">
      <c r="A392" s="15"/>
      <c r="B392" s="15"/>
      <c r="C392" s="15"/>
      <c r="D392" s="15"/>
      <c r="E392" s="15"/>
      <c r="F392" s="15"/>
      <c r="G392" s="15"/>
      <c r="H392" s="15"/>
      <c r="I392" s="15"/>
      <c r="J392" s="15"/>
      <c r="K392" s="15"/>
      <c r="L392" s="15"/>
      <c r="M392" s="15"/>
      <c r="N392" s="15"/>
      <c r="O392" s="15"/>
      <c r="P392" s="15"/>
      <c r="Q392" s="15"/>
      <c r="R392" s="15"/>
      <c r="S392" s="15"/>
      <c r="T392" s="15"/>
      <c r="U392" s="15"/>
      <c r="V392" s="15"/>
      <c r="W392" s="15"/>
      <c r="X392" s="15"/>
      <c r="Y392" s="15"/>
      <c r="Z392" s="15"/>
    </row>
    <row r="393" spans="1:26" ht="12.75" customHeight="1">
      <c r="A393" s="15"/>
      <c r="B393" s="15"/>
      <c r="C393" s="15"/>
      <c r="D393" s="15"/>
      <c r="E393" s="15"/>
      <c r="F393" s="15"/>
      <c r="G393" s="15"/>
      <c r="H393" s="15"/>
      <c r="I393" s="15"/>
      <c r="J393" s="15"/>
      <c r="K393" s="15"/>
      <c r="L393" s="15"/>
      <c r="M393" s="15"/>
      <c r="N393" s="15"/>
      <c r="O393" s="15"/>
      <c r="P393" s="15"/>
      <c r="Q393" s="15"/>
      <c r="R393" s="15"/>
      <c r="S393" s="15"/>
      <c r="T393" s="15"/>
      <c r="U393" s="15"/>
      <c r="V393" s="15"/>
      <c r="W393" s="15"/>
      <c r="X393" s="15"/>
      <c r="Y393" s="15"/>
      <c r="Z393" s="15"/>
    </row>
    <row r="394" spans="1:26" ht="12.75" customHeight="1">
      <c r="A394" s="15"/>
      <c r="B394" s="15"/>
      <c r="C394" s="15"/>
      <c r="D394" s="15"/>
      <c r="E394" s="15"/>
      <c r="F394" s="15"/>
      <c r="G394" s="15"/>
      <c r="H394" s="15"/>
      <c r="I394" s="15"/>
      <c r="J394" s="15"/>
      <c r="K394" s="15"/>
      <c r="L394" s="15"/>
      <c r="M394" s="15"/>
      <c r="N394" s="15"/>
      <c r="O394" s="15"/>
      <c r="P394" s="15"/>
      <c r="Q394" s="15"/>
      <c r="R394" s="15"/>
      <c r="S394" s="15"/>
      <c r="T394" s="15"/>
      <c r="U394" s="15"/>
      <c r="V394" s="15"/>
      <c r="W394" s="15"/>
      <c r="X394" s="15"/>
      <c r="Y394" s="15"/>
      <c r="Z394" s="15"/>
    </row>
    <row r="395" spans="1:26" ht="12.75" customHeight="1">
      <c r="A395" s="15"/>
      <c r="B395" s="15"/>
      <c r="C395" s="15"/>
      <c r="D395" s="15"/>
      <c r="E395" s="15"/>
      <c r="F395" s="15"/>
      <c r="G395" s="15"/>
      <c r="H395" s="15"/>
      <c r="I395" s="15"/>
      <c r="J395" s="15"/>
      <c r="K395" s="15"/>
      <c r="L395" s="15"/>
      <c r="M395" s="15"/>
      <c r="N395" s="15"/>
      <c r="O395" s="15"/>
      <c r="P395" s="15"/>
      <c r="Q395" s="15"/>
      <c r="R395" s="15"/>
      <c r="S395" s="15"/>
      <c r="T395" s="15"/>
      <c r="U395" s="15"/>
      <c r="V395" s="15"/>
      <c r="W395" s="15"/>
      <c r="X395" s="15"/>
      <c r="Y395" s="15"/>
      <c r="Z395" s="15"/>
    </row>
    <row r="396" spans="1:26" ht="12.75" customHeight="1">
      <c r="A396" s="15"/>
      <c r="B396" s="15"/>
      <c r="C396" s="15"/>
      <c r="D396" s="15"/>
      <c r="E396" s="15"/>
      <c r="F396" s="15"/>
      <c r="G396" s="15"/>
      <c r="H396" s="15"/>
      <c r="I396" s="15"/>
      <c r="J396" s="15"/>
      <c r="K396" s="15"/>
      <c r="L396" s="15"/>
      <c r="M396" s="15"/>
      <c r="N396" s="15"/>
      <c r="O396" s="15"/>
      <c r="P396" s="15"/>
      <c r="Q396" s="15"/>
      <c r="R396" s="15"/>
      <c r="S396" s="15"/>
      <c r="T396" s="15"/>
      <c r="U396" s="15"/>
      <c r="V396" s="15"/>
      <c r="W396" s="15"/>
      <c r="X396" s="15"/>
      <c r="Y396" s="15"/>
      <c r="Z396" s="15"/>
    </row>
    <row r="397" spans="1:26" ht="12.75" customHeight="1">
      <c r="A397" s="15"/>
      <c r="B397" s="15"/>
      <c r="C397" s="15"/>
      <c r="D397" s="15"/>
      <c r="E397" s="15"/>
      <c r="F397" s="15"/>
      <c r="G397" s="15"/>
      <c r="H397" s="15"/>
      <c r="I397" s="15"/>
      <c r="J397" s="15"/>
      <c r="K397" s="15"/>
      <c r="L397" s="15"/>
      <c r="M397" s="15"/>
      <c r="N397" s="15"/>
      <c r="O397" s="15"/>
      <c r="P397" s="15"/>
      <c r="Q397" s="15"/>
      <c r="R397" s="15"/>
      <c r="S397" s="15"/>
      <c r="T397" s="15"/>
      <c r="U397" s="15"/>
      <c r="V397" s="15"/>
      <c r="W397" s="15"/>
      <c r="X397" s="15"/>
      <c r="Y397" s="15"/>
      <c r="Z397" s="15"/>
    </row>
    <row r="398" spans="1:26" ht="12.75" customHeight="1">
      <c r="A398" s="15"/>
      <c r="B398" s="15"/>
      <c r="C398" s="15"/>
      <c r="D398" s="15"/>
      <c r="E398" s="15"/>
      <c r="F398" s="15"/>
      <c r="G398" s="15"/>
      <c r="H398" s="15"/>
      <c r="I398" s="15"/>
      <c r="J398" s="15"/>
      <c r="K398" s="15"/>
      <c r="L398" s="15"/>
      <c r="M398" s="15"/>
      <c r="N398" s="15"/>
      <c r="O398" s="15"/>
      <c r="P398" s="15"/>
      <c r="Q398" s="15"/>
      <c r="R398" s="15"/>
      <c r="S398" s="15"/>
      <c r="T398" s="15"/>
      <c r="U398" s="15"/>
      <c r="V398" s="15"/>
      <c r="W398" s="15"/>
      <c r="X398" s="15"/>
      <c r="Y398" s="15"/>
      <c r="Z398" s="15"/>
    </row>
    <row r="399" spans="1:26" ht="12.75" customHeight="1">
      <c r="A399" s="15"/>
      <c r="B399" s="15"/>
      <c r="C399" s="15"/>
      <c r="D399" s="15"/>
      <c r="E399" s="15"/>
      <c r="F399" s="15"/>
      <c r="G399" s="15"/>
      <c r="H399" s="15"/>
      <c r="I399" s="15"/>
      <c r="J399" s="15"/>
      <c r="K399" s="15"/>
      <c r="L399" s="15"/>
      <c r="M399" s="15"/>
      <c r="N399" s="15"/>
      <c r="O399" s="15"/>
      <c r="P399" s="15"/>
      <c r="Q399" s="15"/>
      <c r="R399" s="15"/>
      <c r="S399" s="15"/>
      <c r="T399" s="15"/>
      <c r="U399" s="15"/>
      <c r="V399" s="15"/>
      <c r="W399" s="15"/>
      <c r="X399" s="15"/>
      <c r="Y399" s="15"/>
      <c r="Z399" s="15"/>
    </row>
    <row r="400" spans="1:26" ht="12.75" customHeight="1">
      <c r="A400" s="15"/>
      <c r="B400" s="15"/>
      <c r="C400" s="15"/>
      <c r="D400" s="15"/>
      <c r="E400" s="15"/>
      <c r="F400" s="15"/>
      <c r="G400" s="15"/>
      <c r="H400" s="15"/>
      <c r="I400" s="15"/>
      <c r="J400" s="15"/>
      <c r="K400" s="15"/>
      <c r="L400" s="15"/>
      <c r="M400" s="15"/>
      <c r="N400" s="15"/>
      <c r="O400" s="15"/>
      <c r="P400" s="15"/>
      <c r="Q400" s="15"/>
      <c r="R400" s="15"/>
      <c r="S400" s="15"/>
      <c r="T400" s="15"/>
      <c r="U400" s="15"/>
      <c r="V400" s="15"/>
      <c r="W400" s="15"/>
      <c r="X400" s="15"/>
      <c r="Y400" s="15"/>
      <c r="Z400" s="15"/>
    </row>
    <row r="401" spans="1:26" ht="12.75" customHeight="1">
      <c r="A401" s="15"/>
      <c r="B401" s="15"/>
      <c r="C401" s="15"/>
      <c r="D401" s="15"/>
      <c r="E401" s="15"/>
      <c r="F401" s="15"/>
      <c r="G401" s="15"/>
      <c r="H401" s="15"/>
      <c r="I401" s="15"/>
      <c r="J401" s="15"/>
      <c r="K401" s="15"/>
      <c r="L401" s="15"/>
      <c r="M401" s="15"/>
      <c r="N401" s="15"/>
      <c r="O401" s="15"/>
      <c r="P401" s="15"/>
      <c r="Q401" s="15"/>
      <c r="R401" s="15"/>
      <c r="S401" s="15"/>
      <c r="T401" s="15"/>
      <c r="U401" s="15"/>
      <c r="V401" s="15"/>
      <c r="W401" s="15"/>
      <c r="X401" s="15"/>
      <c r="Y401" s="15"/>
      <c r="Z401" s="15"/>
    </row>
    <row r="402" spans="1:26" ht="12.75" customHeight="1">
      <c r="A402" s="15"/>
      <c r="B402" s="15"/>
      <c r="C402" s="15"/>
      <c r="D402" s="15"/>
      <c r="E402" s="15"/>
      <c r="F402" s="15"/>
      <c r="G402" s="15"/>
      <c r="H402" s="15"/>
      <c r="I402" s="15"/>
      <c r="J402" s="15"/>
      <c r="K402" s="15"/>
      <c r="L402" s="15"/>
      <c r="M402" s="15"/>
      <c r="N402" s="15"/>
      <c r="O402" s="15"/>
      <c r="P402" s="15"/>
      <c r="Q402" s="15"/>
      <c r="R402" s="15"/>
      <c r="S402" s="15"/>
      <c r="T402" s="15"/>
      <c r="U402" s="15"/>
      <c r="V402" s="15"/>
      <c r="W402" s="15"/>
      <c r="X402" s="15"/>
      <c r="Y402" s="15"/>
      <c r="Z402" s="15"/>
    </row>
    <row r="403" spans="1:26" ht="12.75" customHeight="1">
      <c r="A403" s="15"/>
      <c r="B403" s="15"/>
      <c r="C403" s="15"/>
      <c r="D403" s="15"/>
      <c r="E403" s="15"/>
      <c r="F403" s="15"/>
      <c r="G403" s="15"/>
      <c r="H403" s="15"/>
      <c r="I403" s="15"/>
      <c r="J403" s="15"/>
      <c r="K403" s="15"/>
      <c r="L403" s="15"/>
      <c r="M403" s="15"/>
      <c r="N403" s="15"/>
      <c r="O403" s="15"/>
      <c r="P403" s="15"/>
      <c r="Q403" s="15"/>
      <c r="R403" s="15"/>
      <c r="S403" s="15"/>
      <c r="T403" s="15"/>
      <c r="U403" s="15"/>
      <c r="V403" s="15"/>
      <c r="W403" s="15"/>
      <c r="X403" s="15"/>
      <c r="Y403" s="15"/>
      <c r="Z403" s="15"/>
    </row>
    <row r="404" spans="1:26" ht="12.75" customHeight="1">
      <c r="A404" s="15"/>
      <c r="B404" s="15"/>
      <c r="C404" s="15"/>
      <c r="D404" s="15"/>
      <c r="E404" s="15"/>
      <c r="F404" s="15"/>
      <c r="G404" s="15"/>
      <c r="H404" s="15"/>
      <c r="I404" s="15"/>
      <c r="J404" s="15"/>
      <c r="K404" s="15"/>
      <c r="L404" s="15"/>
      <c r="M404" s="15"/>
      <c r="N404" s="15"/>
      <c r="O404" s="15"/>
      <c r="P404" s="15"/>
      <c r="Q404" s="15"/>
      <c r="R404" s="15"/>
      <c r="S404" s="15"/>
      <c r="T404" s="15"/>
      <c r="U404" s="15"/>
      <c r="V404" s="15"/>
      <c r="W404" s="15"/>
      <c r="X404" s="15"/>
      <c r="Y404" s="15"/>
      <c r="Z404" s="15"/>
    </row>
    <row r="405" spans="1:26" ht="12.75" customHeight="1">
      <c r="A405" s="15"/>
      <c r="B405" s="15"/>
      <c r="C405" s="15"/>
      <c r="D405" s="15"/>
      <c r="E405" s="15"/>
      <c r="F405" s="15"/>
      <c r="G405" s="15"/>
      <c r="H405" s="15"/>
      <c r="I405" s="15"/>
      <c r="J405" s="15"/>
      <c r="K405" s="15"/>
      <c r="L405" s="15"/>
      <c r="M405" s="15"/>
      <c r="N405" s="15"/>
      <c r="O405" s="15"/>
      <c r="P405" s="15"/>
      <c r="Q405" s="15"/>
      <c r="R405" s="15"/>
      <c r="S405" s="15"/>
      <c r="T405" s="15"/>
      <c r="U405" s="15"/>
      <c r="V405" s="15"/>
      <c r="W405" s="15"/>
      <c r="X405" s="15"/>
      <c r="Y405" s="15"/>
      <c r="Z405" s="15"/>
    </row>
    <row r="406" spans="1:26" ht="12.75" customHeight="1">
      <c r="A406" s="15"/>
      <c r="B406" s="15"/>
      <c r="C406" s="15"/>
      <c r="D406" s="15"/>
      <c r="E406" s="15"/>
      <c r="F406" s="15"/>
      <c r="G406" s="15"/>
      <c r="H406" s="15"/>
      <c r="I406" s="15"/>
      <c r="J406" s="15"/>
      <c r="K406" s="15"/>
      <c r="L406" s="15"/>
      <c r="M406" s="15"/>
      <c r="N406" s="15"/>
      <c r="O406" s="15"/>
      <c r="P406" s="15"/>
      <c r="Q406" s="15"/>
      <c r="R406" s="15"/>
      <c r="S406" s="15"/>
      <c r="T406" s="15"/>
      <c r="U406" s="15"/>
      <c r="V406" s="15"/>
      <c r="W406" s="15"/>
      <c r="X406" s="15"/>
      <c r="Y406" s="15"/>
      <c r="Z406" s="15"/>
    </row>
    <row r="407" spans="1:26" ht="12.75" customHeight="1">
      <c r="A407" s="15"/>
      <c r="B407" s="15"/>
      <c r="C407" s="15"/>
      <c r="D407" s="15"/>
      <c r="E407" s="15"/>
      <c r="F407" s="15"/>
      <c r="G407" s="15"/>
      <c r="H407" s="15"/>
      <c r="I407" s="15"/>
      <c r="J407" s="15"/>
      <c r="K407" s="15"/>
      <c r="L407" s="15"/>
      <c r="M407" s="15"/>
      <c r="N407" s="15"/>
      <c r="O407" s="15"/>
      <c r="P407" s="15"/>
      <c r="Q407" s="15"/>
      <c r="R407" s="15"/>
      <c r="S407" s="15"/>
      <c r="T407" s="15"/>
      <c r="U407" s="15"/>
      <c r="V407" s="15"/>
      <c r="W407" s="15"/>
      <c r="X407" s="15"/>
      <c r="Y407" s="15"/>
      <c r="Z407" s="15"/>
    </row>
    <row r="408" spans="1:26" ht="12.75" customHeight="1">
      <c r="A408" s="15"/>
      <c r="B408" s="15"/>
      <c r="C408" s="15"/>
      <c r="D408" s="15"/>
      <c r="E408" s="15"/>
      <c r="F408" s="15"/>
      <c r="G408" s="15"/>
      <c r="H408" s="15"/>
      <c r="I408" s="15"/>
      <c r="J408" s="15"/>
      <c r="K408" s="15"/>
      <c r="L408" s="15"/>
      <c r="M408" s="15"/>
      <c r="N408" s="15"/>
      <c r="O408" s="15"/>
      <c r="P408" s="15"/>
      <c r="Q408" s="15"/>
      <c r="R408" s="15"/>
      <c r="S408" s="15"/>
      <c r="T408" s="15"/>
      <c r="U408" s="15"/>
      <c r="V408" s="15"/>
      <c r="W408" s="15"/>
      <c r="X408" s="15"/>
      <c r="Y408" s="15"/>
      <c r="Z408" s="15"/>
    </row>
    <row r="409" spans="1:26" ht="12.75" customHeight="1">
      <c r="A409" s="15"/>
      <c r="B409" s="15"/>
      <c r="C409" s="15"/>
      <c r="D409" s="15"/>
      <c r="E409" s="15"/>
      <c r="F409" s="15"/>
      <c r="G409" s="15"/>
      <c r="H409" s="15"/>
      <c r="I409" s="15"/>
      <c r="J409" s="15"/>
      <c r="K409" s="15"/>
      <c r="L409" s="15"/>
      <c r="M409" s="15"/>
      <c r="N409" s="15"/>
      <c r="O409" s="15"/>
      <c r="P409" s="15"/>
      <c r="Q409" s="15"/>
      <c r="R409" s="15"/>
      <c r="S409" s="15"/>
      <c r="T409" s="15"/>
      <c r="U409" s="15"/>
      <c r="V409" s="15"/>
      <c r="W409" s="15"/>
      <c r="X409" s="15"/>
      <c r="Y409" s="15"/>
      <c r="Z409" s="15"/>
    </row>
    <row r="410" spans="1:26" ht="12.75" customHeight="1">
      <c r="A410" s="15"/>
      <c r="B410" s="15"/>
      <c r="C410" s="15"/>
      <c r="D410" s="15"/>
      <c r="E410" s="15"/>
      <c r="F410" s="15"/>
      <c r="G410" s="15"/>
      <c r="H410" s="15"/>
      <c r="I410" s="15"/>
      <c r="J410" s="15"/>
      <c r="K410" s="15"/>
      <c r="L410" s="15"/>
      <c r="M410" s="15"/>
      <c r="N410" s="15"/>
      <c r="O410" s="15"/>
      <c r="P410" s="15"/>
      <c r="Q410" s="15"/>
      <c r="R410" s="15"/>
      <c r="S410" s="15"/>
      <c r="T410" s="15"/>
      <c r="U410" s="15"/>
      <c r="V410" s="15"/>
      <c r="W410" s="15"/>
      <c r="X410" s="15"/>
      <c r="Y410" s="15"/>
      <c r="Z410" s="15"/>
    </row>
    <row r="411" spans="1:26" ht="12.75" customHeight="1">
      <c r="A411" s="15"/>
      <c r="B411" s="15"/>
      <c r="C411" s="15"/>
      <c r="D411" s="15"/>
      <c r="E411" s="15"/>
      <c r="F411" s="15"/>
      <c r="G411" s="15"/>
      <c r="H411" s="15"/>
      <c r="I411" s="15"/>
      <c r="J411" s="15"/>
      <c r="K411" s="15"/>
      <c r="L411" s="15"/>
      <c r="M411" s="15"/>
      <c r="N411" s="15"/>
      <c r="O411" s="15"/>
      <c r="P411" s="15"/>
      <c r="Q411" s="15"/>
      <c r="R411" s="15"/>
      <c r="S411" s="15"/>
      <c r="T411" s="15"/>
      <c r="U411" s="15"/>
      <c r="V411" s="15"/>
      <c r="W411" s="15"/>
      <c r="X411" s="15"/>
      <c r="Y411" s="15"/>
      <c r="Z411" s="15"/>
    </row>
    <row r="412" spans="1:26" ht="12.75" customHeight="1">
      <c r="A412" s="15"/>
      <c r="B412" s="15"/>
      <c r="C412" s="15"/>
      <c r="D412" s="15"/>
      <c r="E412" s="15"/>
      <c r="F412" s="15"/>
      <c r="G412" s="15"/>
      <c r="H412" s="15"/>
      <c r="I412" s="15"/>
      <c r="J412" s="15"/>
      <c r="K412" s="15"/>
      <c r="L412" s="15"/>
      <c r="M412" s="15"/>
      <c r="N412" s="15"/>
      <c r="O412" s="15"/>
      <c r="P412" s="15"/>
      <c r="Q412" s="15"/>
      <c r="R412" s="15"/>
      <c r="S412" s="15"/>
      <c r="T412" s="15"/>
      <c r="U412" s="15"/>
      <c r="V412" s="15"/>
      <c r="W412" s="15"/>
      <c r="X412" s="15"/>
      <c r="Y412" s="15"/>
      <c r="Z412" s="15"/>
    </row>
    <row r="413" spans="1:26" ht="12.75" customHeight="1">
      <c r="A413" s="15"/>
      <c r="B413" s="15"/>
      <c r="C413" s="15"/>
      <c r="D413" s="15"/>
      <c r="E413" s="15"/>
      <c r="F413" s="15"/>
      <c r="G413" s="15"/>
      <c r="H413" s="15"/>
      <c r="I413" s="15"/>
      <c r="J413" s="15"/>
      <c r="K413" s="15"/>
      <c r="L413" s="15"/>
      <c r="M413" s="15"/>
      <c r="N413" s="15"/>
      <c r="O413" s="15"/>
      <c r="P413" s="15"/>
      <c r="Q413" s="15"/>
      <c r="R413" s="15"/>
      <c r="S413" s="15"/>
      <c r="T413" s="15"/>
      <c r="U413" s="15"/>
      <c r="V413" s="15"/>
      <c r="W413" s="15"/>
      <c r="X413" s="15"/>
      <c r="Y413" s="15"/>
      <c r="Z413" s="15"/>
    </row>
    <row r="414" spans="1:26" ht="12.75" customHeight="1">
      <c r="A414" s="15"/>
      <c r="B414" s="15"/>
      <c r="C414" s="15"/>
      <c r="D414" s="15"/>
      <c r="E414" s="15"/>
      <c r="F414" s="15"/>
      <c r="G414" s="15"/>
      <c r="H414" s="15"/>
      <c r="I414" s="15"/>
      <c r="J414" s="15"/>
      <c r="K414" s="15"/>
      <c r="L414" s="15"/>
      <c r="M414" s="15"/>
      <c r="N414" s="15"/>
      <c r="O414" s="15"/>
      <c r="P414" s="15"/>
      <c r="Q414" s="15"/>
      <c r="R414" s="15"/>
      <c r="S414" s="15"/>
      <c r="T414" s="15"/>
      <c r="U414" s="15"/>
      <c r="V414" s="15"/>
      <c r="W414" s="15"/>
      <c r="X414" s="15"/>
      <c r="Y414" s="15"/>
      <c r="Z414" s="15"/>
    </row>
    <row r="415" spans="1:26" ht="12.75" customHeight="1">
      <c r="A415" s="15"/>
      <c r="B415" s="15"/>
      <c r="C415" s="15"/>
      <c r="D415" s="15"/>
      <c r="E415" s="15"/>
      <c r="F415" s="15"/>
      <c r="G415" s="15"/>
      <c r="H415" s="15"/>
      <c r="I415" s="15"/>
      <c r="J415" s="15"/>
      <c r="K415" s="15"/>
      <c r="L415" s="15"/>
      <c r="M415" s="15"/>
      <c r="N415" s="15"/>
      <c r="O415" s="15"/>
      <c r="P415" s="15"/>
      <c r="Q415" s="15"/>
      <c r="R415" s="15"/>
      <c r="S415" s="15"/>
      <c r="T415" s="15"/>
      <c r="U415" s="15"/>
      <c r="V415" s="15"/>
      <c r="W415" s="15"/>
      <c r="X415" s="15"/>
      <c r="Y415" s="15"/>
      <c r="Z415" s="15"/>
    </row>
    <row r="416" spans="1:26" ht="12.75" customHeight="1">
      <c r="A416" s="15"/>
      <c r="B416" s="15"/>
      <c r="C416" s="15"/>
      <c r="D416" s="15"/>
      <c r="E416" s="15"/>
      <c r="F416" s="15"/>
      <c r="G416" s="15"/>
      <c r="H416" s="15"/>
      <c r="I416" s="15"/>
      <c r="J416" s="15"/>
      <c r="K416" s="15"/>
      <c r="L416" s="15"/>
      <c r="M416" s="15"/>
      <c r="N416" s="15"/>
      <c r="O416" s="15"/>
      <c r="P416" s="15"/>
      <c r="Q416" s="15"/>
      <c r="R416" s="15"/>
      <c r="S416" s="15"/>
      <c r="T416" s="15"/>
      <c r="U416" s="15"/>
      <c r="V416" s="15"/>
      <c r="W416" s="15"/>
      <c r="X416" s="15"/>
      <c r="Y416" s="15"/>
      <c r="Z416" s="15"/>
    </row>
    <row r="417" spans="1:26" ht="12.75" customHeight="1">
      <c r="A417" s="15"/>
      <c r="B417" s="15"/>
      <c r="C417" s="15"/>
      <c r="D417" s="15"/>
      <c r="E417" s="15"/>
      <c r="F417" s="15"/>
      <c r="G417" s="15"/>
      <c r="H417" s="15"/>
      <c r="I417" s="15"/>
      <c r="J417" s="15"/>
      <c r="K417" s="15"/>
      <c r="L417" s="15"/>
      <c r="M417" s="15"/>
      <c r="N417" s="15"/>
      <c r="O417" s="15"/>
      <c r="P417" s="15"/>
      <c r="Q417" s="15"/>
      <c r="R417" s="15"/>
      <c r="S417" s="15"/>
      <c r="T417" s="15"/>
      <c r="U417" s="15"/>
      <c r="V417" s="15"/>
      <c r="W417" s="15"/>
      <c r="X417" s="15"/>
      <c r="Y417" s="15"/>
      <c r="Z417" s="15"/>
    </row>
    <row r="418" spans="1:26" ht="12.75" customHeight="1">
      <c r="A418" s="15"/>
      <c r="B418" s="15"/>
      <c r="C418" s="15"/>
      <c r="D418" s="15"/>
      <c r="E418" s="15"/>
      <c r="F418" s="15"/>
      <c r="G418" s="15"/>
      <c r="H418" s="15"/>
      <c r="I418" s="15"/>
      <c r="J418" s="15"/>
      <c r="K418" s="15"/>
      <c r="L418" s="15"/>
      <c r="M418" s="15"/>
      <c r="N418" s="15"/>
      <c r="O418" s="15"/>
      <c r="P418" s="15"/>
      <c r="Q418" s="15"/>
      <c r="R418" s="15"/>
      <c r="S418" s="15"/>
      <c r="T418" s="15"/>
      <c r="U418" s="15"/>
      <c r="V418" s="15"/>
      <c r="W418" s="15"/>
      <c r="X418" s="15"/>
      <c r="Y418" s="15"/>
      <c r="Z418" s="15"/>
    </row>
    <row r="419" spans="1:26" ht="12.75" customHeight="1">
      <c r="A419" s="15"/>
      <c r="B419" s="15"/>
      <c r="C419" s="15"/>
      <c r="D419" s="15"/>
      <c r="E419" s="15"/>
      <c r="F419" s="15"/>
      <c r="G419" s="15"/>
      <c r="H419" s="15"/>
      <c r="I419" s="15"/>
      <c r="J419" s="15"/>
      <c r="K419" s="15"/>
      <c r="L419" s="15"/>
      <c r="M419" s="15"/>
      <c r="N419" s="15"/>
      <c r="O419" s="15"/>
      <c r="P419" s="15"/>
      <c r="Q419" s="15"/>
      <c r="R419" s="15"/>
      <c r="S419" s="15"/>
      <c r="T419" s="15"/>
      <c r="U419" s="15"/>
      <c r="V419" s="15"/>
      <c r="W419" s="15"/>
      <c r="X419" s="15"/>
      <c r="Y419" s="15"/>
      <c r="Z419" s="15"/>
    </row>
    <row r="420" spans="1:26" ht="12.75" customHeight="1">
      <c r="A420" s="15"/>
      <c r="B420" s="15"/>
      <c r="C420" s="15"/>
      <c r="D420" s="15"/>
      <c r="E420" s="15"/>
      <c r="F420" s="15"/>
      <c r="G420" s="15"/>
      <c r="H420" s="15"/>
      <c r="I420" s="15"/>
      <c r="J420" s="15"/>
      <c r="K420" s="15"/>
      <c r="L420" s="15"/>
      <c r="M420" s="15"/>
      <c r="N420" s="15"/>
      <c r="O420" s="15"/>
      <c r="P420" s="15"/>
      <c r="Q420" s="15"/>
      <c r="R420" s="15"/>
      <c r="S420" s="15"/>
      <c r="T420" s="15"/>
      <c r="U420" s="15"/>
      <c r="V420" s="15"/>
      <c r="W420" s="15"/>
      <c r="X420" s="15"/>
      <c r="Y420" s="15"/>
      <c r="Z420" s="15"/>
    </row>
    <row r="421" spans="1:26" ht="12.75" customHeight="1">
      <c r="A421" s="15"/>
      <c r="B421" s="15"/>
      <c r="C421" s="15"/>
      <c r="D421" s="15"/>
      <c r="E421" s="15"/>
      <c r="F421" s="15"/>
      <c r="G421" s="15"/>
      <c r="H421" s="15"/>
      <c r="I421" s="15"/>
      <c r="J421" s="15"/>
      <c r="K421" s="15"/>
      <c r="L421" s="15"/>
      <c r="M421" s="15"/>
      <c r="N421" s="15"/>
      <c r="O421" s="15"/>
      <c r="P421" s="15"/>
      <c r="Q421" s="15"/>
      <c r="R421" s="15"/>
      <c r="S421" s="15"/>
      <c r="T421" s="15"/>
      <c r="U421" s="15"/>
      <c r="V421" s="15"/>
      <c r="W421" s="15"/>
      <c r="X421" s="15"/>
      <c r="Y421" s="15"/>
      <c r="Z421" s="15"/>
    </row>
    <row r="422" spans="1:26" ht="12.75" customHeight="1">
      <c r="A422" s="15"/>
      <c r="B422" s="15"/>
      <c r="C422" s="15"/>
      <c r="D422" s="15"/>
      <c r="E422" s="15"/>
      <c r="F422" s="15"/>
      <c r="G422" s="15"/>
      <c r="H422" s="15"/>
      <c r="I422" s="15"/>
      <c r="J422" s="15"/>
      <c r="K422" s="15"/>
      <c r="L422" s="15"/>
      <c r="M422" s="15"/>
      <c r="N422" s="15"/>
      <c r="O422" s="15"/>
      <c r="P422" s="15"/>
      <c r="Q422" s="15"/>
      <c r="R422" s="15"/>
      <c r="S422" s="15"/>
      <c r="T422" s="15"/>
      <c r="U422" s="15"/>
      <c r="V422" s="15"/>
      <c r="W422" s="15"/>
      <c r="X422" s="15"/>
      <c r="Y422" s="15"/>
      <c r="Z422" s="15"/>
    </row>
    <row r="423" spans="1:26" ht="12.75" customHeight="1">
      <c r="A423" s="15"/>
      <c r="B423" s="15"/>
      <c r="C423" s="15"/>
      <c r="D423" s="15"/>
      <c r="E423" s="15"/>
      <c r="F423" s="15"/>
      <c r="G423" s="15"/>
      <c r="H423" s="15"/>
      <c r="I423" s="15"/>
      <c r="J423" s="15"/>
      <c r="K423" s="15"/>
      <c r="L423" s="15"/>
      <c r="M423" s="15"/>
      <c r="N423" s="15"/>
      <c r="O423" s="15"/>
      <c r="P423" s="15"/>
      <c r="Q423" s="15"/>
      <c r="R423" s="15"/>
      <c r="S423" s="15"/>
      <c r="T423" s="15"/>
      <c r="U423" s="15"/>
      <c r="V423" s="15"/>
      <c r="W423" s="15"/>
      <c r="X423" s="15"/>
      <c r="Y423" s="15"/>
      <c r="Z423" s="15"/>
    </row>
    <row r="424" spans="1:26" ht="12.75" customHeight="1">
      <c r="A424" s="15"/>
      <c r="B424" s="15"/>
      <c r="C424" s="15"/>
      <c r="D424" s="15"/>
      <c r="E424" s="15"/>
      <c r="F424" s="15"/>
      <c r="G424" s="15"/>
      <c r="H424" s="15"/>
      <c r="I424" s="15"/>
      <c r="J424" s="15"/>
      <c r="K424" s="15"/>
      <c r="L424" s="15"/>
      <c r="M424" s="15"/>
      <c r="N424" s="15"/>
      <c r="O424" s="15"/>
      <c r="P424" s="15"/>
      <c r="Q424" s="15"/>
      <c r="R424" s="15"/>
      <c r="S424" s="15"/>
      <c r="T424" s="15"/>
      <c r="U424" s="15"/>
      <c r="V424" s="15"/>
      <c r="W424" s="15"/>
      <c r="X424" s="15"/>
      <c r="Y424" s="15"/>
      <c r="Z424" s="15"/>
    </row>
    <row r="425" spans="1:26" ht="12.75" customHeight="1">
      <c r="A425" s="15"/>
      <c r="B425" s="15"/>
      <c r="C425" s="15"/>
      <c r="D425" s="15"/>
      <c r="E425" s="15"/>
      <c r="F425" s="15"/>
      <c r="G425" s="15"/>
      <c r="H425" s="15"/>
      <c r="I425" s="15"/>
      <c r="J425" s="15"/>
      <c r="K425" s="15"/>
      <c r="L425" s="15"/>
      <c r="M425" s="15"/>
      <c r="N425" s="15"/>
      <c r="O425" s="15"/>
      <c r="P425" s="15"/>
      <c r="Q425" s="15"/>
      <c r="R425" s="15"/>
      <c r="S425" s="15"/>
      <c r="T425" s="15"/>
      <c r="U425" s="15"/>
      <c r="V425" s="15"/>
      <c r="W425" s="15"/>
      <c r="X425" s="15"/>
      <c r="Y425" s="15"/>
      <c r="Z425" s="15"/>
    </row>
    <row r="426" spans="1:26" ht="12.75" customHeight="1">
      <c r="A426" s="15"/>
      <c r="B426" s="15"/>
      <c r="C426" s="15"/>
      <c r="D426" s="15"/>
      <c r="E426" s="15"/>
      <c r="F426" s="15"/>
      <c r="G426" s="15"/>
      <c r="H426" s="15"/>
      <c r="I426" s="15"/>
      <c r="J426" s="15"/>
      <c r="K426" s="15"/>
      <c r="L426" s="15"/>
      <c r="M426" s="15"/>
      <c r="N426" s="15"/>
      <c r="O426" s="15"/>
      <c r="P426" s="15"/>
      <c r="Q426" s="15"/>
      <c r="R426" s="15"/>
      <c r="S426" s="15"/>
      <c r="T426" s="15"/>
      <c r="U426" s="15"/>
      <c r="V426" s="15"/>
      <c r="W426" s="15"/>
      <c r="X426" s="15"/>
      <c r="Y426" s="15"/>
      <c r="Z426" s="15"/>
    </row>
    <row r="427" spans="1:26" ht="12.75" customHeight="1">
      <c r="A427" s="15"/>
      <c r="B427" s="15"/>
      <c r="C427" s="15"/>
      <c r="D427" s="15"/>
      <c r="E427" s="15"/>
      <c r="F427" s="15"/>
      <c r="G427" s="15"/>
      <c r="H427" s="15"/>
      <c r="I427" s="15"/>
      <c r="J427" s="15"/>
      <c r="K427" s="15"/>
      <c r="L427" s="15"/>
      <c r="M427" s="15"/>
      <c r="N427" s="15"/>
      <c r="O427" s="15"/>
      <c r="P427" s="15"/>
      <c r="Q427" s="15"/>
      <c r="R427" s="15"/>
      <c r="S427" s="15"/>
      <c r="T427" s="15"/>
      <c r="U427" s="15"/>
      <c r="V427" s="15"/>
      <c r="W427" s="15"/>
      <c r="X427" s="15"/>
      <c r="Y427" s="15"/>
      <c r="Z427" s="15"/>
    </row>
    <row r="428" spans="1:26" ht="12.75" customHeight="1">
      <c r="A428" s="15"/>
      <c r="B428" s="15"/>
      <c r="C428" s="15"/>
      <c r="D428" s="15"/>
      <c r="E428" s="15"/>
      <c r="F428" s="15"/>
      <c r="G428" s="15"/>
      <c r="H428" s="15"/>
      <c r="I428" s="15"/>
      <c r="J428" s="15"/>
      <c r="K428" s="15"/>
      <c r="L428" s="15"/>
      <c r="M428" s="15"/>
      <c r="N428" s="15"/>
      <c r="O428" s="15"/>
      <c r="P428" s="15"/>
      <c r="Q428" s="15"/>
      <c r="R428" s="15"/>
      <c r="S428" s="15"/>
      <c r="T428" s="15"/>
      <c r="U428" s="15"/>
      <c r="V428" s="15"/>
      <c r="W428" s="15"/>
      <c r="X428" s="15"/>
      <c r="Y428" s="15"/>
      <c r="Z428" s="15"/>
    </row>
    <row r="429" spans="1:26" ht="12.75" customHeight="1">
      <c r="A429" s="15"/>
      <c r="B429" s="15"/>
      <c r="C429" s="15"/>
      <c r="D429" s="15"/>
      <c r="E429" s="15"/>
      <c r="F429" s="15"/>
      <c r="G429" s="15"/>
      <c r="H429" s="15"/>
      <c r="I429" s="15"/>
      <c r="J429" s="15"/>
      <c r="K429" s="15"/>
      <c r="L429" s="15"/>
      <c r="M429" s="15"/>
      <c r="N429" s="15"/>
      <c r="O429" s="15"/>
      <c r="P429" s="15"/>
      <c r="Q429" s="15"/>
      <c r="R429" s="15"/>
      <c r="S429" s="15"/>
      <c r="T429" s="15"/>
      <c r="U429" s="15"/>
      <c r="V429" s="15"/>
      <c r="W429" s="15"/>
      <c r="X429" s="15"/>
      <c r="Y429" s="15"/>
      <c r="Z429" s="15"/>
    </row>
    <row r="430" spans="1:26" ht="12.75" customHeight="1">
      <c r="A430" s="15"/>
      <c r="B430" s="15"/>
      <c r="C430" s="15"/>
      <c r="D430" s="15"/>
      <c r="E430" s="15"/>
      <c r="F430" s="15"/>
      <c r="G430" s="15"/>
      <c r="H430" s="15"/>
      <c r="I430" s="15"/>
      <c r="J430" s="15"/>
      <c r="K430" s="15"/>
      <c r="L430" s="15"/>
      <c r="M430" s="15"/>
      <c r="N430" s="15"/>
      <c r="O430" s="15"/>
      <c r="P430" s="15"/>
      <c r="Q430" s="15"/>
      <c r="R430" s="15"/>
      <c r="S430" s="15"/>
      <c r="T430" s="15"/>
      <c r="U430" s="15"/>
      <c r="V430" s="15"/>
      <c r="W430" s="15"/>
      <c r="X430" s="15"/>
      <c r="Y430" s="15"/>
      <c r="Z430" s="15"/>
    </row>
    <row r="431" spans="1:26" ht="12.75" customHeight="1">
      <c r="A431" s="15"/>
      <c r="B431" s="15"/>
      <c r="C431" s="15"/>
      <c r="D431" s="15"/>
      <c r="E431" s="15"/>
      <c r="F431" s="15"/>
      <c r="G431" s="15"/>
      <c r="H431" s="15"/>
      <c r="I431" s="15"/>
      <c r="J431" s="15"/>
      <c r="K431" s="15"/>
      <c r="L431" s="15"/>
      <c r="M431" s="15"/>
      <c r="N431" s="15"/>
      <c r="O431" s="15"/>
      <c r="P431" s="15"/>
      <c r="Q431" s="15"/>
      <c r="R431" s="15"/>
      <c r="S431" s="15"/>
      <c r="T431" s="15"/>
      <c r="U431" s="15"/>
      <c r="V431" s="15"/>
      <c r="W431" s="15"/>
      <c r="X431" s="15"/>
      <c r="Y431" s="15"/>
      <c r="Z431" s="15"/>
    </row>
    <row r="432" spans="1:26" ht="12.75" customHeight="1">
      <c r="A432" s="15"/>
      <c r="B432" s="15"/>
      <c r="C432" s="15"/>
      <c r="D432" s="15"/>
      <c r="E432" s="15"/>
      <c r="F432" s="15"/>
      <c r="G432" s="15"/>
      <c r="H432" s="15"/>
      <c r="I432" s="15"/>
      <c r="J432" s="15"/>
      <c r="K432" s="15"/>
      <c r="L432" s="15"/>
      <c r="M432" s="15"/>
      <c r="N432" s="15"/>
      <c r="O432" s="15"/>
      <c r="P432" s="15"/>
      <c r="Q432" s="15"/>
      <c r="R432" s="15"/>
      <c r="S432" s="15"/>
      <c r="T432" s="15"/>
      <c r="U432" s="15"/>
      <c r="V432" s="15"/>
      <c r="W432" s="15"/>
      <c r="X432" s="15"/>
      <c r="Y432" s="15"/>
      <c r="Z432" s="15"/>
    </row>
    <row r="433" spans="1:26" ht="12.75" customHeight="1">
      <c r="A433" s="15"/>
      <c r="B433" s="15"/>
      <c r="C433" s="15"/>
      <c r="D433" s="15"/>
      <c r="E433" s="15"/>
      <c r="F433" s="15"/>
      <c r="G433" s="15"/>
      <c r="H433" s="15"/>
      <c r="I433" s="15"/>
      <c r="J433" s="15"/>
      <c r="K433" s="15"/>
      <c r="L433" s="15"/>
      <c r="M433" s="15"/>
      <c r="N433" s="15"/>
      <c r="O433" s="15"/>
      <c r="P433" s="15"/>
      <c r="Q433" s="15"/>
      <c r="R433" s="15"/>
      <c r="S433" s="15"/>
      <c r="T433" s="15"/>
      <c r="U433" s="15"/>
      <c r="V433" s="15"/>
      <c r="W433" s="15"/>
      <c r="X433" s="15"/>
      <c r="Y433" s="15"/>
      <c r="Z433" s="15"/>
    </row>
    <row r="434" spans="1:26" ht="12.75" customHeight="1">
      <c r="A434" s="15"/>
      <c r="B434" s="15"/>
      <c r="C434" s="15"/>
      <c r="D434" s="15"/>
      <c r="E434" s="15"/>
      <c r="F434" s="15"/>
      <c r="G434" s="15"/>
      <c r="H434" s="15"/>
      <c r="I434" s="15"/>
      <c r="J434" s="15"/>
      <c r="K434" s="15"/>
      <c r="L434" s="15"/>
      <c r="M434" s="15"/>
      <c r="N434" s="15"/>
      <c r="O434" s="15"/>
      <c r="P434" s="15"/>
      <c r="Q434" s="15"/>
      <c r="R434" s="15"/>
      <c r="S434" s="15"/>
      <c r="T434" s="15"/>
      <c r="U434" s="15"/>
      <c r="V434" s="15"/>
      <c r="W434" s="15"/>
      <c r="X434" s="15"/>
      <c r="Y434" s="15"/>
      <c r="Z434" s="15"/>
    </row>
    <row r="435" spans="1:26" ht="12.75" customHeight="1">
      <c r="A435" s="15"/>
      <c r="B435" s="15"/>
      <c r="C435" s="15"/>
      <c r="D435" s="15"/>
      <c r="E435" s="15"/>
      <c r="F435" s="15"/>
      <c r="G435" s="15"/>
      <c r="H435" s="15"/>
      <c r="I435" s="15"/>
      <c r="J435" s="15"/>
      <c r="K435" s="15"/>
      <c r="L435" s="15"/>
      <c r="M435" s="15"/>
      <c r="N435" s="15"/>
      <c r="O435" s="15"/>
      <c r="P435" s="15"/>
      <c r="Q435" s="15"/>
      <c r="R435" s="15"/>
      <c r="S435" s="15"/>
      <c r="T435" s="15"/>
      <c r="U435" s="15"/>
      <c r="V435" s="15"/>
      <c r="W435" s="15"/>
      <c r="X435" s="15"/>
      <c r="Y435" s="15"/>
      <c r="Z435" s="15"/>
    </row>
    <row r="436" spans="1:26" ht="12.75" customHeight="1">
      <c r="A436" s="15"/>
      <c r="B436" s="15"/>
      <c r="C436" s="15"/>
      <c r="D436" s="15"/>
      <c r="E436" s="15"/>
      <c r="F436" s="15"/>
      <c r="G436" s="15"/>
      <c r="H436" s="15"/>
      <c r="I436" s="15"/>
      <c r="J436" s="15"/>
      <c r="K436" s="15"/>
      <c r="L436" s="15"/>
      <c r="M436" s="15"/>
      <c r="N436" s="15"/>
      <c r="O436" s="15"/>
      <c r="P436" s="15"/>
      <c r="Q436" s="15"/>
      <c r="R436" s="15"/>
      <c r="S436" s="15"/>
      <c r="T436" s="15"/>
      <c r="U436" s="15"/>
      <c r="V436" s="15"/>
      <c r="W436" s="15"/>
      <c r="X436" s="15"/>
      <c r="Y436" s="15"/>
      <c r="Z436" s="15"/>
    </row>
    <row r="437" spans="1:26" ht="12.75" customHeight="1">
      <c r="A437" s="15"/>
      <c r="B437" s="15"/>
      <c r="C437" s="15"/>
      <c r="D437" s="15"/>
      <c r="E437" s="15"/>
      <c r="F437" s="15"/>
      <c r="G437" s="15"/>
      <c r="H437" s="15"/>
      <c r="I437" s="15"/>
      <c r="J437" s="15"/>
      <c r="K437" s="15"/>
      <c r="L437" s="15"/>
      <c r="M437" s="15"/>
      <c r="N437" s="15"/>
      <c r="O437" s="15"/>
      <c r="P437" s="15"/>
      <c r="Q437" s="15"/>
      <c r="R437" s="15"/>
      <c r="S437" s="15"/>
      <c r="T437" s="15"/>
      <c r="U437" s="15"/>
      <c r="V437" s="15"/>
      <c r="W437" s="15"/>
      <c r="X437" s="15"/>
      <c r="Y437" s="15"/>
      <c r="Z437" s="15"/>
    </row>
    <row r="438" spans="1:26" ht="12.75" customHeight="1">
      <c r="A438" s="15"/>
      <c r="B438" s="15"/>
      <c r="C438" s="15"/>
      <c r="D438" s="15"/>
      <c r="E438" s="15"/>
      <c r="F438" s="15"/>
      <c r="G438" s="15"/>
      <c r="H438" s="15"/>
      <c r="I438" s="15"/>
      <c r="J438" s="15"/>
      <c r="K438" s="15"/>
      <c r="L438" s="15"/>
      <c r="M438" s="15"/>
      <c r="N438" s="15"/>
      <c r="O438" s="15"/>
      <c r="P438" s="15"/>
      <c r="Q438" s="15"/>
      <c r="R438" s="15"/>
      <c r="S438" s="15"/>
      <c r="T438" s="15"/>
      <c r="U438" s="15"/>
      <c r="V438" s="15"/>
      <c r="W438" s="15"/>
      <c r="X438" s="15"/>
      <c r="Y438" s="15"/>
      <c r="Z438" s="15"/>
    </row>
    <row r="439" spans="1:26" ht="12.75" customHeight="1">
      <c r="A439" s="15"/>
      <c r="B439" s="15"/>
      <c r="C439" s="15"/>
      <c r="D439" s="15"/>
      <c r="E439" s="15"/>
      <c r="F439" s="15"/>
      <c r="G439" s="15"/>
      <c r="H439" s="15"/>
      <c r="I439" s="15"/>
      <c r="J439" s="15"/>
      <c r="K439" s="15"/>
      <c r="L439" s="15"/>
      <c r="M439" s="15"/>
      <c r="N439" s="15"/>
      <c r="O439" s="15"/>
      <c r="P439" s="15"/>
      <c r="Q439" s="15"/>
      <c r="R439" s="15"/>
      <c r="S439" s="15"/>
      <c r="T439" s="15"/>
      <c r="U439" s="15"/>
      <c r="V439" s="15"/>
      <c r="W439" s="15"/>
      <c r="X439" s="15"/>
      <c r="Y439" s="15"/>
      <c r="Z439" s="15"/>
    </row>
    <row r="440" spans="1:26" ht="12.75" customHeight="1">
      <c r="A440" s="15"/>
      <c r="B440" s="15"/>
      <c r="C440" s="15"/>
      <c r="D440" s="15"/>
      <c r="E440" s="15"/>
      <c r="F440" s="15"/>
      <c r="G440" s="15"/>
      <c r="H440" s="15"/>
      <c r="I440" s="15"/>
      <c r="J440" s="15"/>
      <c r="K440" s="15"/>
      <c r="L440" s="15"/>
      <c r="M440" s="15"/>
      <c r="N440" s="15"/>
      <c r="O440" s="15"/>
      <c r="P440" s="15"/>
      <c r="Q440" s="15"/>
      <c r="R440" s="15"/>
      <c r="S440" s="15"/>
      <c r="T440" s="15"/>
      <c r="U440" s="15"/>
      <c r="V440" s="15"/>
      <c r="W440" s="15"/>
      <c r="X440" s="15"/>
      <c r="Y440" s="15"/>
      <c r="Z440" s="15"/>
    </row>
    <row r="441" spans="1:26" ht="12.75" customHeight="1">
      <c r="A441" s="15"/>
      <c r="B441" s="15"/>
      <c r="C441" s="15"/>
      <c r="D441" s="15"/>
      <c r="E441" s="15"/>
      <c r="F441" s="15"/>
      <c r="G441" s="15"/>
      <c r="H441" s="15"/>
      <c r="I441" s="15"/>
      <c r="J441" s="15"/>
      <c r="K441" s="15"/>
      <c r="L441" s="15"/>
      <c r="M441" s="15"/>
      <c r="N441" s="15"/>
      <c r="O441" s="15"/>
      <c r="P441" s="15"/>
      <c r="Q441" s="15"/>
      <c r="R441" s="15"/>
      <c r="S441" s="15"/>
      <c r="T441" s="15"/>
      <c r="U441" s="15"/>
      <c r="V441" s="15"/>
      <c r="W441" s="15"/>
      <c r="X441" s="15"/>
      <c r="Y441" s="15"/>
      <c r="Z441" s="15"/>
    </row>
    <row r="442" spans="1:26" ht="12.75" customHeight="1">
      <c r="A442" s="15"/>
      <c r="B442" s="15"/>
      <c r="C442" s="15"/>
      <c r="D442" s="15"/>
      <c r="E442" s="15"/>
      <c r="F442" s="15"/>
      <c r="G442" s="15"/>
      <c r="H442" s="15"/>
      <c r="I442" s="15"/>
      <c r="J442" s="15"/>
      <c r="K442" s="15"/>
      <c r="L442" s="15"/>
      <c r="M442" s="15"/>
      <c r="N442" s="15"/>
      <c r="O442" s="15"/>
      <c r="P442" s="15"/>
      <c r="Q442" s="15"/>
      <c r="R442" s="15"/>
      <c r="S442" s="15"/>
      <c r="T442" s="15"/>
      <c r="U442" s="15"/>
      <c r="V442" s="15"/>
      <c r="W442" s="15"/>
      <c r="X442" s="15"/>
      <c r="Y442" s="15"/>
      <c r="Z442" s="15"/>
    </row>
    <row r="443" spans="1:26" ht="12.75" customHeight="1">
      <c r="A443" s="15"/>
      <c r="B443" s="15"/>
      <c r="C443" s="15"/>
      <c r="D443" s="15"/>
      <c r="E443" s="15"/>
      <c r="F443" s="15"/>
      <c r="G443" s="15"/>
      <c r="H443" s="15"/>
      <c r="I443" s="15"/>
      <c r="J443" s="15"/>
      <c r="K443" s="15"/>
      <c r="L443" s="15"/>
      <c r="M443" s="15"/>
      <c r="N443" s="15"/>
      <c r="O443" s="15"/>
      <c r="P443" s="15"/>
      <c r="Q443" s="15"/>
      <c r="R443" s="15"/>
      <c r="S443" s="15"/>
      <c r="T443" s="15"/>
      <c r="U443" s="15"/>
      <c r="V443" s="15"/>
      <c r="W443" s="15"/>
      <c r="X443" s="15"/>
      <c r="Y443" s="15"/>
      <c r="Z443" s="15"/>
    </row>
    <row r="444" spans="1:26" ht="12.75" customHeight="1">
      <c r="A444" s="15"/>
      <c r="B444" s="15"/>
      <c r="C444" s="15"/>
      <c r="D444" s="15"/>
      <c r="E444" s="15"/>
      <c r="F444" s="15"/>
      <c r="G444" s="15"/>
      <c r="H444" s="15"/>
      <c r="I444" s="15"/>
      <c r="J444" s="15"/>
      <c r="K444" s="15"/>
      <c r="L444" s="15"/>
      <c r="M444" s="15"/>
      <c r="N444" s="15"/>
      <c r="O444" s="15"/>
      <c r="P444" s="15"/>
      <c r="Q444" s="15"/>
      <c r="R444" s="15"/>
      <c r="S444" s="15"/>
      <c r="T444" s="15"/>
      <c r="U444" s="15"/>
      <c r="V444" s="15"/>
      <c r="W444" s="15"/>
      <c r="X444" s="15"/>
      <c r="Y444" s="15"/>
      <c r="Z444" s="15"/>
    </row>
    <row r="445" spans="1:26" ht="12.75" customHeight="1">
      <c r="A445" s="15"/>
      <c r="B445" s="15"/>
      <c r="C445" s="15"/>
      <c r="D445" s="15"/>
      <c r="E445" s="15"/>
      <c r="F445" s="15"/>
      <c r="G445" s="15"/>
      <c r="H445" s="15"/>
      <c r="I445" s="15"/>
      <c r="J445" s="15"/>
      <c r="K445" s="15"/>
      <c r="L445" s="15"/>
      <c r="M445" s="15"/>
      <c r="N445" s="15"/>
      <c r="O445" s="15"/>
      <c r="P445" s="15"/>
      <c r="Q445" s="15"/>
      <c r="R445" s="15"/>
      <c r="S445" s="15"/>
      <c r="T445" s="15"/>
      <c r="U445" s="15"/>
      <c r="V445" s="15"/>
      <c r="W445" s="15"/>
      <c r="X445" s="15"/>
      <c r="Y445" s="15"/>
      <c r="Z445" s="15"/>
    </row>
    <row r="446" spans="1:26" ht="12.75" customHeight="1">
      <c r="A446" s="15"/>
      <c r="B446" s="15"/>
      <c r="C446" s="15"/>
      <c r="D446" s="15"/>
      <c r="E446" s="15"/>
      <c r="F446" s="15"/>
      <c r="G446" s="15"/>
      <c r="H446" s="15"/>
      <c r="I446" s="15"/>
      <c r="J446" s="15"/>
      <c r="K446" s="15"/>
      <c r="L446" s="15"/>
      <c r="M446" s="15"/>
      <c r="N446" s="15"/>
      <c r="O446" s="15"/>
      <c r="P446" s="15"/>
      <c r="Q446" s="15"/>
      <c r="R446" s="15"/>
      <c r="S446" s="15"/>
      <c r="T446" s="15"/>
      <c r="U446" s="15"/>
      <c r="V446" s="15"/>
      <c r="W446" s="15"/>
      <c r="X446" s="15"/>
      <c r="Y446" s="15"/>
      <c r="Z446" s="15"/>
    </row>
    <row r="447" spans="1:26" ht="12.75" customHeight="1">
      <c r="A447" s="15"/>
      <c r="B447" s="15"/>
      <c r="C447" s="15"/>
      <c r="D447" s="15"/>
      <c r="E447" s="15"/>
      <c r="F447" s="15"/>
      <c r="G447" s="15"/>
      <c r="H447" s="15"/>
      <c r="I447" s="15"/>
      <c r="J447" s="15"/>
      <c r="K447" s="15"/>
      <c r="L447" s="15"/>
      <c r="M447" s="15"/>
      <c r="N447" s="15"/>
      <c r="O447" s="15"/>
      <c r="P447" s="15"/>
      <c r="Q447" s="15"/>
      <c r="R447" s="15"/>
      <c r="S447" s="15"/>
      <c r="T447" s="15"/>
      <c r="U447" s="15"/>
      <c r="V447" s="15"/>
      <c r="W447" s="15"/>
      <c r="X447" s="15"/>
      <c r="Y447" s="15"/>
      <c r="Z447" s="15"/>
    </row>
    <row r="448" spans="1:26" ht="12.75" customHeight="1">
      <c r="A448" s="15"/>
      <c r="B448" s="15"/>
      <c r="C448" s="15"/>
      <c r="D448" s="15"/>
      <c r="E448" s="15"/>
      <c r="F448" s="15"/>
      <c r="G448" s="15"/>
      <c r="H448" s="15"/>
      <c r="I448" s="15"/>
      <c r="J448" s="15"/>
      <c r="K448" s="15"/>
      <c r="L448" s="15"/>
      <c r="M448" s="15"/>
      <c r="N448" s="15"/>
      <c r="O448" s="15"/>
      <c r="P448" s="15"/>
      <c r="Q448" s="15"/>
      <c r="R448" s="15"/>
      <c r="S448" s="15"/>
      <c r="T448" s="15"/>
      <c r="U448" s="15"/>
      <c r="V448" s="15"/>
      <c r="W448" s="15"/>
      <c r="X448" s="15"/>
      <c r="Y448" s="15"/>
      <c r="Z448" s="15"/>
    </row>
    <row r="449" spans="1:26" ht="12.75" customHeight="1">
      <c r="A449" s="15"/>
      <c r="B449" s="15"/>
      <c r="C449" s="15"/>
      <c r="D449" s="15"/>
      <c r="E449" s="15"/>
      <c r="F449" s="15"/>
      <c r="G449" s="15"/>
      <c r="H449" s="15"/>
      <c r="I449" s="15"/>
      <c r="J449" s="15"/>
      <c r="K449" s="15"/>
      <c r="L449" s="15"/>
      <c r="M449" s="15"/>
      <c r="N449" s="15"/>
      <c r="O449" s="15"/>
      <c r="P449" s="15"/>
      <c r="Q449" s="15"/>
      <c r="R449" s="15"/>
      <c r="S449" s="15"/>
      <c r="T449" s="15"/>
      <c r="U449" s="15"/>
      <c r="V449" s="15"/>
      <c r="W449" s="15"/>
      <c r="X449" s="15"/>
      <c r="Y449" s="15"/>
      <c r="Z449" s="15"/>
    </row>
    <row r="450" spans="1:26" ht="12.75" customHeight="1">
      <c r="A450" s="15"/>
      <c r="B450" s="15"/>
      <c r="C450" s="15"/>
      <c r="D450" s="15"/>
      <c r="E450" s="15"/>
      <c r="F450" s="15"/>
      <c r="G450" s="15"/>
      <c r="H450" s="15"/>
      <c r="I450" s="15"/>
      <c r="J450" s="15"/>
      <c r="K450" s="15"/>
      <c r="L450" s="15"/>
      <c r="M450" s="15"/>
      <c r="N450" s="15"/>
      <c r="O450" s="15"/>
      <c r="P450" s="15"/>
      <c r="Q450" s="15"/>
      <c r="R450" s="15"/>
      <c r="S450" s="15"/>
      <c r="T450" s="15"/>
      <c r="U450" s="15"/>
      <c r="V450" s="15"/>
      <c r="W450" s="15"/>
      <c r="X450" s="15"/>
      <c r="Y450" s="15"/>
      <c r="Z450" s="15"/>
    </row>
    <row r="451" spans="1:26" ht="12.75" customHeight="1">
      <c r="A451" s="15"/>
      <c r="B451" s="15"/>
      <c r="C451" s="15"/>
      <c r="D451" s="15"/>
      <c r="E451" s="15"/>
      <c r="F451" s="15"/>
      <c r="G451" s="15"/>
      <c r="H451" s="15"/>
      <c r="I451" s="15"/>
      <c r="J451" s="15"/>
      <c r="K451" s="15"/>
      <c r="L451" s="15"/>
      <c r="M451" s="15"/>
      <c r="N451" s="15"/>
      <c r="O451" s="15"/>
      <c r="P451" s="15"/>
      <c r="Q451" s="15"/>
      <c r="R451" s="15"/>
      <c r="S451" s="15"/>
      <c r="T451" s="15"/>
      <c r="U451" s="15"/>
      <c r="V451" s="15"/>
      <c r="W451" s="15"/>
      <c r="X451" s="15"/>
      <c r="Y451" s="15"/>
      <c r="Z451" s="15"/>
    </row>
    <row r="452" spans="1:26" ht="12.75" customHeight="1">
      <c r="A452" s="15"/>
      <c r="B452" s="15"/>
      <c r="C452" s="15"/>
      <c r="D452" s="15"/>
      <c r="E452" s="15"/>
      <c r="F452" s="15"/>
      <c r="G452" s="15"/>
      <c r="H452" s="15"/>
      <c r="I452" s="15"/>
      <c r="J452" s="15"/>
      <c r="K452" s="15"/>
      <c r="L452" s="15"/>
      <c r="M452" s="15"/>
      <c r="N452" s="15"/>
      <c r="O452" s="15"/>
      <c r="P452" s="15"/>
      <c r="Q452" s="15"/>
      <c r="R452" s="15"/>
      <c r="S452" s="15"/>
      <c r="T452" s="15"/>
      <c r="U452" s="15"/>
      <c r="V452" s="15"/>
      <c r="W452" s="15"/>
      <c r="X452" s="15"/>
      <c r="Y452" s="15"/>
      <c r="Z452" s="15"/>
    </row>
    <row r="453" spans="1:26" ht="12.75" customHeight="1">
      <c r="A453" s="15"/>
      <c r="B453" s="15"/>
      <c r="C453" s="15"/>
      <c r="D453" s="15"/>
      <c r="E453" s="15"/>
      <c r="F453" s="15"/>
      <c r="G453" s="15"/>
      <c r="H453" s="15"/>
      <c r="I453" s="15"/>
      <c r="J453" s="15"/>
      <c r="K453" s="15"/>
      <c r="L453" s="15"/>
      <c r="M453" s="15"/>
      <c r="N453" s="15"/>
      <c r="O453" s="15"/>
      <c r="P453" s="15"/>
      <c r="Q453" s="15"/>
      <c r="R453" s="15"/>
      <c r="S453" s="15"/>
      <c r="T453" s="15"/>
      <c r="U453" s="15"/>
      <c r="V453" s="15"/>
      <c r="W453" s="15"/>
      <c r="X453" s="15"/>
      <c r="Y453" s="15"/>
      <c r="Z453" s="15"/>
    </row>
    <row r="454" spans="1:26" ht="12.75" customHeight="1">
      <c r="A454" s="15"/>
      <c r="B454" s="15"/>
      <c r="C454" s="15"/>
      <c r="D454" s="15"/>
      <c r="E454" s="15"/>
      <c r="F454" s="15"/>
      <c r="G454" s="15"/>
      <c r="H454" s="15"/>
      <c r="I454" s="15"/>
      <c r="J454" s="15"/>
      <c r="K454" s="15"/>
      <c r="L454" s="15"/>
      <c r="M454" s="15"/>
      <c r="N454" s="15"/>
      <c r="O454" s="15"/>
      <c r="P454" s="15"/>
      <c r="Q454" s="15"/>
      <c r="R454" s="15"/>
      <c r="S454" s="15"/>
      <c r="T454" s="15"/>
      <c r="U454" s="15"/>
      <c r="V454" s="15"/>
      <c r="W454" s="15"/>
      <c r="X454" s="15"/>
      <c r="Y454" s="15"/>
      <c r="Z454" s="15"/>
    </row>
    <row r="455" spans="1:26" ht="12.75" customHeight="1">
      <c r="A455" s="15"/>
      <c r="B455" s="15"/>
      <c r="C455" s="15"/>
      <c r="D455" s="15"/>
      <c r="E455" s="15"/>
      <c r="F455" s="15"/>
      <c r="G455" s="15"/>
      <c r="H455" s="15"/>
      <c r="I455" s="15"/>
      <c r="J455" s="15"/>
      <c r="K455" s="15"/>
      <c r="L455" s="15"/>
      <c r="M455" s="15"/>
      <c r="N455" s="15"/>
      <c r="O455" s="15"/>
      <c r="P455" s="15"/>
      <c r="Q455" s="15"/>
      <c r="R455" s="15"/>
      <c r="S455" s="15"/>
      <c r="T455" s="15"/>
      <c r="U455" s="15"/>
      <c r="V455" s="15"/>
      <c r="W455" s="15"/>
      <c r="X455" s="15"/>
      <c r="Y455" s="15"/>
      <c r="Z455" s="15"/>
    </row>
    <row r="456" spans="1:26" ht="12.75" customHeight="1">
      <c r="A456" s="15"/>
      <c r="B456" s="15"/>
      <c r="C456" s="15"/>
      <c r="D456" s="15"/>
      <c r="E456" s="15"/>
      <c r="F456" s="15"/>
      <c r="G456" s="15"/>
      <c r="H456" s="15"/>
      <c r="I456" s="15"/>
      <c r="J456" s="15"/>
      <c r="K456" s="15"/>
      <c r="L456" s="15"/>
      <c r="M456" s="15"/>
      <c r="N456" s="15"/>
      <c r="O456" s="15"/>
      <c r="P456" s="15"/>
      <c r="Q456" s="15"/>
      <c r="R456" s="15"/>
      <c r="S456" s="15"/>
      <c r="T456" s="15"/>
      <c r="U456" s="15"/>
      <c r="V456" s="15"/>
      <c r="W456" s="15"/>
      <c r="X456" s="15"/>
      <c r="Y456" s="15"/>
      <c r="Z456" s="15"/>
    </row>
    <row r="457" spans="1:26" ht="12.75" customHeight="1">
      <c r="A457" s="15"/>
      <c r="B457" s="15"/>
      <c r="C457" s="15"/>
      <c r="D457" s="15"/>
      <c r="E457" s="15"/>
      <c r="F457" s="15"/>
      <c r="G457" s="15"/>
      <c r="H457" s="15"/>
      <c r="I457" s="15"/>
      <c r="J457" s="15"/>
      <c r="K457" s="15"/>
      <c r="L457" s="15"/>
      <c r="M457" s="15"/>
      <c r="N457" s="15"/>
      <c r="O457" s="15"/>
      <c r="P457" s="15"/>
      <c r="Q457" s="15"/>
      <c r="R457" s="15"/>
      <c r="S457" s="15"/>
      <c r="T457" s="15"/>
      <c r="U457" s="15"/>
      <c r="V457" s="15"/>
      <c r="W457" s="15"/>
      <c r="X457" s="15"/>
      <c r="Y457" s="15"/>
      <c r="Z457" s="15"/>
    </row>
    <row r="458" spans="1:26" ht="12.75" customHeight="1">
      <c r="A458" s="15"/>
      <c r="B458" s="15"/>
      <c r="C458" s="15"/>
      <c r="D458" s="15"/>
      <c r="E458" s="15"/>
      <c r="F458" s="15"/>
      <c r="G458" s="15"/>
      <c r="H458" s="15"/>
      <c r="I458" s="15"/>
      <c r="J458" s="15"/>
      <c r="K458" s="15"/>
      <c r="L458" s="15"/>
      <c r="M458" s="15"/>
      <c r="N458" s="15"/>
      <c r="O458" s="15"/>
      <c r="P458" s="15"/>
      <c r="Q458" s="15"/>
      <c r="R458" s="15"/>
      <c r="S458" s="15"/>
      <c r="T458" s="15"/>
      <c r="U458" s="15"/>
      <c r="V458" s="15"/>
      <c r="W458" s="15"/>
      <c r="X458" s="15"/>
      <c r="Y458" s="15"/>
      <c r="Z458" s="15"/>
    </row>
    <row r="459" spans="1:26" ht="12.75" customHeight="1">
      <c r="A459" s="15"/>
      <c r="B459" s="15"/>
      <c r="C459" s="15"/>
      <c r="D459" s="15"/>
      <c r="E459" s="15"/>
      <c r="F459" s="15"/>
      <c r="G459" s="15"/>
      <c r="H459" s="15"/>
      <c r="I459" s="15"/>
      <c r="J459" s="15"/>
      <c r="K459" s="15"/>
      <c r="L459" s="15"/>
      <c r="M459" s="15"/>
      <c r="N459" s="15"/>
      <c r="O459" s="15"/>
      <c r="P459" s="15"/>
      <c r="Q459" s="15"/>
      <c r="R459" s="15"/>
      <c r="S459" s="15"/>
      <c r="T459" s="15"/>
      <c r="U459" s="15"/>
      <c r="V459" s="15"/>
      <c r="W459" s="15"/>
      <c r="X459" s="15"/>
      <c r="Y459" s="15"/>
      <c r="Z459" s="15"/>
    </row>
    <row r="460" spans="1:26" ht="12.75" customHeight="1">
      <c r="A460" s="15"/>
      <c r="B460" s="15"/>
      <c r="C460" s="15"/>
      <c r="D460" s="15"/>
      <c r="E460" s="15"/>
      <c r="F460" s="15"/>
      <c r="G460" s="15"/>
      <c r="H460" s="15"/>
      <c r="I460" s="15"/>
      <c r="J460" s="15"/>
      <c r="K460" s="15"/>
      <c r="L460" s="15"/>
      <c r="M460" s="15"/>
      <c r="N460" s="15"/>
      <c r="O460" s="15"/>
      <c r="P460" s="15"/>
      <c r="Q460" s="15"/>
      <c r="R460" s="15"/>
      <c r="S460" s="15"/>
      <c r="T460" s="15"/>
      <c r="U460" s="15"/>
      <c r="V460" s="15"/>
      <c r="W460" s="15"/>
      <c r="X460" s="15"/>
      <c r="Y460" s="15"/>
      <c r="Z460" s="15"/>
    </row>
    <row r="461" spans="1:26" ht="12.75" customHeight="1">
      <c r="A461" s="15"/>
      <c r="B461" s="15"/>
      <c r="C461" s="15"/>
      <c r="D461" s="15"/>
      <c r="E461" s="15"/>
      <c r="F461" s="15"/>
      <c r="G461" s="15"/>
      <c r="H461" s="15"/>
      <c r="I461" s="15"/>
      <c r="J461" s="15"/>
      <c r="K461" s="15"/>
      <c r="L461" s="15"/>
      <c r="M461" s="15"/>
      <c r="N461" s="15"/>
      <c r="O461" s="15"/>
      <c r="P461" s="15"/>
      <c r="Q461" s="15"/>
      <c r="R461" s="15"/>
      <c r="S461" s="15"/>
      <c r="T461" s="15"/>
      <c r="U461" s="15"/>
      <c r="V461" s="15"/>
      <c r="W461" s="15"/>
      <c r="X461" s="15"/>
      <c r="Y461" s="15"/>
      <c r="Z461" s="15"/>
    </row>
    <row r="462" spans="1:26" ht="12.75" customHeight="1">
      <c r="A462" s="15"/>
      <c r="B462" s="15"/>
      <c r="C462" s="15"/>
      <c r="D462" s="15"/>
      <c r="E462" s="15"/>
      <c r="F462" s="15"/>
      <c r="G462" s="15"/>
      <c r="H462" s="15"/>
      <c r="I462" s="15"/>
      <c r="J462" s="15"/>
      <c r="K462" s="15"/>
      <c r="L462" s="15"/>
      <c r="M462" s="15"/>
      <c r="N462" s="15"/>
      <c r="O462" s="15"/>
      <c r="P462" s="15"/>
      <c r="Q462" s="15"/>
      <c r="R462" s="15"/>
      <c r="S462" s="15"/>
      <c r="T462" s="15"/>
      <c r="U462" s="15"/>
      <c r="V462" s="15"/>
      <c r="W462" s="15"/>
      <c r="X462" s="15"/>
      <c r="Y462" s="15"/>
      <c r="Z462" s="15"/>
    </row>
    <row r="463" spans="1:26" ht="12.75" customHeight="1">
      <c r="A463" s="15"/>
      <c r="B463" s="15"/>
      <c r="C463" s="15"/>
      <c r="D463" s="15"/>
      <c r="E463" s="15"/>
      <c r="F463" s="15"/>
      <c r="G463" s="15"/>
      <c r="H463" s="15"/>
      <c r="I463" s="15"/>
      <c r="J463" s="15"/>
      <c r="K463" s="15"/>
      <c r="L463" s="15"/>
      <c r="M463" s="15"/>
      <c r="N463" s="15"/>
      <c r="O463" s="15"/>
      <c r="P463" s="15"/>
      <c r="Q463" s="15"/>
      <c r="R463" s="15"/>
      <c r="S463" s="15"/>
      <c r="T463" s="15"/>
      <c r="U463" s="15"/>
      <c r="V463" s="15"/>
      <c r="W463" s="15"/>
      <c r="X463" s="15"/>
      <c r="Y463" s="15"/>
      <c r="Z463" s="15"/>
    </row>
    <row r="464" spans="1:26" ht="12.75" customHeight="1">
      <c r="A464" s="15"/>
      <c r="B464" s="15"/>
      <c r="C464" s="15"/>
      <c r="D464" s="15"/>
      <c r="E464" s="15"/>
      <c r="F464" s="15"/>
      <c r="G464" s="15"/>
      <c r="H464" s="15"/>
      <c r="I464" s="15"/>
      <c r="J464" s="15"/>
      <c r="K464" s="15"/>
      <c r="L464" s="15"/>
      <c r="M464" s="15"/>
      <c r="N464" s="15"/>
      <c r="O464" s="15"/>
      <c r="P464" s="15"/>
      <c r="Q464" s="15"/>
      <c r="R464" s="15"/>
      <c r="S464" s="15"/>
      <c r="T464" s="15"/>
      <c r="U464" s="15"/>
      <c r="V464" s="15"/>
      <c r="W464" s="15"/>
      <c r="X464" s="15"/>
      <c r="Y464" s="15"/>
      <c r="Z464" s="15"/>
    </row>
    <row r="465" spans="1:26" ht="12.75" customHeight="1">
      <c r="A465" s="15"/>
      <c r="B465" s="15"/>
      <c r="C465" s="15"/>
      <c r="D465" s="15"/>
      <c r="E465" s="15"/>
      <c r="F465" s="15"/>
      <c r="G465" s="15"/>
      <c r="H465" s="15"/>
      <c r="I465" s="15"/>
      <c r="J465" s="15"/>
      <c r="K465" s="15"/>
      <c r="L465" s="15"/>
      <c r="M465" s="15"/>
      <c r="N465" s="15"/>
      <c r="O465" s="15"/>
      <c r="P465" s="15"/>
      <c r="Q465" s="15"/>
      <c r="R465" s="15"/>
      <c r="S465" s="15"/>
      <c r="T465" s="15"/>
      <c r="U465" s="15"/>
      <c r="V465" s="15"/>
      <c r="W465" s="15"/>
      <c r="X465" s="15"/>
      <c r="Y465" s="15"/>
      <c r="Z465" s="15"/>
    </row>
    <row r="466" spans="1:26" ht="12.75" customHeight="1">
      <c r="A466" s="15"/>
      <c r="B466" s="15"/>
      <c r="C466" s="15"/>
      <c r="D466" s="15"/>
      <c r="E466" s="15"/>
      <c r="F466" s="15"/>
      <c r="G466" s="15"/>
      <c r="H466" s="15"/>
      <c r="I466" s="15"/>
      <c r="J466" s="15"/>
      <c r="K466" s="15"/>
      <c r="L466" s="15"/>
      <c r="M466" s="15"/>
      <c r="N466" s="15"/>
      <c r="O466" s="15"/>
      <c r="P466" s="15"/>
      <c r="Q466" s="15"/>
      <c r="R466" s="15"/>
      <c r="S466" s="15"/>
      <c r="T466" s="15"/>
      <c r="U466" s="15"/>
      <c r="V466" s="15"/>
      <c r="W466" s="15"/>
      <c r="X466" s="15"/>
      <c r="Y466" s="15"/>
      <c r="Z466" s="15"/>
    </row>
    <row r="467" spans="1:26" ht="12.75" customHeight="1">
      <c r="A467" s="15"/>
      <c r="B467" s="15"/>
      <c r="C467" s="15"/>
      <c r="D467" s="15"/>
      <c r="E467" s="15"/>
      <c r="F467" s="15"/>
      <c r="G467" s="15"/>
      <c r="H467" s="15"/>
      <c r="I467" s="15"/>
      <c r="J467" s="15"/>
      <c r="K467" s="15"/>
      <c r="L467" s="15"/>
      <c r="M467" s="15"/>
      <c r="N467" s="15"/>
      <c r="O467" s="15"/>
      <c r="P467" s="15"/>
      <c r="Q467" s="15"/>
      <c r="R467" s="15"/>
      <c r="S467" s="15"/>
      <c r="T467" s="15"/>
      <c r="U467" s="15"/>
      <c r="V467" s="15"/>
      <c r="W467" s="15"/>
      <c r="X467" s="15"/>
      <c r="Y467" s="15"/>
      <c r="Z467" s="15"/>
    </row>
    <row r="468" spans="1:26" ht="12.75" customHeight="1">
      <c r="A468" s="15"/>
      <c r="B468" s="15"/>
      <c r="C468" s="15"/>
      <c r="D468" s="15"/>
      <c r="E468" s="15"/>
      <c r="F468" s="15"/>
      <c r="G468" s="15"/>
      <c r="H468" s="15"/>
      <c r="I468" s="15"/>
      <c r="J468" s="15"/>
      <c r="K468" s="15"/>
      <c r="L468" s="15"/>
      <c r="M468" s="15"/>
      <c r="N468" s="15"/>
      <c r="O468" s="15"/>
      <c r="P468" s="15"/>
      <c r="Q468" s="15"/>
      <c r="R468" s="15"/>
      <c r="S468" s="15"/>
      <c r="T468" s="15"/>
      <c r="U468" s="15"/>
      <c r="V468" s="15"/>
      <c r="W468" s="15"/>
      <c r="X468" s="15"/>
      <c r="Y468" s="15"/>
      <c r="Z468" s="15"/>
    </row>
    <row r="469" spans="1:26" ht="12.75" customHeight="1">
      <c r="A469" s="15"/>
      <c r="B469" s="15"/>
      <c r="C469" s="15"/>
      <c r="D469" s="15"/>
      <c r="E469" s="15"/>
      <c r="F469" s="15"/>
      <c r="G469" s="15"/>
      <c r="H469" s="15"/>
      <c r="I469" s="15"/>
      <c r="J469" s="15"/>
      <c r="K469" s="15"/>
      <c r="L469" s="15"/>
      <c r="M469" s="15"/>
      <c r="N469" s="15"/>
      <c r="O469" s="15"/>
      <c r="P469" s="15"/>
      <c r="Q469" s="15"/>
      <c r="R469" s="15"/>
      <c r="S469" s="15"/>
      <c r="T469" s="15"/>
      <c r="U469" s="15"/>
      <c r="V469" s="15"/>
      <c r="W469" s="15"/>
      <c r="X469" s="15"/>
      <c r="Y469" s="15"/>
      <c r="Z469" s="15"/>
    </row>
    <row r="470" spans="1:26" ht="12.75" customHeight="1">
      <c r="A470" s="15"/>
      <c r="B470" s="15"/>
      <c r="C470" s="15"/>
      <c r="D470" s="15"/>
      <c r="E470" s="15"/>
      <c r="F470" s="15"/>
      <c r="G470" s="15"/>
      <c r="H470" s="15"/>
      <c r="I470" s="15"/>
      <c r="J470" s="15"/>
      <c r="K470" s="15"/>
      <c r="L470" s="15"/>
      <c r="M470" s="15"/>
      <c r="N470" s="15"/>
      <c r="O470" s="15"/>
      <c r="P470" s="15"/>
      <c r="Q470" s="15"/>
      <c r="R470" s="15"/>
      <c r="S470" s="15"/>
      <c r="T470" s="15"/>
      <c r="U470" s="15"/>
      <c r="V470" s="15"/>
      <c r="W470" s="15"/>
      <c r="X470" s="15"/>
      <c r="Y470" s="15"/>
      <c r="Z470" s="15"/>
    </row>
    <row r="471" spans="1:26" ht="12.75" customHeight="1">
      <c r="A471" s="15"/>
      <c r="B471" s="15"/>
      <c r="C471" s="15"/>
      <c r="D471" s="15"/>
      <c r="E471" s="15"/>
      <c r="F471" s="15"/>
      <c r="G471" s="15"/>
      <c r="H471" s="15"/>
      <c r="I471" s="15"/>
      <c r="J471" s="15"/>
      <c r="K471" s="15"/>
      <c r="L471" s="15"/>
      <c r="M471" s="15"/>
      <c r="N471" s="15"/>
      <c r="O471" s="15"/>
      <c r="P471" s="15"/>
      <c r="Q471" s="15"/>
      <c r="R471" s="15"/>
      <c r="S471" s="15"/>
      <c r="T471" s="15"/>
      <c r="U471" s="15"/>
      <c r="V471" s="15"/>
      <c r="W471" s="15"/>
      <c r="X471" s="15"/>
      <c r="Y471" s="15"/>
      <c r="Z471" s="15"/>
    </row>
    <row r="472" spans="1:26" ht="12.75" customHeight="1">
      <c r="A472" s="15"/>
      <c r="B472" s="15"/>
      <c r="C472" s="15"/>
      <c r="D472" s="15"/>
      <c r="E472" s="15"/>
      <c r="F472" s="15"/>
      <c r="G472" s="15"/>
      <c r="H472" s="15"/>
      <c r="I472" s="15"/>
      <c r="J472" s="15"/>
      <c r="K472" s="15"/>
      <c r="L472" s="15"/>
      <c r="M472" s="15"/>
      <c r="N472" s="15"/>
      <c r="O472" s="15"/>
      <c r="P472" s="15"/>
      <c r="Q472" s="15"/>
      <c r="R472" s="15"/>
      <c r="S472" s="15"/>
      <c r="T472" s="15"/>
      <c r="U472" s="15"/>
      <c r="V472" s="15"/>
      <c r="W472" s="15"/>
      <c r="X472" s="15"/>
      <c r="Y472" s="15"/>
      <c r="Z472" s="15"/>
    </row>
    <row r="473" spans="1:26" ht="12.75" customHeight="1">
      <c r="A473" s="15"/>
      <c r="B473" s="15"/>
      <c r="C473" s="15"/>
      <c r="D473" s="15"/>
      <c r="E473" s="15"/>
      <c r="F473" s="15"/>
      <c r="G473" s="15"/>
      <c r="H473" s="15"/>
      <c r="I473" s="15"/>
      <c r="J473" s="15"/>
      <c r="K473" s="15"/>
      <c r="L473" s="15"/>
      <c r="M473" s="15"/>
      <c r="N473" s="15"/>
      <c r="O473" s="15"/>
      <c r="P473" s="15"/>
      <c r="Q473" s="15"/>
      <c r="R473" s="15"/>
      <c r="S473" s="15"/>
      <c r="T473" s="15"/>
      <c r="U473" s="15"/>
      <c r="V473" s="15"/>
      <c r="W473" s="15"/>
      <c r="X473" s="15"/>
      <c r="Y473" s="15"/>
      <c r="Z473" s="15"/>
    </row>
    <row r="474" spans="1:26" ht="12.75" customHeight="1">
      <c r="A474" s="15"/>
      <c r="B474" s="15"/>
      <c r="C474" s="15"/>
      <c r="D474" s="15"/>
      <c r="E474" s="15"/>
      <c r="F474" s="15"/>
      <c r="G474" s="15"/>
      <c r="H474" s="15"/>
      <c r="I474" s="15"/>
      <c r="J474" s="15"/>
      <c r="K474" s="15"/>
      <c r="L474" s="15"/>
      <c r="M474" s="15"/>
      <c r="N474" s="15"/>
      <c r="O474" s="15"/>
      <c r="P474" s="15"/>
      <c r="Q474" s="15"/>
      <c r="R474" s="15"/>
      <c r="S474" s="15"/>
      <c r="T474" s="15"/>
      <c r="U474" s="15"/>
      <c r="V474" s="15"/>
      <c r="W474" s="15"/>
      <c r="X474" s="15"/>
      <c r="Y474" s="15"/>
      <c r="Z474" s="15"/>
    </row>
    <row r="475" spans="1:26" ht="12.75" customHeight="1">
      <c r="A475" s="15"/>
      <c r="B475" s="15"/>
      <c r="C475" s="15"/>
      <c r="D475" s="15"/>
      <c r="E475" s="15"/>
      <c r="F475" s="15"/>
      <c r="G475" s="15"/>
      <c r="H475" s="15"/>
      <c r="I475" s="15"/>
      <c r="J475" s="15"/>
      <c r="K475" s="15"/>
      <c r="L475" s="15"/>
      <c r="M475" s="15"/>
      <c r="N475" s="15"/>
      <c r="O475" s="15"/>
      <c r="P475" s="15"/>
      <c r="Q475" s="15"/>
      <c r="R475" s="15"/>
      <c r="S475" s="15"/>
      <c r="T475" s="15"/>
      <c r="U475" s="15"/>
      <c r="V475" s="15"/>
      <c r="W475" s="15"/>
      <c r="X475" s="15"/>
      <c r="Y475" s="15"/>
      <c r="Z475" s="15"/>
    </row>
    <row r="476" spans="1:26" ht="12.75" customHeight="1">
      <c r="A476" s="15"/>
      <c r="B476" s="15"/>
      <c r="C476" s="15"/>
      <c r="D476" s="15"/>
      <c r="E476" s="15"/>
      <c r="F476" s="15"/>
      <c r="G476" s="15"/>
      <c r="H476" s="15"/>
      <c r="I476" s="15"/>
      <c r="J476" s="15"/>
      <c r="K476" s="15"/>
      <c r="L476" s="15"/>
      <c r="M476" s="15"/>
      <c r="N476" s="15"/>
      <c r="O476" s="15"/>
      <c r="P476" s="15"/>
      <c r="Q476" s="15"/>
      <c r="R476" s="15"/>
      <c r="S476" s="15"/>
      <c r="T476" s="15"/>
      <c r="U476" s="15"/>
      <c r="V476" s="15"/>
      <c r="W476" s="15"/>
      <c r="X476" s="15"/>
      <c r="Y476" s="15"/>
      <c r="Z476" s="15"/>
    </row>
    <row r="477" spans="1:26" ht="12.75" customHeight="1">
      <c r="A477" s="15"/>
      <c r="B477" s="15"/>
      <c r="C477" s="15"/>
      <c r="D477" s="15"/>
      <c r="E477" s="15"/>
      <c r="F477" s="15"/>
      <c r="G477" s="15"/>
      <c r="H477" s="15"/>
      <c r="I477" s="15"/>
      <c r="J477" s="15"/>
      <c r="K477" s="15"/>
      <c r="L477" s="15"/>
      <c r="M477" s="15"/>
      <c r="N477" s="15"/>
      <c r="O477" s="15"/>
      <c r="P477" s="15"/>
      <c r="Q477" s="15"/>
      <c r="R477" s="15"/>
      <c r="S477" s="15"/>
      <c r="T477" s="15"/>
      <c r="U477" s="15"/>
      <c r="V477" s="15"/>
      <c r="W477" s="15"/>
      <c r="X477" s="15"/>
      <c r="Y477" s="15"/>
      <c r="Z477" s="15"/>
    </row>
    <row r="478" spans="1:26" ht="12.75" customHeight="1">
      <c r="A478" s="15"/>
      <c r="B478" s="15"/>
      <c r="C478" s="15"/>
      <c r="D478" s="15"/>
      <c r="E478" s="15"/>
      <c r="F478" s="15"/>
      <c r="G478" s="15"/>
      <c r="H478" s="15"/>
      <c r="I478" s="15"/>
      <c r="J478" s="15"/>
      <c r="K478" s="15"/>
      <c r="L478" s="15"/>
      <c r="M478" s="15"/>
      <c r="N478" s="15"/>
      <c r="O478" s="15"/>
      <c r="P478" s="15"/>
      <c r="Q478" s="15"/>
      <c r="R478" s="15"/>
      <c r="S478" s="15"/>
      <c r="T478" s="15"/>
      <c r="U478" s="15"/>
      <c r="V478" s="15"/>
      <c r="W478" s="15"/>
      <c r="X478" s="15"/>
      <c r="Y478" s="15"/>
      <c r="Z478" s="15"/>
    </row>
    <row r="479" spans="1:26" ht="12.75" customHeight="1">
      <c r="A479" s="15"/>
      <c r="B479" s="15"/>
      <c r="C479" s="15"/>
      <c r="D479" s="15"/>
      <c r="E479" s="15"/>
      <c r="F479" s="15"/>
      <c r="G479" s="15"/>
      <c r="H479" s="15"/>
      <c r="I479" s="15"/>
      <c r="J479" s="15"/>
      <c r="K479" s="15"/>
      <c r="L479" s="15"/>
      <c r="M479" s="15"/>
      <c r="N479" s="15"/>
      <c r="O479" s="15"/>
      <c r="P479" s="15"/>
      <c r="Q479" s="15"/>
      <c r="R479" s="15"/>
      <c r="S479" s="15"/>
      <c r="T479" s="15"/>
      <c r="U479" s="15"/>
      <c r="V479" s="15"/>
      <c r="W479" s="15"/>
      <c r="X479" s="15"/>
      <c r="Y479" s="15"/>
      <c r="Z479" s="15"/>
    </row>
    <row r="480" spans="1:26" ht="12.75" customHeight="1">
      <c r="A480" s="15"/>
      <c r="B480" s="15"/>
      <c r="C480" s="15"/>
      <c r="D480" s="15"/>
      <c r="E480" s="15"/>
      <c r="F480" s="15"/>
      <c r="G480" s="15"/>
      <c r="H480" s="15"/>
      <c r="I480" s="15"/>
      <c r="J480" s="15"/>
      <c r="K480" s="15"/>
      <c r="L480" s="15"/>
      <c r="M480" s="15"/>
      <c r="N480" s="15"/>
      <c r="O480" s="15"/>
      <c r="P480" s="15"/>
      <c r="Q480" s="15"/>
      <c r="R480" s="15"/>
      <c r="S480" s="15"/>
      <c r="T480" s="15"/>
      <c r="U480" s="15"/>
      <c r="V480" s="15"/>
      <c r="W480" s="15"/>
      <c r="X480" s="15"/>
      <c r="Y480" s="15"/>
      <c r="Z480" s="15"/>
    </row>
    <row r="481" spans="1:26" ht="12.75" customHeight="1">
      <c r="A481" s="15"/>
      <c r="B481" s="15"/>
      <c r="C481" s="15"/>
      <c r="D481" s="15"/>
      <c r="E481" s="15"/>
      <c r="F481" s="15"/>
      <c r="G481" s="15"/>
      <c r="H481" s="15"/>
      <c r="I481" s="15"/>
      <c r="J481" s="15"/>
      <c r="K481" s="15"/>
      <c r="L481" s="15"/>
      <c r="M481" s="15"/>
      <c r="N481" s="15"/>
      <c r="O481" s="15"/>
      <c r="P481" s="15"/>
      <c r="Q481" s="15"/>
      <c r="R481" s="15"/>
      <c r="S481" s="15"/>
      <c r="T481" s="15"/>
      <c r="U481" s="15"/>
      <c r="V481" s="15"/>
      <c r="W481" s="15"/>
      <c r="X481" s="15"/>
      <c r="Y481" s="15"/>
      <c r="Z481" s="15"/>
    </row>
    <row r="482" spans="1:26" ht="12.75" customHeight="1">
      <c r="A482" s="15"/>
      <c r="B482" s="15"/>
      <c r="C482" s="15"/>
      <c r="D482" s="15"/>
      <c r="E482" s="15"/>
      <c r="F482" s="15"/>
      <c r="G482" s="15"/>
      <c r="H482" s="15"/>
      <c r="I482" s="15"/>
      <c r="J482" s="15"/>
      <c r="K482" s="15"/>
      <c r="L482" s="15"/>
      <c r="M482" s="15"/>
      <c r="N482" s="15"/>
      <c r="O482" s="15"/>
      <c r="P482" s="15"/>
      <c r="Q482" s="15"/>
      <c r="R482" s="15"/>
      <c r="S482" s="15"/>
      <c r="T482" s="15"/>
      <c r="U482" s="15"/>
      <c r="V482" s="15"/>
      <c r="W482" s="15"/>
      <c r="X482" s="15"/>
      <c r="Y482" s="15"/>
      <c r="Z482" s="15"/>
    </row>
    <row r="483" spans="1:26" ht="12.75" customHeight="1">
      <c r="A483" s="15"/>
      <c r="B483" s="15"/>
      <c r="C483" s="15"/>
      <c r="D483" s="15"/>
      <c r="E483" s="15"/>
      <c r="F483" s="15"/>
      <c r="G483" s="15"/>
      <c r="H483" s="15"/>
      <c r="I483" s="15"/>
      <c r="J483" s="15"/>
      <c r="K483" s="15"/>
      <c r="L483" s="15"/>
      <c r="M483" s="15"/>
      <c r="N483" s="15"/>
      <c r="O483" s="15"/>
      <c r="P483" s="15"/>
      <c r="Q483" s="15"/>
      <c r="R483" s="15"/>
      <c r="S483" s="15"/>
      <c r="T483" s="15"/>
      <c r="U483" s="15"/>
      <c r="V483" s="15"/>
      <c r="W483" s="15"/>
      <c r="X483" s="15"/>
      <c r="Y483" s="15"/>
      <c r="Z483" s="15"/>
    </row>
    <row r="484" spans="1:26" ht="12.75" customHeight="1">
      <c r="A484" s="15"/>
      <c r="B484" s="15"/>
      <c r="C484" s="15"/>
      <c r="D484" s="15"/>
      <c r="E484" s="15"/>
      <c r="F484" s="15"/>
      <c r="G484" s="15"/>
      <c r="H484" s="15"/>
      <c r="I484" s="15"/>
      <c r="J484" s="15"/>
      <c r="K484" s="15"/>
      <c r="L484" s="15"/>
      <c r="M484" s="15"/>
      <c r="N484" s="15"/>
      <c r="O484" s="15"/>
      <c r="P484" s="15"/>
      <c r="Q484" s="15"/>
      <c r="R484" s="15"/>
      <c r="S484" s="15"/>
      <c r="T484" s="15"/>
      <c r="U484" s="15"/>
      <c r="V484" s="15"/>
      <c r="W484" s="15"/>
      <c r="X484" s="15"/>
      <c r="Y484" s="15"/>
      <c r="Z484" s="15"/>
    </row>
    <row r="485" spans="1:26" ht="12.75" customHeight="1">
      <c r="A485" s="15"/>
      <c r="B485" s="15"/>
      <c r="C485" s="15"/>
      <c r="D485" s="15"/>
      <c r="E485" s="15"/>
      <c r="F485" s="15"/>
      <c r="G485" s="15"/>
      <c r="H485" s="15"/>
      <c r="I485" s="15"/>
      <c r="J485" s="15"/>
      <c r="K485" s="15"/>
      <c r="L485" s="15"/>
      <c r="M485" s="15"/>
      <c r="N485" s="15"/>
      <c r="O485" s="15"/>
      <c r="P485" s="15"/>
      <c r="Q485" s="15"/>
      <c r="R485" s="15"/>
      <c r="S485" s="15"/>
      <c r="T485" s="15"/>
      <c r="U485" s="15"/>
      <c r="V485" s="15"/>
      <c r="W485" s="15"/>
      <c r="X485" s="15"/>
      <c r="Y485" s="15"/>
      <c r="Z485" s="15"/>
    </row>
    <row r="486" spans="1:26" ht="12.75" customHeight="1">
      <c r="A486" s="15"/>
      <c r="B486" s="15"/>
      <c r="C486" s="15"/>
      <c r="D486" s="15"/>
      <c r="E486" s="15"/>
      <c r="F486" s="15"/>
      <c r="G486" s="15"/>
      <c r="H486" s="15"/>
      <c r="I486" s="15"/>
      <c r="J486" s="15"/>
      <c r="K486" s="15"/>
      <c r="L486" s="15"/>
      <c r="M486" s="15"/>
      <c r="N486" s="15"/>
      <c r="O486" s="15"/>
      <c r="P486" s="15"/>
      <c r="Q486" s="15"/>
      <c r="R486" s="15"/>
      <c r="S486" s="15"/>
      <c r="T486" s="15"/>
      <c r="U486" s="15"/>
      <c r="V486" s="15"/>
      <c r="W486" s="15"/>
      <c r="X486" s="15"/>
      <c r="Y486" s="15"/>
      <c r="Z486" s="15"/>
    </row>
    <row r="487" spans="1:26" ht="12.75" customHeight="1">
      <c r="A487" s="15"/>
      <c r="B487" s="15"/>
      <c r="C487" s="15"/>
      <c r="D487" s="15"/>
      <c r="E487" s="15"/>
      <c r="F487" s="15"/>
      <c r="G487" s="15"/>
      <c r="H487" s="15"/>
      <c r="I487" s="15"/>
      <c r="J487" s="15"/>
      <c r="K487" s="15"/>
      <c r="L487" s="15"/>
      <c r="M487" s="15"/>
      <c r="N487" s="15"/>
      <c r="O487" s="15"/>
      <c r="P487" s="15"/>
      <c r="Q487" s="15"/>
      <c r="R487" s="15"/>
      <c r="S487" s="15"/>
      <c r="T487" s="15"/>
      <c r="U487" s="15"/>
      <c r="V487" s="15"/>
      <c r="W487" s="15"/>
      <c r="X487" s="15"/>
      <c r="Y487" s="15"/>
      <c r="Z487" s="15"/>
    </row>
    <row r="488" spans="1:26" ht="12.75" customHeight="1">
      <c r="A488" s="15"/>
      <c r="B488" s="15"/>
      <c r="C488" s="15"/>
      <c r="D488" s="15"/>
      <c r="E488" s="15"/>
      <c r="F488" s="15"/>
      <c r="G488" s="15"/>
      <c r="H488" s="15"/>
      <c r="I488" s="15"/>
      <c r="J488" s="15"/>
      <c r="K488" s="15"/>
      <c r="L488" s="15"/>
      <c r="M488" s="15"/>
      <c r="N488" s="15"/>
      <c r="O488" s="15"/>
      <c r="P488" s="15"/>
      <c r="Q488" s="15"/>
      <c r="R488" s="15"/>
      <c r="S488" s="15"/>
      <c r="T488" s="15"/>
      <c r="U488" s="15"/>
      <c r="V488" s="15"/>
      <c r="W488" s="15"/>
      <c r="X488" s="15"/>
      <c r="Y488" s="15"/>
      <c r="Z488" s="15"/>
    </row>
    <row r="489" spans="1:26" ht="12.75" customHeight="1">
      <c r="A489" s="15"/>
      <c r="B489" s="15"/>
      <c r="C489" s="15"/>
      <c r="D489" s="15"/>
      <c r="E489" s="15"/>
      <c r="F489" s="15"/>
      <c r="G489" s="15"/>
      <c r="H489" s="15"/>
      <c r="I489" s="15"/>
      <c r="J489" s="15"/>
      <c r="K489" s="15"/>
      <c r="L489" s="15"/>
      <c r="M489" s="15"/>
      <c r="N489" s="15"/>
      <c r="O489" s="15"/>
      <c r="P489" s="15"/>
      <c r="Q489" s="15"/>
      <c r="R489" s="15"/>
      <c r="S489" s="15"/>
      <c r="T489" s="15"/>
      <c r="U489" s="15"/>
      <c r="V489" s="15"/>
      <c r="W489" s="15"/>
      <c r="X489" s="15"/>
      <c r="Y489" s="15"/>
      <c r="Z489" s="15"/>
    </row>
    <row r="490" spans="1:26" ht="12.75" customHeight="1">
      <c r="A490" s="15"/>
      <c r="B490" s="15"/>
      <c r="C490" s="15"/>
      <c r="D490" s="15"/>
      <c r="E490" s="15"/>
      <c r="F490" s="15"/>
      <c r="G490" s="15"/>
      <c r="H490" s="15"/>
      <c r="I490" s="15"/>
      <c r="J490" s="15"/>
      <c r="K490" s="15"/>
      <c r="L490" s="15"/>
      <c r="M490" s="15"/>
      <c r="N490" s="15"/>
      <c r="O490" s="15"/>
      <c r="P490" s="15"/>
      <c r="Q490" s="15"/>
      <c r="R490" s="15"/>
      <c r="S490" s="15"/>
      <c r="T490" s="15"/>
      <c r="U490" s="15"/>
      <c r="V490" s="15"/>
      <c r="W490" s="15"/>
      <c r="X490" s="15"/>
      <c r="Y490" s="15"/>
      <c r="Z490" s="15"/>
    </row>
    <row r="491" spans="1:26" ht="12.75" customHeight="1">
      <c r="A491" s="15"/>
      <c r="B491" s="15"/>
      <c r="C491" s="15"/>
      <c r="D491" s="15"/>
      <c r="E491" s="15"/>
      <c r="F491" s="15"/>
      <c r="G491" s="15"/>
      <c r="H491" s="15"/>
      <c r="I491" s="15"/>
      <c r="J491" s="15"/>
      <c r="K491" s="15"/>
      <c r="L491" s="15"/>
      <c r="M491" s="15"/>
      <c r="N491" s="15"/>
      <c r="O491" s="15"/>
      <c r="P491" s="15"/>
      <c r="Q491" s="15"/>
      <c r="R491" s="15"/>
      <c r="S491" s="15"/>
      <c r="T491" s="15"/>
      <c r="U491" s="15"/>
      <c r="V491" s="15"/>
      <c r="W491" s="15"/>
      <c r="X491" s="15"/>
      <c r="Y491" s="15"/>
      <c r="Z491" s="15"/>
    </row>
    <row r="492" spans="1:26" ht="12.75" customHeight="1">
      <c r="A492" s="15"/>
      <c r="B492" s="15"/>
      <c r="C492" s="15"/>
      <c r="D492" s="15"/>
      <c r="E492" s="15"/>
      <c r="F492" s="15"/>
      <c r="G492" s="15"/>
      <c r="H492" s="15"/>
      <c r="I492" s="15"/>
      <c r="J492" s="15"/>
      <c r="K492" s="15"/>
      <c r="L492" s="15"/>
      <c r="M492" s="15"/>
      <c r="N492" s="15"/>
      <c r="O492" s="15"/>
      <c r="P492" s="15"/>
      <c r="Q492" s="15"/>
      <c r="R492" s="15"/>
      <c r="S492" s="15"/>
      <c r="T492" s="15"/>
      <c r="U492" s="15"/>
      <c r="V492" s="15"/>
      <c r="W492" s="15"/>
      <c r="X492" s="15"/>
      <c r="Y492" s="15"/>
      <c r="Z492" s="15"/>
    </row>
    <row r="493" spans="1:26" ht="12.75" customHeight="1">
      <c r="A493" s="15"/>
      <c r="B493" s="15"/>
      <c r="C493" s="15"/>
      <c r="D493" s="15"/>
      <c r="E493" s="15"/>
      <c r="F493" s="15"/>
      <c r="G493" s="15"/>
      <c r="H493" s="15"/>
      <c r="I493" s="15"/>
      <c r="J493" s="15"/>
      <c r="K493" s="15"/>
      <c r="L493" s="15"/>
      <c r="M493" s="15"/>
      <c r="N493" s="15"/>
      <c r="O493" s="15"/>
      <c r="P493" s="15"/>
      <c r="Q493" s="15"/>
      <c r="R493" s="15"/>
      <c r="S493" s="15"/>
      <c r="T493" s="15"/>
      <c r="U493" s="15"/>
      <c r="V493" s="15"/>
      <c r="W493" s="15"/>
      <c r="X493" s="15"/>
      <c r="Y493" s="15"/>
      <c r="Z493" s="15"/>
    </row>
    <row r="494" spans="1:26" ht="12.75" customHeight="1">
      <c r="A494" s="15"/>
      <c r="B494" s="15"/>
      <c r="C494" s="15"/>
      <c r="D494" s="15"/>
      <c r="E494" s="15"/>
      <c r="F494" s="15"/>
      <c r="G494" s="15"/>
      <c r="H494" s="15"/>
      <c r="I494" s="15"/>
      <c r="J494" s="15"/>
      <c r="K494" s="15"/>
      <c r="L494" s="15"/>
      <c r="M494" s="15"/>
      <c r="N494" s="15"/>
      <c r="O494" s="15"/>
      <c r="P494" s="15"/>
      <c r="Q494" s="15"/>
      <c r="R494" s="15"/>
      <c r="S494" s="15"/>
      <c r="T494" s="15"/>
      <c r="U494" s="15"/>
      <c r="V494" s="15"/>
      <c r="W494" s="15"/>
      <c r="X494" s="15"/>
      <c r="Y494" s="15"/>
      <c r="Z494" s="15"/>
    </row>
    <row r="495" spans="1:26" ht="12.75" customHeight="1">
      <c r="A495" s="15"/>
      <c r="B495" s="15"/>
      <c r="C495" s="15"/>
      <c r="D495" s="15"/>
      <c r="E495" s="15"/>
      <c r="F495" s="15"/>
      <c r="G495" s="15"/>
      <c r="H495" s="15"/>
      <c r="I495" s="15"/>
      <c r="J495" s="15"/>
      <c r="K495" s="15"/>
      <c r="L495" s="15"/>
      <c r="M495" s="15"/>
      <c r="N495" s="15"/>
      <c r="O495" s="15"/>
      <c r="P495" s="15"/>
      <c r="Q495" s="15"/>
      <c r="R495" s="15"/>
      <c r="S495" s="15"/>
      <c r="T495" s="15"/>
      <c r="U495" s="15"/>
      <c r="V495" s="15"/>
      <c r="W495" s="15"/>
      <c r="X495" s="15"/>
      <c r="Y495" s="15"/>
      <c r="Z495" s="15"/>
    </row>
    <row r="496" spans="1:26" ht="12.75" customHeight="1">
      <c r="A496" s="15"/>
      <c r="B496" s="15"/>
      <c r="C496" s="15"/>
      <c r="D496" s="15"/>
      <c r="E496" s="15"/>
      <c r="F496" s="15"/>
      <c r="G496" s="15"/>
      <c r="H496" s="15"/>
      <c r="I496" s="15"/>
      <c r="J496" s="15"/>
      <c r="K496" s="15"/>
      <c r="L496" s="15"/>
      <c r="M496" s="15"/>
      <c r="N496" s="15"/>
      <c r="O496" s="15"/>
      <c r="P496" s="15"/>
      <c r="Q496" s="15"/>
      <c r="R496" s="15"/>
      <c r="S496" s="15"/>
      <c r="T496" s="15"/>
      <c r="U496" s="15"/>
      <c r="V496" s="15"/>
      <c r="W496" s="15"/>
      <c r="X496" s="15"/>
      <c r="Y496" s="15"/>
      <c r="Z496" s="15"/>
    </row>
    <row r="497" spans="1:26" ht="12.75" customHeight="1">
      <c r="A497" s="15"/>
      <c r="B497" s="15"/>
      <c r="C497" s="15"/>
      <c r="D497" s="15"/>
      <c r="E497" s="15"/>
      <c r="F497" s="15"/>
      <c r="G497" s="15"/>
      <c r="H497" s="15"/>
      <c r="I497" s="15"/>
      <c r="J497" s="15"/>
      <c r="K497" s="15"/>
      <c r="L497" s="15"/>
      <c r="M497" s="15"/>
      <c r="N497" s="15"/>
      <c r="O497" s="15"/>
      <c r="P497" s="15"/>
      <c r="Q497" s="15"/>
      <c r="R497" s="15"/>
      <c r="S497" s="15"/>
      <c r="T497" s="15"/>
      <c r="U497" s="15"/>
      <c r="V497" s="15"/>
      <c r="W497" s="15"/>
      <c r="X497" s="15"/>
      <c r="Y497" s="15"/>
      <c r="Z497" s="15"/>
    </row>
    <row r="498" spans="1:26" ht="12.75" customHeight="1">
      <c r="A498" s="15"/>
      <c r="B498" s="15"/>
      <c r="C498" s="15"/>
      <c r="D498" s="15"/>
      <c r="E498" s="15"/>
      <c r="F498" s="15"/>
      <c r="G498" s="15"/>
      <c r="H498" s="15"/>
      <c r="I498" s="15"/>
      <c r="J498" s="15"/>
      <c r="K498" s="15"/>
      <c r="L498" s="15"/>
      <c r="M498" s="15"/>
      <c r="N498" s="15"/>
      <c r="O498" s="15"/>
      <c r="P498" s="15"/>
      <c r="Q498" s="15"/>
      <c r="R498" s="15"/>
      <c r="S498" s="15"/>
      <c r="T498" s="15"/>
      <c r="U498" s="15"/>
      <c r="V498" s="15"/>
      <c r="W498" s="15"/>
      <c r="X498" s="15"/>
      <c r="Y498" s="15"/>
      <c r="Z498" s="15"/>
    </row>
    <row r="499" spans="1:26" ht="12.75" customHeight="1">
      <c r="A499" s="15"/>
      <c r="B499" s="15"/>
      <c r="C499" s="15"/>
      <c r="D499" s="15"/>
      <c r="E499" s="15"/>
      <c r="F499" s="15"/>
      <c r="G499" s="15"/>
      <c r="H499" s="15"/>
      <c r="I499" s="15"/>
      <c r="J499" s="15"/>
      <c r="K499" s="15"/>
      <c r="L499" s="15"/>
      <c r="M499" s="15"/>
      <c r="N499" s="15"/>
      <c r="O499" s="15"/>
      <c r="P499" s="15"/>
      <c r="Q499" s="15"/>
      <c r="R499" s="15"/>
      <c r="S499" s="15"/>
      <c r="T499" s="15"/>
      <c r="U499" s="15"/>
      <c r="V499" s="15"/>
      <c r="W499" s="15"/>
      <c r="X499" s="15"/>
      <c r="Y499" s="15"/>
      <c r="Z499" s="15"/>
    </row>
    <row r="500" spans="1:26" ht="12.75" customHeight="1">
      <c r="A500" s="15"/>
      <c r="B500" s="15"/>
      <c r="C500" s="15"/>
      <c r="D500" s="15"/>
      <c r="E500" s="15"/>
      <c r="F500" s="15"/>
      <c r="G500" s="15"/>
      <c r="H500" s="15"/>
      <c r="I500" s="15"/>
      <c r="J500" s="15"/>
      <c r="K500" s="15"/>
      <c r="L500" s="15"/>
      <c r="M500" s="15"/>
      <c r="N500" s="15"/>
      <c r="O500" s="15"/>
      <c r="P500" s="15"/>
      <c r="Q500" s="15"/>
      <c r="R500" s="15"/>
      <c r="S500" s="15"/>
      <c r="T500" s="15"/>
      <c r="U500" s="15"/>
      <c r="V500" s="15"/>
      <c r="W500" s="15"/>
      <c r="X500" s="15"/>
      <c r="Y500" s="15"/>
      <c r="Z500" s="15"/>
    </row>
    <row r="501" spans="1:26" ht="12.75" customHeight="1">
      <c r="A501" s="15"/>
      <c r="B501" s="15"/>
      <c r="C501" s="15"/>
      <c r="D501" s="15"/>
      <c r="E501" s="15"/>
      <c r="F501" s="15"/>
      <c r="G501" s="15"/>
      <c r="H501" s="15"/>
      <c r="I501" s="15"/>
      <c r="J501" s="15"/>
      <c r="K501" s="15"/>
      <c r="L501" s="15"/>
      <c r="M501" s="15"/>
      <c r="N501" s="15"/>
      <c r="O501" s="15"/>
      <c r="P501" s="15"/>
      <c r="Q501" s="15"/>
      <c r="R501" s="15"/>
      <c r="S501" s="15"/>
      <c r="T501" s="15"/>
      <c r="U501" s="15"/>
      <c r="V501" s="15"/>
      <c r="W501" s="15"/>
      <c r="X501" s="15"/>
      <c r="Y501" s="15"/>
      <c r="Z501" s="15"/>
    </row>
    <row r="502" spans="1:26" ht="12.75" customHeight="1">
      <c r="A502" s="15"/>
      <c r="B502" s="15"/>
      <c r="C502" s="15"/>
      <c r="D502" s="15"/>
      <c r="E502" s="15"/>
      <c r="F502" s="15"/>
      <c r="G502" s="15"/>
      <c r="H502" s="15"/>
      <c r="I502" s="15"/>
      <c r="J502" s="15"/>
      <c r="K502" s="15"/>
      <c r="L502" s="15"/>
      <c r="M502" s="15"/>
      <c r="N502" s="15"/>
      <c r="O502" s="15"/>
      <c r="P502" s="15"/>
      <c r="Q502" s="15"/>
      <c r="R502" s="15"/>
      <c r="S502" s="15"/>
      <c r="T502" s="15"/>
      <c r="U502" s="15"/>
      <c r="V502" s="15"/>
      <c r="W502" s="15"/>
      <c r="X502" s="15"/>
      <c r="Y502" s="15"/>
      <c r="Z502" s="15"/>
    </row>
    <row r="503" spans="1:26" ht="12.75" customHeight="1">
      <c r="A503" s="15"/>
      <c r="B503" s="15"/>
      <c r="C503" s="15"/>
      <c r="D503" s="15"/>
      <c r="E503" s="15"/>
      <c r="F503" s="15"/>
      <c r="G503" s="15"/>
      <c r="H503" s="15"/>
      <c r="I503" s="15"/>
      <c r="J503" s="15"/>
      <c r="K503" s="15"/>
      <c r="L503" s="15"/>
      <c r="M503" s="15"/>
      <c r="N503" s="15"/>
      <c r="O503" s="15"/>
      <c r="P503" s="15"/>
      <c r="Q503" s="15"/>
      <c r="R503" s="15"/>
      <c r="S503" s="15"/>
      <c r="T503" s="15"/>
      <c r="U503" s="15"/>
      <c r="V503" s="15"/>
      <c r="W503" s="15"/>
      <c r="X503" s="15"/>
      <c r="Y503" s="15"/>
      <c r="Z503" s="15"/>
    </row>
    <row r="504" spans="1:26" ht="12.75" customHeight="1">
      <c r="A504" s="15"/>
      <c r="B504" s="15"/>
      <c r="C504" s="15"/>
      <c r="D504" s="15"/>
      <c r="E504" s="15"/>
      <c r="F504" s="15"/>
      <c r="G504" s="15"/>
      <c r="H504" s="15"/>
      <c r="I504" s="15"/>
      <c r="J504" s="15"/>
      <c r="K504" s="15"/>
      <c r="L504" s="15"/>
      <c r="M504" s="15"/>
      <c r="N504" s="15"/>
      <c r="O504" s="15"/>
      <c r="P504" s="15"/>
      <c r="Q504" s="15"/>
      <c r="R504" s="15"/>
      <c r="S504" s="15"/>
      <c r="T504" s="15"/>
      <c r="U504" s="15"/>
      <c r="V504" s="15"/>
      <c r="W504" s="15"/>
      <c r="X504" s="15"/>
      <c r="Y504" s="15"/>
      <c r="Z504" s="15"/>
    </row>
    <row r="505" spans="1:26" ht="12.75" customHeight="1">
      <c r="A505" s="15"/>
      <c r="B505" s="15"/>
      <c r="C505" s="15"/>
      <c r="D505" s="15"/>
      <c r="E505" s="15"/>
      <c r="F505" s="15"/>
      <c r="G505" s="15"/>
      <c r="H505" s="15"/>
      <c r="I505" s="15"/>
      <c r="J505" s="15"/>
      <c r="K505" s="15"/>
      <c r="L505" s="15"/>
      <c r="M505" s="15"/>
      <c r="N505" s="15"/>
      <c r="O505" s="15"/>
      <c r="P505" s="15"/>
      <c r="Q505" s="15"/>
      <c r="R505" s="15"/>
      <c r="S505" s="15"/>
      <c r="T505" s="15"/>
      <c r="U505" s="15"/>
      <c r="V505" s="15"/>
      <c r="W505" s="15"/>
      <c r="X505" s="15"/>
      <c r="Y505" s="15"/>
      <c r="Z505" s="15"/>
    </row>
    <row r="506" spans="1:26" ht="12.75" customHeight="1">
      <c r="A506" s="15"/>
      <c r="B506" s="15"/>
      <c r="C506" s="15"/>
      <c r="D506" s="15"/>
      <c r="E506" s="15"/>
      <c r="F506" s="15"/>
      <c r="G506" s="15"/>
      <c r="H506" s="15"/>
      <c r="I506" s="15"/>
      <c r="J506" s="15"/>
      <c r="K506" s="15"/>
      <c r="L506" s="15"/>
      <c r="M506" s="15"/>
      <c r="N506" s="15"/>
      <c r="O506" s="15"/>
      <c r="P506" s="15"/>
      <c r="Q506" s="15"/>
      <c r="R506" s="15"/>
      <c r="S506" s="15"/>
      <c r="T506" s="15"/>
      <c r="U506" s="15"/>
      <c r="V506" s="15"/>
      <c r="W506" s="15"/>
      <c r="X506" s="15"/>
      <c r="Y506" s="15"/>
      <c r="Z506" s="15"/>
    </row>
    <row r="507" spans="1:26" ht="12.75" customHeight="1">
      <c r="A507" s="15"/>
      <c r="B507" s="15"/>
      <c r="C507" s="15"/>
      <c r="D507" s="15"/>
      <c r="E507" s="15"/>
      <c r="F507" s="15"/>
      <c r="G507" s="15"/>
      <c r="H507" s="15"/>
      <c r="I507" s="15"/>
      <c r="J507" s="15"/>
      <c r="K507" s="15"/>
      <c r="L507" s="15"/>
      <c r="M507" s="15"/>
      <c r="N507" s="15"/>
      <c r="O507" s="15"/>
      <c r="P507" s="15"/>
      <c r="Q507" s="15"/>
      <c r="R507" s="15"/>
      <c r="S507" s="15"/>
      <c r="T507" s="15"/>
      <c r="U507" s="15"/>
      <c r="V507" s="15"/>
      <c r="W507" s="15"/>
      <c r="X507" s="15"/>
      <c r="Y507" s="15"/>
      <c r="Z507" s="15"/>
    </row>
    <row r="508" spans="1:26" ht="12.75" customHeight="1">
      <c r="A508" s="15"/>
      <c r="B508" s="15"/>
      <c r="C508" s="15"/>
      <c r="D508" s="15"/>
      <c r="E508" s="15"/>
      <c r="F508" s="15"/>
      <c r="G508" s="15"/>
      <c r="H508" s="15"/>
      <c r="I508" s="15"/>
      <c r="J508" s="15"/>
      <c r="K508" s="15"/>
      <c r="L508" s="15"/>
      <c r="M508" s="15"/>
      <c r="N508" s="15"/>
      <c r="O508" s="15"/>
      <c r="P508" s="15"/>
      <c r="Q508" s="15"/>
      <c r="R508" s="15"/>
      <c r="S508" s="15"/>
      <c r="T508" s="15"/>
      <c r="U508" s="15"/>
      <c r="V508" s="15"/>
      <c r="W508" s="15"/>
      <c r="X508" s="15"/>
      <c r="Y508" s="15"/>
      <c r="Z508" s="15"/>
    </row>
    <row r="509" spans="1:26" ht="12.75" customHeight="1">
      <c r="A509" s="15"/>
      <c r="B509" s="15"/>
      <c r="C509" s="15"/>
      <c r="D509" s="15"/>
      <c r="E509" s="15"/>
      <c r="F509" s="15"/>
      <c r="G509" s="15"/>
      <c r="H509" s="15"/>
      <c r="I509" s="15"/>
      <c r="J509" s="15"/>
      <c r="K509" s="15"/>
      <c r="L509" s="15"/>
      <c r="M509" s="15"/>
      <c r="N509" s="15"/>
      <c r="O509" s="15"/>
      <c r="P509" s="15"/>
      <c r="Q509" s="15"/>
      <c r="R509" s="15"/>
      <c r="S509" s="15"/>
      <c r="T509" s="15"/>
      <c r="U509" s="15"/>
      <c r="V509" s="15"/>
      <c r="W509" s="15"/>
      <c r="X509" s="15"/>
      <c r="Y509" s="15"/>
      <c r="Z509" s="15"/>
    </row>
    <row r="510" spans="1:26" ht="12.75" customHeight="1">
      <c r="A510" s="15"/>
      <c r="B510" s="15"/>
      <c r="C510" s="15"/>
      <c r="D510" s="15"/>
      <c r="E510" s="15"/>
      <c r="F510" s="15"/>
      <c r="G510" s="15"/>
      <c r="H510" s="15"/>
      <c r="I510" s="15"/>
      <c r="J510" s="15"/>
      <c r="K510" s="15"/>
      <c r="L510" s="15"/>
      <c r="M510" s="15"/>
      <c r="N510" s="15"/>
      <c r="O510" s="15"/>
      <c r="P510" s="15"/>
      <c r="Q510" s="15"/>
      <c r="R510" s="15"/>
      <c r="S510" s="15"/>
      <c r="T510" s="15"/>
      <c r="U510" s="15"/>
      <c r="V510" s="15"/>
      <c r="W510" s="15"/>
      <c r="X510" s="15"/>
      <c r="Y510" s="15"/>
      <c r="Z510" s="15"/>
    </row>
    <row r="511" spans="1:26" ht="12.75" customHeight="1">
      <c r="A511" s="15"/>
      <c r="B511" s="15"/>
      <c r="C511" s="15"/>
      <c r="D511" s="15"/>
      <c r="E511" s="15"/>
      <c r="F511" s="15"/>
      <c r="G511" s="15"/>
      <c r="H511" s="15"/>
      <c r="I511" s="15"/>
      <c r="J511" s="15"/>
      <c r="K511" s="15"/>
      <c r="L511" s="15"/>
      <c r="M511" s="15"/>
      <c r="N511" s="15"/>
      <c r="O511" s="15"/>
      <c r="P511" s="15"/>
      <c r="Q511" s="15"/>
      <c r="R511" s="15"/>
      <c r="S511" s="15"/>
      <c r="T511" s="15"/>
      <c r="U511" s="15"/>
      <c r="V511" s="15"/>
      <c r="W511" s="15"/>
      <c r="X511" s="15"/>
      <c r="Y511" s="15"/>
      <c r="Z511" s="15"/>
    </row>
    <row r="512" spans="1:26" ht="12.75" customHeight="1">
      <c r="A512" s="15"/>
      <c r="B512" s="15"/>
      <c r="C512" s="15"/>
      <c r="D512" s="15"/>
      <c r="E512" s="15"/>
      <c r="F512" s="15"/>
      <c r="G512" s="15"/>
      <c r="H512" s="15"/>
      <c r="I512" s="15"/>
      <c r="J512" s="15"/>
      <c r="K512" s="15"/>
      <c r="L512" s="15"/>
      <c r="M512" s="15"/>
      <c r="N512" s="15"/>
      <c r="O512" s="15"/>
      <c r="P512" s="15"/>
      <c r="Q512" s="15"/>
      <c r="R512" s="15"/>
      <c r="S512" s="15"/>
      <c r="T512" s="15"/>
      <c r="U512" s="15"/>
      <c r="V512" s="15"/>
      <c r="W512" s="15"/>
      <c r="X512" s="15"/>
      <c r="Y512" s="15"/>
      <c r="Z512" s="15"/>
    </row>
    <row r="513" spans="1:26" ht="12.75" customHeight="1">
      <c r="A513" s="15"/>
      <c r="B513" s="15"/>
      <c r="C513" s="15"/>
      <c r="D513" s="15"/>
      <c r="E513" s="15"/>
      <c r="F513" s="15"/>
      <c r="G513" s="15"/>
      <c r="H513" s="15"/>
      <c r="I513" s="15"/>
      <c r="J513" s="15"/>
      <c r="K513" s="15"/>
      <c r="L513" s="15"/>
      <c r="M513" s="15"/>
      <c r="N513" s="15"/>
      <c r="O513" s="15"/>
      <c r="P513" s="15"/>
      <c r="Q513" s="15"/>
      <c r="R513" s="15"/>
      <c r="S513" s="15"/>
      <c r="T513" s="15"/>
      <c r="U513" s="15"/>
      <c r="V513" s="15"/>
      <c r="W513" s="15"/>
      <c r="X513" s="15"/>
      <c r="Y513" s="15"/>
      <c r="Z513" s="15"/>
    </row>
    <row r="514" spans="1:26" ht="12.75" customHeight="1">
      <c r="A514" s="15"/>
      <c r="B514" s="15"/>
      <c r="C514" s="15"/>
      <c r="D514" s="15"/>
      <c r="E514" s="15"/>
      <c r="F514" s="15"/>
      <c r="G514" s="15"/>
      <c r="H514" s="15"/>
      <c r="I514" s="15"/>
      <c r="J514" s="15"/>
      <c r="K514" s="15"/>
      <c r="L514" s="15"/>
      <c r="M514" s="15"/>
      <c r="N514" s="15"/>
      <c r="O514" s="15"/>
      <c r="P514" s="15"/>
      <c r="Q514" s="15"/>
      <c r="R514" s="15"/>
      <c r="S514" s="15"/>
      <c r="T514" s="15"/>
      <c r="U514" s="15"/>
      <c r="V514" s="15"/>
      <c r="W514" s="15"/>
      <c r="X514" s="15"/>
      <c r="Y514" s="15"/>
      <c r="Z514" s="15"/>
    </row>
    <row r="515" spans="1:26" ht="12.75" customHeight="1">
      <c r="A515" s="15"/>
      <c r="B515" s="15"/>
      <c r="C515" s="15"/>
      <c r="D515" s="15"/>
      <c r="E515" s="15"/>
      <c r="F515" s="15"/>
      <c r="G515" s="15"/>
      <c r="H515" s="15"/>
      <c r="I515" s="15"/>
      <c r="J515" s="15"/>
      <c r="K515" s="15"/>
      <c r="L515" s="15"/>
      <c r="M515" s="15"/>
      <c r="N515" s="15"/>
      <c r="O515" s="15"/>
      <c r="P515" s="15"/>
      <c r="Q515" s="15"/>
      <c r="R515" s="15"/>
      <c r="S515" s="15"/>
      <c r="T515" s="15"/>
      <c r="U515" s="15"/>
      <c r="V515" s="15"/>
      <c r="W515" s="15"/>
      <c r="X515" s="15"/>
      <c r="Y515" s="15"/>
      <c r="Z515" s="15"/>
    </row>
    <row r="516" spans="1:26" ht="12.75" customHeight="1">
      <c r="A516" s="15"/>
      <c r="B516" s="15"/>
      <c r="C516" s="15"/>
      <c r="D516" s="15"/>
      <c r="E516" s="15"/>
      <c r="F516" s="15"/>
      <c r="G516" s="15"/>
      <c r="H516" s="15"/>
      <c r="I516" s="15"/>
      <c r="J516" s="15"/>
      <c r="K516" s="15"/>
      <c r="L516" s="15"/>
      <c r="M516" s="15"/>
      <c r="N516" s="15"/>
      <c r="O516" s="15"/>
      <c r="P516" s="15"/>
      <c r="Q516" s="15"/>
      <c r="R516" s="15"/>
      <c r="S516" s="15"/>
      <c r="T516" s="15"/>
      <c r="U516" s="15"/>
      <c r="V516" s="15"/>
      <c r="W516" s="15"/>
      <c r="X516" s="15"/>
      <c r="Y516" s="15"/>
      <c r="Z516" s="15"/>
    </row>
    <row r="517" spans="1:26" ht="12.75" customHeight="1">
      <c r="A517" s="15"/>
      <c r="B517" s="15"/>
      <c r="C517" s="15"/>
      <c r="D517" s="15"/>
      <c r="E517" s="15"/>
      <c r="F517" s="15"/>
      <c r="G517" s="15"/>
      <c r="H517" s="15"/>
      <c r="I517" s="15"/>
      <c r="J517" s="15"/>
      <c r="K517" s="15"/>
      <c r="L517" s="15"/>
      <c r="M517" s="15"/>
      <c r="N517" s="15"/>
      <c r="O517" s="15"/>
      <c r="P517" s="15"/>
      <c r="Q517" s="15"/>
      <c r="R517" s="15"/>
      <c r="S517" s="15"/>
      <c r="T517" s="15"/>
      <c r="U517" s="15"/>
      <c r="V517" s="15"/>
      <c r="W517" s="15"/>
      <c r="X517" s="15"/>
      <c r="Y517" s="15"/>
      <c r="Z517" s="15"/>
    </row>
    <row r="518" spans="1:26" ht="12.75" customHeight="1">
      <c r="A518" s="15"/>
      <c r="B518" s="15"/>
      <c r="C518" s="15"/>
      <c r="D518" s="15"/>
      <c r="E518" s="15"/>
      <c r="F518" s="15"/>
      <c r="G518" s="15"/>
      <c r="H518" s="15"/>
      <c r="I518" s="15"/>
      <c r="J518" s="15"/>
      <c r="K518" s="15"/>
      <c r="L518" s="15"/>
      <c r="M518" s="15"/>
      <c r="N518" s="15"/>
      <c r="O518" s="15"/>
      <c r="P518" s="15"/>
      <c r="Q518" s="15"/>
      <c r="R518" s="15"/>
      <c r="S518" s="15"/>
      <c r="T518" s="15"/>
      <c r="U518" s="15"/>
      <c r="V518" s="15"/>
      <c r="W518" s="15"/>
      <c r="X518" s="15"/>
      <c r="Y518" s="15"/>
      <c r="Z518" s="15"/>
    </row>
    <row r="519" spans="1:26" ht="12.75" customHeight="1">
      <c r="A519" s="15"/>
      <c r="B519" s="15"/>
      <c r="C519" s="15"/>
      <c r="D519" s="15"/>
      <c r="E519" s="15"/>
      <c r="F519" s="15"/>
      <c r="G519" s="15"/>
      <c r="H519" s="15"/>
      <c r="I519" s="15"/>
      <c r="J519" s="15"/>
      <c r="K519" s="15"/>
      <c r="L519" s="15"/>
      <c r="M519" s="15"/>
      <c r="N519" s="15"/>
      <c r="O519" s="15"/>
      <c r="P519" s="15"/>
      <c r="Q519" s="15"/>
      <c r="R519" s="15"/>
      <c r="S519" s="15"/>
      <c r="T519" s="15"/>
      <c r="U519" s="15"/>
      <c r="V519" s="15"/>
      <c r="W519" s="15"/>
      <c r="X519" s="15"/>
      <c r="Y519" s="15"/>
      <c r="Z519" s="15"/>
    </row>
    <row r="520" spans="1:26" ht="12.75" customHeight="1">
      <c r="A520" s="15"/>
      <c r="B520" s="15"/>
      <c r="C520" s="15"/>
      <c r="D520" s="15"/>
      <c r="E520" s="15"/>
      <c r="F520" s="15"/>
      <c r="G520" s="15"/>
      <c r="H520" s="15"/>
      <c r="I520" s="15"/>
      <c r="J520" s="15"/>
      <c r="K520" s="15"/>
      <c r="L520" s="15"/>
      <c r="M520" s="15"/>
      <c r="N520" s="15"/>
      <c r="O520" s="15"/>
      <c r="P520" s="15"/>
      <c r="Q520" s="15"/>
      <c r="R520" s="15"/>
      <c r="S520" s="15"/>
      <c r="T520" s="15"/>
      <c r="U520" s="15"/>
      <c r="V520" s="15"/>
      <c r="W520" s="15"/>
      <c r="X520" s="15"/>
      <c r="Y520" s="15"/>
      <c r="Z520" s="15"/>
    </row>
    <row r="521" spans="1:26" ht="12.75" customHeight="1">
      <c r="A521" s="15"/>
      <c r="B521" s="15"/>
      <c r="C521" s="15"/>
      <c r="D521" s="15"/>
      <c r="E521" s="15"/>
      <c r="F521" s="15"/>
      <c r="G521" s="15"/>
      <c r="H521" s="15"/>
      <c r="I521" s="15"/>
      <c r="J521" s="15"/>
      <c r="K521" s="15"/>
      <c r="L521" s="15"/>
      <c r="M521" s="15"/>
      <c r="N521" s="15"/>
      <c r="O521" s="15"/>
      <c r="P521" s="15"/>
      <c r="Q521" s="15"/>
      <c r="R521" s="15"/>
      <c r="S521" s="15"/>
      <c r="T521" s="15"/>
      <c r="U521" s="15"/>
      <c r="V521" s="15"/>
      <c r="W521" s="15"/>
      <c r="X521" s="15"/>
      <c r="Y521" s="15"/>
      <c r="Z521" s="15"/>
    </row>
    <row r="522" spans="1:26" ht="12.75" customHeight="1">
      <c r="A522" s="15"/>
      <c r="B522" s="15"/>
      <c r="C522" s="15"/>
      <c r="D522" s="15"/>
      <c r="E522" s="15"/>
      <c r="F522" s="15"/>
      <c r="G522" s="15"/>
      <c r="H522" s="15"/>
      <c r="I522" s="15"/>
      <c r="J522" s="15"/>
      <c r="K522" s="15"/>
      <c r="L522" s="15"/>
      <c r="M522" s="15"/>
      <c r="N522" s="15"/>
      <c r="O522" s="15"/>
      <c r="P522" s="15"/>
      <c r="Q522" s="15"/>
      <c r="R522" s="15"/>
      <c r="S522" s="15"/>
      <c r="T522" s="15"/>
      <c r="U522" s="15"/>
      <c r="V522" s="15"/>
      <c r="W522" s="15"/>
      <c r="X522" s="15"/>
      <c r="Y522" s="15"/>
      <c r="Z522" s="15"/>
    </row>
    <row r="523" spans="1:26" ht="12.75" customHeight="1">
      <c r="A523" s="15"/>
      <c r="B523" s="15"/>
      <c r="C523" s="15"/>
      <c r="D523" s="15"/>
      <c r="E523" s="15"/>
      <c r="F523" s="15"/>
      <c r="G523" s="15"/>
      <c r="H523" s="15"/>
      <c r="I523" s="15"/>
      <c r="J523" s="15"/>
      <c r="K523" s="15"/>
      <c r="L523" s="15"/>
      <c r="M523" s="15"/>
      <c r="N523" s="15"/>
      <c r="O523" s="15"/>
      <c r="P523" s="15"/>
      <c r="Q523" s="15"/>
      <c r="R523" s="15"/>
      <c r="S523" s="15"/>
      <c r="T523" s="15"/>
      <c r="U523" s="15"/>
      <c r="V523" s="15"/>
      <c r="W523" s="15"/>
      <c r="X523" s="15"/>
      <c r="Y523" s="15"/>
      <c r="Z523" s="15"/>
    </row>
    <row r="524" spans="1:26" ht="12.75" customHeight="1">
      <c r="A524" s="15"/>
      <c r="B524" s="15"/>
      <c r="C524" s="15"/>
      <c r="D524" s="15"/>
      <c r="E524" s="15"/>
      <c r="F524" s="15"/>
      <c r="G524" s="15"/>
      <c r="H524" s="15"/>
      <c r="I524" s="15"/>
      <c r="J524" s="15"/>
      <c r="K524" s="15"/>
      <c r="L524" s="15"/>
      <c r="M524" s="15"/>
      <c r="N524" s="15"/>
      <c r="O524" s="15"/>
      <c r="P524" s="15"/>
      <c r="Q524" s="15"/>
      <c r="R524" s="15"/>
      <c r="S524" s="15"/>
      <c r="T524" s="15"/>
      <c r="U524" s="15"/>
      <c r="V524" s="15"/>
      <c r="W524" s="15"/>
      <c r="X524" s="15"/>
      <c r="Y524" s="15"/>
      <c r="Z524" s="15"/>
    </row>
    <row r="525" spans="1:26" ht="12.75" customHeight="1">
      <c r="A525" s="15"/>
      <c r="B525" s="15"/>
      <c r="C525" s="15"/>
      <c r="D525" s="15"/>
      <c r="E525" s="15"/>
      <c r="F525" s="15"/>
      <c r="G525" s="15"/>
      <c r="H525" s="15"/>
      <c r="I525" s="15"/>
      <c r="J525" s="15"/>
      <c r="K525" s="15"/>
      <c r="L525" s="15"/>
      <c r="M525" s="15"/>
      <c r="N525" s="15"/>
      <c r="O525" s="15"/>
      <c r="P525" s="15"/>
      <c r="Q525" s="15"/>
      <c r="R525" s="15"/>
      <c r="S525" s="15"/>
      <c r="T525" s="15"/>
      <c r="U525" s="15"/>
      <c r="V525" s="15"/>
      <c r="W525" s="15"/>
      <c r="X525" s="15"/>
      <c r="Y525" s="15"/>
      <c r="Z525" s="15"/>
    </row>
    <row r="526" spans="1:26" ht="12.75" customHeight="1">
      <c r="A526" s="15"/>
      <c r="B526" s="15"/>
      <c r="C526" s="15"/>
      <c r="D526" s="15"/>
      <c r="E526" s="15"/>
      <c r="F526" s="15"/>
      <c r="G526" s="15"/>
      <c r="H526" s="15"/>
      <c r="I526" s="15"/>
      <c r="J526" s="15"/>
      <c r="K526" s="15"/>
      <c r="L526" s="15"/>
      <c r="M526" s="15"/>
      <c r="N526" s="15"/>
      <c r="O526" s="15"/>
      <c r="P526" s="15"/>
      <c r="Q526" s="15"/>
      <c r="R526" s="15"/>
      <c r="S526" s="15"/>
      <c r="T526" s="15"/>
      <c r="U526" s="15"/>
      <c r="V526" s="15"/>
      <c r="W526" s="15"/>
      <c r="X526" s="15"/>
      <c r="Y526" s="15"/>
      <c r="Z526" s="15"/>
    </row>
    <row r="527" spans="1:26" ht="12.75" customHeight="1">
      <c r="A527" s="15"/>
      <c r="B527" s="15"/>
      <c r="C527" s="15"/>
      <c r="D527" s="15"/>
      <c r="E527" s="15"/>
      <c r="F527" s="15"/>
      <c r="G527" s="15"/>
      <c r="H527" s="15"/>
      <c r="I527" s="15"/>
      <c r="J527" s="15"/>
      <c r="K527" s="15"/>
      <c r="L527" s="15"/>
      <c r="M527" s="15"/>
      <c r="N527" s="15"/>
      <c r="O527" s="15"/>
      <c r="P527" s="15"/>
      <c r="Q527" s="15"/>
      <c r="R527" s="15"/>
      <c r="S527" s="15"/>
      <c r="T527" s="15"/>
      <c r="U527" s="15"/>
      <c r="V527" s="15"/>
      <c r="W527" s="15"/>
      <c r="X527" s="15"/>
      <c r="Y527" s="15"/>
      <c r="Z527" s="15"/>
    </row>
    <row r="528" spans="1:26" ht="12.75" customHeight="1">
      <c r="A528" s="15"/>
      <c r="B528" s="15"/>
      <c r="C528" s="15"/>
      <c r="D528" s="15"/>
      <c r="E528" s="15"/>
      <c r="F528" s="15"/>
      <c r="G528" s="15"/>
      <c r="H528" s="15"/>
      <c r="I528" s="15"/>
      <c r="J528" s="15"/>
      <c r="K528" s="15"/>
      <c r="L528" s="15"/>
      <c r="M528" s="15"/>
      <c r="N528" s="15"/>
      <c r="O528" s="15"/>
      <c r="P528" s="15"/>
      <c r="Q528" s="15"/>
      <c r="R528" s="15"/>
      <c r="S528" s="15"/>
      <c r="T528" s="15"/>
      <c r="U528" s="15"/>
      <c r="V528" s="15"/>
      <c r="W528" s="15"/>
      <c r="X528" s="15"/>
      <c r="Y528" s="15"/>
      <c r="Z528" s="15"/>
    </row>
    <row r="529" spans="1:26" ht="12.75" customHeight="1">
      <c r="A529" s="15"/>
      <c r="B529" s="15"/>
      <c r="C529" s="15"/>
      <c r="D529" s="15"/>
      <c r="E529" s="15"/>
      <c r="F529" s="15"/>
      <c r="G529" s="15"/>
      <c r="H529" s="15"/>
      <c r="I529" s="15"/>
      <c r="J529" s="15"/>
      <c r="K529" s="15"/>
      <c r="L529" s="15"/>
      <c r="M529" s="15"/>
      <c r="N529" s="15"/>
      <c r="O529" s="15"/>
      <c r="P529" s="15"/>
      <c r="Q529" s="15"/>
      <c r="R529" s="15"/>
      <c r="S529" s="15"/>
      <c r="T529" s="15"/>
      <c r="U529" s="15"/>
      <c r="V529" s="15"/>
      <c r="W529" s="15"/>
      <c r="X529" s="15"/>
      <c r="Y529" s="15"/>
      <c r="Z529" s="15"/>
    </row>
    <row r="530" spans="1:26" ht="12.75" customHeight="1">
      <c r="A530" s="15"/>
      <c r="B530" s="15"/>
      <c r="C530" s="15"/>
      <c r="D530" s="15"/>
      <c r="E530" s="15"/>
      <c r="F530" s="15"/>
      <c r="G530" s="15"/>
      <c r="H530" s="15"/>
      <c r="I530" s="15"/>
      <c r="J530" s="15"/>
      <c r="K530" s="15"/>
      <c r="L530" s="15"/>
      <c r="M530" s="15"/>
      <c r="N530" s="15"/>
      <c r="O530" s="15"/>
      <c r="P530" s="15"/>
      <c r="Q530" s="15"/>
      <c r="R530" s="15"/>
      <c r="S530" s="15"/>
      <c r="T530" s="15"/>
      <c r="U530" s="15"/>
      <c r="V530" s="15"/>
      <c r="W530" s="15"/>
      <c r="X530" s="15"/>
      <c r="Y530" s="15"/>
      <c r="Z530" s="15"/>
    </row>
    <row r="531" spans="1:26" ht="12.75" customHeight="1">
      <c r="A531" s="15"/>
      <c r="B531" s="15"/>
      <c r="C531" s="15"/>
      <c r="D531" s="15"/>
      <c r="E531" s="15"/>
      <c r="F531" s="15"/>
      <c r="G531" s="15"/>
      <c r="H531" s="15"/>
      <c r="I531" s="15"/>
      <c r="J531" s="15"/>
      <c r="K531" s="15"/>
      <c r="L531" s="15"/>
      <c r="M531" s="15"/>
      <c r="N531" s="15"/>
      <c r="O531" s="15"/>
      <c r="P531" s="15"/>
      <c r="Q531" s="15"/>
      <c r="R531" s="15"/>
      <c r="S531" s="15"/>
      <c r="T531" s="15"/>
      <c r="U531" s="15"/>
      <c r="V531" s="15"/>
      <c r="W531" s="15"/>
      <c r="X531" s="15"/>
      <c r="Y531" s="15"/>
      <c r="Z531" s="15"/>
    </row>
    <row r="532" spans="1:26" ht="12.75" customHeight="1">
      <c r="A532" s="15"/>
      <c r="B532" s="15"/>
      <c r="C532" s="15"/>
      <c r="D532" s="15"/>
      <c r="E532" s="15"/>
      <c r="F532" s="15"/>
      <c r="G532" s="15"/>
      <c r="H532" s="15"/>
      <c r="I532" s="15"/>
      <c r="J532" s="15"/>
      <c r="K532" s="15"/>
      <c r="L532" s="15"/>
      <c r="M532" s="15"/>
      <c r="N532" s="15"/>
      <c r="O532" s="15"/>
      <c r="P532" s="15"/>
      <c r="Q532" s="15"/>
      <c r="R532" s="15"/>
      <c r="S532" s="15"/>
      <c r="T532" s="15"/>
      <c r="U532" s="15"/>
      <c r="V532" s="15"/>
      <c r="W532" s="15"/>
      <c r="X532" s="15"/>
      <c r="Y532" s="15"/>
      <c r="Z532" s="15"/>
    </row>
    <row r="533" spans="1:26" ht="12.75" customHeight="1">
      <c r="A533" s="15"/>
      <c r="B533" s="15"/>
      <c r="C533" s="15"/>
      <c r="D533" s="15"/>
      <c r="E533" s="15"/>
      <c r="F533" s="15"/>
      <c r="G533" s="15"/>
      <c r="H533" s="15"/>
      <c r="I533" s="15"/>
      <c r="J533" s="15"/>
      <c r="K533" s="15"/>
      <c r="L533" s="15"/>
      <c r="M533" s="15"/>
      <c r="N533" s="15"/>
      <c r="O533" s="15"/>
      <c r="P533" s="15"/>
      <c r="Q533" s="15"/>
      <c r="R533" s="15"/>
      <c r="S533" s="15"/>
      <c r="T533" s="15"/>
      <c r="U533" s="15"/>
      <c r="V533" s="15"/>
      <c r="W533" s="15"/>
      <c r="X533" s="15"/>
      <c r="Y533" s="15"/>
      <c r="Z533" s="15"/>
    </row>
    <row r="534" spans="1:26" ht="12.75" customHeight="1">
      <c r="A534" s="15"/>
      <c r="B534" s="15"/>
      <c r="C534" s="15"/>
      <c r="D534" s="15"/>
      <c r="E534" s="15"/>
      <c r="F534" s="15"/>
      <c r="G534" s="15"/>
      <c r="H534" s="15"/>
      <c r="I534" s="15"/>
      <c r="J534" s="15"/>
      <c r="K534" s="15"/>
      <c r="L534" s="15"/>
      <c r="M534" s="15"/>
      <c r="N534" s="15"/>
      <c r="O534" s="15"/>
      <c r="P534" s="15"/>
      <c r="Q534" s="15"/>
      <c r="R534" s="15"/>
      <c r="S534" s="15"/>
      <c r="T534" s="15"/>
      <c r="U534" s="15"/>
      <c r="V534" s="15"/>
      <c r="W534" s="15"/>
      <c r="X534" s="15"/>
      <c r="Y534" s="15"/>
      <c r="Z534" s="15"/>
    </row>
    <row r="535" spans="1:26" ht="12.75" customHeight="1">
      <c r="A535" s="15"/>
      <c r="B535" s="15"/>
      <c r="C535" s="15"/>
      <c r="D535" s="15"/>
      <c r="E535" s="15"/>
      <c r="F535" s="15"/>
      <c r="G535" s="15"/>
      <c r="H535" s="15"/>
      <c r="I535" s="15"/>
      <c r="J535" s="15"/>
      <c r="K535" s="15"/>
      <c r="L535" s="15"/>
      <c r="M535" s="15"/>
      <c r="N535" s="15"/>
      <c r="O535" s="15"/>
      <c r="P535" s="15"/>
      <c r="Q535" s="15"/>
      <c r="R535" s="15"/>
      <c r="S535" s="15"/>
      <c r="T535" s="15"/>
      <c r="U535" s="15"/>
      <c r="V535" s="15"/>
      <c r="W535" s="15"/>
      <c r="X535" s="15"/>
      <c r="Y535" s="15"/>
      <c r="Z535" s="15"/>
    </row>
    <row r="536" spans="1:26" ht="12.75" customHeight="1">
      <c r="A536" s="15"/>
      <c r="B536" s="15"/>
      <c r="C536" s="15"/>
      <c r="D536" s="15"/>
      <c r="E536" s="15"/>
      <c r="F536" s="15"/>
      <c r="G536" s="15"/>
      <c r="H536" s="15"/>
      <c r="I536" s="15"/>
      <c r="J536" s="15"/>
      <c r="K536" s="15"/>
      <c r="L536" s="15"/>
      <c r="M536" s="15"/>
      <c r="N536" s="15"/>
      <c r="O536" s="15"/>
      <c r="P536" s="15"/>
      <c r="Q536" s="15"/>
      <c r="R536" s="15"/>
      <c r="S536" s="15"/>
      <c r="T536" s="15"/>
      <c r="U536" s="15"/>
      <c r="V536" s="15"/>
      <c r="W536" s="15"/>
      <c r="X536" s="15"/>
      <c r="Y536" s="15"/>
      <c r="Z536" s="15"/>
    </row>
    <row r="537" spans="1:26" ht="12.75" customHeight="1">
      <c r="A537" s="15"/>
      <c r="B537" s="15"/>
      <c r="C537" s="15"/>
      <c r="D537" s="15"/>
      <c r="E537" s="15"/>
      <c r="F537" s="15"/>
      <c r="G537" s="15"/>
      <c r="H537" s="15"/>
      <c r="I537" s="15"/>
      <c r="J537" s="15"/>
      <c r="K537" s="15"/>
      <c r="L537" s="15"/>
      <c r="M537" s="15"/>
      <c r="N537" s="15"/>
      <c r="O537" s="15"/>
      <c r="P537" s="15"/>
      <c r="Q537" s="15"/>
      <c r="R537" s="15"/>
      <c r="S537" s="15"/>
      <c r="T537" s="15"/>
      <c r="U537" s="15"/>
      <c r="V537" s="15"/>
      <c r="W537" s="15"/>
      <c r="X537" s="15"/>
      <c r="Y537" s="15"/>
      <c r="Z537" s="15"/>
    </row>
    <row r="538" spans="1:26" ht="12.75" customHeight="1">
      <c r="A538" s="15"/>
      <c r="B538" s="15"/>
      <c r="C538" s="15"/>
      <c r="D538" s="15"/>
      <c r="E538" s="15"/>
      <c r="F538" s="15"/>
      <c r="G538" s="15"/>
      <c r="H538" s="15"/>
      <c r="I538" s="15"/>
      <c r="J538" s="15"/>
      <c r="K538" s="15"/>
      <c r="L538" s="15"/>
      <c r="M538" s="15"/>
      <c r="N538" s="15"/>
      <c r="O538" s="15"/>
      <c r="P538" s="15"/>
      <c r="Q538" s="15"/>
      <c r="R538" s="15"/>
      <c r="S538" s="15"/>
      <c r="T538" s="15"/>
      <c r="U538" s="15"/>
      <c r="V538" s="15"/>
      <c r="W538" s="15"/>
      <c r="X538" s="15"/>
      <c r="Y538" s="15"/>
      <c r="Z538" s="15"/>
    </row>
    <row r="539" spans="1:26" ht="12.75" customHeight="1">
      <c r="A539" s="15"/>
      <c r="B539" s="15"/>
      <c r="C539" s="15"/>
      <c r="D539" s="15"/>
      <c r="E539" s="15"/>
      <c r="F539" s="15"/>
      <c r="G539" s="15"/>
      <c r="H539" s="15"/>
      <c r="I539" s="15"/>
      <c r="J539" s="15"/>
      <c r="K539" s="15"/>
      <c r="L539" s="15"/>
      <c r="M539" s="15"/>
      <c r="N539" s="15"/>
      <c r="O539" s="15"/>
      <c r="P539" s="15"/>
      <c r="Q539" s="15"/>
      <c r="R539" s="15"/>
      <c r="S539" s="15"/>
      <c r="T539" s="15"/>
      <c r="U539" s="15"/>
      <c r="V539" s="15"/>
      <c r="W539" s="15"/>
      <c r="X539" s="15"/>
      <c r="Y539" s="15"/>
      <c r="Z539" s="15"/>
    </row>
    <row r="540" spans="1:26" ht="12.75" customHeight="1">
      <c r="A540" s="15"/>
      <c r="B540" s="15"/>
      <c r="C540" s="15"/>
      <c r="D540" s="15"/>
      <c r="E540" s="15"/>
      <c r="F540" s="15"/>
      <c r="G540" s="15"/>
      <c r="H540" s="15"/>
      <c r="I540" s="15"/>
      <c r="J540" s="15"/>
      <c r="K540" s="15"/>
      <c r="L540" s="15"/>
      <c r="M540" s="15"/>
      <c r="N540" s="15"/>
      <c r="O540" s="15"/>
      <c r="P540" s="15"/>
      <c r="Q540" s="15"/>
      <c r="R540" s="15"/>
      <c r="S540" s="15"/>
      <c r="T540" s="15"/>
      <c r="U540" s="15"/>
      <c r="V540" s="15"/>
      <c r="W540" s="15"/>
      <c r="X540" s="15"/>
      <c r="Y540" s="15"/>
      <c r="Z540" s="15"/>
    </row>
    <row r="541" spans="1:26" ht="12.75" customHeight="1">
      <c r="A541" s="15"/>
      <c r="B541" s="15"/>
      <c r="C541" s="15"/>
      <c r="D541" s="15"/>
      <c r="E541" s="15"/>
      <c r="F541" s="15"/>
      <c r="G541" s="15"/>
      <c r="H541" s="15"/>
      <c r="I541" s="15"/>
      <c r="J541" s="15"/>
      <c r="K541" s="15"/>
      <c r="L541" s="15"/>
      <c r="M541" s="15"/>
      <c r="N541" s="15"/>
      <c r="O541" s="15"/>
      <c r="P541" s="15"/>
      <c r="Q541" s="15"/>
      <c r="R541" s="15"/>
      <c r="S541" s="15"/>
      <c r="T541" s="15"/>
      <c r="U541" s="15"/>
      <c r="V541" s="15"/>
      <c r="W541" s="15"/>
      <c r="X541" s="15"/>
      <c r="Y541" s="15"/>
      <c r="Z541" s="15"/>
    </row>
    <row r="542" spans="1:26" ht="12.75" customHeight="1">
      <c r="A542" s="15"/>
      <c r="B542" s="15"/>
      <c r="C542" s="15"/>
      <c r="D542" s="15"/>
      <c r="E542" s="15"/>
      <c r="F542" s="15"/>
      <c r="G542" s="15"/>
      <c r="H542" s="15"/>
      <c r="I542" s="15"/>
      <c r="J542" s="15"/>
      <c r="K542" s="15"/>
      <c r="L542" s="15"/>
      <c r="M542" s="15"/>
      <c r="N542" s="15"/>
      <c r="O542" s="15"/>
      <c r="P542" s="15"/>
      <c r="Q542" s="15"/>
      <c r="R542" s="15"/>
      <c r="S542" s="15"/>
      <c r="T542" s="15"/>
      <c r="U542" s="15"/>
      <c r="V542" s="15"/>
      <c r="W542" s="15"/>
      <c r="X542" s="15"/>
      <c r="Y542" s="15"/>
      <c r="Z542" s="15"/>
    </row>
    <row r="543" spans="1:26" ht="12.75" customHeight="1">
      <c r="A543" s="15"/>
      <c r="B543" s="15"/>
      <c r="C543" s="15"/>
      <c r="D543" s="15"/>
      <c r="E543" s="15"/>
      <c r="F543" s="15"/>
      <c r="G543" s="15"/>
      <c r="H543" s="15"/>
      <c r="I543" s="15"/>
      <c r="J543" s="15"/>
      <c r="K543" s="15"/>
      <c r="L543" s="15"/>
      <c r="M543" s="15"/>
      <c r="N543" s="15"/>
      <c r="O543" s="15"/>
      <c r="P543" s="15"/>
      <c r="Q543" s="15"/>
      <c r="R543" s="15"/>
      <c r="S543" s="15"/>
      <c r="T543" s="15"/>
      <c r="U543" s="15"/>
      <c r="V543" s="15"/>
      <c r="W543" s="15"/>
      <c r="X543" s="15"/>
      <c r="Y543" s="15"/>
      <c r="Z543" s="15"/>
    </row>
    <row r="544" spans="1:26" ht="12.75" customHeight="1">
      <c r="A544" s="15"/>
      <c r="B544" s="15"/>
      <c r="C544" s="15"/>
      <c r="D544" s="15"/>
      <c r="E544" s="15"/>
      <c r="F544" s="15"/>
      <c r="G544" s="15"/>
      <c r="H544" s="15"/>
      <c r="I544" s="15"/>
      <c r="J544" s="15"/>
      <c r="K544" s="15"/>
      <c r="L544" s="15"/>
      <c r="M544" s="15"/>
      <c r="N544" s="15"/>
      <c r="O544" s="15"/>
      <c r="P544" s="15"/>
      <c r="Q544" s="15"/>
      <c r="R544" s="15"/>
      <c r="S544" s="15"/>
      <c r="T544" s="15"/>
      <c r="U544" s="15"/>
      <c r="V544" s="15"/>
      <c r="W544" s="15"/>
      <c r="X544" s="15"/>
      <c r="Y544" s="15"/>
      <c r="Z544" s="15"/>
    </row>
    <row r="545" spans="1:26" ht="12.75" customHeight="1">
      <c r="A545" s="15"/>
      <c r="B545" s="15"/>
      <c r="C545" s="15"/>
      <c r="D545" s="15"/>
      <c r="E545" s="15"/>
      <c r="F545" s="15"/>
      <c r="G545" s="15"/>
      <c r="H545" s="15"/>
      <c r="I545" s="15"/>
      <c r="J545" s="15"/>
      <c r="K545" s="15"/>
      <c r="L545" s="15"/>
      <c r="M545" s="15"/>
      <c r="N545" s="15"/>
      <c r="O545" s="15"/>
      <c r="P545" s="15"/>
      <c r="Q545" s="15"/>
      <c r="R545" s="15"/>
      <c r="S545" s="15"/>
      <c r="T545" s="15"/>
      <c r="U545" s="15"/>
      <c r="V545" s="15"/>
      <c r="W545" s="15"/>
      <c r="X545" s="15"/>
      <c r="Y545" s="15"/>
      <c r="Z545" s="15"/>
    </row>
    <row r="546" spans="1:26" ht="12.75" customHeight="1">
      <c r="A546" s="15"/>
      <c r="B546" s="15"/>
      <c r="C546" s="15"/>
      <c r="D546" s="15"/>
      <c r="E546" s="15"/>
      <c r="F546" s="15"/>
      <c r="G546" s="15"/>
      <c r="H546" s="15"/>
      <c r="I546" s="15"/>
      <c r="J546" s="15"/>
      <c r="K546" s="15"/>
      <c r="L546" s="15"/>
      <c r="M546" s="15"/>
      <c r="N546" s="15"/>
      <c r="O546" s="15"/>
      <c r="P546" s="15"/>
      <c r="Q546" s="15"/>
      <c r="R546" s="15"/>
      <c r="S546" s="15"/>
      <c r="T546" s="15"/>
      <c r="U546" s="15"/>
      <c r="V546" s="15"/>
      <c r="W546" s="15"/>
      <c r="X546" s="15"/>
      <c r="Y546" s="15"/>
      <c r="Z546" s="15"/>
    </row>
    <row r="547" spans="1:26" ht="12.75" customHeight="1">
      <c r="A547" s="15"/>
      <c r="B547" s="15"/>
      <c r="C547" s="15"/>
      <c r="D547" s="15"/>
      <c r="E547" s="15"/>
      <c r="F547" s="15"/>
      <c r="G547" s="15"/>
      <c r="H547" s="15"/>
      <c r="I547" s="15"/>
      <c r="J547" s="15"/>
      <c r="K547" s="15"/>
      <c r="L547" s="15"/>
      <c r="M547" s="15"/>
      <c r="N547" s="15"/>
      <c r="O547" s="15"/>
      <c r="P547" s="15"/>
      <c r="Q547" s="15"/>
      <c r="R547" s="15"/>
      <c r="S547" s="15"/>
      <c r="T547" s="15"/>
      <c r="U547" s="15"/>
      <c r="V547" s="15"/>
      <c r="W547" s="15"/>
      <c r="X547" s="15"/>
      <c r="Y547" s="15"/>
      <c r="Z547" s="15"/>
    </row>
    <row r="548" spans="1:26" ht="12.75" customHeight="1">
      <c r="A548" s="15"/>
      <c r="B548" s="15"/>
      <c r="C548" s="15"/>
      <c r="D548" s="15"/>
      <c r="E548" s="15"/>
      <c r="F548" s="15"/>
      <c r="G548" s="15"/>
      <c r="H548" s="15"/>
      <c r="I548" s="15"/>
      <c r="J548" s="15"/>
      <c r="K548" s="15"/>
      <c r="L548" s="15"/>
      <c r="M548" s="15"/>
      <c r="N548" s="15"/>
      <c r="O548" s="15"/>
      <c r="P548" s="15"/>
      <c r="Q548" s="15"/>
      <c r="R548" s="15"/>
      <c r="S548" s="15"/>
      <c r="T548" s="15"/>
      <c r="U548" s="15"/>
      <c r="V548" s="15"/>
      <c r="W548" s="15"/>
      <c r="X548" s="15"/>
      <c r="Y548" s="15"/>
      <c r="Z548" s="15"/>
    </row>
    <row r="549" spans="1:26" ht="12.75" customHeight="1">
      <c r="A549" s="15"/>
      <c r="B549" s="15"/>
      <c r="C549" s="15"/>
      <c r="D549" s="15"/>
      <c r="E549" s="15"/>
      <c r="F549" s="15"/>
      <c r="G549" s="15"/>
      <c r="H549" s="15"/>
      <c r="I549" s="15"/>
      <c r="J549" s="15"/>
      <c r="K549" s="15"/>
      <c r="L549" s="15"/>
      <c r="M549" s="15"/>
      <c r="N549" s="15"/>
      <c r="O549" s="15"/>
      <c r="P549" s="15"/>
      <c r="Q549" s="15"/>
      <c r="R549" s="15"/>
      <c r="S549" s="15"/>
      <c r="T549" s="15"/>
      <c r="U549" s="15"/>
      <c r="V549" s="15"/>
      <c r="W549" s="15"/>
      <c r="X549" s="15"/>
      <c r="Y549" s="15"/>
      <c r="Z549" s="15"/>
    </row>
    <row r="550" spans="1:26" ht="12.75" customHeight="1">
      <c r="A550" s="15"/>
      <c r="B550" s="15"/>
      <c r="C550" s="15"/>
      <c r="D550" s="15"/>
      <c r="E550" s="15"/>
      <c r="F550" s="15"/>
      <c r="G550" s="15"/>
      <c r="H550" s="15"/>
      <c r="I550" s="15"/>
      <c r="J550" s="15"/>
      <c r="K550" s="15"/>
      <c r="L550" s="15"/>
      <c r="M550" s="15"/>
      <c r="N550" s="15"/>
      <c r="O550" s="15"/>
      <c r="P550" s="15"/>
      <c r="Q550" s="15"/>
      <c r="R550" s="15"/>
      <c r="S550" s="15"/>
      <c r="T550" s="15"/>
      <c r="U550" s="15"/>
      <c r="V550" s="15"/>
      <c r="W550" s="15"/>
      <c r="X550" s="15"/>
      <c r="Y550" s="15"/>
      <c r="Z550" s="15"/>
    </row>
    <row r="551" spans="1:26" ht="12.75" customHeight="1">
      <c r="A551" s="15"/>
      <c r="B551" s="15"/>
      <c r="C551" s="15"/>
      <c r="D551" s="15"/>
      <c r="E551" s="15"/>
      <c r="F551" s="15"/>
      <c r="G551" s="15"/>
      <c r="H551" s="15"/>
      <c r="I551" s="15"/>
      <c r="J551" s="15"/>
      <c r="K551" s="15"/>
      <c r="L551" s="15"/>
      <c r="M551" s="15"/>
      <c r="N551" s="15"/>
      <c r="O551" s="15"/>
      <c r="P551" s="15"/>
      <c r="Q551" s="15"/>
      <c r="R551" s="15"/>
      <c r="S551" s="15"/>
      <c r="T551" s="15"/>
      <c r="U551" s="15"/>
      <c r="V551" s="15"/>
      <c r="W551" s="15"/>
      <c r="X551" s="15"/>
      <c r="Y551" s="15"/>
      <c r="Z551" s="15"/>
    </row>
    <row r="552" spans="1:26" ht="12.75" customHeight="1">
      <c r="A552" s="15"/>
      <c r="B552" s="15"/>
      <c r="C552" s="15"/>
      <c r="D552" s="15"/>
      <c r="E552" s="15"/>
      <c r="F552" s="15"/>
      <c r="G552" s="15"/>
      <c r="H552" s="15"/>
      <c r="I552" s="15"/>
      <c r="J552" s="15"/>
      <c r="K552" s="15"/>
      <c r="L552" s="15"/>
      <c r="M552" s="15"/>
      <c r="N552" s="15"/>
      <c r="O552" s="15"/>
      <c r="P552" s="15"/>
      <c r="Q552" s="15"/>
      <c r="R552" s="15"/>
      <c r="S552" s="15"/>
      <c r="T552" s="15"/>
      <c r="U552" s="15"/>
      <c r="V552" s="15"/>
      <c r="W552" s="15"/>
      <c r="X552" s="15"/>
      <c r="Y552" s="15"/>
      <c r="Z552" s="15"/>
    </row>
    <row r="553" spans="1:26" ht="12.75" customHeight="1">
      <c r="A553" s="15"/>
      <c r="B553" s="15"/>
      <c r="C553" s="15"/>
      <c r="D553" s="15"/>
      <c r="E553" s="15"/>
      <c r="F553" s="15"/>
      <c r="G553" s="15"/>
      <c r="H553" s="15"/>
      <c r="I553" s="15"/>
      <c r="J553" s="15"/>
      <c r="K553" s="15"/>
      <c r="L553" s="15"/>
      <c r="M553" s="15"/>
      <c r="N553" s="15"/>
      <c r="O553" s="15"/>
      <c r="P553" s="15"/>
      <c r="Q553" s="15"/>
      <c r="R553" s="15"/>
      <c r="S553" s="15"/>
      <c r="T553" s="15"/>
      <c r="U553" s="15"/>
      <c r="V553" s="15"/>
      <c r="W553" s="15"/>
      <c r="X553" s="15"/>
      <c r="Y553" s="15"/>
      <c r="Z553" s="15"/>
    </row>
    <row r="554" spans="1:26" ht="12.75" customHeight="1">
      <c r="A554" s="15"/>
      <c r="B554" s="15"/>
      <c r="C554" s="15"/>
      <c r="D554" s="15"/>
      <c r="E554" s="15"/>
      <c r="F554" s="15"/>
      <c r="G554" s="15"/>
      <c r="H554" s="15"/>
      <c r="I554" s="15"/>
      <c r="J554" s="15"/>
      <c r="K554" s="15"/>
      <c r="L554" s="15"/>
      <c r="M554" s="15"/>
      <c r="N554" s="15"/>
      <c r="O554" s="15"/>
      <c r="P554" s="15"/>
      <c r="Q554" s="15"/>
      <c r="R554" s="15"/>
      <c r="S554" s="15"/>
      <c r="T554" s="15"/>
      <c r="U554" s="15"/>
      <c r="V554" s="15"/>
      <c r="W554" s="15"/>
      <c r="X554" s="15"/>
      <c r="Y554" s="15"/>
      <c r="Z554" s="15"/>
    </row>
    <row r="555" spans="1:26" ht="12.75" customHeight="1">
      <c r="A555" s="15"/>
      <c r="B555" s="15"/>
      <c r="C555" s="15"/>
      <c r="D555" s="15"/>
      <c r="E555" s="15"/>
      <c r="F555" s="15"/>
      <c r="G555" s="15"/>
      <c r="H555" s="15"/>
      <c r="I555" s="15"/>
      <c r="J555" s="15"/>
      <c r="K555" s="15"/>
      <c r="L555" s="15"/>
      <c r="M555" s="15"/>
      <c r="N555" s="15"/>
      <c r="O555" s="15"/>
      <c r="P555" s="15"/>
      <c r="Q555" s="15"/>
      <c r="R555" s="15"/>
      <c r="S555" s="15"/>
      <c r="T555" s="15"/>
      <c r="U555" s="15"/>
      <c r="V555" s="15"/>
      <c r="W555" s="15"/>
      <c r="X555" s="15"/>
      <c r="Y555" s="15"/>
      <c r="Z555" s="15"/>
    </row>
    <row r="556" spans="1:26" ht="12.75" customHeight="1">
      <c r="A556" s="15"/>
      <c r="B556" s="15"/>
      <c r="C556" s="15"/>
      <c r="D556" s="15"/>
      <c r="E556" s="15"/>
      <c r="F556" s="15"/>
      <c r="G556" s="15"/>
      <c r="H556" s="15"/>
      <c r="I556" s="15"/>
      <c r="J556" s="15"/>
      <c r="K556" s="15"/>
      <c r="L556" s="15"/>
      <c r="M556" s="15"/>
      <c r="N556" s="15"/>
      <c r="O556" s="15"/>
      <c r="P556" s="15"/>
      <c r="Q556" s="15"/>
      <c r="R556" s="15"/>
      <c r="S556" s="15"/>
      <c r="T556" s="15"/>
      <c r="U556" s="15"/>
      <c r="V556" s="15"/>
      <c r="W556" s="15"/>
      <c r="X556" s="15"/>
      <c r="Y556" s="15"/>
      <c r="Z556" s="15"/>
    </row>
    <row r="557" spans="1:26" ht="12.75" customHeight="1">
      <c r="A557" s="15"/>
      <c r="B557" s="15"/>
      <c r="C557" s="15"/>
      <c r="D557" s="15"/>
      <c r="E557" s="15"/>
      <c r="F557" s="15"/>
      <c r="G557" s="15"/>
      <c r="H557" s="15"/>
      <c r="I557" s="15"/>
      <c r="J557" s="15"/>
      <c r="K557" s="15"/>
      <c r="L557" s="15"/>
      <c r="M557" s="15"/>
      <c r="N557" s="15"/>
      <c r="O557" s="15"/>
      <c r="P557" s="15"/>
      <c r="Q557" s="15"/>
      <c r="R557" s="15"/>
      <c r="S557" s="15"/>
      <c r="T557" s="15"/>
      <c r="U557" s="15"/>
      <c r="V557" s="15"/>
      <c r="W557" s="15"/>
      <c r="X557" s="15"/>
      <c r="Y557" s="15"/>
      <c r="Z557" s="15"/>
    </row>
    <row r="558" spans="1:26" ht="12.75" customHeight="1">
      <c r="A558" s="15"/>
      <c r="B558" s="15"/>
      <c r="C558" s="15"/>
      <c r="D558" s="15"/>
      <c r="E558" s="15"/>
      <c r="F558" s="15"/>
      <c r="G558" s="15"/>
      <c r="H558" s="15"/>
      <c r="I558" s="15"/>
      <c r="J558" s="15"/>
      <c r="K558" s="15"/>
      <c r="L558" s="15"/>
      <c r="M558" s="15"/>
      <c r="N558" s="15"/>
      <c r="O558" s="15"/>
      <c r="P558" s="15"/>
      <c r="Q558" s="15"/>
      <c r="R558" s="15"/>
      <c r="S558" s="15"/>
      <c r="T558" s="15"/>
      <c r="U558" s="15"/>
      <c r="V558" s="15"/>
      <c r="W558" s="15"/>
      <c r="X558" s="15"/>
      <c r="Y558" s="15"/>
      <c r="Z558" s="15"/>
    </row>
    <row r="559" spans="1:26" ht="12.75" customHeight="1">
      <c r="A559" s="15"/>
      <c r="B559" s="15"/>
      <c r="C559" s="15"/>
      <c r="D559" s="15"/>
      <c r="E559" s="15"/>
      <c r="F559" s="15"/>
      <c r="G559" s="15"/>
      <c r="H559" s="15"/>
      <c r="I559" s="15"/>
      <c r="J559" s="15"/>
      <c r="K559" s="15"/>
      <c r="L559" s="15"/>
      <c r="M559" s="15"/>
      <c r="N559" s="15"/>
      <c r="O559" s="15"/>
      <c r="P559" s="15"/>
      <c r="Q559" s="15"/>
      <c r="R559" s="15"/>
      <c r="S559" s="15"/>
      <c r="T559" s="15"/>
      <c r="U559" s="15"/>
      <c r="V559" s="15"/>
      <c r="W559" s="15"/>
      <c r="X559" s="15"/>
      <c r="Y559" s="15"/>
      <c r="Z559" s="15"/>
    </row>
    <row r="560" spans="1:26" ht="12.75" customHeight="1">
      <c r="A560" s="15"/>
      <c r="B560" s="15"/>
      <c r="C560" s="15"/>
      <c r="D560" s="15"/>
      <c r="E560" s="15"/>
      <c r="F560" s="15"/>
      <c r="G560" s="15"/>
      <c r="H560" s="15"/>
      <c r="I560" s="15"/>
      <c r="J560" s="15"/>
      <c r="K560" s="15"/>
      <c r="L560" s="15"/>
      <c r="M560" s="15"/>
      <c r="N560" s="15"/>
      <c r="O560" s="15"/>
      <c r="P560" s="15"/>
      <c r="Q560" s="15"/>
      <c r="R560" s="15"/>
      <c r="S560" s="15"/>
      <c r="T560" s="15"/>
      <c r="U560" s="15"/>
      <c r="V560" s="15"/>
      <c r="W560" s="15"/>
      <c r="X560" s="15"/>
      <c r="Y560" s="15"/>
      <c r="Z560" s="15"/>
    </row>
    <row r="561" spans="1:26" ht="12.75" customHeight="1">
      <c r="A561" s="15"/>
      <c r="B561" s="15"/>
      <c r="C561" s="15"/>
      <c r="D561" s="15"/>
      <c r="E561" s="15"/>
      <c r="F561" s="15"/>
      <c r="G561" s="15"/>
      <c r="H561" s="15"/>
      <c r="I561" s="15"/>
      <c r="J561" s="15"/>
      <c r="K561" s="15"/>
      <c r="L561" s="15"/>
      <c r="M561" s="15"/>
      <c r="N561" s="15"/>
      <c r="O561" s="15"/>
      <c r="P561" s="15"/>
      <c r="Q561" s="15"/>
      <c r="R561" s="15"/>
      <c r="S561" s="15"/>
      <c r="T561" s="15"/>
      <c r="U561" s="15"/>
      <c r="V561" s="15"/>
      <c r="W561" s="15"/>
      <c r="X561" s="15"/>
      <c r="Y561" s="15"/>
      <c r="Z561" s="15"/>
    </row>
    <row r="562" spans="1:26" ht="12.75" customHeight="1">
      <c r="A562" s="15"/>
      <c r="B562" s="15"/>
      <c r="C562" s="15"/>
      <c r="D562" s="15"/>
      <c r="E562" s="15"/>
      <c r="F562" s="15"/>
      <c r="G562" s="15"/>
      <c r="H562" s="15"/>
      <c r="I562" s="15"/>
      <c r="J562" s="15"/>
      <c r="K562" s="15"/>
      <c r="L562" s="15"/>
      <c r="M562" s="15"/>
      <c r="N562" s="15"/>
      <c r="O562" s="15"/>
      <c r="P562" s="15"/>
      <c r="Q562" s="15"/>
      <c r="R562" s="15"/>
      <c r="S562" s="15"/>
      <c r="T562" s="15"/>
      <c r="U562" s="15"/>
      <c r="V562" s="15"/>
      <c r="W562" s="15"/>
      <c r="X562" s="15"/>
      <c r="Y562" s="15"/>
      <c r="Z562" s="15"/>
    </row>
    <row r="563" spans="1:26" ht="12.75" customHeight="1">
      <c r="A563" s="15"/>
      <c r="B563" s="15"/>
      <c r="C563" s="15"/>
      <c r="D563" s="15"/>
      <c r="E563" s="15"/>
      <c r="F563" s="15"/>
      <c r="G563" s="15"/>
      <c r="H563" s="15"/>
      <c r="I563" s="15"/>
      <c r="J563" s="15"/>
      <c r="K563" s="15"/>
      <c r="L563" s="15"/>
      <c r="M563" s="15"/>
      <c r="N563" s="15"/>
      <c r="O563" s="15"/>
      <c r="P563" s="15"/>
      <c r="Q563" s="15"/>
      <c r="R563" s="15"/>
      <c r="S563" s="15"/>
      <c r="T563" s="15"/>
      <c r="U563" s="15"/>
      <c r="V563" s="15"/>
      <c r="W563" s="15"/>
      <c r="X563" s="15"/>
      <c r="Y563" s="15"/>
      <c r="Z563" s="15"/>
    </row>
    <row r="564" spans="1:26" ht="12.75" customHeight="1">
      <c r="A564" s="15"/>
      <c r="B564" s="15"/>
      <c r="C564" s="15"/>
      <c r="D564" s="15"/>
      <c r="E564" s="15"/>
      <c r="F564" s="15"/>
      <c r="G564" s="15"/>
      <c r="H564" s="15"/>
      <c r="I564" s="15"/>
      <c r="J564" s="15"/>
      <c r="K564" s="15"/>
      <c r="L564" s="15"/>
      <c r="M564" s="15"/>
      <c r="N564" s="15"/>
      <c r="O564" s="15"/>
      <c r="P564" s="15"/>
      <c r="Q564" s="15"/>
      <c r="R564" s="15"/>
      <c r="S564" s="15"/>
      <c r="T564" s="15"/>
      <c r="U564" s="15"/>
      <c r="V564" s="15"/>
      <c r="W564" s="15"/>
      <c r="X564" s="15"/>
      <c r="Y564" s="15"/>
      <c r="Z564" s="15"/>
    </row>
    <row r="565" spans="1:26" ht="12.75" customHeight="1">
      <c r="A565" s="15"/>
      <c r="B565" s="15"/>
      <c r="C565" s="15"/>
      <c r="D565" s="15"/>
      <c r="E565" s="15"/>
      <c r="F565" s="15"/>
      <c r="G565" s="15"/>
      <c r="H565" s="15"/>
      <c r="I565" s="15"/>
      <c r="J565" s="15"/>
      <c r="K565" s="15"/>
      <c r="L565" s="15"/>
      <c r="M565" s="15"/>
      <c r="N565" s="15"/>
      <c r="O565" s="15"/>
      <c r="P565" s="15"/>
      <c r="Q565" s="15"/>
      <c r="R565" s="15"/>
      <c r="S565" s="15"/>
      <c r="T565" s="15"/>
      <c r="U565" s="15"/>
      <c r="V565" s="15"/>
      <c r="W565" s="15"/>
      <c r="X565" s="15"/>
      <c r="Y565" s="15"/>
      <c r="Z565" s="15"/>
    </row>
    <row r="566" spans="1:26" ht="12.75" customHeight="1">
      <c r="A566" s="15"/>
      <c r="B566" s="15"/>
      <c r="C566" s="15"/>
      <c r="D566" s="15"/>
      <c r="E566" s="15"/>
      <c r="F566" s="15"/>
      <c r="G566" s="15"/>
      <c r="H566" s="15"/>
      <c r="I566" s="15"/>
      <c r="J566" s="15"/>
      <c r="K566" s="15"/>
      <c r="L566" s="15"/>
      <c r="M566" s="15"/>
      <c r="N566" s="15"/>
      <c r="O566" s="15"/>
      <c r="P566" s="15"/>
      <c r="Q566" s="15"/>
      <c r="R566" s="15"/>
      <c r="S566" s="15"/>
      <c r="T566" s="15"/>
      <c r="U566" s="15"/>
      <c r="V566" s="15"/>
      <c r="W566" s="15"/>
      <c r="X566" s="15"/>
      <c r="Y566" s="15"/>
      <c r="Z566" s="15"/>
    </row>
    <row r="567" spans="1:26" ht="12.75" customHeight="1">
      <c r="A567" s="15"/>
      <c r="B567" s="15"/>
      <c r="C567" s="15"/>
      <c r="D567" s="15"/>
      <c r="E567" s="15"/>
      <c r="F567" s="15"/>
      <c r="G567" s="15"/>
      <c r="H567" s="15"/>
      <c r="I567" s="15"/>
      <c r="J567" s="15"/>
      <c r="K567" s="15"/>
      <c r="L567" s="15"/>
      <c r="M567" s="15"/>
      <c r="N567" s="15"/>
      <c r="O567" s="15"/>
      <c r="P567" s="15"/>
      <c r="Q567" s="15"/>
      <c r="R567" s="15"/>
      <c r="S567" s="15"/>
      <c r="T567" s="15"/>
      <c r="U567" s="15"/>
      <c r="V567" s="15"/>
      <c r="W567" s="15"/>
      <c r="X567" s="15"/>
      <c r="Y567" s="15"/>
      <c r="Z567" s="15"/>
    </row>
    <row r="568" spans="1:26" ht="12.75" customHeight="1">
      <c r="A568" s="15"/>
      <c r="B568" s="15"/>
      <c r="C568" s="15"/>
      <c r="D568" s="15"/>
      <c r="E568" s="15"/>
      <c r="F568" s="15"/>
      <c r="G568" s="15"/>
      <c r="H568" s="15"/>
      <c r="I568" s="15"/>
      <c r="J568" s="15"/>
      <c r="K568" s="15"/>
      <c r="L568" s="15"/>
      <c r="M568" s="15"/>
      <c r="N568" s="15"/>
      <c r="O568" s="15"/>
      <c r="P568" s="15"/>
      <c r="Q568" s="15"/>
      <c r="R568" s="15"/>
      <c r="S568" s="15"/>
      <c r="T568" s="15"/>
      <c r="U568" s="15"/>
      <c r="V568" s="15"/>
      <c r="W568" s="15"/>
      <c r="X568" s="15"/>
      <c r="Y568" s="15"/>
      <c r="Z568" s="15"/>
    </row>
    <row r="569" spans="1:26" ht="12.75" customHeight="1">
      <c r="A569" s="15"/>
      <c r="B569" s="15"/>
      <c r="C569" s="15"/>
      <c r="D569" s="15"/>
      <c r="E569" s="15"/>
      <c r="F569" s="15"/>
      <c r="G569" s="15"/>
      <c r="H569" s="15"/>
      <c r="I569" s="15"/>
      <c r="J569" s="15"/>
      <c r="K569" s="15"/>
      <c r="L569" s="15"/>
      <c r="M569" s="15"/>
      <c r="N569" s="15"/>
      <c r="O569" s="15"/>
      <c r="P569" s="15"/>
      <c r="Q569" s="15"/>
      <c r="R569" s="15"/>
      <c r="S569" s="15"/>
      <c r="T569" s="15"/>
      <c r="U569" s="15"/>
      <c r="V569" s="15"/>
      <c r="W569" s="15"/>
      <c r="X569" s="15"/>
      <c r="Y569" s="15"/>
      <c r="Z569" s="15"/>
    </row>
    <row r="570" spans="1:26" ht="12.75" customHeight="1">
      <c r="A570" s="15"/>
      <c r="B570" s="15"/>
      <c r="C570" s="15"/>
      <c r="D570" s="15"/>
      <c r="E570" s="15"/>
      <c r="F570" s="15"/>
      <c r="G570" s="15"/>
      <c r="H570" s="15"/>
      <c r="I570" s="15"/>
      <c r="J570" s="15"/>
      <c r="K570" s="15"/>
      <c r="L570" s="15"/>
      <c r="M570" s="15"/>
      <c r="N570" s="15"/>
      <c r="O570" s="15"/>
      <c r="P570" s="15"/>
      <c r="Q570" s="15"/>
      <c r="R570" s="15"/>
      <c r="S570" s="15"/>
      <c r="T570" s="15"/>
      <c r="U570" s="15"/>
      <c r="V570" s="15"/>
      <c r="W570" s="15"/>
      <c r="X570" s="15"/>
      <c r="Y570" s="15"/>
      <c r="Z570" s="15"/>
    </row>
    <row r="571" spans="1:26" ht="12.75" customHeight="1">
      <c r="A571" s="15"/>
      <c r="B571" s="15"/>
      <c r="C571" s="15"/>
      <c r="D571" s="15"/>
      <c r="E571" s="15"/>
      <c r="F571" s="15"/>
      <c r="G571" s="15"/>
      <c r="H571" s="15"/>
      <c r="I571" s="15"/>
      <c r="J571" s="15"/>
      <c r="K571" s="15"/>
      <c r="L571" s="15"/>
      <c r="M571" s="15"/>
      <c r="N571" s="15"/>
      <c r="O571" s="15"/>
      <c r="P571" s="15"/>
      <c r="Q571" s="15"/>
      <c r="R571" s="15"/>
      <c r="S571" s="15"/>
      <c r="T571" s="15"/>
      <c r="U571" s="15"/>
      <c r="V571" s="15"/>
      <c r="W571" s="15"/>
      <c r="X571" s="15"/>
      <c r="Y571" s="15"/>
      <c r="Z571" s="15"/>
    </row>
    <row r="572" spans="1:26" ht="12.75" customHeight="1">
      <c r="A572" s="15"/>
      <c r="B572" s="15"/>
      <c r="C572" s="15"/>
      <c r="D572" s="15"/>
      <c r="E572" s="15"/>
      <c r="F572" s="15"/>
      <c r="G572" s="15"/>
      <c r="H572" s="15"/>
      <c r="I572" s="15"/>
      <c r="J572" s="15"/>
      <c r="K572" s="15"/>
      <c r="L572" s="15"/>
      <c r="M572" s="15"/>
      <c r="N572" s="15"/>
      <c r="O572" s="15"/>
      <c r="P572" s="15"/>
      <c r="Q572" s="15"/>
      <c r="R572" s="15"/>
      <c r="S572" s="15"/>
      <c r="T572" s="15"/>
      <c r="U572" s="15"/>
      <c r="V572" s="15"/>
      <c r="W572" s="15"/>
      <c r="X572" s="15"/>
      <c r="Y572" s="15"/>
      <c r="Z572" s="15"/>
    </row>
    <row r="573" spans="1:26" ht="12.75" customHeight="1">
      <c r="A573" s="15"/>
      <c r="B573" s="15"/>
      <c r="C573" s="15"/>
      <c r="D573" s="15"/>
      <c r="E573" s="15"/>
      <c r="F573" s="15"/>
      <c r="G573" s="15"/>
      <c r="H573" s="15"/>
      <c r="I573" s="15"/>
      <c r="J573" s="15"/>
      <c r="K573" s="15"/>
      <c r="L573" s="15"/>
      <c r="M573" s="15"/>
      <c r="N573" s="15"/>
      <c r="O573" s="15"/>
      <c r="P573" s="15"/>
      <c r="Q573" s="15"/>
      <c r="R573" s="15"/>
      <c r="S573" s="15"/>
      <c r="T573" s="15"/>
      <c r="U573" s="15"/>
      <c r="V573" s="15"/>
      <c r="W573" s="15"/>
      <c r="X573" s="15"/>
      <c r="Y573" s="15"/>
      <c r="Z573" s="15"/>
    </row>
    <row r="574" spans="1:26" ht="12.75" customHeight="1">
      <c r="A574" s="15"/>
      <c r="B574" s="15"/>
      <c r="C574" s="15"/>
      <c r="D574" s="15"/>
      <c r="E574" s="15"/>
      <c r="F574" s="15"/>
      <c r="G574" s="15"/>
      <c r="H574" s="15"/>
      <c r="I574" s="15"/>
      <c r="J574" s="15"/>
      <c r="K574" s="15"/>
      <c r="L574" s="15"/>
      <c r="M574" s="15"/>
      <c r="N574" s="15"/>
      <c r="O574" s="15"/>
      <c r="P574" s="15"/>
      <c r="Q574" s="15"/>
      <c r="R574" s="15"/>
      <c r="S574" s="15"/>
      <c r="T574" s="15"/>
      <c r="U574" s="15"/>
      <c r="V574" s="15"/>
      <c r="W574" s="15"/>
      <c r="X574" s="15"/>
      <c r="Y574" s="15"/>
      <c r="Z574" s="15"/>
    </row>
    <row r="575" spans="1:26" ht="12.75" customHeight="1">
      <c r="A575" s="15"/>
      <c r="B575" s="15"/>
      <c r="C575" s="15"/>
      <c r="D575" s="15"/>
      <c r="E575" s="15"/>
      <c r="F575" s="15"/>
      <c r="G575" s="15"/>
      <c r="H575" s="15"/>
      <c r="I575" s="15"/>
      <c r="J575" s="15"/>
      <c r="K575" s="15"/>
      <c r="L575" s="15"/>
      <c r="M575" s="15"/>
      <c r="N575" s="15"/>
      <c r="O575" s="15"/>
      <c r="P575" s="15"/>
      <c r="Q575" s="15"/>
      <c r="R575" s="15"/>
      <c r="S575" s="15"/>
      <c r="T575" s="15"/>
      <c r="U575" s="15"/>
      <c r="V575" s="15"/>
      <c r="W575" s="15"/>
      <c r="X575" s="15"/>
      <c r="Y575" s="15"/>
      <c r="Z575" s="15"/>
    </row>
    <row r="576" spans="1:26" ht="12.75" customHeight="1">
      <c r="A576" s="15"/>
      <c r="B576" s="15"/>
      <c r="C576" s="15"/>
      <c r="D576" s="15"/>
      <c r="E576" s="15"/>
      <c r="F576" s="15"/>
      <c r="G576" s="15"/>
      <c r="H576" s="15"/>
      <c r="I576" s="15"/>
      <c r="J576" s="15"/>
      <c r="K576" s="15"/>
      <c r="L576" s="15"/>
      <c r="M576" s="15"/>
      <c r="N576" s="15"/>
      <c r="O576" s="15"/>
      <c r="P576" s="15"/>
      <c r="Q576" s="15"/>
      <c r="R576" s="15"/>
      <c r="S576" s="15"/>
      <c r="T576" s="15"/>
      <c r="U576" s="15"/>
      <c r="V576" s="15"/>
      <c r="W576" s="15"/>
      <c r="X576" s="15"/>
      <c r="Y576" s="15"/>
      <c r="Z576" s="15"/>
    </row>
    <row r="577" spans="1:26" ht="12.75" customHeight="1">
      <c r="A577" s="15"/>
      <c r="B577" s="15"/>
      <c r="C577" s="15"/>
      <c r="D577" s="15"/>
      <c r="E577" s="15"/>
      <c r="F577" s="15"/>
      <c r="G577" s="15"/>
      <c r="H577" s="15"/>
      <c r="I577" s="15"/>
      <c r="J577" s="15"/>
      <c r="K577" s="15"/>
      <c r="L577" s="15"/>
      <c r="M577" s="15"/>
      <c r="N577" s="15"/>
      <c r="O577" s="15"/>
      <c r="P577" s="15"/>
      <c r="Q577" s="15"/>
      <c r="R577" s="15"/>
      <c r="S577" s="15"/>
      <c r="T577" s="15"/>
      <c r="U577" s="15"/>
      <c r="V577" s="15"/>
      <c r="W577" s="15"/>
      <c r="X577" s="15"/>
      <c r="Y577" s="15"/>
      <c r="Z577" s="15"/>
    </row>
    <row r="578" spans="1:26" ht="12.75" customHeight="1">
      <c r="A578" s="15"/>
      <c r="B578" s="15"/>
      <c r="C578" s="15"/>
      <c r="D578" s="15"/>
      <c r="E578" s="15"/>
      <c r="F578" s="15"/>
      <c r="G578" s="15"/>
      <c r="H578" s="15"/>
      <c r="I578" s="15"/>
      <c r="J578" s="15"/>
      <c r="K578" s="15"/>
      <c r="L578" s="15"/>
      <c r="M578" s="15"/>
      <c r="N578" s="15"/>
      <c r="O578" s="15"/>
      <c r="P578" s="15"/>
      <c r="Q578" s="15"/>
      <c r="R578" s="15"/>
      <c r="S578" s="15"/>
      <c r="T578" s="15"/>
      <c r="U578" s="15"/>
      <c r="V578" s="15"/>
      <c r="W578" s="15"/>
      <c r="X578" s="15"/>
      <c r="Y578" s="15"/>
      <c r="Z578" s="15"/>
    </row>
    <row r="579" spans="1:26" ht="12.75" customHeight="1">
      <c r="A579" s="15"/>
      <c r="B579" s="15"/>
      <c r="C579" s="15"/>
      <c r="D579" s="15"/>
      <c r="E579" s="15"/>
      <c r="F579" s="15"/>
      <c r="G579" s="15"/>
      <c r="H579" s="15"/>
      <c r="I579" s="15"/>
      <c r="J579" s="15"/>
      <c r="K579" s="15"/>
      <c r="L579" s="15"/>
      <c r="M579" s="15"/>
      <c r="N579" s="15"/>
      <c r="O579" s="15"/>
      <c r="P579" s="15"/>
      <c r="Q579" s="15"/>
      <c r="R579" s="15"/>
      <c r="S579" s="15"/>
      <c r="T579" s="15"/>
      <c r="U579" s="15"/>
      <c r="V579" s="15"/>
      <c r="W579" s="15"/>
      <c r="X579" s="15"/>
      <c r="Y579" s="15"/>
      <c r="Z579" s="15"/>
    </row>
    <row r="580" spans="1:26" ht="12.75" customHeight="1">
      <c r="A580" s="15"/>
      <c r="B580" s="15"/>
      <c r="C580" s="15"/>
      <c r="D580" s="15"/>
      <c r="E580" s="15"/>
      <c r="F580" s="15"/>
      <c r="G580" s="15"/>
      <c r="H580" s="15"/>
      <c r="I580" s="15"/>
      <c r="J580" s="15"/>
      <c r="K580" s="15"/>
      <c r="L580" s="15"/>
      <c r="M580" s="15"/>
      <c r="N580" s="15"/>
      <c r="O580" s="15"/>
      <c r="P580" s="15"/>
      <c r="Q580" s="15"/>
      <c r="R580" s="15"/>
      <c r="S580" s="15"/>
      <c r="T580" s="15"/>
      <c r="U580" s="15"/>
      <c r="V580" s="15"/>
      <c r="W580" s="15"/>
      <c r="X580" s="15"/>
      <c r="Y580" s="15"/>
      <c r="Z580" s="15"/>
    </row>
    <row r="581" spans="1:26" ht="12.75" customHeight="1">
      <c r="A581" s="15"/>
      <c r="B581" s="15"/>
      <c r="C581" s="15"/>
      <c r="D581" s="15"/>
      <c r="E581" s="15"/>
      <c r="F581" s="15"/>
      <c r="G581" s="15"/>
      <c r="H581" s="15"/>
      <c r="I581" s="15"/>
      <c r="J581" s="15"/>
      <c r="K581" s="15"/>
      <c r="L581" s="15"/>
      <c r="M581" s="15"/>
      <c r="N581" s="15"/>
      <c r="O581" s="15"/>
      <c r="P581" s="15"/>
      <c r="Q581" s="15"/>
      <c r="R581" s="15"/>
      <c r="S581" s="15"/>
      <c r="T581" s="15"/>
      <c r="U581" s="15"/>
      <c r="V581" s="15"/>
      <c r="W581" s="15"/>
      <c r="X581" s="15"/>
      <c r="Y581" s="15"/>
      <c r="Z581" s="15"/>
    </row>
    <row r="582" spans="1:26" ht="12.75" customHeight="1">
      <c r="A582" s="15"/>
      <c r="B582" s="15"/>
      <c r="C582" s="15"/>
      <c r="D582" s="15"/>
      <c r="E582" s="15"/>
      <c r="F582" s="15"/>
      <c r="G582" s="15"/>
      <c r="H582" s="15"/>
      <c r="I582" s="15"/>
      <c r="J582" s="15"/>
      <c r="K582" s="15"/>
      <c r="L582" s="15"/>
      <c r="M582" s="15"/>
      <c r="N582" s="15"/>
      <c r="O582" s="15"/>
      <c r="P582" s="15"/>
      <c r="Q582" s="15"/>
      <c r="R582" s="15"/>
      <c r="S582" s="15"/>
      <c r="T582" s="15"/>
      <c r="U582" s="15"/>
      <c r="V582" s="15"/>
      <c r="W582" s="15"/>
      <c r="X582" s="15"/>
      <c r="Y582" s="15"/>
      <c r="Z582" s="15"/>
    </row>
    <row r="583" spans="1:26" ht="12.75" customHeight="1">
      <c r="A583" s="15"/>
      <c r="B583" s="15"/>
      <c r="C583" s="15"/>
      <c r="D583" s="15"/>
      <c r="E583" s="15"/>
      <c r="F583" s="15"/>
      <c r="G583" s="15"/>
      <c r="H583" s="15"/>
      <c r="I583" s="15"/>
      <c r="J583" s="15"/>
      <c r="K583" s="15"/>
      <c r="L583" s="15"/>
      <c r="M583" s="15"/>
      <c r="N583" s="15"/>
      <c r="O583" s="15"/>
      <c r="P583" s="15"/>
      <c r="Q583" s="15"/>
      <c r="R583" s="15"/>
      <c r="S583" s="15"/>
      <c r="T583" s="15"/>
      <c r="U583" s="15"/>
      <c r="V583" s="15"/>
      <c r="W583" s="15"/>
      <c r="X583" s="15"/>
      <c r="Y583" s="15"/>
      <c r="Z583" s="15"/>
    </row>
    <row r="584" spans="1:26" ht="12.75" customHeight="1">
      <c r="A584" s="15"/>
      <c r="B584" s="15"/>
      <c r="C584" s="15"/>
      <c r="D584" s="15"/>
      <c r="E584" s="15"/>
      <c r="F584" s="15"/>
      <c r="G584" s="15"/>
      <c r="H584" s="15"/>
      <c r="I584" s="15"/>
      <c r="J584" s="15"/>
      <c r="K584" s="15"/>
      <c r="L584" s="15"/>
      <c r="M584" s="15"/>
      <c r="N584" s="15"/>
      <c r="O584" s="15"/>
      <c r="P584" s="15"/>
      <c r="Q584" s="15"/>
      <c r="R584" s="15"/>
      <c r="S584" s="15"/>
      <c r="T584" s="15"/>
      <c r="U584" s="15"/>
      <c r="V584" s="15"/>
      <c r="W584" s="15"/>
      <c r="X584" s="15"/>
      <c r="Y584" s="15"/>
      <c r="Z584" s="15"/>
    </row>
    <row r="585" spans="1:26" ht="12.75" customHeight="1">
      <c r="A585" s="15"/>
      <c r="B585" s="15"/>
      <c r="C585" s="15"/>
      <c r="D585" s="15"/>
      <c r="E585" s="15"/>
      <c r="F585" s="15"/>
      <c r="G585" s="15"/>
      <c r="H585" s="15"/>
      <c r="I585" s="15"/>
      <c r="J585" s="15"/>
      <c r="K585" s="15"/>
      <c r="L585" s="15"/>
      <c r="M585" s="15"/>
      <c r="N585" s="15"/>
      <c r="O585" s="15"/>
      <c r="P585" s="15"/>
      <c r="Q585" s="15"/>
      <c r="R585" s="15"/>
      <c r="S585" s="15"/>
      <c r="T585" s="15"/>
      <c r="U585" s="15"/>
      <c r="V585" s="15"/>
      <c r="W585" s="15"/>
      <c r="X585" s="15"/>
      <c r="Y585" s="15"/>
      <c r="Z585" s="15"/>
    </row>
    <row r="586" spans="1:26" ht="12.75" customHeight="1">
      <c r="A586" s="15"/>
      <c r="B586" s="15"/>
      <c r="C586" s="15"/>
      <c r="D586" s="15"/>
      <c r="E586" s="15"/>
      <c r="F586" s="15"/>
      <c r="G586" s="15"/>
      <c r="H586" s="15"/>
      <c r="I586" s="15"/>
      <c r="J586" s="15"/>
      <c r="K586" s="15"/>
      <c r="L586" s="15"/>
      <c r="M586" s="15"/>
      <c r="N586" s="15"/>
      <c r="O586" s="15"/>
      <c r="P586" s="15"/>
      <c r="Q586" s="15"/>
      <c r="R586" s="15"/>
      <c r="S586" s="15"/>
      <c r="T586" s="15"/>
      <c r="U586" s="15"/>
      <c r="V586" s="15"/>
      <c r="W586" s="15"/>
      <c r="X586" s="15"/>
      <c r="Y586" s="15"/>
      <c r="Z586" s="15"/>
    </row>
    <row r="587" spans="1:26" ht="12.75" customHeight="1">
      <c r="A587" s="15"/>
      <c r="B587" s="15"/>
      <c r="C587" s="15"/>
      <c r="D587" s="15"/>
      <c r="E587" s="15"/>
      <c r="F587" s="15"/>
      <c r="G587" s="15"/>
      <c r="H587" s="15"/>
      <c r="I587" s="15"/>
      <c r="J587" s="15"/>
      <c r="K587" s="15"/>
      <c r="L587" s="15"/>
      <c r="M587" s="15"/>
      <c r="N587" s="15"/>
      <c r="O587" s="15"/>
      <c r="P587" s="15"/>
      <c r="Q587" s="15"/>
      <c r="R587" s="15"/>
      <c r="S587" s="15"/>
      <c r="T587" s="15"/>
      <c r="U587" s="15"/>
      <c r="V587" s="15"/>
      <c r="W587" s="15"/>
      <c r="X587" s="15"/>
      <c r="Y587" s="15"/>
      <c r="Z587" s="15"/>
    </row>
    <row r="588" spans="1:26" ht="12.75" customHeight="1">
      <c r="A588" s="15"/>
      <c r="B588" s="15"/>
      <c r="C588" s="15"/>
      <c r="D588" s="15"/>
      <c r="E588" s="15"/>
      <c r="F588" s="15"/>
      <c r="G588" s="15"/>
      <c r="H588" s="15"/>
      <c r="I588" s="15"/>
      <c r="J588" s="15"/>
      <c r="K588" s="15"/>
      <c r="L588" s="15"/>
      <c r="M588" s="15"/>
      <c r="N588" s="15"/>
      <c r="O588" s="15"/>
      <c r="P588" s="15"/>
      <c r="Q588" s="15"/>
      <c r="R588" s="15"/>
      <c r="S588" s="15"/>
      <c r="T588" s="15"/>
      <c r="U588" s="15"/>
      <c r="V588" s="15"/>
      <c r="W588" s="15"/>
      <c r="X588" s="15"/>
      <c r="Y588" s="15"/>
      <c r="Z588" s="15"/>
    </row>
    <row r="589" spans="1:26" ht="12.75" customHeight="1">
      <c r="A589" s="15"/>
      <c r="B589" s="15"/>
      <c r="C589" s="15"/>
      <c r="D589" s="15"/>
      <c r="E589" s="15"/>
      <c r="F589" s="15"/>
      <c r="G589" s="15"/>
      <c r="H589" s="15"/>
      <c r="I589" s="15"/>
      <c r="J589" s="15"/>
      <c r="K589" s="15"/>
      <c r="L589" s="15"/>
      <c r="M589" s="15"/>
      <c r="N589" s="15"/>
      <c r="O589" s="15"/>
      <c r="P589" s="15"/>
      <c r="Q589" s="15"/>
      <c r="R589" s="15"/>
      <c r="S589" s="15"/>
      <c r="T589" s="15"/>
      <c r="U589" s="15"/>
      <c r="V589" s="15"/>
      <c r="W589" s="15"/>
      <c r="X589" s="15"/>
      <c r="Y589" s="15"/>
      <c r="Z589" s="15"/>
    </row>
    <row r="590" spans="1:26" ht="12.75" customHeight="1">
      <c r="A590" s="15"/>
      <c r="B590" s="15"/>
      <c r="C590" s="15"/>
      <c r="D590" s="15"/>
      <c r="E590" s="15"/>
      <c r="F590" s="15"/>
      <c r="G590" s="15"/>
      <c r="H590" s="15"/>
      <c r="I590" s="15"/>
      <c r="J590" s="15"/>
      <c r="K590" s="15"/>
      <c r="L590" s="15"/>
      <c r="M590" s="15"/>
      <c r="N590" s="15"/>
      <c r="O590" s="15"/>
      <c r="P590" s="15"/>
      <c r="Q590" s="15"/>
      <c r="R590" s="15"/>
      <c r="S590" s="15"/>
      <c r="T590" s="15"/>
      <c r="U590" s="15"/>
      <c r="V590" s="15"/>
      <c r="W590" s="15"/>
      <c r="X590" s="15"/>
      <c r="Y590" s="15"/>
      <c r="Z590" s="15"/>
    </row>
    <row r="591" spans="1:26" ht="12.75" customHeight="1">
      <c r="A591" s="15"/>
      <c r="B591" s="15"/>
      <c r="C591" s="15"/>
      <c r="D591" s="15"/>
      <c r="E591" s="15"/>
      <c r="F591" s="15"/>
      <c r="G591" s="15"/>
      <c r="H591" s="15"/>
      <c r="I591" s="15"/>
      <c r="J591" s="15"/>
      <c r="K591" s="15"/>
      <c r="L591" s="15"/>
      <c r="M591" s="15"/>
      <c r="N591" s="15"/>
      <c r="O591" s="15"/>
      <c r="P591" s="15"/>
      <c r="Q591" s="15"/>
      <c r="R591" s="15"/>
      <c r="S591" s="15"/>
      <c r="T591" s="15"/>
      <c r="U591" s="15"/>
      <c r="V591" s="15"/>
      <c r="W591" s="15"/>
      <c r="X591" s="15"/>
      <c r="Y591" s="15"/>
      <c r="Z591" s="15"/>
    </row>
    <row r="592" spans="1:26" ht="12.75" customHeight="1">
      <c r="A592" s="15"/>
      <c r="B592" s="15"/>
      <c r="C592" s="15"/>
      <c r="D592" s="15"/>
      <c r="E592" s="15"/>
      <c r="F592" s="15"/>
      <c r="G592" s="15"/>
      <c r="H592" s="15"/>
      <c r="I592" s="15"/>
      <c r="J592" s="15"/>
      <c r="K592" s="15"/>
      <c r="L592" s="15"/>
      <c r="M592" s="15"/>
      <c r="N592" s="15"/>
      <c r="O592" s="15"/>
      <c r="P592" s="15"/>
      <c r="Q592" s="15"/>
      <c r="R592" s="15"/>
      <c r="S592" s="15"/>
      <c r="T592" s="15"/>
      <c r="U592" s="15"/>
      <c r="V592" s="15"/>
      <c r="W592" s="15"/>
      <c r="X592" s="15"/>
      <c r="Y592" s="15"/>
      <c r="Z592" s="15"/>
    </row>
    <row r="593" spans="1:26" ht="12.75" customHeight="1">
      <c r="A593" s="15"/>
      <c r="B593" s="15"/>
      <c r="C593" s="15"/>
      <c r="D593" s="15"/>
      <c r="E593" s="15"/>
      <c r="F593" s="15"/>
      <c r="G593" s="15"/>
      <c r="H593" s="15"/>
      <c r="I593" s="15"/>
      <c r="J593" s="15"/>
      <c r="K593" s="15"/>
      <c r="L593" s="15"/>
      <c r="M593" s="15"/>
      <c r="N593" s="15"/>
      <c r="O593" s="15"/>
      <c r="P593" s="15"/>
      <c r="Q593" s="15"/>
      <c r="R593" s="15"/>
      <c r="S593" s="15"/>
      <c r="T593" s="15"/>
      <c r="U593" s="15"/>
      <c r="V593" s="15"/>
      <c r="W593" s="15"/>
      <c r="X593" s="15"/>
      <c r="Y593" s="15"/>
      <c r="Z593" s="15"/>
    </row>
    <row r="594" spans="1:26" ht="12.75" customHeight="1">
      <c r="A594" s="15"/>
      <c r="B594" s="15"/>
      <c r="C594" s="15"/>
      <c r="D594" s="15"/>
      <c r="E594" s="15"/>
      <c r="F594" s="15"/>
      <c r="G594" s="15"/>
      <c r="H594" s="15"/>
      <c r="I594" s="15"/>
      <c r="J594" s="15"/>
      <c r="K594" s="15"/>
      <c r="L594" s="15"/>
      <c r="M594" s="15"/>
      <c r="N594" s="15"/>
      <c r="O594" s="15"/>
      <c r="P594" s="15"/>
      <c r="Q594" s="15"/>
      <c r="R594" s="15"/>
      <c r="S594" s="15"/>
      <c r="T594" s="15"/>
      <c r="U594" s="15"/>
      <c r="V594" s="15"/>
      <c r="W594" s="15"/>
      <c r="X594" s="15"/>
      <c r="Y594" s="15"/>
      <c r="Z594" s="15"/>
    </row>
    <row r="595" spans="1:26" ht="12.75" customHeight="1">
      <c r="A595" s="15"/>
      <c r="B595" s="15"/>
      <c r="C595" s="15"/>
      <c r="D595" s="15"/>
      <c r="E595" s="15"/>
      <c r="F595" s="15"/>
      <c r="G595" s="15"/>
      <c r="H595" s="15"/>
      <c r="I595" s="15"/>
      <c r="J595" s="15"/>
      <c r="K595" s="15"/>
      <c r="L595" s="15"/>
      <c r="M595" s="15"/>
      <c r="N595" s="15"/>
      <c r="O595" s="15"/>
      <c r="P595" s="15"/>
      <c r="Q595" s="15"/>
      <c r="R595" s="15"/>
      <c r="S595" s="15"/>
      <c r="T595" s="15"/>
      <c r="U595" s="15"/>
      <c r="V595" s="15"/>
      <c r="W595" s="15"/>
      <c r="X595" s="15"/>
      <c r="Y595" s="15"/>
      <c r="Z595" s="15"/>
    </row>
    <row r="596" spans="1:26" ht="12.75" customHeight="1">
      <c r="A596" s="15"/>
      <c r="B596" s="15"/>
      <c r="C596" s="15"/>
      <c r="D596" s="15"/>
      <c r="E596" s="15"/>
      <c r="F596" s="15"/>
      <c r="G596" s="15"/>
      <c r="H596" s="15"/>
      <c r="I596" s="15"/>
      <c r="J596" s="15"/>
      <c r="K596" s="15"/>
      <c r="L596" s="15"/>
      <c r="M596" s="15"/>
      <c r="N596" s="15"/>
      <c r="O596" s="15"/>
      <c r="P596" s="15"/>
      <c r="Q596" s="15"/>
      <c r="R596" s="15"/>
      <c r="S596" s="15"/>
      <c r="T596" s="15"/>
      <c r="U596" s="15"/>
      <c r="V596" s="15"/>
      <c r="W596" s="15"/>
      <c r="X596" s="15"/>
      <c r="Y596" s="15"/>
      <c r="Z596" s="15"/>
    </row>
    <row r="597" spans="1:26" ht="12.75" customHeight="1">
      <c r="A597" s="15"/>
      <c r="B597" s="15"/>
      <c r="C597" s="15"/>
      <c r="D597" s="15"/>
      <c r="E597" s="15"/>
      <c r="F597" s="15"/>
      <c r="G597" s="15"/>
      <c r="H597" s="15"/>
      <c r="I597" s="15"/>
      <c r="J597" s="15"/>
      <c r="K597" s="15"/>
      <c r="L597" s="15"/>
      <c r="M597" s="15"/>
      <c r="N597" s="15"/>
      <c r="O597" s="15"/>
      <c r="P597" s="15"/>
      <c r="Q597" s="15"/>
      <c r="R597" s="15"/>
      <c r="S597" s="15"/>
      <c r="T597" s="15"/>
      <c r="U597" s="15"/>
      <c r="V597" s="15"/>
      <c r="W597" s="15"/>
      <c r="X597" s="15"/>
      <c r="Y597" s="15"/>
      <c r="Z597" s="15"/>
    </row>
    <row r="598" spans="1:26" ht="12.75" customHeight="1">
      <c r="A598" s="15"/>
      <c r="B598" s="15"/>
      <c r="C598" s="15"/>
      <c r="D598" s="15"/>
      <c r="E598" s="15"/>
      <c r="F598" s="15"/>
      <c r="G598" s="15"/>
      <c r="H598" s="15"/>
      <c r="I598" s="15"/>
      <c r="J598" s="15"/>
      <c r="K598" s="15"/>
      <c r="L598" s="15"/>
      <c r="M598" s="15"/>
      <c r="N598" s="15"/>
      <c r="O598" s="15"/>
      <c r="P598" s="15"/>
      <c r="Q598" s="15"/>
      <c r="R598" s="15"/>
      <c r="S598" s="15"/>
      <c r="T598" s="15"/>
      <c r="U598" s="15"/>
      <c r="V598" s="15"/>
      <c r="W598" s="15"/>
      <c r="X598" s="15"/>
      <c r="Y598" s="15"/>
      <c r="Z598" s="15"/>
    </row>
    <row r="599" spans="1:26" ht="12.75" customHeight="1">
      <c r="A599" s="15"/>
      <c r="B599" s="15"/>
      <c r="C599" s="15"/>
      <c r="D599" s="15"/>
      <c r="E599" s="15"/>
      <c r="F599" s="15"/>
      <c r="G599" s="15"/>
      <c r="H599" s="15"/>
      <c r="I599" s="15"/>
      <c r="J599" s="15"/>
      <c r="K599" s="15"/>
      <c r="L599" s="15"/>
      <c r="M599" s="15"/>
      <c r="N599" s="15"/>
      <c r="O599" s="15"/>
      <c r="P599" s="15"/>
      <c r="Q599" s="15"/>
      <c r="R599" s="15"/>
      <c r="S599" s="15"/>
      <c r="T599" s="15"/>
      <c r="U599" s="15"/>
      <c r="V599" s="15"/>
      <c r="W599" s="15"/>
      <c r="X599" s="15"/>
      <c r="Y599" s="15"/>
      <c r="Z599" s="15"/>
    </row>
    <row r="600" spans="1:26" ht="12.75" customHeight="1">
      <c r="A600" s="15"/>
      <c r="B600" s="15"/>
      <c r="C600" s="15"/>
      <c r="D600" s="15"/>
      <c r="E600" s="15"/>
      <c r="F600" s="15"/>
      <c r="G600" s="15"/>
      <c r="H600" s="15"/>
      <c r="I600" s="15"/>
      <c r="J600" s="15"/>
      <c r="K600" s="15"/>
      <c r="L600" s="15"/>
      <c r="M600" s="15"/>
      <c r="N600" s="15"/>
      <c r="O600" s="15"/>
      <c r="P600" s="15"/>
      <c r="Q600" s="15"/>
      <c r="R600" s="15"/>
      <c r="S600" s="15"/>
      <c r="T600" s="15"/>
      <c r="U600" s="15"/>
      <c r="V600" s="15"/>
      <c r="W600" s="15"/>
      <c r="X600" s="15"/>
      <c r="Y600" s="15"/>
      <c r="Z600" s="15"/>
    </row>
    <row r="601" spans="1:26" ht="12.75" customHeight="1">
      <c r="A601" s="15"/>
      <c r="B601" s="15"/>
      <c r="C601" s="15"/>
      <c r="D601" s="15"/>
      <c r="E601" s="15"/>
      <c r="F601" s="15"/>
      <c r="G601" s="15"/>
      <c r="H601" s="15"/>
      <c r="I601" s="15"/>
      <c r="J601" s="15"/>
      <c r="K601" s="15"/>
      <c r="L601" s="15"/>
      <c r="M601" s="15"/>
      <c r="N601" s="15"/>
      <c r="O601" s="15"/>
      <c r="P601" s="15"/>
      <c r="Q601" s="15"/>
      <c r="R601" s="15"/>
      <c r="S601" s="15"/>
      <c r="T601" s="15"/>
      <c r="U601" s="15"/>
      <c r="V601" s="15"/>
      <c r="W601" s="15"/>
      <c r="X601" s="15"/>
      <c r="Y601" s="15"/>
      <c r="Z601" s="15"/>
    </row>
    <row r="602" spans="1:26" ht="12.75" customHeight="1">
      <c r="A602" s="15"/>
      <c r="B602" s="15"/>
      <c r="C602" s="15"/>
      <c r="D602" s="15"/>
      <c r="E602" s="15"/>
      <c r="F602" s="15"/>
      <c r="G602" s="15"/>
      <c r="H602" s="15"/>
      <c r="I602" s="15"/>
      <c r="J602" s="15"/>
      <c r="K602" s="15"/>
      <c r="L602" s="15"/>
      <c r="M602" s="15"/>
      <c r="N602" s="15"/>
      <c r="O602" s="15"/>
      <c r="P602" s="15"/>
      <c r="Q602" s="15"/>
      <c r="R602" s="15"/>
      <c r="S602" s="15"/>
      <c r="T602" s="15"/>
      <c r="U602" s="15"/>
      <c r="V602" s="15"/>
      <c r="W602" s="15"/>
      <c r="X602" s="15"/>
      <c r="Y602" s="15"/>
      <c r="Z602" s="15"/>
    </row>
    <row r="603" spans="1:26" ht="12.75" customHeight="1">
      <c r="A603" s="15"/>
      <c r="B603" s="15"/>
      <c r="C603" s="15"/>
      <c r="D603" s="15"/>
      <c r="E603" s="15"/>
      <c r="F603" s="15"/>
      <c r="G603" s="15"/>
      <c r="H603" s="15"/>
      <c r="I603" s="15"/>
      <c r="J603" s="15"/>
      <c r="K603" s="15"/>
      <c r="L603" s="15"/>
      <c r="M603" s="15"/>
      <c r="N603" s="15"/>
      <c r="O603" s="15"/>
      <c r="P603" s="15"/>
      <c r="Q603" s="15"/>
      <c r="R603" s="15"/>
      <c r="S603" s="15"/>
      <c r="T603" s="15"/>
      <c r="U603" s="15"/>
      <c r="V603" s="15"/>
      <c r="W603" s="15"/>
      <c r="X603" s="15"/>
      <c r="Y603" s="15"/>
      <c r="Z603" s="15"/>
    </row>
    <row r="604" spans="1:26" ht="12.75" customHeight="1">
      <c r="A604" s="15"/>
      <c r="B604" s="15"/>
      <c r="C604" s="15"/>
      <c r="D604" s="15"/>
      <c r="E604" s="15"/>
      <c r="F604" s="15"/>
      <c r="G604" s="15"/>
      <c r="H604" s="15"/>
      <c r="I604" s="15"/>
      <c r="J604" s="15"/>
      <c r="K604" s="15"/>
      <c r="L604" s="15"/>
      <c r="M604" s="15"/>
      <c r="N604" s="15"/>
      <c r="O604" s="15"/>
      <c r="P604" s="15"/>
      <c r="Q604" s="15"/>
      <c r="R604" s="15"/>
      <c r="S604" s="15"/>
      <c r="T604" s="15"/>
      <c r="U604" s="15"/>
      <c r="V604" s="15"/>
      <c r="W604" s="15"/>
      <c r="X604" s="15"/>
      <c r="Y604" s="15"/>
      <c r="Z604" s="15"/>
    </row>
    <row r="605" spans="1:26" ht="12.75" customHeight="1">
      <c r="A605" s="15"/>
      <c r="B605" s="15"/>
      <c r="C605" s="15"/>
      <c r="D605" s="15"/>
      <c r="E605" s="15"/>
      <c r="F605" s="15"/>
      <c r="G605" s="15"/>
      <c r="H605" s="15"/>
      <c r="I605" s="15"/>
      <c r="J605" s="15"/>
      <c r="K605" s="15"/>
      <c r="L605" s="15"/>
      <c r="M605" s="15"/>
      <c r="N605" s="15"/>
      <c r="O605" s="15"/>
      <c r="P605" s="15"/>
      <c r="Q605" s="15"/>
      <c r="R605" s="15"/>
      <c r="S605" s="15"/>
      <c r="T605" s="15"/>
      <c r="U605" s="15"/>
      <c r="V605" s="15"/>
      <c r="W605" s="15"/>
      <c r="X605" s="15"/>
      <c r="Y605" s="15"/>
      <c r="Z605" s="15"/>
    </row>
    <row r="606" spans="1:26" ht="12.75" customHeight="1">
      <c r="A606" s="15"/>
      <c r="B606" s="15"/>
      <c r="C606" s="15"/>
      <c r="D606" s="15"/>
      <c r="E606" s="15"/>
      <c r="F606" s="15"/>
      <c r="G606" s="15"/>
      <c r="H606" s="15"/>
      <c r="I606" s="15"/>
      <c r="J606" s="15"/>
      <c r="K606" s="15"/>
      <c r="L606" s="15"/>
      <c r="M606" s="15"/>
      <c r="N606" s="15"/>
      <c r="O606" s="15"/>
      <c r="P606" s="15"/>
      <c r="Q606" s="15"/>
      <c r="R606" s="15"/>
      <c r="S606" s="15"/>
      <c r="T606" s="15"/>
      <c r="U606" s="15"/>
      <c r="V606" s="15"/>
      <c r="W606" s="15"/>
      <c r="X606" s="15"/>
      <c r="Y606" s="15"/>
      <c r="Z606" s="15"/>
    </row>
    <row r="607" spans="1:26" ht="12.75" customHeight="1">
      <c r="A607" s="15"/>
      <c r="B607" s="15"/>
      <c r="C607" s="15"/>
      <c r="D607" s="15"/>
      <c r="E607" s="15"/>
      <c r="F607" s="15"/>
      <c r="G607" s="15"/>
      <c r="H607" s="15"/>
      <c r="I607" s="15"/>
      <c r="J607" s="15"/>
      <c r="K607" s="15"/>
      <c r="L607" s="15"/>
      <c r="M607" s="15"/>
      <c r="N607" s="15"/>
      <c r="O607" s="15"/>
      <c r="P607" s="15"/>
      <c r="Q607" s="15"/>
      <c r="R607" s="15"/>
      <c r="S607" s="15"/>
      <c r="T607" s="15"/>
      <c r="U607" s="15"/>
      <c r="V607" s="15"/>
      <c r="W607" s="15"/>
      <c r="X607" s="15"/>
      <c r="Y607" s="15"/>
      <c r="Z607" s="15"/>
    </row>
    <row r="608" spans="1:26" ht="12.75" customHeight="1">
      <c r="A608" s="15"/>
      <c r="B608" s="15"/>
      <c r="C608" s="15"/>
      <c r="D608" s="15"/>
      <c r="E608" s="15"/>
      <c r="F608" s="15"/>
      <c r="G608" s="15"/>
      <c r="H608" s="15"/>
      <c r="I608" s="15"/>
      <c r="J608" s="15"/>
      <c r="K608" s="15"/>
      <c r="L608" s="15"/>
      <c r="M608" s="15"/>
      <c r="N608" s="15"/>
      <c r="O608" s="15"/>
      <c r="P608" s="15"/>
      <c r="Q608" s="15"/>
      <c r="R608" s="15"/>
      <c r="S608" s="15"/>
      <c r="T608" s="15"/>
      <c r="U608" s="15"/>
      <c r="V608" s="15"/>
      <c r="W608" s="15"/>
      <c r="X608" s="15"/>
      <c r="Y608" s="15"/>
      <c r="Z608" s="15"/>
    </row>
    <row r="609" spans="1:26" ht="12.75" customHeight="1">
      <c r="A609" s="15"/>
      <c r="B609" s="15"/>
      <c r="C609" s="15"/>
      <c r="D609" s="15"/>
      <c r="E609" s="15"/>
      <c r="F609" s="15"/>
      <c r="G609" s="15"/>
      <c r="H609" s="15"/>
      <c r="I609" s="15"/>
      <c r="J609" s="15"/>
      <c r="K609" s="15"/>
      <c r="L609" s="15"/>
      <c r="M609" s="15"/>
      <c r="N609" s="15"/>
      <c r="O609" s="15"/>
      <c r="P609" s="15"/>
      <c r="Q609" s="15"/>
      <c r="R609" s="15"/>
      <c r="S609" s="15"/>
      <c r="T609" s="15"/>
      <c r="U609" s="15"/>
      <c r="V609" s="15"/>
      <c r="W609" s="15"/>
      <c r="X609" s="15"/>
      <c r="Y609" s="15"/>
      <c r="Z609" s="15"/>
    </row>
    <row r="610" spans="1:26" ht="12.75" customHeight="1">
      <c r="A610" s="15"/>
      <c r="B610" s="15"/>
      <c r="C610" s="15"/>
      <c r="D610" s="15"/>
      <c r="E610" s="15"/>
      <c r="F610" s="15"/>
      <c r="G610" s="15"/>
      <c r="H610" s="15"/>
      <c r="I610" s="15"/>
      <c r="J610" s="15"/>
      <c r="K610" s="15"/>
      <c r="L610" s="15"/>
      <c r="M610" s="15"/>
      <c r="N610" s="15"/>
      <c r="O610" s="15"/>
      <c r="P610" s="15"/>
      <c r="Q610" s="15"/>
      <c r="R610" s="15"/>
      <c r="S610" s="15"/>
      <c r="T610" s="15"/>
      <c r="U610" s="15"/>
      <c r="V610" s="15"/>
      <c r="W610" s="15"/>
      <c r="X610" s="15"/>
      <c r="Y610" s="15"/>
      <c r="Z610" s="15"/>
    </row>
    <row r="611" spans="1:26" ht="12.75" customHeight="1">
      <c r="A611" s="15"/>
      <c r="B611" s="15"/>
      <c r="C611" s="15"/>
      <c r="D611" s="15"/>
      <c r="E611" s="15"/>
      <c r="F611" s="15"/>
      <c r="G611" s="15"/>
      <c r="H611" s="15"/>
      <c r="I611" s="15"/>
      <c r="J611" s="15"/>
      <c r="K611" s="15"/>
      <c r="L611" s="15"/>
      <c r="M611" s="15"/>
      <c r="N611" s="15"/>
      <c r="O611" s="15"/>
      <c r="P611" s="15"/>
      <c r="Q611" s="15"/>
      <c r="R611" s="15"/>
      <c r="S611" s="15"/>
      <c r="T611" s="15"/>
      <c r="U611" s="15"/>
      <c r="V611" s="15"/>
      <c r="W611" s="15"/>
      <c r="X611" s="15"/>
      <c r="Y611" s="15"/>
      <c r="Z611" s="15"/>
    </row>
    <row r="612" spans="1:26" ht="12.75" customHeight="1">
      <c r="A612" s="15"/>
      <c r="B612" s="15"/>
      <c r="C612" s="15"/>
      <c r="D612" s="15"/>
      <c r="E612" s="15"/>
      <c r="F612" s="15"/>
      <c r="G612" s="15"/>
      <c r="H612" s="15"/>
      <c r="I612" s="15"/>
      <c r="J612" s="15"/>
      <c r="K612" s="15"/>
      <c r="L612" s="15"/>
      <c r="M612" s="15"/>
      <c r="N612" s="15"/>
      <c r="O612" s="15"/>
      <c r="P612" s="15"/>
      <c r="Q612" s="15"/>
      <c r="R612" s="15"/>
      <c r="S612" s="15"/>
      <c r="T612" s="15"/>
      <c r="U612" s="15"/>
      <c r="V612" s="15"/>
      <c r="W612" s="15"/>
      <c r="X612" s="15"/>
      <c r="Y612" s="15"/>
      <c r="Z612" s="15"/>
    </row>
    <row r="613" spans="1:26" ht="12.75" customHeight="1">
      <c r="A613" s="15"/>
      <c r="B613" s="15"/>
      <c r="C613" s="15"/>
      <c r="D613" s="15"/>
      <c r="E613" s="15"/>
      <c r="F613" s="15"/>
      <c r="G613" s="15"/>
      <c r="H613" s="15"/>
      <c r="I613" s="15"/>
      <c r="J613" s="15"/>
      <c r="K613" s="15"/>
      <c r="L613" s="15"/>
      <c r="M613" s="15"/>
      <c r="N613" s="15"/>
      <c r="O613" s="15"/>
      <c r="P613" s="15"/>
      <c r="Q613" s="15"/>
      <c r="R613" s="15"/>
      <c r="S613" s="15"/>
      <c r="T613" s="15"/>
      <c r="U613" s="15"/>
      <c r="V613" s="15"/>
      <c r="W613" s="15"/>
      <c r="X613" s="15"/>
      <c r="Y613" s="15"/>
      <c r="Z613" s="15"/>
    </row>
    <row r="614" spans="1:26" ht="12.75" customHeight="1">
      <c r="A614" s="15"/>
      <c r="B614" s="15"/>
      <c r="C614" s="15"/>
      <c r="D614" s="15"/>
      <c r="E614" s="15"/>
      <c r="F614" s="15"/>
      <c r="G614" s="15"/>
      <c r="H614" s="15"/>
      <c r="I614" s="15"/>
      <c r="J614" s="15"/>
      <c r="K614" s="15"/>
      <c r="L614" s="15"/>
      <c r="M614" s="15"/>
      <c r="N614" s="15"/>
      <c r="O614" s="15"/>
      <c r="P614" s="15"/>
      <c r="Q614" s="15"/>
      <c r="R614" s="15"/>
      <c r="S614" s="15"/>
      <c r="T614" s="15"/>
      <c r="U614" s="15"/>
      <c r="V614" s="15"/>
      <c r="W614" s="15"/>
      <c r="X614" s="15"/>
      <c r="Y614" s="15"/>
      <c r="Z614" s="15"/>
    </row>
    <row r="615" spans="1:26" ht="12.75" customHeight="1">
      <c r="A615" s="15"/>
      <c r="B615" s="15"/>
      <c r="C615" s="15"/>
      <c r="D615" s="15"/>
      <c r="E615" s="15"/>
      <c r="F615" s="15"/>
      <c r="G615" s="15"/>
      <c r="H615" s="15"/>
      <c r="I615" s="15"/>
      <c r="J615" s="15"/>
      <c r="K615" s="15"/>
      <c r="L615" s="15"/>
      <c r="M615" s="15"/>
      <c r="N615" s="15"/>
      <c r="O615" s="15"/>
      <c r="P615" s="15"/>
      <c r="Q615" s="15"/>
      <c r="R615" s="15"/>
      <c r="S615" s="15"/>
      <c r="T615" s="15"/>
      <c r="U615" s="15"/>
      <c r="V615" s="15"/>
      <c r="W615" s="15"/>
      <c r="X615" s="15"/>
      <c r="Y615" s="15"/>
      <c r="Z615" s="15"/>
    </row>
    <row r="616" spans="1:26" ht="12.75" customHeight="1">
      <c r="A616" s="15"/>
      <c r="B616" s="15"/>
      <c r="C616" s="15"/>
      <c r="D616" s="15"/>
      <c r="E616" s="15"/>
      <c r="F616" s="15"/>
      <c r="G616" s="15"/>
      <c r="H616" s="15"/>
      <c r="I616" s="15"/>
      <c r="J616" s="15"/>
      <c r="K616" s="15"/>
      <c r="L616" s="15"/>
      <c r="M616" s="15"/>
      <c r="N616" s="15"/>
      <c r="O616" s="15"/>
      <c r="P616" s="15"/>
      <c r="Q616" s="15"/>
      <c r="R616" s="15"/>
      <c r="S616" s="15"/>
      <c r="T616" s="15"/>
      <c r="U616" s="15"/>
      <c r="V616" s="15"/>
      <c r="W616" s="15"/>
      <c r="X616" s="15"/>
      <c r="Y616" s="15"/>
      <c r="Z616" s="15"/>
    </row>
    <row r="617" spans="1:26" ht="12.75" customHeight="1">
      <c r="A617" s="15"/>
      <c r="B617" s="15"/>
      <c r="C617" s="15"/>
      <c r="D617" s="15"/>
      <c r="E617" s="15"/>
      <c r="F617" s="15"/>
      <c r="G617" s="15"/>
      <c r="H617" s="15"/>
      <c r="I617" s="15"/>
      <c r="J617" s="15"/>
      <c r="K617" s="15"/>
      <c r="L617" s="15"/>
      <c r="M617" s="15"/>
      <c r="N617" s="15"/>
      <c r="O617" s="15"/>
      <c r="P617" s="15"/>
      <c r="Q617" s="15"/>
      <c r="R617" s="15"/>
      <c r="S617" s="15"/>
      <c r="T617" s="15"/>
      <c r="U617" s="15"/>
      <c r="V617" s="15"/>
      <c r="W617" s="15"/>
      <c r="X617" s="15"/>
      <c r="Y617" s="15"/>
      <c r="Z617" s="15"/>
    </row>
    <row r="618" spans="1:26" ht="12.75" customHeight="1">
      <c r="A618" s="15"/>
      <c r="B618" s="15"/>
      <c r="C618" s="15"/>
      <c r="D618" s="15"/>
      <c r="E618" s="15"/>
      <c r="F618" s="15"/>
      <c r="G618" s="15"/>
      <c r="H618" s="15"/>
      <c r="I618" s="15"/>
      <c r="J618" s="15"/>
      <c r="K618" s="15"/>
      <c r="L618" s="15"/>
      <c r="M618" s="15"/>
      <c r="N618" s="15"/>
      <c r="O618" s="15"/>
      <c r="P618" s="15"/>
      <c r="Q618" s="15"/>
      <c r="R618" s="15"/>
      <c r="S618" s="15"/>
      <c r="T618" s="15"/>
      <c r="U618" s="15"/>
      <c r="V618" s="15"/>
      <c r="W618" s="15"/>
      <c r="X618" s="15"/>
      <c r="Y618" s="15"/>
      <c r="Z618" s="15"/>
    </row>
    <row r="619" spans="1:26" ht="12.75" customHeight="1">
      <c r="A619" s="15"/>
      <c r="B619" s="15"/>
      <c r="C619" s="15"/>
      <c r="D619" s="15"/>
      <c r="E619" s="15"/>
      <c r="F619" s="15"/>
      <c r="G619" s="15"/>
      <c r="H619" s="15"/>
      <c r="I619" s="15"/>
      <c r="J619" s="15"/>
      <c r="K619" s="15"/>
      <c r="L619" s="15"/>
      <c r="M619" s="15"/>
      <c r="N619" s="15"/>
      <c r="O619" s="15"/>
      <c r="P619" s="15"/>
      <c r="Q619" s="15"/>
      <c r="R619" s="15"/>
      <c r="S619" s="15"/>
      <c r="T619" s="15"/>
      <c r="U619" s="15"/>
      <c r="V619" s="15"/>
      <c r="W619" s="15"/>
      <c r="X619" s="15"/>
      <c r="Y619" s="15"/>
      <c r="Z619" s="15"/>
    </row>
    <row r="620" spans="1:26" ht="12.75" customHeight="1">
      <c r="A620" s="15"/>
      <c r="B620" s="15"/>
      <c r="C620" s="15"/>
      <c r="D620" s="15"/>
      <c r="E620" s="15"/>
      <c r="F620" s="15"/>
      <c r="G620" s="15"/>
      <c r="H620" s="15"/>
      <c r="I620" s="15"/>
      <c r="J620" s="15"/>
      <c r="K620" s="15"/>
      <c r="L620" s="15"/>
      <c r="M620" s="15"/>
      <c r="N620" s="15"/>
      <c r="O620" s="15"/>
      <c r="P620" s="15"/>
      <c r="Q620" s="15"/>
      <c r="R620" s="15"/>
      <c r="S620" s="15"/>
      <c r="T620" s="15"/>
      <c r="U620" s="15"/>
      <c r="V620" s="15"/>
      <c r="W620" s="15"/>
      <c r="X620" s="15"/>
      <c r="Y620" s="15"/>
      <c r="Z620" s="15"/>
    </row>
    <row r="621" spans="1:26" ht="12.75" customHeight="1">
      <c r="A621" s="15"/>
      <c r="B621" s="15"/>
      <c r="C621" s="15"/>
      <c r="D621" s="15"/>
      <c r="E621" s="15"/>
      <c r="F621" s="15"/>
      <c r="G621" s="15"/>
      <c r="H621" s="15"/>
      <c r="I621" s="15"/>
      <c r="J621" s="15"/>
      <c r="K621" s="15"/>
      <c r="L621" s="15"/>
      <c r="M621" s="15"/>
      <c r="N621" s="15"/>
      <c r="O621" s="15"/>
      <c r="P621" s="15"/>
      <c r="Q621" s="15"/>
      <c r="R621" s="15"/>
      <c r="S621" s="15"/>
      <c r="T621" s="15"/>
      <c r="U621" s="15"/>
      <c r="V621" s="15"/>
      <c r="W621" s="15"/>
      <c r="X621" s="15"/>
      <c r="Y621" s="15"/>
      <c r="Z621" s="15"/>
    </row>
    <row r="622" spans="1:26" ht="12.75" customHeight="1">
      <c r="A622" s="15"/>
      <c r="B622" s="15"/>
      <c r="C622" s="15"/>
      <c r="D622" s="15"/>
      <c r="E622" s="15"/>
      <c r="F622" s="15"/>
      <c r="G622" s="15"/>
      <c r="H622" s="15"/>
      <c r="I622" s="15"/>
      <c r="J622" s="15"/>
      <c r="K622" s="15"/>
      <c r="L622" s="15"/>
      <c r="M622" s="15"/>
      <c r="N622" s="15"/>
      <c r="O622" s="15"/>
      <c r="P622" s="15"/>
      <c r="Q622" s="15"/>
      <c r="R622" s="15"/>
      <c r="S622" s="15"/>
      <c r="T622" s="15"/>
      <c r="U622" s="15"/>
      <c r="V622" s="15"/>
      <c r="W622" s="15"/>
      <c r="X622" s="15"/>
      <c r="Y622" s="15"/>
      <c r="Z622" s="15"/>
    </row>
    <row r="623" spans="1:26" ht="12.75" customHeight="1">
      <c r="A623" s="15"/>
      <c r="B623" s="15"/>
      <c r="C623" s="15"/>
      <c r="D623" s="15"/>
      <c r="E623" s="15"/>
      <c r="F623" s="15"/>
      <c r="G623" s="15"/>
      <c r="H623" s="15"/>
      <c r="I623" s="15"/>
      <c r="J623" s="15"/>
      <c r="K623" s="15"/>
      <c r="L623" s="15"/>
      <c r="M623" s="15"/>
      <c r="N623" s="15"/>
      <c r="O623" s="15"/>
      <c r="P623" s="15"/>
      <c r="Q623" s="15"/>
      <c r="R623" s="15"/>
      <c r="S623" s="15"/>
      <c r="T623" s="15"/>
      <c r="U623" s="15"/>
      <c r="V623" s="15"/>
      <c r="W623" s="15"/>
      <c r="X623" s="15"/>
      <c r="Y623" s="15"/>
      <c r="Z623" s="15"/>
    </row>
    <row r="624" spans="1:26" ht="12.75" customHeight="1">
      <c r="A624" s="15"/>
      <c r="B624" s="15"/>
      <c r="C624" s="15"/>
      <c r="D624" s="15"/>
      <c r="E624" s="15"/>
      <c r="F624" s="15"/>
      <c r="G624" s="15"/>
      <c r="H624" s="15"/>
      <c r="I624" s="15"/>
      <c r="J624" s="15"/>
      <c r="K624" s="15"/>
      <c r="L624" s="15"/>
      <c r="M624" s="15"/>
      <c r="N624" s="15"/>
      <c r="O624" s="15"/>
      <c r="P624" s="15"/>
      <c r="Q624" s="15"/>
      <c r="R624" s="15"/>
      <c r="S624" s="15"/>
      <c r="T624" s="15"/>
      <c r="U624" s="15"/>
      <c r="V624" s="15"/>
      <c r="W624" s="15"/>
      <c r="X624" s="15"/>
      <c r="Y624" s="15"/>
      <c r="Z624" s="15"/>
    </row>
    <row r="625" spans="1:26" ht="12.75" customHeight="1">
      <c r="A625" s="15"/>
      <c r="B625" s="15"/>
      <c r="C625" s="15"/>
      <c r="D625" s="15"/>
      <c r="E625" s="15"/>
      <c r="F625" s="15"/>
      <c r="G625" s="15"/>
      <c r="H625" s="15"/>
      <c r="I625" s="15"/>
      <c r="J625" s="15"/>
      <c r="K625" s="15"/>
      <c r="L625" s="15"/>
      <c r="M625" s="15"/>
      <c r="N625" s="15"/>
      <c r="O625" s="15"/>
      <c r="P625" s="15"/>
      <c r="Q625" s="15"/>
      <c r="R625" s="15"/>
      <c r="S625" s="15"/>
      <c r="T625" s="15"/>
      <c r="U625" s="15"/>
      <c r="V625" s="15"/>
      <c r="W625" s="15"/>
      <c r="X625" s="15"/>
      <c r="Y625" s="15"/>
      <c r="Z625" s="15"/>
    </row>
    <row r="626" spans="1:26" ht="12.75" customHeight="1">
      <c r="A626" s="15"/>
      <c r="B626" s="15"/>
      <c r="C626" s="15"/>
      <c r="D626" s="15"/>
      <c r="E626" s="15"/>
      <c r="F626" s="15"/>
      <c r="G626" s="15"/>
      <c r="H626" s="15"/>
      <c r="I626" s="15"/>
      <c r="J626" s="15"/>
      <c r="K626" s="15"/>
      <c r="L626" s="15"/>
      <c r="M626" s="15"/>
      <c r="N626" s="15"/>
      <c r="O626" s="15"/>
      <c r="P626" s="15"/>
      <c r="Q626" s="15"/>
      <c r="R626" s="15"/>
      <c r="S626" s="15"/>
      <c r="T626" s="15"/>
      <c r="U626" s="15"/>
      <c r="V626" s="15"/>
      <c r="W626" s="15"/>
      <c r="X626" s="15"/>
      <c r="Y626" s="15"/>
      <c r="Z626" s="15"/>
    </row>
    <row r="627" spans="1:26" ht="12.75" customHeight="1">
      <c r="A627" s="15"/>
      <c r="B627" s="15"/>
      <c r="C627" s="15"/>
      <c r="D627" s="15"/>
      <c r="E627" s="15"/>
      <c r="F627" s="15"/>
      <c r="G627" s="15"/>
      <c r="H627" s="15"/>
      <c r="I627" s="15"/>
      <c r="J627" s="15"/>
      <c r="K627" s="15"/>
      <c r="L627" s="15"/>
      <c r="M627" s="15"/>
      <c r="N627" s="15"/>
      <c r="O627" s="15"/>
      <c r="P627" s="15"/>
      <c r="Q627" s="15"/>
      <c r="R627" s="15"/>
      <c r="S627" s="15"/>
      <c r="T627" s="15"/>
      <c r="U627" s="15"/>
      <c r="V627" s="15"/>
      <c r="W627" s="15"/>
      <c r="X627" s="15"/>
      <c r="Y627" s="15"/>
      <c r="Z627" s="15"/>
    </row>
    <row r="628" spans="1:26" ht="12.75" customHeight="1">
      <c r="A628" s="15"/>
      <c r="B628" s="15"/>
      <c r="C628" s="15"/>
      <c r="D628" s="15"/>
      <c r="E628" s="15"/>
      <c r="F628" s="15"/>
      <c r="G628" s="15"/>
      <c r="H628" s="15"/>
      <c r="I628" s="15"/>
      <c r="J628" s="15"/>
      <c r="K628" s="15"/>
      <c r="L628" s="15"/>
      <c r="M628" s="15"/>
      <c r="N628" s="15"/>
      <c r="O628" s="15"/>
      <c r="P628" s="15"/>
      <c r="Q628" s="15"/>
      <c r="R628" s="15"/>
      <c r="S628" s="15"/>
      <c r="T628" s="15"/>
      <c r="U628" s="15"/>
      <c r="V628" s="15"/>
      <c r="W628" s="15"/>
      <c r="X628" s="15"/>
      <c r="Y628" s="15"/>
      <c r="Z628" s="15"/>
    </row>
    <row r="629" spans="1:26" ht="12.75" customHeight="1">
      <c r="A629" s="15"/>
      <c r="B629" s="15"/>
      <c r="C629" s="15"/>
      <c r="D629" s="15"/>
      <c r="E629" s="15"/>
      <c r="F629" s="15"/>
      <c r="G629" s="15"/>
      <c r="H629" s="15"/>
      <c r="I629" s="15"/>
      <c r="J629" s="15"/>
      <c r="K629" s="15"/>
      <c r="L629" s="15"/>
      <c r="M629" s="15"/>
      <c r="N629" s="15"/>
      <c r="O629" s="15"/>
      <c r="P629" s="15"/>
      <c r="Q629" s="15"/>
      <c r="R629" s="15"/>
      <c r="S629" s="15"/>
      <c r="T629" s="15"/>
      <c r="U629" s="15"/>
      <c r="V629" s="15"/>
      <c r="W629" s="15"/>
      <c r="X629" s="15"/>
      <c r="Y629" s="15"/>
      <c r="Z629" s="15"/>
    </row>
    <row r="630" spans="1:26" ht="12.75" customHeight="1">
      <c r="A630" s="15"/>
      <c r="B630" s="15"/>
      <c r="C630" s="15"/>
      <c r="D630" s="15"/>
      <c r="E630" s="15"/>
      <c r="F630" s="15"/>
      <c r="G630" s="15"/>
      <c r="H630" s="15"/>
      <c r="I630" s="15"/>
      <c r="J630" s="15"/>
      <c r="K630" s="15"/>
      <c r="L630" s="15"/>
      <c r="M630" s="15"/>
      <c r="N630" s="15"/>
      <c r="O630" s="15"/>
      <c r="P630" s="15"/>
      <c r="Q630" s="15"/>
      <c r="R630" s="15"/>
      <c r="S630" s="15"/>
      <c r="T630" s="15"/>
      <c r="U630" s="15"/>
      <c r="V630" s="15"/>
      <c r="W630" s="15"/>
      <c r="X630" s="15"/>
      <c r="Y630" s="15"/>
      <c r="Z630" s="15"/>
    </row>
    <row r="631" spans="1:26" ht="12.75" customHeight="1">
      <c r="A631" s="15"/>
      <c r="B631" s="15"/>
      <c r="C631" s="15"/>
      <c r="D631" s="15"/>
      <c r="E631" s="15"/>
      <c r="F631" s="15"/>
      <c r="G631" s="15"/>
      <c r="H631" s="15"/>
      <c r="I631" s="15"/>
      <c r="J631" s="15"/>
      <c r="K631" s="15"/>
      <c r="L631" s="15"/>
      <c r="M631" s="15"/>
      <c r="N631" s="15"/>
      <c r="O631" s="15"/>
      <c r="P631" s="15"/>
      <c r="Q631" s="15"/>
      <c r="R631" s="15"/>
      <c r="S631" s="15"/>
      <c r="T631" s="15"/>
      <c r="U631" s="15"/>
      <c r="V631" s="15"/>
      <c r="W631" s="15"/>
      <c r="X631" s="15"/>
      <c r="Y631" s="15"/>
      <c r="Z631" s="15"/>
    </row>
    <row r="632" spans="1:26" ht="12.75" customHeight="1">
      <c r="A632" s="15"/>
      <c r="B632" s="15"/>
      <c r="C632" s="15"/>
      <c r="D632" s="15"/>
      <c r="E632" s="15"/>
      <c r="F632" s="15"/>
      <c r="G632" s="15"/>
      <c r="H632" s="15"/>
      <c r="I632" s="15"/>
      <c r="J632" s="15"/>
      <c r="K632" s="15"/>
      <c r="L632" s="15"/>
      <c r="M632" s="15"/>
      <c r="N632" s="15"/>
      <c r="O632" s="15"/>
      <c r="P632" s="15"/>
      <c r="Q632" s="15"/>
      <c r="R632" s="15"/>
      <c r="S632" s="15"/>
      <c r="T632" s="15"/>
      <c r="U632" s="15"/>
      <c r="V632" s="15"/>
      <c r="W632" s="15"/>
      <c r="X632" s="15"/>
      <c r="Y632" s="15"/>
      <c r="Z632" s="15"/>
    </row>
    <row r="633" spans="1:26" ht="12.75" customHeight="1">
      <c r="A633" s="15"/>
      <c r="B633" s="15"/>
      <c r="C633" s="15"/>
      <c r="D633" s="15"/>
      <c r="E633" s="15"/>
      <c r="F633" s="15"/>
      <c r="G633" s="15"/>
      <c r="H633" s="15"/>
      <c r="I633" s="15"/>
      <c r="J633" s="15"/>
      <c r="K633" s="15"/>
      <c r="L633" s="15"/>
      <c r="M633" s="15"/>
      <c r="N633" s="15"/>
      <c r="O633" s="15"/>
      <c r="P633" s="15"/>
      <c r="Q633" s="15"/>
      <c r="R633" s="15"/>
      <c r="S633" s="15"/>
      <c r="T633" s="15"/>
      <c r="U633" s="15"/>
      <c r="V633" s="15"/>
      <c r="W633" s="15"/>
      <c r="X633" s="15"/>
      <c r="Y633" s="15"/>
      <c r="Z633" s="15"/>
    </row>
    <row r="634" spans="1:26" ht="12.75" customHeight="1">
      <c r="A634" s="15"/>
      <c r="B634" s="15"/>
      <c r="C634" s="15"/>
      <c r="D634" s="15"/>
      <c r="E634" s="15"/>
      <c r="F634" s="15"/>
      <c r="G634" s="15"/>
      <c r="H634" s="15"/>
      <c r="I634" s="15"/>
      <c r="J634" s="15"/>
      <c r="K634" s="15"/>
      <c r="L634" s="15"/>
      <c r="M634" s="15"/>
      <c r="N634" s="15"/>
      <c r="O634" s="15"/>
      <c r="P634" s="15"/>
      <c r="Q634" s="15"/>
      <c r="R634" s="15"/>
      <c r="S634" s="15"/>
      <c r="T634" s="15"/>
      <c r="U634" s="15"/>
      <c r="V634" s="15"/>
      <c r="W634" s="15"/>
      <c r="X634" s="15"/>
      <c r="Y634" s="15"/>
      <c r="Z634" s="15"/>
    </row>
    <row r="635" spans="1:26" ht="12.75" customHeight="1">
      <c r="A635" s="15"/>
      <c r="B635" s="15"/>
      <c r="C635" s="15"/>
      <c r="D635" s="15"/>
      <c r="E635" s="15"/>
      <c r="F635" s="15"/>
      <c r="G635" s="15"/>
      <c r="H635" s="15"/>
      <c r="I635" s="15"/>
      <c r="J635" s="15"/>
      <c r="K635" s="15"/>
      <c r="L635" s="15"/>
      <c r="M635" s="15"/>
      <c r="N635" s="15"/>
      <c r="O635" s="15"/>
      <c r="P635" s="15"/>
      <c r="Q635" s="15"/>
      <c r="R635" s="15"/>
      <c r="S635" s="15"/>
      <c r="T635" s="15"/>
      <c r="U635" s="15"/>
      <c r="V635" s="15"/>
      <c r="W635" s="15"/>
      <c r="X635" s="15"/>
      <c r="Y635" s="15"/>
      <c r="Z635" s="15"/>
    </row>
    <row r="636" spans="1:26" ht="12.75" customHeight="1">
      <c r="A636" s="15"/>
      <c r="B636" s="15"/>
      <c r="C636" s="15"/>
      <c r="D636" s="15"/>
      <c r="E636" s="15"/>
      <c r="F636" s="15"/>
      <c r="G636" s="15"/>
      <c r="H636" s="15"/>
      <c r="I636" s="15"/>
      <c r="J636" s="15"/>
      <c r="K636" s="15"/>
      <c r="L636" s="15"/>
      <c r="M636" s="15"/>
      <c r="N636" s="15"/>
      <c r="O636" s="15"/>
      <c r="P636" s="15"/>
      <c r="Q636" s="15"/>
      <c r="R636" s="15"/>
      <c r="S636" s="15"/>
      <c r="T636" s="15"/>
      <c r="U636" s="15"/>
      <c r="V636" s="15"/>
      <c r="W636" s="15"/>
      <c r="X636" s="15"/>
      <c r="Y636" s="15"/>
      <c r="Z636" s="15"/>
    </row>
    <row r="637" spans="1:26" ht="12.75" customHeight="1">
      <c r="A637" s="15"/>
      <c r="B637" s="15"/>
      <c r="C637" s="15"/>
      <c r="D637" s="15"/>
      <c r="E637" s="15"/>
      <c r="F637" s="15"/>
      <c r="G637" s="15"/>
      <c r="H637" s="15"/>
      <c r="I637" s="15"/>
      <c r="J637" s="15"/>
      <c r="K637" s="15"/>
      <c r="L637" s="15"/>
      <c r="M637" s="15"/>
      <c r="N637" s="15"/>
      <c r="O637" s="15"/>
      <c r="P637" s="15"/>
      <c r="Q637" s="15"/>
      <c r="R637" s="15"/>
      <c r="S637" s="15"/>
      <c r="T637" s="15"/>
      <c r="U637" s="15"/>
      <c r="V637" s="15"/>
      <c r="W637" s="15"/>
      <c r="X637" s="15"/>
      <c r="Y637" s="15"/>
      <c r="Z637" s="15"/>
    </row>
    <row r="638" spans="1:26" ht="12.75" customHeight="1">
      <c r="A638" s="15"/>
      <c r="B638" s="15"/>
      <c r="C638" s="15"/>
      <c r="D638" s="15"/>
      <c r="E638" s="15"/>
      <c r="F638" s="15"/>
      <c r="G638" s="15"/>
      <c r="H638" s="15"/>
      <c r="I638" s="15"/>
      <c r="J638" s="15"/>
      <c r="K638" s="15"/>
      <c r="L638" s="15"/>
      <c r="M638" s="15"/>
      <c r="N638" s="15"/>
      <c r="O638" s="15"/>
      <c r="P638" s="15"/>
      <c r="Q638" s="15"/>
      <c r="R638" s="15"/>
      <c r="S638" s="15"/>
      <c r="T638" s="15"/>
      <c r="U638" s="15"/>
      <c r="V638" s="15"/>
      <c r="W638" s="15"/>
      <c r="X638" s="15"/>
      <c r="Y638" s="15"/>
      <c r="Z638" s="15"/>
    </row>
    <row r="639" spans="1:26" ht="12.75" customHeight="1">
      <c r="A639" s="15"/>
      <c r="B639" s="15"/>
      <c r="C639" s="15"/>
      <c r="D639" s="15"/>
      <c r="E639" s="15"/>
      <c r="F639" s="15"/>
      <c r="G639" s="15"/>
      <c r="H639" s="15"/>
      <c r="I639" s="15"/>
      <c r="J639" s="15"/>
      <c r="K639" s="15"/>
      <c r="L639" s="15"/>
      <c r="M639" s="15"/>
      <c r="N639" s="15"/>
      <c r="O639" s="15"/>
      <c r="P639" s="15"/>
      <c r="Q639" s="15"/>
      <c r="R639" s="15"/>
      <c r="S639" s="15"/>
      <c r="T639" s="15"/>
      <c r="U639" s="15"/>
      <c r="V639" s="15"/>
      <c r="W639" s="15"/>
      <c r="X639" s="15"/>
      <c r="Y639" s="15"/>
      <c r="Z639" s="15"/>
    </row>
    <row r="640" spans="1:26" ht="12.75" customHeight="1">
      <c r="A640" s="15"/>
      <c r="B640" s="15"/>
      <c r="C640" s="15"/>
      <c r="D640" s="15"/>
      <c r="E640" s="15"/>
      <c r="F640" s="15"/>
      <c r="G640" s="15"/>
      <c r="H640" s="15"/>
      <c r="I640" s="15"/>
      <c r="J640" s="15"/>
      <c r="K640" s="15"/>
      <c r="L640" s="15"/>
      <c r="M640" s="15"/>
      <c r="N640" s="15"/>
      <c r="O640" s="15"/>
      <c r="P640" s="15"/>
      <c r="Q640" s="15"/>
      <c r="R640" s="15"/>
      <c r="S640" s="15"/>
      <c r="T640" s="15"/>
      <c r="U640" s="15"/>
      <c r="V640" s="15"/>
      <c r="W640" s="15"/>
      <c r="X640" s="15"/>
      <c r="Y640" s="15"/>
      <c r="Z640" s="15"/>
    </row>
    <row r="641" spans="1:26" ht="12.75" customHeight="1">
      <c r="A641" s="15"/>
      <c r="B641" s="15"/>
      <c r="C641" s="15"/>
      <c r="D641" s="15"/>
      <c r="E641" s="15"/>
      <c r="F641" s="15"/>
      <c r="G641" s="15"/>
      <c r="H641" s="15"/>
      <c r="I641" s="15"/>
      <c r="J641" s="15"/>
      <c r="K641" s="15"/>
      <c r="L641" s="15"/>
      <c r="M641" s="15"/>
      <c r="N641" s="15"/>
      <c r="O641" s="15"/>
      <c r="P641" s="15"/>
      <c r="Q641" s="15"/>
      <c r="R641" s="15"/>
      <c r="S641" s="15"/>
      <c r="T641" s="15"/>
      <c r="U641" s="15"/>
      <c r="V641" s="15"/>
      <c r="W641" s="15"/>
      <c r="X641" s="15"/>
      <c r="Y641" s="15"/>
      <c r="Z641" s="15"/>
    </row>
    <row r="642" spans="1:26" ht="12.75" customHeight="1">
      <c r="A642" s="15"/>
      <c r="B642" s="15"/>
      <c r="C642" s="15"/>
      <c r="D642" s="15"/>
      <c r="E642" s="15"/>
      <c r="F642" s="15"/>
      <c r="G642" s="15"/>
      <c r="H642" s="15"/>
      <c r="I642" s="15"/>
      <c r="J642" s="15"/>
      <c r="K642" s="15"/>
      <c r="L642" s="15"/>
      <c r="M642" s="15"/>
      <c r="N642" s="15"/>
      <c r="O642" s="15"/>
      <c r="P642" s="15"/>
      <c r="Q642" s="15"/>
      <c r="R642" s="15"/>
      <c r="S642" s="15"/>
      <c r="T642" s="15"/>
      <c r="U642" s="15"/>
      <c r="V642" s="15"/>
      <c r="W642" s="15"/>
      <c r="X642" s="15"/>
      <c r="Y642" s="15"/>
      <c r="Z642" s="15"/>
    </row>
    <row r="643" spans="1:26" ht="12.75" customHeight="1">
      <c r="A643" s="15"/>
      <c r="B643" s="15"/>
      <c r="C643" s="15"/>
      <c r="D643" s="15"/>
      <c r="E643" s="15"/>
      <c r="F643" s="15"/>
      <c r="G643" s="15"/>
      <c r="H643" s="15"/>
      <c r="I643" s="15"/>
      <c r="J643" s="15"/>
      <c r="K643" s="15"/>
      <c r="L643" s="15"/>
      <c r="M643" s="15"/>
      <c r="N643" s="15"/>
      <c r="O643" s="15"/>
      <c r="P643" s="15"/>
      <c r="Q643" s="15"/>
      <c r="R643" s="15"/>
      <c r="S643" s="15"/>
      <c r="T643" s="15"/>
      <c r="U643" s="15"/>
      <c r="V643" s="15"/>
      <c r="W643" s="15"/>
      <c r="X643" s="15"/>
      <c r="Y643" s="15"/>
      <c r="Z643" s="15"/>
    </row>
    <row r="644" spans="1:26" ht="12.75" customHeight="1">
      <c r="A644" s="15"/>
      <c r="B644" s="15"/>
      <c r="C644" s="15"/>
      <c r="D644" s="15"/>
      <c r="E644" s="15"/>
      <c r="F644" s="15"/>
      <c r="G644" s="15"/>
      <c r="H644" s="15"/>
      <c r="I644" s="15"/>
      <c r="J644" s="15"/>
      <c r="K644" s="15"/>
      <c r="L644" s="15"/>
      <c r="M644" s="15"/>
      <c r="N644" s="15"/>
      <c r="O644" s="15"/>
      <c r="P644" s="15"/>
      <c r="Q644" s="15"/>
      <c r="R644" s="15"/>
      <c r="S644" s="15"/>
      <c r="T644" s="15"/>
      <c r="U644" s="15"/>
      <c r="V644" s="15"/>
      <c r="W644" s="15"/>
      <c r="X644" s="15"/>
      <c r="Y644" s="15"/>
      <c r="Z644" s="15"/>
    </row>
    <row r="645" spans="1:26" ht="12.75" customHeight="1">
      <c r="A645" s="15"/>
      <c r="B645" s="15"/>
      <c r="C645" s="15"/>
      <c r="D645" s="15"/>
      <c r="E645" s="15"/>
      <c r="F645" s="15"/>
      <c r="G645" s="15"/>
      <c r="H645" s="15"/>
      <c r="I645" s="15"/>
      <c r="J645" s="15"/>
      <c r="K645" s="15"/>
      <c r="L645" s="15"/>
      <c r="M645" s="15"/>
      <c r="N645" s="15"/>
      <c r="O645" s="15"/>
      <c r="P645" s="15"/>
      <c r="Q645" s="15"/>
      <c r="R645" s="15"/>
      <c r="S645" s="15"/>
      <c r="T645" s="15"/>
      <c r="U645" s="15"/>
      <c r="V645" s="15"/>
      <c r="W645" s="15"/>
      <c r="X645" s="15"/>
      <c r="Y645" s="15"/>
      <c r="Z645" s="15"/>
    </row>
    <row r="646" spans="1:26" ht="12.75" customHeight="1">
      <c r="A646" s="15"/>
      <c r="B646" s="15"/>
      <c r="C646" s="15"/>
      <c r="D646" s="15"/>
      <c r="E646" s="15"/>
      <c r="F646" s="15"/>
      <c r="G646" s="15"/>
      <c r="H646" s="15"/>
      <c r="I646" s="15"/>
      <c r="J646" s="15"/>
      <c r="K646" s="15"/>
      <c r="L646" s="15"/>
      <c r="M646" s="15"/>
      <c r="N646" s="15"/>
      <c r="O646" s="15"/>
      <c r="P646" s="15"/>
      <c r="Q646" s="15"/>
      <c r="R646" s="15"/>
      <c r="S646" s="15"/>
      <c r="T646" s="15"/>
      <c r="U646" s="15"/>
      <c r="V646" s="15"/>
      <c r="W646" s="15"/>
      <c r="X646" s="15"/>
      <c r="Y646" s="15"/>
      <c r="Z646" s="15"/>
    </row>
    <row r="647" spans="1:26" ht="12.75" customHeight="1">
      <c r="A647" s="15"/>
      <c r="B647" s="15"/>
      <c r="C647" s="15"/>
      <c r="D647" s="15"/>
      <c r="E647" s="15"/>
      <c r="F647" s="15"/>
      <c r="G647" s="15"/>
      <c r="H647" s="15"/>
      <c r="I647" s="15"/>
      <c r="J647" s="15"/>
      <c r="K647" s="15"/>
      <c r="L647" s="15"/>
      <c r="M647" s="15"/>
      <c r="N647" s="15"/>
      <c r="O647" s="15"/>
      <c r="P647" s="15"/>
      <c r="Q647" s="15"/>
      <c r="R647" s="15"/>
      <c r="S647" s="15"/>
      <c r="T647" s="15"/>
      <c r="U647" s="15"/>
      <c r="V647" s="15"/>
      <c r="W647" s="15"/>
      <c r="X647" s="15"/>
      <c r="Y647" s="15"/>
      <c r="Z647" s="15"/>
    </row>
    <row r="648" spans="1:26" ht="12.75" customHeight="1">
      <c r="A648" s="15"/>
      <c r="B648" s="15"/>
      <c r="C648" s="15"/>
      <c r="D648" s="15"/>
      <c r="E648" s="15"/>
      <c r="F648" s="15"/>
      <c r="G648" s="15"/>
      <c r="H648" s="15"/>
      <c r="I648" s="15"/>
      <c r="J648" s="15"/>
      <c r="K648" s="15"/>
      <c r="L648" s="15"/>
      <c r="M648" s="15"/>
      <c r="N648" s="15"/>
      <c r="O648" s="15"/>
      <c r="P648" s="15"/>
      <c r="Q648" s="15"/>
      <c r="R648" s="15"/>
      <c r="S648" s="15"/>
      <c r="T648" s="15"/>
      <c r="U648" s="15"/>
      <c r="V648" s="15"/>
      <c r="W648" s="15"/>
      <c r="X648" s="15"/>
      <c r="Y648" s="15"/>
      <c r="Z648" s="15"/>
    </row>
    <row r="649" spans="1:26" ht="12.75" customHeight="1">
      <c r="A649" s="15"/>
      <c r="B649" s="15"/>
      <c r="C649" s="15"/>
      <c r="D649" s="15"/>
      <c r="E649" s="15"/>
      <c r="F649" s="15"/>
      <c r="G649" s="15"/>
      <c r="H649" s="15"/>
      <c r="I649" s="15"/>
      <c r="J649" s="15"/>
      <c r="K649" s="15"/>
      <c r="L649" s="15"/>
      <c r="M649" s="15"/>
      <c r="N649" s="15"/>
      <c r="O649" s="15"/>
      <c r="P649" s="15"/>
      <c r="Q649" s="15"/>
      <c r="R649" s="15"/>
      <c r="S649" s="15"/>
      <c r="T649" s="15"/>
      <c r="U649" s="15"/>
      <c r="V649" s="15"/>
      <c r="W649" s="15"/>
      <c r="X649" s="15"/>
      <c r="Y649" s="15"/>
      <c r="Z649" s="15"/>
    </row>
    <row r="650" spans="1:26" ht="12.75" customHeight="1">
      <c r="A650" s="15"/>
      <c r="B650" s="15"/>
      <c r="C650" s="15"/>
      <c r="D650" s="15"/>
      <c r="E650" s="15"/>
      <c r="F650" s="15"/>
      <c r="G650" s="15"/>
      <c r="H650" s="15"/>
      <c r="I650" s="15"/>
      <c r="J650" s="15"/>
      <c r="K650" s="15"/>
      <c r="L650" s="15"/>
      <c r="M650" s="15"/>
      <c r="N650" s="15"/>
      <c r="O650" s="15"/>
      <c r="P650" s="15"/>
      <c r="Q650" s="15"/>
      <c r="R650" s="15"/>
      <c r="S650" s="15"/>
      <c r="T650" s="15"/>
      <c r="U650" s="15"/>
      <c r="V650" s="15"/>
      <c r="W650" s="15"/>
      <c r="X650" s="15"/>
      <c r="Y650" s="15"/>
      <c r="Z650" s="15"/>
    </row>
    <row r="651" spans="1:26" ht="12.75" customHeight="1">
      <c r="A651" s="15"/>
      <c r="B651" s="15"/>
      <c r="C651" s="15"/>
      <c r="D651" s="15"/>
      <c r="E651" s="15"/>
      <c r="F651" s="15"/>
      <c r="G651" s="15"/>
      <c r="H651" s="15"/>
      <c r="I651" s="15"/>
      <c r="J651" s="15"/>
      <c r="K651" s="15"/>
      <c r="L651" s="15"/>
      <c r="M651" s="15"/>
      <c r="N651" s="15"/>
      <c r="O651" s="15"/>
      <c r="P651" s="15"/>
      <c r="Q651" s="15"/>
      <c r="R651" s="15"/>
      <c r="S651" s="15"/>
      <c r="T651" s="15"/>
      <c r="U651" s="15"/>
      <c r="V651" s="15"/>
      <c r="W651" s="15"/>
      <c r="X651" s="15"/>
      <c r="Y651" s="15"/>
      <c r="Z651" s="15"/>
    </row>
    <row r="652" spans="1:26" ht="12.75" customHeight="1">
      <c r="A652" s="15"/>
      <c r="B652" s="15"/>
      <c r="C652" s="15"/>
      <c r="D652" s="15"/>
      <c r="E652" s="15"/>
      <c r="F652" s="15"/>
      <c r="G652" s="15"/>
      <c r="H652" s="15"/>
      <c r="I652" s="15"/>
      <c r="J652" s="15"/>
      <c r="K652" s="15"/>
      <c r="L652" s="15"/>
      <c r="M652" s="15"/>
      <c r="N652" s="15"/>
      <c r="O652" s="15"/>
      <c r="P652" s="15"/>
      <c r="Q652" s="15"/>
      <c r="R652" s="15"/>
      <c r="S652" s="15"/>
      <c r="T652" s="15"/>
      <c r="U652" s="15"/>
      <c r="V652" s="15"/>
      <c r="W652" s="15"/>
      <c r="X652" s="15"/>
      <c r="Y652" s="15"/>
      <c r="Z652" s="15"/>
    </row>
    <row r="653" spans="1:26" ht="12.75" customHeight="1">
      <c r="A653" s="15"/>
      <c r="B653" s="15"/>
      <c r="C653" s="15"/>
      <c r="D653" s="15"/>
      <c r="E653" s="15"/>
      <c r="F653" s="15"/>
      <c r="G653" s="15"/>
      <c r="H653" s="15"/>
      <c r="I653" s="15"/>
      <c r="J653" s="15"/>
      <c r="K653" s="15"/>
      <c r="L653" s="15"/>
      <c r="M653" s="15"/>
      <c r="N653" s="15"/>
      <c r="O653" s="15"/>
      <c r="P653" s="15"/>
      <c r="Q653" s="15"/>
      <c r="R653" s="15"/>
      <c r="S653" s="15"/>
      <c r="T653" s="15"/>
      <c r="U653" s="15"/>
      <c r="V653" s="15"/>
      <c r="W653" s="15"/>
      <c r="X653" s="15"/>
      <c r="Y653" s="15"/>
      <c r="Z653" s="15"/>
    </row>
    <row r="654" spans="1:26" ht="12.75" customHeight="1">
      <c r="A654" s="15"/>
      <c r="B654" s="15"/>
      <c r="C654" s="15"/>
      <c r="D654" s="15"/>
      <c r="E654" s="15"/>
      <c r="F654" s="15"/>
      <c r="G654" s="15"/>
      <c r="H654" s="15"/>
      <c r="I654" s="15"/>
      <c r="J654" s="15"/>
      <c r="K654" s="15"/>
      <c r="L654" s="15"/>
      <c r="M654" s="15"/>
      <c r="N654" s="15"/>
      <c r="O654" s="15"/>
      <c r="P654" s="15"/>
      <c r="Q654" s="15"/>
      <c r="R654" s="15"/>
      <c r="S654" s="15"/>
      <c r="T654" s="15"/>
      <c r="U654" s="15"/>
      <c r="V654" s="15"/>
      <c r="W654" s="15"/>
      <c r="X654" s="15"/>
      <c r="Y654" s="15"/>
      <c r="Z654" s="15"/>
    </row>
    <row r="655" spans="1:26" ht="12.75" customHeight="1">
      <c r="A655" s="15"/>
      <c r="B655" s="15"/>
      <c r="C655" s="15"/>
      <c r="D655" s="15"/>
      <c r="E655" s="15"/>
      <c r="F655" s="15"/>
      <c r="G655" s="15"/>
      <c r="H655" s="15"/>
      <c r="I655" s="15"/>
      <c r="J655" s="15"/>
      <c r="K655" s="15"/>
      <c r="L655" s="15"/>
      <c r="M655" s="15"/>
      <c r="N655" s="15"/>
      <c r="O655" s="15"/>
      <c r="P655" s="15"/>
      <c r="Q655" s="15"/>
      <c r="R655" s="15"/>
      <c r="S655" s="15"/>
      <c r="T655" s="15"/>
      <c r="U655" s="15"/>
      <c r="V655" s="15"/>
      <c r="W655" s="15"/>
      <c r="X655" s="15"/>
      <c r="Y655" s="15"/>
      <c r="Z655" s="15"/>
    </row>
    <row r="656" spans="1:26" ht="12.75" customHeight="1">
      <c r="A656" s="15"/>
      <c r="B656" s="15"/>
      <c r="C656" s="15"/>
      <c r="D656" s="15"/>
      <c r="E656" s="15"/>
      <c r="F656" s="15"/>
      <c r="G656" s="15"/>
      <c r="H656" s="15"/>
      <c r="I656" s="15"/>
      <c r="J656" s="15"/>
      <c r="K656" s="15"/>
      <c r="L656" s="15"/>
      <c r="M656" s="15"/>
      <c r="N656" s="15"/>
      <c r="O656" s="15"/>
      <c r="P656" s="15"/>
      <c r="Q656" s="15"/>
      <c r="R656" s="15"/>
      <c r="S656" s="15"/>
      <c r="T656" s="15"/>
      <c r="U656" s="15"/>
      <c r="V656" s="15"/>
      <c r="W656" s="15"/>
      <c r="X656" s="15"/>
      <c r="Y656" s="15"/>
      <c r="Z656" s="15"/>
    </row>
    <row r="657" spans="1:26" ht="12.75" customHeight="1">
      <c r="A657" s="15"/>
      <c r="B657" s="15"/>
      <c r="C657" s="15"/>
      <c r="D657" s="15"/>
      <c r="E657" s="15"/>
      <c r="F657" s="15"/>
      <c r="G657" s="15"/>
      <c r="H657" s="15"/>
      <c r="I657" s="15"/>
      <c r="J657" s="15"/>
      <c r="K657" s="15"/>
      <c r="L657" s="15"/>
      <c r="M657" s="15"/>
      <c r="N657" s="15"/>
      <c r="O657" s="15"/>
      <c r="P657" s="15"/>
      <c r="Q657" s="15"/>
      <c r="R657" s="15"/>
      <c r="S657" s="15"/>
      <c r="T657" s="15"/>
      <c r="U657" s="15"/>
      <c r="V657" s="15"/>
      <c r="W657" s="15"/>
      <c r="X657" s="15"/>
      <c r="Y657" s="15"/>
      <c r="Z657" s="15"/>
    </row>
    <row r="658" spans="1:26" ht="12.75" customHeight="1">
      <c r="A658" s="15"/>
      <c r="B658" s="15"/>
      <c r="C658" s="15"/>
      <c r="D658" s="15"/>
      <c r="E658" s="15"/>
      <c r="F658" s="15"/>
      <c r="G658" s="15"/>
      <c r="H658" s="15"/>
      <c r="I658" s="15"/>
      <c r="J658" s="15"/>
      <c r="K658" s="15"/>
      <c r="L658" s="15"/>
      <c r="M658" s="15"/>
      <c r="N658" s="15"/>
      <c r="O658" s="15"/>
      <c r="P658" s="15"/>
      <c r="Q658" s="15"/>
      <c r="R658" s="15"/>
      <c r="S658" s="15"/>
      <c r="T658" s="15"/>
      <c r="U658" s="15"/>
      <c r="V658" s="15"/>
      <c r="W658" s="15"/>
      <c r="X658" s="15"/>
      <c r="Y658" s="15"/>
      <c r="Z658" s="15"/>
    </row>
    <row r="659" spans="1:26" ht="12.75" customHeight="1">
      <c r="A659" s="15"/>
      <c r="B659" s="15"/>
      <c r="C659" s="15"/>
      <c r="D659" s="15"/>
      <c r="E659" s="15"/>
      <c r="F659" s="15"/>
      <c r="G659" s="15"/>
      <c r="H659" s="15"/>
      <c r="I659" s="15"/>
      <c r="J659" s="15"/>
      <c r="K659" s="15"/>
      <c r="L659" s="15"/>
      <c r="M659" s="15"/>
      <c r="N659" s="15"/>
      <c r="O659" s="15"/>
      <c r="P659" s="15"/>
      <c r="Q659" s="15"/>
      <c r="R659" s="15"/>
      <c r="S659" s="15"/>
      <c r="T659" s="15"/>
      <c r="U659" s="15"/>
      <c r="V659" s="15"/>
      <c r="W659" s="15"/>
      <c r="X659" s="15"/>
      <c r="Y659" s="15"/>
      <c r="Z659" s="15"/>
    </row>
    <row r="660" spans="1:26" ht="12.75" customHeight="1">
      <c r="A660" s="15"/>
      <c r="B660" s="15"/>
      <c r="C660" s="15"/>
      <c r="D660" s="15"/>
      <c r="E660" s="15"/>
      <c r="F660" s="15"/>
      <c r="G660" s="15"/>
      <c r="H660" s="15"/>
      <c r="I660" s="15"/>
      <c r="J660" s="15"/>
      <c r="K660" s="15"/>
      <c r="L660" s="15"/>
      <c r="M660" s="15"/>
      <c r="N660" s="15"/>
      <c r="O660" s="15"/>
      <c r="P660" s="15"/>
      <c r="Q660" s="15"/>
      <c r="R660" s="15"/>
      <c r="S660" s="15"/>
      <c r="T660" s="15"/>
      <c r="U660" s="15"/>
      <c r="V660" s="15"/>
      <c r="W660" s="15"/>
      <c r="X660" s="15"/>
      <c r="Y660" s="15"/>
      <c r="Z660" s="15"/>
    </row>
    <row r="661" spans="1:26" ht="12.75" customHeight="1">
      <c r="A661" s="15"/>
      <c r="B661" s="15"/>
      <c r="C661" s="15"/>
      <c r="D661" s="15"/>
      <c r="E661" s="15"/>
      <c r="F661" s="15"/>
      <c r="G661" s="15"/>
      <c r="H661" s="15"/>
      <c r="I661" s="15"/>
      <c r="J661" s="15"/>
      <c r="K661" s="15"/>
      <c r="L661" s="15"/>
      <c r="M661" s="15"/>
      <c r="N661" s="15"/>
      <c r="O661" s="15"/>
      <c r="P661" s="15"/>
      <c r="Q661" s="15"/>
      <c r="R661" s="15"/>
      <c r="S661" s="15"/>
      <c r="T661" s="15"/>
      <c r="U661" s="15"/>
      <c r="V661" s="15"/>
      <c r="W661" s="15"/>
      <c r="X661" s="15"/>
      <c r="Y661" s="15"/>
      <c r="Z661" s="15"/>
    </row>
    <row r="662" spans="1:26" ht="12.75" customHeight="1">
      <c r="A662" s="15"/>
      <c r="B662" s="15"/>
      <c r="C662" s="15"/>
      <c r="D662" s="15"/>
      <c r="E662" s="15"/>
      <c r="F662" s="15"/>
      <c r="G662" s="15"/>
      <c r="H662" s="15"/>
      <c r="I662" s="15"/>
      <c r="J662" s="15"/>
      <c r="K662" s="15"/>
      <c r="L662" s="15"/>
      <c r="M662" s="15"/>
      <c r="N662" s="15"/>
      <c r="O662" s="15"/>
      <c r="P662" s="15"/>
      <c r="Q662" s="15"/>
      <c r="R662" s="15"/>
      <c r="S662" s="15"/>
      <c r="T662" s="15"/>
      <c r="U662" s="15"/>
      <c r="V662" s="15"/>
      <c r="W662" s="15"/>
      <c r="X662" s="15"/>
      <c r="Y662" s="15"/>
      <c r="Z662" s="15"/>
    </row>
    <row r="663" spans="1:26" ht="12.75" customHeight="1">
      <c r="A663" s="15"/>
      <c r="B663" s="15"/>
      <c r="C663" s="15"/>
      <c r="D663" s="15"/>
      <c r="E663" s="15"/>
      <c r="F663" s="15"/>
      <c r="G663" s="15"/>
      <c r="H663" s="15"/>
      <c r="I663" s="15"/>
      <c r="J663" s="15"/>
      <c r="K663" s="15"/>
      <c r="L663" s="15"/>
      <c r="M663" s="15"/>
      <c r="N663" s="15"/>
      <c r="O663" s="15"/>
      <c r="P663" s="15"/>
      <c r="Q663" s="15"/>
      <c r="R663" s="15"/>
      <c r="S663" s="15"/>
      <c r="T663" s="15"/>
      <c r="U663" s="15"/>
      <c r="V663" s="15"/>
      <c r="W663" s="15"/>
      <c r="X663" s="15"/>
      <c r="Y663" s="15"/>
      <c r="Z663" s="15"/>
    </row>
    <row r="664" spans="1:26" ht="12.75" customHeight="1">
      <c r="A664" s="15"/>
      <c r="B664" s="15"/>
      <c r="C664" s="15"/>
      <c r="D664" s="15"/>
      <c r="E664" s="15"/>
      <c r="F664" s="15"/>
      <c r="G664" s="15"/>
      <c r="H664" s="15"/>
      <c r="I664" s="15"/>
      <c r="J664" s="15"/>
      <c r="K664" s="15"/>
      <c r="L664" s="15"/>
      <c r="M664" s="15"/>
      <c r="N664" s="15"/>
      <c r="O664" s="15"/>
      <c r="P664" s="15"/>
      <c r="Q664" s="15"/>
      <c r="R664" s="15"/>
      <c r="S664" s="15"/>
      <c r="T664" s="15"/>
      <c r="U664" s="15"/>
      <c r="V664" s="15"/>
      <c r="W664" s="15"/>
      <c r="X664" s="15"/>
      <c r="Y664" s="15"/>
      <c r="Z664" s="15"/>
    </row>
    <row r="665" spans="1:26" ht="12.75" customHeight="1">
      <c r="A665" s="15"/>
      <c r="B665" s="15"/>
      <c r="C665" s="15"/>
      <c r="D665" s="15"/>
      <c r="E665" s="15"/>
      <c r="F665" s="15"/>
      <c r="G665" s="15"/>
      <c r="H665" s="15"/>
      <c r="I665" s="15"/>
      <c r="J665" s="15"/>
      <c r="K665" s="15"/>
      <c r="L665" s="15"/>
      <c r="M665" s="15"/>
      <c r="N665" s="15"/>
      <c r="O665" s="15"/>
      <c r="P665" s="15"/>
      <c r="Q665" s="15"/>
      <c r="R665" s="15"/>
      <c r="S665" s="15"/>
      <c r="T665" s="15"/>
      <c r="U665" s="15"/>
      <c r="V665" s="15"/>
      <c r="W665" s="15"/>
      <c r="X665" s="15"/>
      <c r="Y665" s="15"/>
      <c r="Z665" s="15"/>
    </row>
    <row r="666" spans="1:26" ht="12.75" customHeight="1">
      <c r="A666" s="15"/>
      <c r="B666" s="15"/>
      <c r="C666" s="15"/>
      <c r="D666" s="15"/>
      <c r="E666" s="15"/>
      <c r="F666" s="15"/>
      <c r="G666" s="15"/>
      <c r="H666" s="15"/>
      <c r="I666" s="15"/>
      <c r="J666" s="15"/>
      <c r="K666" s="15"/>
      <c r="L666" s="15"/>
      <c r="M666" s="15"/>
      <c r="N666" s="15"/>
      <c r="O666" s="15"/>
      <c r="P666" s="15"/>
      <c r="Q666" s="15"/>
      <c r="R666" s="15"/>
      <c r="S666" s="15"/>
      <c r="T666" s="15"/>
      <c r="U666" s="15"/>
      <c r="V666" s="15"/>
      <c r="W666" s="15"/>
      <c r="X666" s="15"/>
      <c r="Y666" s="15"/>
      <c r="Z666" s="15"/>
    </row>
    <row r="667" spans="1:26" ht="12.75" customHeight="1">
      <c r="A667" s="15"/>
      <c r="B667" s="15"/>
      <c r="C667" s="15"/>
      <c r="D667" s="15"/>
      <c r="E667" s="15"/>
      <c r="F667" s="15"/>
      <c r="G667" s="15"/>
      <c r="H667" s="15"/>
      <c r="I667" s="15"/>
      <c r="J667" s="15"/>
      <c r="K667" s="15"/>
      <c r="L667" s="15"/>
      <c r="M667" s="15"/>
      <c r="N667" s="15"/>
      <c r="O667" s="15"/>
      <c r="P667" s="15"/>
      <c r="Q667" s="15"/>
      <c r="R667" s="15"/>
      <c r="S667" s="15"/>
      <c r="T667" s="15"/>
      <c r="U667" s="15"/>
      <c r="V667" s="15"/>
      <c r="W667" s="15"/>
      <c r="X667" s="15"/>
      <c r="Y667" s="15"/>
      <c r="Z667" s="15"/>
    </row>
    <row r="668" spans="1:26" ht="12.75" customHeight="1">
      <c r="A668" s="15"/>
      <c r="B668" s="15"/>
      <c r="C668" s="15"/>
      <c r="D668" s="15"/>
      <c r="E668" s="15"/>
      <c r="F668" s="15"/>
      <c r="G668" s="15"/>
      <c r="H668" s="15"/>
      <c r="I668" s="15"/>
      <c r="J668" s="15"/>
      <c r="K668" s="15"/>
      <c r="L668" s="15"/>
      <c r="M668" s="15"/>
      <c r="N668" s="15"/>
      <c r="O668" s="15"/>
      <c r="P668" s="15"/>
      <c r="Q668" s="15"/>
      <c r="R668" s="15"/>
      <c r="S668" s="15"/>
      <c r="T668" s="15"/>
      <c r="U668" s="15"/>
      <c r="V668" s="15"/>
      <c r="W668" s="15"/>
      <c r="X668" s="15"/>
      <c r="Y668" s="15"/>
      <c r="Z668" s="15"/>
    </row>
    <row r="669" spans="1:26" ht="12.75" customHeight="1">
      <c r="A669" s="15"/>
      <c r="B669" s="15"/>
      <c r="C669" s="15"/>
      <c r="D669" s="15"/>
      <c r="E669" s="15"/>
      <c r="F669" s="15"/>
      <c r="G669" s="15"/>
      <c r="H669" s="15"/>
      <c r="I669" s="15"/>
      <c r="J669" s="15"/>
      <c r="K669" s="15"/>
      <c r="L669" s="15"/>
      <c r="M669" s="15"/>
      <c r="N669" s="15"/>
      <c r="O669" s="15"/>
      <c r="P669" s="15"/>
      <c r="Q669" s="15"/>
      <c r="R669" s="15"/>
      <c r="S669" s="15"/>
      <c r="T669" s="15"/>
      <c r="U669" s="15"/>
      <c r="V669" s="15"/>
      <c r="W669" s="15"/>
      <c r="X669" s="15"/>
      <c r="Y669" s="15"/>
      <c r="Z669" s="15"/>
    </row>
    <row r="670" spans="1:26" ht="12.75" customHeight="1">
      <c r="A670" s="15"/>
      <c r="B670" s="15"/>
      <c r="C670" s="15"/>
      <c r="D670" s="15"/>
      <c r="E670" s="15"/>
      <c r="F670" s="15"/>
      <c r="G670" s="15"/>
      <c r="H670" s="15"/>
      <c r="I670" s="15"/>
      <c r="J670" s="15"/>
      <c r="K670" s="15"/>
      <c r="L670" s="15"/>
      <c r="M670" s="15"/>
      <c r="N670" s="15"/>
      <c r="O670" s="15"/>
      <c r="P670" s="15"/>
      <c r="Q670" s="15"/>
      <c r="R670" s="15"/>
      <c r="S670" s="15"/>
      <c r="T670" s="15"/>
      <c r="U670" s="15"/>
      <c r="V670" s="15"/>
      <c r="W670" s="15"/>
      <c r="X670" s="15"/>
      <c r="Y670" s="15"/>
      <c r="Z670" s="15"/>
    </row>
    <row r="671" spans="1:26" ht="12.75" customHeight="1">
      <c r="A671" s="15"/>
      <c r="B671" s="15"/>
      <c r="C671" s="15"/>
      <c r="D671" s="15"/>
      <c r="E671" s="15"/>
      <c r="F671" s="15"/>
      <c r="G671" s="15"/>
      <c r="H671" s="15"/>
      <c r="I671" s="15"/>
      <c r="J671" s="15"/>
      <c r="K671" s="15"/>
      <c r="L671" s="15"/>
      <c r="M671" s="15"/>
      <c r="N671" s="15"/>
      <c r="O671" s="15"/>
      <c r="P671" s="15"/>
      <c r="Q671" s="15"/>
      <c r="R671" s="15"/>
      <c r="S671" s="15"/>
      <c r="T671" s="15"/>
      <c r="U671" s="15"/>
      <c r="V671" s="15"/>
      <c r="W671" s="15"/>
      <c r="X671" s="15"/>
      <c r="Y671" s="15"/>
      <c r="Z671" s="15"/>
    </row>
    <row r="672" spans="1:26" ht="12.75" customHeight="1">
      <c r="A672" s="15"/>
      <c r="B672" s="15"/>
      <c r="C672" s="15"/>
      <c r="D672" s="15"/>
      <c r="E672" s="15"/>
      <c r="F672" s="15"/>
      <c r="G672" s="15"/>
      <c r="H672" s="15"/>
      <c r="I672" s="15"/>
      <c r="J672" s="15"/>
      <c r="K672" s="15"/>
      <c r="L672" s="15"/>
      <c r="M672" s="15"/>
      <c r="N672" s="15"/>
      <c r="O672" s="15"/>
      <c r="P672" s="15"/>
      <c r="Q672" s="15"/>
      <c r="R672" s="15"/>
      <c r="S672" s="15"/>
      <c r="T672" s="15"/>
      <c r="U672" s="15"/>
      <c r="V672" s="15"/>
      <c r="W672" s="15"/>
      <c r="X672" s="15"/>
      <c r="Y672" s="15"/>
      <c r="Z672" s="15"/>
    </row>
    <row r="673" spans="1:26" ht="12.75" customHeight="1">
      <c r="A673" s="15"/>
      <c r="B673" s="15"/>
      <c r="C673" s="15"/>
      <c r="D673" s="15"/>
      <c r="E673" s="15"/>
      <c r="F673" s="15"/>
      <c r="G673" s="15"/>
      <c r="H673" s="15"/>
      <c r="I673" s="15"/>
      <c r="J673" s="15"/>
      <c r="K673" s="15"/>
      <c r="L673" s="15"/>
      <c r="M673" s="15"/>
      <c r="N673" s="15"/>
      <c r="O673" s="15"/>
      <c r="P673" s="15"/>
      <c r="Q673" s="15"/>
      <c r="R673" s="15"/>
      <c r="S673" s="15"/>
      <c r="T673" s="15"/>
      <c r="U673" s="15"/>
      <c r="V673" s="15"/>
      <c r="W673" s="15"/>
      <c r="X673" s="15"/>
      <c r="Y673" s="15"/>
      <c r="Z673" s="15"/>
    </row>
    <row r="674" spans="1:26" ht="12.75" customHeight="1">
      <c r="A674" s="15"/>
      <c r="B674" s="15"/>
      <c r="C674" s="15"/>
      <c r="D674" s="15"/>
      <c r="E674" s="15"/>
      <c r="F674" s="15"/>
      <c r="G674" s="15"/>
      <c r="H674" s="15"/>
      <c r="I674" s="15"/>
      <c r="J674" s="15"/>
      <c r="K674" s="15"/>
      <c r="L674" s="15"/>
      <c r="M674" s="15"/>
      <c r="N674" s="15"/>
      <c r="O674" s="15"/>
      <c r="P674" s="15"/>
      <c r="Q674" s="15"/>
      <c r="R674" s="15"/>
      <c r="S674" s="15"/>
      <c r="T674" s="15"/>
      <c r="U674" s="15"/>
      <c r="V674" s="15"/>
      <c r="W674" s="15"/>
      <c r="X674" s="15"/>
      <c r="Y674" s="15"/>
      <c r="Z674" s="15"/>
    </row>
    <row r="675" spans="1:26" ht="12.75" customHeight="1">
      <c r="A675" s="15"/>
      <c r="B675" s="15"/>
      <c r="C675" s="15"/>
      <c r="D675" s="15"/>
      <c r="E675" s="15"/>
      <c r="F675" s="15"/>
      <c r="G675" s="15"/>
      <c r="H675" s="15"/>
      <c r="I675" s="15"/>
      <c r="J675" s="15"/>
      <c r="K675" s="15"/>
      <c r="L675" s="15"/>
      <c r="M675" s="15"/>
      <c r="N675" s="15"/>
      <c r="O675" s="15"/>
      <c r="P675" s="15"/>
      <c r="Q675" s="15"/>
      <c r="R675" s="15"/>
      <c r="S675" s="15"/>
      <c r="T675" s="15"/>
      <c r="U675" s="15"/>
      <c r="V675" s="15"/>
      <c r="W675" s="15"/>
      <c r="X675" s="15"/>
      <c r="Y675" s="15"/>
      <c r="Z675" s="15"/>
    </row>
    <row r="676" spans="1:26" ht="12.75" customHeight="1">
      <c r="A676" s="15"/>
      <c r="B676" s="15"/>
      <c r="C676" s="15"/>
      <c r="D676" s="15"/>
      <c r="E676" s="15"/>
      <c r="F676" s="15"/>
      <c r="G676" s="15"/>
      <c r="H676" s="15"/>
      <c r="I676" s="15"/>
      <c r="J676" s="15"/>
      <c r="K676" s="15"/>
      <c r="L676" s="15"/>
      <c r="M676" s="15"/>
      <c r="N676" s="15"/>
      <c r="O676" s="15"/>
      <c r="P676" s="15"/>
      <c r="Q676" s="15"/>
      <c r="R676" s="15"/>
      <c r="S676" s="15"/>
      <c r="T676" s="15"/>
      <c r="U676" s="15"/>
      <c r="V676" s="15"/>
      <c r="W676" s="15"/>
      <c r="X676" s="15"/>
      <c r="Y676" s="15"/>
      <c r="Z676" s="15"/>
    </row>
    <row r="677" spans="1:26" ht="12.75" customHeight="1">
      <c r="A677" s="15"/>
      <c r="B677" s="15"/>
      <c r="C677" s="15"/>
      <c r="D677" s="15"/>
      <c r="E677" s="15"/>
      <c r="F677" s="15"/>
      <c r="G677" s="15"/>
      <c r="H677" s="15"/>
      <c r="I677" s="15"/>
      <c r="J677" s="15"/>
      <c r="K677" s="15"/>
      <c r="L677" s="15"/>
      <c r="M677" s="15"/>
      <c r="N677" s="15"/>
      <c r="O677" s="15"/>
      <c r="P677" s="15"/>
      <c r="Q677" s="15"/>
      <c r="R677" s="15"/>
      <c r="S677" s="15"/>
      <c r="T677" s="15"/>
      <c r="U677" s="15"/>
      <c r="V677" s="15"/>
      <c r="W677" s="15"/>
      <c r="X677" s="15"/>
      <c r="Y677" s="15"/>
      <c r="Z677" s="15"/>
    </row>
    <row r="678" spans="1:26" ht="12.75" customHeight="1">
      <c r="A678" s="15"/>
      <c r="B678" s="15"/>
      <c r="C678" s="15"/>
      <c r="D678" s="15"/>
      <c r="E678" s="15"/>
      <c r="F678" s="15"/>
      <c r="G678" s="15"/>
      <c r="H678" s="15"/>
      <c r="I678" s="15"/>
      <c r="J678" s="15"/>
      <c r="K678" s="15"/>
      <c r="L678" s="15"/>
      <c r="M678" s="15"/>
      <c r="N678" s="15"/>
      <c r="O678" s="15"/>
      <c r="P678" s="15"/>
      <c r="Q678" s="15"/>
      <c r="R678" s="15"/>
      <c r="S678" s="15"/>
      <c r="T678" s="15"/>
      <c r="U678" s="15"/>
      <c r="V678" s="15"/>
      <c r="W678" s="15"/>
      <c r="X678" s="15"/>
      <c r="Y678" s="15"/>
      <c r="Z678" s="15"/>
    </row>
    <row r="679" spans="1:26" ht="12.75" customHeight="1">
      <c r="A679" s="15"/>
      <c r="B679" s="15"/>
      <c r="C679" s="15"/>
      <c r="D679" s="15"/>
      <c r="E679" s="15"/>
      <c r="F679" s="15"/>
      <c r="G679" s="15"/>
      <c r="H679" s="15"/>
      <c r="I679" s="15"/>
      <c r="J679" s="15"/>
      <c r="K679" s="15"/>
      <c r="L679" s="15"/>
      <c r="M679" s="15"/>
      <c r="N679" s="15"/>
      <c r="O679" s="15"/>
      <c r="P679" s="15"/>
      <c r="Q679" s="15"/>
      <c r="R679" s="15"/>
      <c r="S679" s="15"/>
      <c r="T679" s="15"/>
      <c r="U679" s="15"/>
      <c r="V679" s="15"/>
      <c r="W679" s="15"/>
      <c r="X679" s="15"/>
      <c r="Y679" s="15"/>
      <c r="Z679" s="15"/>
    </row>
    <row r="680" spans="1:26" ht="12.75" customHeight="1">
      <c r="A680" s="15"/>
      <c r="B680" s="15"/>
      <c r="C680" s="15"/>
      <c r="D680" s="15"/>
      <c r="E680" s="15"/>
      <c r="F680" s="15"/>
      <c r="G680" s="15"/>
      <c r="H680" s="15"/>
      <c r="I680" s="15"/>
      <c r="J680" s="15"/>
      <c r="K680" s="15"/>
      <c r="L680" s="15"/>
      <c r="M680" s="15"/>
      <c r="N680" s="15"/>
      <c r="O680" s="15"/>
      <c r="P680" s="15"/>
      <c r="Q680" s="15"/>
      <c r="R680" s="15"/>
      <c r="S680" s="15"/>
      <c r="T680" s="15"/>
      <c r="U680" s="15"/>
      <c r="V680" s="15"/>
      <c r="W680" s="15"/>
      <c r="X680" s="15"/>
      <c r="Y680" s="15"/>
      <c r="Z680" s="15"/>
    </row>
    <row r="681" spans="1:26" ht="12.75" customHeight="1">
      <c r="A681" s="15"/>
      <c r="B681" s="15"/>
      <c r="C681" s="15"/>
      <c r="D681" s="15"/>
      <c r="E681" s="15"/>
      <c r="F681" s="15"/>
      <c r="G681" s="15"/>
      <c r="H681" s="15"/>
      <c r="I681" s="15"/>
      <c r="J681" s="15"/>
      <c r="K681" s="15"/>
      <c r="L681" s="15"/>
      <c r="M681" s="15"/>
      <c r="N681" s="15"/>
      <c r="O681" s="15"/>
      <c r="P681" s="15"/>
      <c r="Q681" s="15"/>
      <c r="R681" s="15"/>
      <c r="S681" s="15"/>
      <c r="T681" s="15"/>
      <c r="U681" s="15"/>
      <c r="V681" s="15"/>
      <c r="W681" s="15"/>
      <c r="X681" s="15"/>
      <c r="Y681" s="15"/>
      <c r="Z681" s="15"/>
    </row>
    <row r="682" spans="1:26" ht="12.75" customHeight="1">
      <c r="A682" s="15"/>
      <c r="B682" s="15"/>
      <c r="C682" s="15"/>
      <c r="D682" s="15"/>
      <c r="E682" s="15"/>
      <c r="F682" s="15"/>
      <c r="G682" s="15"/>
      <c r="H682" s="15"/>
      <c r="I682" s="15"/>
      <c r="J682" s="15"/>
      <c r="K682" s="15"/>
      <c r="L682" s="15"/>
      <c r="M682" s="15"/>
      <c r="N682" s="15"/>
      <c r="O682" s="15"/>
      <c r="P682" s="15"/>
      <c r="Q682" s="15"/>
      <c r="R682" s="15"/>
      <c r="S682" s="15"/>
      <c r="T682" s="15"/>
      <c r="U682" s="15"/>
      <c r="V682" s="15"/>
      <c r="W682" s="15"/>
      <c r="X682" s="15"/>
      <c r="Y682" s="15"/>
      <c r="Z682" s="15"/>
    </row>
    <row r="683" spans="1:26" ht="12.75" customHeight="1">
      <c r="A683" s="15"/>
      <c r="B683" s="15"/>
      <c r="C683" s="15"/>
      <c r="D683" s="15"/>
      <c r="E683" s="15"/>
      <c r="F683" s="15"/>
      <c r="G683" s="15"/>
      <c r="H683" s="15"/>
      <c r="I683" s="15"/>
      <c r="J683" s="15"/>
      <c r="K683" s="15"/>
      <c r="L683" s="15"/>
      <c r="M683" s="15"/>
      <c r="N683" s="15"/>
      <c r="O683" s="15"/>
      <c r="P683" s="15"/>
      <c r="Q683" s="15"/>
      <c r="R683" s="15"/>
      <c r="S683" s="15"/>
      <c r="T683" s="15"/>
      <c r="U683" s="15"/>
      <c r="V683" s="15"/>
      <c r="W683" s="15"/>
      <c r="X683" s="15"/>
      <c r="Y683" s="15"/>
      <c r="Z683" s="15"/>
    </row>
    <row r="684" spans="1:26" ht="12.75" customHeight="1">
      <c r="A684" s="15"/>
      <c r="B684" s="15"/>
      <c r="C684" s="15"/>
      <c r="D684" s="15"/>
      <c r="E684" s="15"/>
      <c r="F684" s="15"/>
      <c r="G684" s="15"/>
      <c r="H684" s="15"/>
      <c r="I684" s="15"/>
      <c r="J684" s="15"/>
      <c r="K684" s="15"/>
      <c r="L684" s="15"/>
      <c r="M684" s="15"/>
      <c r="N684" s="15"/>
      <c r="O684" s="15"/>
      <c r="P684" s="15"/>
      <c r="Q684" s="15"/>
      <c r="R684" s="15"/>
      <c r="S684" s="15"/>
      <c r="T684" s="15"/>
      <c r="U684" s="15"/>
      <c r="V684" s="15"/>
      <c r="W684" s="15"/>
      <c r="X684" s="15"/>
      <c r="Y684" s="15"/>
      <c r="Z684" s="15"/>
    </row>
    <row r="685" spans="1:26" ht="12.75" customHeight="1">
      <c r="A685" s="15"/>
      <c r="B685" s="15"/>
      <c r="C685" s="15"/>
      <c r="D685" s="15"/>
      <c r="E685" s="15"/>
      <c r="F685" s="15"/>
      <c r="G685" s="15"/>
      <c r="H685" s="15"/>
      <c r="I685" s="15"/>
      <c r="J685" s="15"/>
      <c r="K685" s="15"/>
      <c r="L685" s="15"/>
      <c r="M685" s="15"/>
      <c r="N685" s="15"/>
      <c r="O685" s="15"/>
      <c r="P685" s="15"/>
      <c r="Q685" s="15"/>
      <c r="R685" s="15"/>
      <c r="S685" s="15"/>
      <c r="T685" s="15"/>
      <c r="U685" s="15"/>
      <c r="V685" s="15"/>
      <c r="W685" s="15"/>
      <c r="X685" s="15"/>
      <c r="Y685" s="15"/>
      <c r="Z685" s="15"/>
    </row>
    <row r="686" spans="1:26" ht="12.75" customHeight="1">
      <c r="A686" s="15"/>
      <c r="B686" s="15"/>
      <c r="C686" s="15"/>
      <c r="D686" s="15"/>
      <c r="E686" s="15"/>
      <c r="F686" s="15"/>
      <c r="G686" s="15"/>
      <c r="H686" s="15"/>
      <c r="I686" s="15"/>
      <c r="J686" s="15"/>
      <c r="K686" s="15"/>
      <c r="L686" s="15"/>
      <c r="M686" s="15"/>
      <c r="N686" s="15"/>
      <c r="O686" s="15"/>
      <c r="P686" s="15"/>
      <c r="Q686" s="15"/>
      <c r="R686" s="15"/>
      <c r="S686" s="15"/>
      <c r="T686" s="15"/>
      <c r="U686" s="15"/>
      <c r="V686" s="15"/>
      <c r="W686" s="15"/>
      <c r="X686" s="15"/>
      <c r="Y686" s="15"/>
      <c r="Z686" s="15"/>
    </row>
    <row r="687" spans="1:26" ht="12.75" customHeight="1">
      <c r="A687" s="15"/>
      <c r="B687" s="15"/>
      <c r="C687" s="15"/>
      <c r="D687" s="15"/>
      <c r="E687" s="15"/>
      <c r="F687" s="15"/>
      <c r="G687" s="15"/>
      <c r="H687" s="15"/>
      <c r="I687" s="15"/>
      <c r="J687" s="15"/>
      <c r="K687" s="15"/>
      <c r="L687" s="15"/>
      <c r="M687" s="15"/>
      <c r="N687" s="15"/>
      <c r="O687" s="15"/>
      <c r="P687" s="15"/>
      <c r="Q687" s="15"/>
      <c r="R687" s="15"/>
      <c r="S687" s="15"/>
      <c r="T687" s="15"/>
      <c r="U687" s="15"/>
      <c r="V687" s="15"/>
      <c r="W687" s="15"/>
      <c r="X687" s="15"/>
      <c r="Y687" s="15"/>
      <c r="Z687" s="15"/>
    </row>
    <row r="688" spans="1:26" ht="12.75" customHeight="1">
      <c r="A688" s="15"/>
      <c r="B688" s="15"/>
      <c r="C688" s="15"/>
      <c r="D688" s="15"/>
      <c r="E688" s="15"/>
      <c r="F688" s="15"/>
      <c r="G688" s="15"/>
      <c r="H688" s="15"/>
      <c r="I688" s="15"/>
      <c r="J688" s="15"/>
      <c r="K688" s="15"/>
      <c r="L688" s="15"/>
      <c r="M688" s="15"/>
      <c r="N688" s="15"/>
      <c r="O688" s="15"/>
      <c r="P688" s="15"/>
      <c r="Q688" s="15"/>
      <c r="R688" s="15"/>
      <c r="S688" s="15"/>
      <c r="T688" s="15"/>
      <c r="U688" s="15"/>
      <c r="V688" s="15"/>
      <c r="W688" s="15"/>
      <c r="X688" s="15"/>
      <c r="Y688" s="15"/>
      <c r="Z688" s="15"/>
    </row>
    <row r="689" spans="1:26" ht="12.75" customHeight="1">
      <c r="A689" s="15"/>
      <c r="B689" s="15"/>
      <c r="C689" s="15"/>
      <c r="D689" s="15"/>
      <c r="E689" s="15"/>
      <c r="F689" s="15"/>
      <c r="G689" s="15"/>
      <c r="H689" s="15"/>
      <c r="I689" s="15"/>
      <c r="J689" s="15"/>
      <c r="K689" s="15"/>
      <c r="L689" s="15"/>
      <c r="M689" s="15"/>
      <c r="N689" s="15"/>
      <c r="O689" s="15"/>
      <c r="P689" s="15"/>
      <c r="Q689" s="15"/>
      <c r="R689" s="15"/>
      <c r="S689" s="15"/>
      <c r="T689" s="15"/>
      <c r="U689" s="15"/>
      <c r="V689" s="15"/>
      <c r="W689" s="15"/>
      <c r="X689" s="15"/>
      <c r="Y689" s="15"/>
      <c r="Z689" s="15"/>
    </row>
    <row r="690" spans="1:26" ht="12.75" customHeight="1">
      <c r="A690" s="15"/>
      <c r="B690" s="15"/>
      <c r="C690" s="15"/>
      <c r="D690" s="15"/>
      <c r="E690" s="15"/>
      <c r="F690" s="15"/>
      <c r="G690" s="15"/>
      <c r="H690" s="15"/>
      <c r="I690" s="15"/>
      <c r="J690" s="15"/>
      <c r="K690" s="15"/>
      <c r="L690" s="15"/>
      <c r="M690" s="15"/>
      <c r="N690" s="15"/>
      <c r="O690" s="15"/>
      <c r="P690" s="15"/>
      <c r="Q690" s="15"/>
      <c r="R690" s="15"/>
      <c r="S690" s="15"/>
      <c r="T690" s="15"/>
      <c r="U690" s="15"/>
      <c r="V690" s="15"/>
      <c r="W690" s="15"/>
      <c r="X690" s="15"/>
      <c r="Y690" s="15"/>
      <c r="Z690" s="15"/>
    </row>
    <row r="691" spans="1:26" ht="12.75" customHeight="1">
      <c r="A691" s="15"/>
      <c r="B691" s="15"/>
      <c r="C691" s="15"/>
      <c r="D691" s="15"/>
      <c r="E691" s="15"/>
      <c r="F691" s="15"/>
      <c r="G691" s="15"/>
      <c r="H691" s="15"/>
      <c r="I691" s="15"/>
      <c r="J691" s="15"/>
      <c r="K691" s="15"/>
      <c r="L691" s="15"/>
      <c r="M691" s="15"/>
      <c r="N691" s="15"/>
      <c r="O691" s="15"/>
      <c r="P691" s="15"/>
      <c r="Q691" s="15"/>
      <c r="R691" s="15"/>
      <c r="S691" s="15"/>
      <c r="T691" s="15"/>
      <c r="U691" s="15"/>
      <c r="V691" s="15"/>
      <c r="W691" s="15"/>
      <c r="X691" s="15"/>
      <c r="Y691" s="15"/>
      <c r="Z691" s="15"/>
    </row>
    <row r="692" spans="1:26" ht="12.75" customHeight="1">
      <c r="A692" s="15"/>
      <c r="B692" s="15"/>
      <c r="C692" s="15"/>
      <c r="D692" s="15"/>
      <c r="E692" s="15"/>
      <c r="F692" s="15"/>
      <c r="G692" s="15"/>
      <c r="H692" s="15"/>
      <c r="I692" s="15"/>
      <c r="J692" s="15"/>
      <c r="K692" s="15"/>
      <c r="L692" s="15"/>
      <c r="M692" s="15"/>
      <c r="N692" s="15"/>
      <c r="O692" s="15"/>
      <c r="P692" s="15"/>
      <c r="Q692" s="15"/>
      <c r="R692" s="15"/>
      <c r="S692" s="15"/>
      <c r="T692" s="15"/>
      <c r="U692" s="15"/>
      <c r="V692" s="15"/>
      <c r="W692" s="15"/>
      <c r="X692" s="15"/>
      <c r="Y692" s="15"/>
      <c r="Z692" s="15"/>
    </row>
    <row r="693" spans="1:26" ht="12.75" customHeight="1">
      <c r="A693" s="15"/>
      <c r="B693" s="15"/>
      <c r="C693" s="15"/>
      <c r="D693" s="15"/>
      <c r="E693" s="15"/>
      <c r="F693" s="15"/>
      <c r="G693" s="15"/>
      <c r="H693" s="15"/>
      <c r="I693" s="15"/>
      <c r="J693" s="15"/>
      <c r="K693" s="15"/>
      <c r="L693" s="15"/>
      <c r="M693" s="15"/>
      <c r="N693" s="15"/>
      <c r="O693" s="15"/>
      <c r="P693" s="15"/>
      <c r="Q693" s="15"/>
      <c r="R693" s="15"/>
      <c r="S693" s="15"/>
      <c r="T693" s="15"/>
      <c r="U693" s="15"/>
      <c r="V693" s="15"/>
      <c r="W693" s="15"/>
      <c r="X693" s="15"/>
      <c r="Y693" s="15"/>
      <c r="Z693" s="15"/>
    </row>
    <row r="694" spans="1:26" ht="12.75" customHeight="1">
      <c r="A694" s="15"/>
      <c r="B694" s="15"/>
      <c r="C694" s="15"/>
      <c r="D694" s="15"/>
      <c r="E694" s="15"/>
      <c r="F694" s="15"/>
      <c r="G694" s="15"/>
      <c r="H694" s="15"/>
      <c r="I694" s="15"/>
      <c r="J694" s="15"/>
      <c r="K694" s="15"/>
      <c r="L694" s="15"/>
      <c r="M694" s="15"/>
      <c r="N694" s="15"/>
      <c r="O694" s="15"/>
      <c r="P694" s="15"/>
      <c r="Q694" s="15"/>
      <c r="R694" s="15"/>
      <c r="S694" s="15"/>
      <c r="T694" s="15"/>
      <c r="U694" s="15"/>
      <c r="V694" s="15"/>
      <c r="W694" s="15"/>
      <c r="X694" s="15"/>
      <c r="Y694" s="15"/>
      <c r="Z694" s="15"/>
    </row>
    <row r="695" spans="1:26" ht="12.75" customHeight="1">
      <c r="A695" s="15"/>
      <c r="B695" s="15"/>
      <c r="C695" s="15"/>
      <c r="D695" s="15"/>
      <c r="E695" s="15"/>
      <c r="F695" s="15"/>
      <c r="G695" s="15"/>
      <c r="H695" s="15"/>
      <c r="I695" s="15"/>
      <c r="J695" s="15"/>
      <c r="K695" s="15"/>
      <c r="L695" s="15"/>
      <c r="M695" s="15"/>
      <c r="N695" s="15"/>
      <c r="O695" s="15"/>
      <c r="P695" s="15"/>
      <c r="Q695" s="15"/>
      <c r="R695" s="15"/>
      <c r="S695" s="15"/>
      <c r="T695" s="15"/>
      <c r="U695" s="15"/>
      <c r="V695" s="15"/>
      <c r="W695" s="15"/>
      <c r="X695" s="15"/>
      <c r="Y695" s="15"/>
      <c r="Z695" s="15"/>
    </row>
    <row r="696" spans="1:26" ht="12.75" customHeight="1">
      <c r="A696" s="15"/>
      <c r="B696" s="15"/>
      <c r="C696" s="15"/>
      <c r="D696" s="15"/>
      <c r="E696" s="15"/>
      <c r="F696" s="15"/>
      <c r="G696" s="15"/>
      <c r="H696" s="15"/>
      <c r="I696" s="15"/>
      <c r="J696" s="15"/>
      <c r="K696" s="15"/>
      <c r="L696" s="15"/>
      <c r="M696" s="15"/>
      <c r="N696" s="15"/>
      <c r="O696" s="15"/>
      <c r="P696" s="15"/>
      <c r="Q696" s="15"/>
      <c r="R696" s="15"/>
      <c r="S696" s="15"/>
      <c r="T696" s="15"/>
      <c r="U696" s="15"/>
      <c r="V696" s="15"/>
      <c r="W696" s="15"/>
      <c r="X696" s="15"/>
      <c r="Y696" s="15"/>
      <c r="Z696" s="15"/>
    </row>
    <row r="697" spans="1:26" ht="12.75" customHeight="1">
      <c r="A697" s="15"/>
      <c r="B697" s="15"/>
      <c r="C697" s="15"/>
      <c r="D697" s="15"/>
      <c r="E697" s="15"/>
      <c r="F697" s="15"/>
      <c r="G697" s="15"/>
      <c r="H697" s="15"/>
      <c r="I697" s="15"/>
      <c r="J697" s="15"/>
      <c r="K697" s="15"/>
      <c r="L697" s="15"/>
      <c r="M697" s="15"/>
      <c r="N697" s="15"/>
      <c r="O697" s="15"/>
      <c r="P697" s="15"/>
      <c r="Q697" s="15"/>
      <c r="R697" s="15"/>
      <c r="S697" s="15"/>
      <c r="T697" s="15"/>
      <c r="U697" s="15"/>
      <c r="V697" s="15"/>
      <c r="W697" s="15"/>
      <c r="X697" s="15"/>
      <c r="Y697" s="15"/>
      <c r="Z697" s="15"/>
    </row>
    <row r="698" spans="1:26" ht="12.75" customHeight="1">
      <c r="A698" s="15"/>
      <c r="B698" s="15"/>
      <c r="C698" s="15"/>
      <c r="D698" s="15"/>
      <c r="E698" s="15"/>
      <c r="F698" s="15"/>
      <c r="G698" s="15"/>
      <c r="H698" s="15"/>
      <c r="I698" s="15"/>
      <c r="J698" s="15"/>
      <c r="K698" s="15"/>
      <c r="L698" s="15"/>
      <c r="M698" s="15"/>
      <c r="N698" s="15"/>
      <c r="O698" s="15"/>
      <c r="P698" s="15"/>
      <c r="Q698" s="15"/>
      <c r="R698" s="15"/>
      <c r="S698" s="15"/>
      <c r="T698" s="15"/>
      <c r="U698" s="15"/>
      <c r="V698" s="15"/>
      <c r="W698" s="15"/>
      <c r="X698" s="15"/>
      <c r="Y698" s="15"/>
      <c r="Z698" s="15"/>
    </row>
    <row r="699" spans="1:26" ht="12.75" customHeight="1">
      <c r="A699" s="15"/>
      <c r="B699" s="15"/>
      <c r="C699" s="15"/>
      <c r="D699" s="15"/>
      <c r="E699" s="15"/>
      <c r="F699" s="15"/>
      <c r="G699" s="15"/>
      <c r="H699" s="15"/>
      <c r="I699" s="15"/>
      <c r="J699" s="15"/>
      <c r="K699" s="15"/>
      <c r="L699" s="15"/>
      <c r="M699" s="15"/>
      <c r="N699" s="15"/>
      <c r="O699" s="15"/>
      <c r="P699" s="15"/>
      <c r="Q699" s="15"/>
      <c r="R699" s="15"/>
      <c r="S699" s="15"/>
      <c r="T699" s="15"/>
      <c r="U699" s="15"/>
      <c r="V699" s="15"/>
      <c r="W699" s="15"/>
      <c r="X699" s="15"/>
      <c r="Y699" s="15"/>
      <c r="Z699" s="15"/>
    </row>
    <row r="700" spans="1:26" ht="12.75" customHeight="1">
      <c r="A700" s="15"/>
      <c r="B700" s="15"/>
      <c r="C700" s="15"/>
      <c r="D700" s="15"/>
      <c r="E700" s="15"/>
      <c r="F700" s="15"/>
      <c r="G700" s="15"/>
      <c r="H700" s="15"/>
      <c r="I700" s="15"/>
      <c r="J700" s="15"/>
      <c r="K700" s="15"/>
      <c r="L700" s="15"/>
      <c r="M700" s="15"/>
      <c r="N700" s="15"/>
      <c r="O700" s="15"/>
      <c r="P700" s="15"/>
      <c r="Q700" s="15"/>
      <c r="R700" s="15"/>
      <c r="S700" s="15"/>
      <c r="T700" s="15"/>
      <c r="U700" s="15"/>
      <c r="V700" s="15"/>
      <c r="W700" s="15"/>
      <c r="X700" s="15"/>
      <c r="Y700" s="15"/>
      <c r="Z700" s="15"/>
    </row>
    <row r="701" spans="1:26" ht="12.75" customHeight="1">
      <c r="A701" s="15"/>
      <c r="B701" s="15"/>
      <c r="C701" s="15"/>
      <c r="D701" s="15"/>
      <c r="E701" s="15"/>
      <c r="F701" s="15"/>
      <c r="G701" s="15"/>
      <c r="H701" s="15"/>
      <c r="I701" s="15"/>
      <c r="J701" s="15"/>
      <c r="K701" s="15"/>
      <c r="L701" s="15"/>
      <c r="M701" s="15"/>
      <c r="N701" s="15"/>
      <c r="O701" s="15"/>
      <c r="P701" s="15"/>
      <c r="Q701" s="15"/>
      <c r="R701" s="15"/>
      <c r="S701" s="15"/>
      <c r="T701" s="15"/>
      <c r="U701" s="15"/>
      <c r="V701" s="15"/>
      <c r="W701" s="15"/>
      <c r="X701" s="15"/>
      <c r="Y701" s="15"/>
      <c r="Z701" s="15"/>
    </row>
    <row r="702" spans="1:26" ht="12.75" customHeight="1">
      <c r="A702" s="15"/>
      <c r="B702" s="15"/>
      <c r="C702" s="15"/>
      <c r="D702" s="15"/>
      <c r="E702" s="15"/>
      <c r="F702" s="15"/>
      <c r="G702" s="15"/>
      <c r="H702" s="15"/>
      <c r="I702" s="15"/>
      <c r="J702" s="15"/>
      <c r="K702" s="15"/>
      <c r="L702" s="15"/>
      <c r="M702" s="15"/>
      <c r="N702" s="15"/>
      <c r="O702" s="15"/>
      <c r="P702" s="15"/>
      <c r="Q702" s="15"/>
      <c r="R702" s="15"/>
      <c r="S702" s="15"/>
      <c r="T702" s="15"/>
      <c r="U702" s="15"/>
      <c r="V702" s="15"/>
      <c r="W702" s="15"/>
      <c r="X702" s="15"/>
      <c r="Y702" s="15"/>
      <c r="Z702" s="15"/>
    </row>
    <row r="703" spans="1:26" ht="12.75" customHeight="1">
      <c r="A703" s="15"/>
      <c r="B703" s="15"/>
      <c r="C703" s="15"/>
      <c r="D703" s="15"/>
      <c r="E703" s="15"/>
      <c r="F703" s="15"/>
      <c r="G703" s="15"/>
      <c r="H703" s="15"/>
      <c r="I703" s="15"/>
      <c r="J703" s="15"/>
      <c r="K703" s="15"/>
      <c r="L703" s="15"/>
      <c r="M703" s="15"/>
      <c r="N703" s="15"/>
      <c r="O703" s="15"/>
      <c r="P703" s="15"/>
      <c r="Q703" s="15"/>
      <c r="R703" s="15"/>
      <c r="S703" s="15"/>
      <c r="T703" s="15"/>
      <c r="U703" s="15"/>
      <c r="V703" s="15"/>
      <c r="W703" s="15"/>
      <c r="X703" s="15"/>
      <c r="Y703" s="15"/>
      <c r="Z703" s="15"/>
    </row>
    <row r="704" spans="1:26" ht="12.75" customHeight="1">
      <c r="A704" s="15"/>
      <c r="B704" s="15"/>
      <c r="C704" s="15"/>
      <c r="D704" s="15"/>
      <c r="E704" s="15"/>
      <c r="F704" s="15"/>
      <c r="G704" s="15"/>
      <c r="H704" s="15"/>
      <c r="I704" s="15"/>
      <c r="J704" s="15"/>
      <c r="K704" s="15"/>
      <c r="L704" s="15"/>
      <c r="M704" s="15"/>
      <c r="N704" s="15"/>
      <c r="O704" s="15"/>
      <c r="P704" s="15"/>
      <c r="Q704" s="15"/>
      <c r="R704" s="15"/>
      <c r="S704" s="15"/>
      <c r="T704" s="15"/>
      <c r="U704" s="15"/>
      <c r="V704" s="15"/>
      <c r="W704" s="15"/>
      <c r="X704" s="15"/>
      <c r="Y704" s="15"/>
      <c r="Z704" s="15"/>
    </row>
    <row r="705" spans="1:26" ht="12.75" customHeight="1">
      <c r="A705" s="15"/>
      <c r="B705" s="15"/>
      <c r="C705" s="15"/>
      <c r="D705" s="15"/>
      <c r="E705" s="15"/>
      <c r="F705" s="15"/>
      <c r="G705" s="15"/>
      <c r="H705" s="15"/>
      <c r="I705" s="15"/>
      <c r="J705" s="15"/>
      <c r="K705" s="15"/>
      <c r="L705" s="15"/>
      <c r="M705" s="15"/>
      <c r="N705" s="15"/>
      <c r="O705" s="15"/>
      <c r="P705" s="15"/>
      <c r="Q705" s="15"/>
      <c r="R705" s="15"/>
      <c r="S705" s="15"/>
      <c r="T705" s="15"/>
      <c r="U705" s="15"/>
      <c r="V705" s="15"/>
      <c r="W705" s="15"/>
      <c r="X705" s="15"/>
      <c r="Y705" s="15"/>
      <c r="Z705" s="15"/>
    </row>
    <row r="706" spans="1:26" ht="12.75" customHeight="1">
      <c r="A706" s="15"/>
      <c r="B706" s="15"/>
      <c r="C706" s="15"/>
      <c r="D706" s="15"/>
      <c r="E706" s="15"/>
      <c r="F706" s="15"/>
      <c r="G706" s="15"/>
      <c r="H706" s="15"/>
      <c r="I706" s="15"/>
      <c r="J706" s="15"/>
      <c r="K706" s="15"/>
      <c r="L706" s="15"/>
      <c r="M706" s="15"/>
      <c r="N706" s="15"/>
      <c r="O706" s="15"/>
      <c r="P706" s="15"/>
      <c r="Q706" s="15"/>
      <c r="R706" s="15"/>
      <c r="S706" s="15"/>
      <c r="T706" s="15"/>
      <c r="U706" s="15"/>
      <c r="V706" s="15"/>
      <c r="W706" s="15"/>
      <c r="X706" s="15"/>
      <c r="Y706" s="15"/>
      <c r="Z706" s="15"/>
    </row>
    <row r="707" spans="1:26" ht="12.75" customHeight="1">
      <c r="A707" s="15"/>
      <c r="B707" s="15"/>
      <c r="C707" s="15"/>
      <c r="D707" s="15"/>
      <c r="E707" s="15"/>
      <c r="F707" s="15"/>
      <c r="G707" s="15"/>
      <c r="H707" s="15"/>
      <c r="I707" s="15"/>
      <c r="J707" s="15"/>
      <c r="K707" s="15"/>
      <c r="L707" s="15"/>
      <c r="M707" s="15"/>
      <c r="N707" s="15"/>
      <c r="O707" s="15"/>
      <c r="P707" s="15"/>
      <c r="Q707" s="15"/>
      <c r="R707" s="15"/>
      <c r="S707" s="15"/>
      <c r="T707" s="15"/>
      <c r="U707" s="15"/>
      <c r="V707" s="15"/>
      <c r="W707" s="15"/>
      <c r="X707" s="15"/>
      <c r="Y707" s="15"/>
      <c r="Z707" s="15"/>
    </row>
    <row r="708" spans="1:26" ht="12.75" customHeight="1">
      <c r="A708" s="15"/>
      <c r="B708" s="15"/>
      <c r="C708" s="15"/>
      <c r="D708" s="15"/>
      <c r="E708" s="15"/>
      <c r="F708" s="15"/>
      <c r="G708" s="15"/>
      <c r="H708" s="15"/>
      <c r="I708" s="15"/>
      <c r="J708" s="15"/>
      <c r="K708" s="15"/>
      <c r="L708" s="15"/>
      <c r="M708" s="15"/>
      <c r="N708" s="15"/>
      <c r="O708" s="15"/>
      <c r="P708" s="15"/>
      <c r="Q708" s="15"/>
      <c r="R708" s="15"/>
      <c r="S708" s="15"/>
      <c r="T708" s="15"/>
      <c r="U708" s="15"/>
      <c r="V708" s="15"/>
      <c r="W708" s="15"/>
      <c r="X708" s="15"/>
      <c r="Y708" s="15"/>
      <c r="Z708" s="15"/>
    </row>
    <row r="709" spans="1:26" ht="12.75" customHeight="1">
      <c r="A709" s="15"/>
      <c r="B709" s="15"/>
      <c r="C709" s="15"/>
      <c r="D709" s="15"/>
      <c r="E709" s="15"/>
      <c r="F709" s="15"/>
      <c r="G709" s="15"/>
      <c r="H709" s="15"/>
      <c r="I709" s="15"/>
      <c r="J709" s="15"/>
      <c r="K709" s="15"/>
      <c r="L709" s="15"/>
      <c r="M709" s="15"/>
      <c r="N709" s="15"/>
      <c r="O709" s="15"/>
      <c r="P709" s="15"/>
      <c r="Q709" s="15"/>
      <c r="R709" s="15"/>
      <c r="S709" s="15"/>
      <c r="T709" s="15"/>
      <c r="U709" s="15"/>
      <c r="V709" s="15"/>
      <c r="W709" s="15"/>
      <c r="X709" s="15"/>
      <c r="Y709" s="15"/>
      <c r="Z709" s="15"/>
    </row>
    <row r="710" spans="1:26" ht="12.75" customHeight="1">
      <c r="A710" s="15"/>
      <c r="B710" s="15"/>
      <c r="C710" s="15"/>
      <c r="D710" s="15"/>
      <c r="E710" s="15"/>
      <c r="F710" s="15"/>
      <c r="G710" s="15"/>
      <c r="H710" s="15"/>
      <c r="I710" s="15"/>
      <c r="J710" s="15"/>
      <c r="K710" s="15"/>
      <c r="L710" s="15"/>
      <c r="M710" s="15"/>
      <c r="N710" s="15"/>
      <c r="O710" s="15"/>
      <c r="P710" s="15"/>
      <c r="Q710" s="15"/>
      <c r="R710" s="15"/>
      <c r="S710" s="15"/>
      <c r="T710" s="15"/>
      <c r="U710" s="15"/>
      <c r="V710" s="15"/>
      <c r="W710" s="15"/>
      <c r="X710" s="15"/>
      <c r="Y710" s="15"/>
      <c r="Z710" s="15"/>
    </row>
    <row r="711" spans="1:26" ht="12.75" customHeight="1">
      <c r="A711" s="15"/>
      <c r="B711" s="15"/>
      <c r="C711" s="15"/>
      <c r="D711" s="15"/>
      <c r="E711" s="15"/>
      <c r="F711" s="15"/>
      <c r="G711" s="15"/>
      <c r="H711" s="15"/>
      <c r="I711" s="15"/>
      <c r="J711" s="15"/>
      <c r="K711" s="15"/>
      <c r="L711" s="15"/>
      <c r="M711" s="15"/>
      <c r="N711" s="15"/>
      <c r="O711" s="15"/>
      <c r="P711" s="15"/>
      <c r="Q711" s="15"/>
      <c r="R711" s="15"/>
      <c r="S711" s="15"/>
      <c r="T711" s="15"/>
      <c r="U711" s="15"/>
      <c r="V711" s="15"/>
      <c r="W711" s="15"/>
      <c r="X711" s="15"/>
      <c r="Y711" s="15"/>
      <c r="Z711" s="15"/>
    </row>
    <row r="712" spans="1:26" ht="12.75" customHeight="1">
      <c r="A712" s="15"/>
      <c r="B712" s="15"/>
      <c r="C712" s="15"/>
      <c r="D712" s="15"/>
      <c r="E712" s="15"/>
      <c r="F712" s="15"/>
      <c r="G712" s="15"/>
      <c r="H712" s="15"/>
      <c r="I712" s="15"/>
      <c r="J712" s="15"/>
      <c r="K712" s="15"/>
      <c r="L712" s="15"/>
      <c r="M712" s="15"/>
      <c r="N712" s="15"/>
      <c r="O712" s="15"/>
      <c r="P712" s="15"/>
      <c r="Q712" s="15"/>
      <c r="R712" s="15"/>
      <c r="S712" s="15"/>
      <c r="T712" s="15"/>
      <c r="U712" s="15"/>
      <c r="V712" s="15"/>
      <c r="W712" s="15"/>
      <c r="X712" s="15"/>
      <c r="Y712" s="15"/>
      <c r="Z712" s="15"/>
    </row>
    <row r="713" spans="1:26" ht="12.75" customHeight="1">
      <c r="A713" s="15"/>
      <c r="B713" s="15"/>
      <c r="C713" s="15"/>
      <c r="D713" s="15"/>
      <c r="E713" s="15"/>
      <c r="F713" s="15"/>
      <c r="G713" s="15"/>
      <c r="H713" s="15"/>
      <c r="I713" s="15"/>
      <c r="J713" s="15"/>
      <c r="K713" s="15"/>
      <c r="L713" s="15"/>
      <c r="M713" s="15"/>
      <c r="N713" s="15"/>
      <c r="O713" s="15"/>
      <c r="P713" s="15"/>
      <c r="Q713" s="15"/>
      <c r="R713" s="15"/>
      <c r="S713" s="15"/>
      <c r="T713" s="15"/>
      <c r="U713" s="15"/>
      <c r="V713" s="15"/>
      <c r="W713" s="15"/>
      <c r="X713" s="15"/>
      <c r="Y713" s="15"/>
      <c r="Z713" s="15"/>
    </row>
    <row r="714" spans="1:26" ht="12.75" customHeight="1">
      <c r="A714" s="15"/>
      <c r="B714" s="15"/>
      <c r="C714" s="15"/>
      <c r="D714" s="15"/>
      <c r="E714" s="15"/>
      <c r="F714" s="15"/>
      <c r="G714" s="15"/>
      <c r="H714" s="15"/>
      <c r="I714" s="15"/>
      <c r="J714" s="15"/>
      <c r="K714" s="15"/>
      <c r="L714" s="15"/>
      <c r="M714" s="15"/>
      <c r="N714" s="15"/>
      <c r="O714" s="15"/>
      <c r="P714" s="15"/>
      <c r="Q714" s="15"/>
      <c r="R714" s="15"/>
      <c r="S714" s="15"/>
      <c r="T714" s="15"/>
      <c r="U714" s="15"/>
      <c r="V714" s="15"/>
      <c r="W714" s="15"/>
      <c r="X714" s="15"/>
      <c r="Y714" s="15"/>
      <c r="Z714" s="15"/>
    </row>
    <row r="715" spans="1:26" ht="12.75" customHeight="1">
      <c r="A715" s="15"/>
      <c r="B715" s="15"/>
      <c r="C715" s="15"/>
      <c r="D715" s="15"/>
      <c r="E715" s="15"/>
      <c r="F715" s="15"/>
      <c r="G715" s="15"/>
      <c r="H715" s="15"/>
      <c r="I715" s="15"/>
      <c r="J715" s="15"/>
      <c r="K715" s="15"/>
      <c r="L715" s="15"/>
      <c r="M715" s="15"/>
      <c r="N715" s="15"/>
      <c r="O715" s="15"/>
      <c r="P715" s="15"/>
      <c r="Q715" s="15"/>
      <c r="R715" s="15"/>
      <c r="S715" s="15"/>
      <c r="T715" s="15"/>
      <c r="U715" s="15"/>
      <c r="V715" s="15"/>
      <c r="W715" s="15"/>
      <c r="X715" s="15"/>
      <c r="Y715" s="15"/>
      <c r="Z715" s="15"/>
    </row>
    <row r="716" spans="1:26" ht="12.75" customHeight="1">
      <c r="A716" s="15"/>
      <c r="B716" s="15"/>
      <c r="C716" s="15"/>
      <c r="D716" s="15"/>
      <c r="E716" s="15"/>
      <c r="F716" s="15"/>
      <c r="G716" s="15"/>
      <c r="H716" s="15"/>
      <c r="I716" s="15"/>
      <c r="J716" s="15"/>
      <c r="K716" s="15"/>
      <c r="L716" s="15"/>
      <c r="M716" s="15"/>
      <c r="N716" s="15"/>
      <c r="O716" s="15"/>
      <c r="P716" s="15"/>
      <c r="Q716" s="15"/>
      <c r="R716" s="15"/>
      <c r="S716" s="15"/>
      <c r="T716" s="15"/>
      <c r="U716" s="15"/>
      <c r="V716" s="15"/>
      <c r="W716" s="15"/>
      <c r="X716" s="15"/>
      <c r="Y716" s="15"/>
      <c r="Z716" s="15"/>
    </row>
    <row r="717" spans="1:26" ht="12.75" customHeight="1">
      <c r="A717" s="15"/>
      <c r="B717" s="15"/>
      <c r="C717" s="15"/>
      <c r="D717" s="15"/>
      <c r="E717" s="15"/>
      <c r="F717" s="15"/>
      <c r="G717" s="15"/>
      <c r="H717" s="15"/>
      <c r="I717" s="15"/>
      <c r="J717" s="15"/>
      <c r="K717" s="15"/>
      <c r="L717" s="15"/>
      <c r="M717" s="15"/>
      <c r="N717" s="15"/>
      <c r="O717" s="15"/>
      <c r="P717" s="15"/>
      <c r="Q717" s="15"/>
      <c r="R717" s="15"/>
      <c r="S717" s="15"/>
      <c r="T717" s="15"/>
      <c r="U717" s="15"/>
      <c r="V717" s="15"/>
      <c r="W717" s="15"/>
      <c r="X717" s="15"/>
      <c r="Y717" s="15"/>
      <c r="Z717" s="15"/>
    </row>
    <row r="718" spans="1:26" ht="12.75" customHeight="1">
      <c r="A718" s="15"/>
      <c r="B718" s="15"/>
      <c r="C718" s="15"/>
      <c r="D718" s="15"/>
      <c r="E718" s="15"/>
      <c r="F718" s="15"/>
      <c r="G718" s="15"/>
      <c r="H718" s="15"/>
      <c r="I718" s="15"/>
      <c r="J718" s="15"/>
      <c r="K718" s="15"/>
      <c r="L718" s="15"/>
      <c r="M718" s="15"/>
      <c r="N718" s="15"/>
      <c r="O718" s="15"/>
      <c r="P718" s="15"/>
      <c r="Q718" s="15"/>
      <c r="R718" s="15"/>
      <c r="S718" s="15"/>
      <c r="T718" s="15"/>
      <c r="U718" s="15"/>
      <c r="V718" s="15"/>
      <c r="W718" s="15"/>
      <c r="X718" s="15"/>
      <c r="Y718" s="15"/>
      <c r="Z718" s="15"/>
    </row>
    <row r="719" spans="1:26" ht="12.75" customHeight="1">
      <c r="A719" s="15"/>
      <c r="B719" s="15"/>
      <c r="C719" s="15"/>
      <c r="D719" s="15"/>
      <c r="E719" s="15"/>
      <c r="F719" s="15"/>
      <c r="G719" s="15"/>
      <c r="H719" s="15"/>
      <c r="I719" s="15"/>
      <c r="J719" s="15"/>
      <c r="K719" s="15"/>
      <c r="L719" s="15"/>
      <c r="M719" s="15"/>
      <c r="N719" s="15"/>
      <c r="O719" s="15"/>
      <c r="P719" s="15"/>
      <c r="Q719" s="15"/>
      <c r="R719" s="15"/>
      <c r="S719" s="15"/>
      <c r="T719" s="15"/>
      <c r="U719" s="15"/>
      <c r="V719" s="15"/>
      <c r="W719" s="15"/>
      <c r="X719" s="15"/>
      <c r="Y719" s="15"/>
      <c r="Z719" s="15"/>
    </row>
    <row r="720" spans="1:26" ht="12.75" customHeight="1">
      <c r="A720" s="15"/>
      <c r="B720" s="15"/>
      <c r="C720" s="15"/>
      <c r="D720" s="15"/>
      <c r="E720" s="15"/>
      <c r="F720" s="15"/>
      <c r="G720" s="15"/>
      <c r="H720" s="15"/>
      <c r="I720" s="15"/>
      <c r="J720" s="15"/>
      <c r="K720" s="15"/>
      <c r="L720" s="15"/>
      <c r="M720" s="15"/>
      <c r="N720" s="15"/>
      <c r="O720" s="15"/>
      <c r="P720" s="15"/>
      <c r="Q720" s="15"/>
      <c r="R720" s="15"/>
      <c r="S720" s="15"/>
      <c r="T720" s="15"/>
      <c r="U720" s="15"/>
      <c r="V720" s="15"/>
      <c r="W720" s="15"/>
      <c r="X720" s="15"/>
      <c r="Y720" s="15"/>
      <c r="Z720" s="15"/>
    </row>
    <row r="721" spans="1:26" ht="12.75" customHeight="1">
      <c r="A721" s="15"/>
      <c r="B721" s="15"/>
      <c r="C721" s="15"/>
      <c r="D721" s="15"/>
      <c r="E721" s="15"/>
      <c r="F721" s="15"/>
      <c r="G721" s="15"/>
      <c r="H721" s="15"/>
      <c r="I721" s="15"/>
      <c r="J721" s="15"/>
      <c r="K721" s="15"/>
      <c r="L721" s="15"/>
      <c r="M721" s="15"/>
      <c r="N721" s="15"/>
      <c r="O721" s="15"/>
      <c r="P721" s="15"/>
      <c r="Q721" s="15"/>
      <c r="R721" s="15"/>
      <c r="S721" s="15"/>
      <c r="T721" s="15"/>
      <c r="U721" s="15"/>
      <c r="V721" s="15"/>
      <c r="W721" s="15"/>
      <c r="X721" s="15"/>
      <c r="Y721" s="15"/>
      <c r="Z721" s="15"/>
    </row>
    <row r="722" spans="1:26" ht="12.75" customHeight="1">
      <c r="A722" s="15"/>
      <c r="B722" s="15"/>
      <c r="C722" s="15"/>
      <c r="D722" s="15"/>
      <c r="E722" s="15"/>
      <c r="F722" s="15"/>
      <c r="G722" s="15"/>
      <c r="H722" s="15"/>
      <c r="I722" s="15"/>
      <c r="J722" s="15"/>
      <c r="K722" s="15"/>
      <c r="L722" s="15"/>
      <c r="M722" s="15"/>
      <c r="N722" s="15"/>
      <c r="O722" s="15"/>
      <c r="P722" s="15"/>
      <c r="Q722" s="15"/>
      <c r="R722" s="15"/>
      <c r="S722" s="15"/>
      <c r="T722" s="15"/>
      <c r="U722" s="15"/>
      <c r="V722" s="15"/>
      <c r="W722" s="15"/>
      <c r="X722" s="15"/>
      <c r="Y722" s="15"/>
      <c r="Z722" s="15"/>
    </row>
    <row r="723" spans="1:26" ht="12.75" customHeight="1">
      <c r="A723" s="15"/>
      <c r="B723" s="15"/>
      <c r="C723" s="15"/>
      <c r="D723" s="15"/>
      <c r="E723" s="15"/>
      <c r="F723" s="15"/>
      <c r="G723" s="15"/>
      <c r="H723" s="15"/>
      <c r="I723" s="15"/>
      <c r="J723" s="15"/>
      <c r="K723" s="15"/>
      <c r="L723" s="15"/>
      <c r="M723" s="15"/>
      <c r="N723" s="15"/>
      <c r="O723" s="15"/>
      <c r="P723" s="15"/>
      <c r="Q723" s="15"/>
      <c r="R723" s="15"/>
      <c r="S723" s="15"/>
      <c r="T723" s="15"/>
      <c r="U723" s="15"/>
      <c r="V723" s="15"/>
      <c r="W723" s="15"/>
      <c r="X723" s="15"/>
      <c r="Y723" s="15"/>
      <c r="Z723" s="15"/>
    </row>
    <row r="724" spans="1:26" ht="12.75" customHeight="1">
      <c r="A724" s="15"/>
      <c r="B724" s="15"/>
      <c r="C724" s="15"/>
      <c r="D724" s="15"/>
      <c r="E724" s="15"/>
      <c r="F724" s="15"/>
      <c r="G724" s="15"/>
      <c r="H724" s="15"/>
      <c r="I724" s="15"/>
      <c r="J724" s="15"/>
      <c r="K724" s="15"/>
      <c r="L724" s="15"/>
      <c r="M724" s="15"/>
      <c r="N724" s="15"/>
      <c r="O724" s="15"/>
      <c r="P724" s="15"/>
      <c r="Q724" s="15"/>
      <c r="R724" s="15"/>
      <c r="S724" s="15"/>
      <c r="T724" s="15"/>
      <c r="U724" s="15"/>
      <c r="V724" s="15"/>
      <c r="W724" s="15"/>
      <c r="X724" s="15"/>
      <c r="Y724" s="15"/>
      <c r="Z724" s="15"/>
    </row>
    <row r="725" spans="1:26" ht="12.75" customHeight="1">
      <c r="A725" s="15"/>
      <c r="B725" s="15"/>
      <c r="C725" s="15"/>
      <c r="D725" s="15"/>
      <c r="E725" s="15"/>
      <c r="F725" s="15"/>
      <c r="G725" s="15"/>
      <c r="H725" s="15"/>
      <c r="I725" s="15"/>
      <c r="J725" s="15"/>
      <c r="K725" s="15"/>
      <c r="L725" s="15"/>
      <c r="M725" s="15"/>
      <c r="N725" s="15"/>
      <c r="O725" s="15"/>
      <c r="P725" s="15"/>
      <c r="Q725" s="15"/>
      <c r="R725" s="15"/>
      <c r="S725" s="15"/>
      <c r="T725" s="15"/>
      <c r="U725" s="15"/>
      <c r="V725" s="15"/>
      <c r="W725" s="15"/>
      <c r="X725" s="15"/>
      <c r="Y725" s="15"/>
      <c r="Z725" s="15"/>
    </row>
    <row r="726" spans="1:26" ht="12.75" customHeight="1">
      <c r="A726" s="15"/>
      <c r="B726" s="15"/>
      <c r="C726" s="15"/>
      <c r="D726" s="15"/>
      <c r="E726" s="15"/>
      <c r="F726" s="15"/>
      <c r="G726" s="15"/>
      <c r="H726" s="15"/>
      <c r="I726" s="15"/>
      <c r="J726" s="15"/>
      <c r="K726" s="15"/>
      <c r="L726" s="15"/>
      <c r="M726" s="15"/>
      <c r="N726" s="15"/>
      <c r="O726" s="15"/>
      <c r="P726" s="15"/>
      <c r="Q726" s="15"/>
      <c r="R726" s="15"/>
      <c r="S726" s="15"/>
      <c r="T726" s="15"/>
      <c r="U726" s="15"/>
      <c r="V726" s="15"/>
      <c r="W726" s="15"/>
      <c r="X726" s="15"/>
      <c r="Y726" s="15"/>
      <c r="Z726" s="15"/>
    </row>
    <row r="727" spans="1:26" ht="12.75" customHeight="1">
      <c r="A727" s="15"/>
      <c r="B727" s="15"/>
      <c r="C727" s="15"/>
      <c r="D727" s="15"/>
      <c r="E727" s="15"/>
      <c r="F727" s="15"/>
      <c r="G727" s="15"/>
      <c r="H727" s="15"/>
      <c r="I727" s="15"/>
      <c r="J727" s="15"/>
      <c r="K727" s="15"/>
      <c r="L727" s="15"/>
      <c r="M727" s="15"/>
      <c r="N727" s="15"/>
      <c r="O727" s="15"/>
      <c r="P727" s="15"/>
      <c r="Q727" s="15"/>
      <c r="R727" s="15"/>
      <c r="S727" s="15"/>
      <c r="T727" s="15"/>
      <c r="U727" s="15"/>
      <c r="V727" s="15"/>
      <c r="W727" s="15"/>
      <c r="X727" s="15"/>
      <c r="Y727" s="15"/>
      <c r="Z727" s="15"/>
    </row>
    <row r="728" spans="1:26" ht="12.75" customHeight="1">
      <c r="A728" s="15"/>
      <c r="B728" s="15"/>
      <c r="C728" s="15"/>
      <c r="D728" s="15"/>
      <c r="E728" s="15"/>
      <c r="F728" s="15"/>
      <c r="G728" s="15"/>
      <c r="H728" s="15"/>
      <c r="I728" s="15"/>
      <c r="J728" s="15"/>
      <c r="K728" s="15"/>
      <c r="L728" s="15"/>
      <c r="M728" s="15"/>
      <c r="N728" s="15"/>
      <c r="O728" s="15"/>
      <c r="P728" s="15"/>
      <c r="Q728" s="15"/>
      <c r="R728" s="15"/>
      <c r="S728" s="15"/>
      <c r="T728" s="15"/>
      <c r="U728" s="15"/>
      <c r="V728" s="15"/>
      <c r="W728" s="15"/>
      <c r="X728" s="15"/>
      <c r="Y728" s="15"/>
      <c r="Z728" s="15"/>
    </row>
    <row r="729" spans="1:26" ht="12.75" customHeight="1">
      <c r="A729" s="15"/>
      <c r="B729" s="15"/>
      <c r="C729" s="15"/>
      <c r="D729" s="15"/>
      <c r="E729" s="15"/>
      <c r="F729" s="15"/>
      <c r="G729" s="15"/>
      <c r="H729" s="15"/>
      <c r="I729" s="15"/>
      <c r="J729" s="15"/>
      <c r="K729" s="15"/>
      <c r="L729" s="15"/>
      <c r="M729" s="15"/>
      <c r="N729" s="15"/>
      <c r="O729" s="15"/>
      <c r="P729" s="15"/>
      <c r="Q729" s="15"/>
      <c r="R729" s="15"/>
      <c r="S729" s="15"/>
      <c r="T729" s="15"/>
      <c r="U729" s="15"/>
      <c r="V729" s="15"/>
      <c r="W729" s="15"/>
      <c r="X729" s="15"/>
      <c r="Y729" s="15"/>
      <c r="Z729" s="15"/>
    </row>
    <row r="730" spans="1:26" ht="12.75" customHeight="1">
      <c r="A730" s="15"/>
      <c r="B730" s="15"/>
      <c r="C730" s="15"/>
      <c r="D730" s="15"/>
      <c r="E730" s="15"/>
      <c r="F730" s="15"/>
      <c r="G730" s="15"/>
      <c r="H730" s="15"/>
      <c r="I730" s="15"/>
      <c r="J730" s="15"/>
      <c r="K730" s="15"/>
      <c r="L730" s="15"/>
      <c r="M730" s="15"/>
      <c r="N730" s="15"/>
      <c r="O730" s="15"/>
      <c r="P730" s="15"/>
      <c r="Q730" s="15"/>
      <c r="R730" s="15"/>
      <c r="S730" s="15"/>
      <c r="T730" s="15"/>
      <c r="U730" s="15"/>
      <c r="V730" s="15"/>
      <c r="W730" s="15"/>
      <c r="X730" s="15"/>
      <c r="Y730" s="15"/>
      <c r="Z730" s="15"/>
    </row>
    <row r="731" spans="1:26" ht="12.75" customHeight="1">
      <c r="A731" s="15"/>
      <c r="B731" s="15"/>
      <c r="C731" s="15"/>
      <c r="D731" s="15"/>
      <c r="E731" s="15"/>
      <c r="F731" s="15"/>
      <c r="G731" s="15"/>
      <c r="H731" s="15"/>
      <c r="I731" s="15"/>
      <c r="J731" s="15"/>
      <c r="K731" s="15"/>
      <c r="L731" s="15"/>
      <c r="M731" s="15"/>
      <c r="N731" s="15"/>
      <c r="O731" s="15"/>
      <c r="P731" s="15"/>
      <c r="Q731" s="15"/>
      <c r="R731" s="15"/>
      <c r="S731" s="15"/>
      <c r="T731" s="15"/>
      <c r="U731" s="15"/>
      <c r="V731" s="15"/>
      <c r="W731" s="15"/>
      <c r="X731" s="15"/>
      <c r="Y731" s="15"/>
      <c r="Z731" s="15"/>
    </row>
    <row r="732" spans="1:26" ht="12.75" customHeight="1">
      <c r="A732" s="15"/>
      <c r="B732" s="15"/>
      <c r="C732" s="15"/>
      <c r="D732" s="15"/>
      <c r="E732" s="15"/>
      <c r="F732" s="15"/>
      <c r="G732" s="15"/>
      <c r="H732" s="15"/>
      <c r="I732" s="15"/>
      <c r="J732" s="15"/>
      <c r="K732" s="15"/>
      <c r="L732" s="15"/>
      <c r="M732" s="15"/>
      <c r="N732" s="15"/>
      <c r="O732" s="15"/>
      <c r="P732" s="15"/>
      <c r="Q732" s="15"/>
      <c r="R732" s="15"/>
      <c r="S732" s="15"/>
      <c r="T732" s="15"/>
      <c r="U732" s="15"/>
      <c r="V732" s="15"/>
      <c r="W732" s="15"/>
      <c r="X732" s="15"/>
      <c r="Y732" s="15"/>
      <c r="Z732" s="15"/>
    </row>
    <row r="733" spans="1:26" ht="12.75" customHeight="1">
      <c r="A733" s="15"/>
      <c r="B733" s="15"/>
      <c r="C733" s="15"/>
      <c r="D733" s="15"/>
      <c r="E733" s="15"/>
      <c r="F733" s="15"/>
      <c r="G733" s="15"/>
      <c r="H733" s="15"/>
      <c r="I733" s="15"/>
      <c r="J733" s="15"/>
      <c r="K733" s="15"/>
      <c r="L733" s="15"/>
      <c r="M733" s="15"/>
      <c r="N733" s="15"/>
      <c r="O733" s="15"/>
      <c r="P733" s="15"/>
      <c r="Q733" s="15"/>
      <c r="R733" s="15"/>
      <c r="S733" s="15"/>
      <c r="T733" s="15"/>
      <c r="U733" s="15"/>
      <c r="V733" s="15"/>
      <c r="W733" s="15"/>
      <c r="X733" s="15"/>
      <c r="Y733" s="15"/>
      <c r="Z733" s="15"/>
    </row>
    <row r="734" spans="1:26" ht="12.75" customHeight="1">
      <c r="A734" s="15"/>
      <c r="B734" s="15"/>
      <c r="C734" s="15"/>
      <c r="D734" s="15"/>
      <c r="E734" s="15"/>
      <c r="F734" s="15"/>
      <c r="G734" s="15"/>
      <c r="H734" s="15"/>
      <c r="I734" s="15"/>
      <c r="J734" s="15"/>
      <c r="K734" s="15"/>
      <c r="L734" s="15"/>
      <c r="M734" s="15"/>
      <c r="N734" s="15"/>
      <c r="O734" s="15"/>
      <c r="P734" s="15"/>
      <c r="Q734" s="15"/>
      <c r="R734" s="15"/>
      <c r="S734" s="15"/>
      <c r="T734" s="15"/>
      <c r="U734" s="15"/>
      <c r="V734" s="15"/>
      <c r="W734" s="15"/>
      <c r="X734" s="15"/>
      <c r="Y734" s="15"/>
      <c r="Z734" s="15"/>
    </row>
    <row r="735" spans="1:26" ht="12.75" customHeight="1">
      <c r="A735" s="15"/>
      <c r="B735" s="15"/>
      <c r="C735" s="15"/>
      <c r="D735" s="15"/>
      <c r="E735" s="15"/>
      <c r="F735" s="15"/>
      <c r="G735" s="15"/>
      <c r="H735" s="15"/>
      <c r="I735" s="15"/>
      <c r="J735" s="15"/>
      <c r="K735" s="15"/>
      <c r="L735" s="15"/>
      <c r="M735" s="15"/>
      <c r="N735" s="15"/>
      <c r="O735" s="15"/>
      <c r="P735" s="15"/>
      <c r="Q735" s="15"/>
      <c r="R735" s="15"/>
      <c r="S735" s="15"/>
      <c r="T735" s="15"/>
      <c r="U735" s="15"/>
      <c r="V735" s="15"/>
      <c r="W735" s="15"/>
      <c r="X735" s="15"/>
      <c r="Y735" s="15"/>
      <c r="Z735" s="15"/>
    </row>
    <row r="736" spans="1:26" ht="12.75" customHeight="1">
      <c r="A736" s="15"/>
      <c r="B736" s="15"/>
      <c r="C736" s="15"/>
      <c r="D736" s="15"/>
      <c r="E736" s="15"/>
      <c r="F736" s="15"/>
      <c r="G736" s="15"/>
      <c r="H736" s="15"/>
      <c r="I736" s="15"/>
      <c r="J736" s="15"/>
      <c r="K736" s="15"/>
      <c r="L736" s="15"/>
      <c r="M736" s="15"/>
      <c r="N736" s="15"/>
      <c r="O736" s="15"/>
      <c r="P736" s="15"/>
      <c r="Q736" s="15"/>
      <c r="R736" s="15"/>
      <c r="S736" s="15"/>
      <c r="T736" s="15"/>
      <c r="U736" s="15"/>
      <c r="V736" s="15"/>
      <c r="W736" s="15"/>
      <c r="X736" s="15"/>
      <c r="Y736" s="15"/>
      <c r="Z736" s="15"/>
    </row>
    <row r="737" spans="1:26" ht="12.75" customHeight="1">
      <c r="A737" s="15"/>
      <c r="B737" s="15"/>
      <c r="C737" s="15"/>
      <c r="D737" s="15"/>
      <c r="E737" s="15"/>
      <c r="F737" s="15"/>
      <c r="G737" s="15"/>
      <c r="H737" s="15"/>
      <c r="I737" s="15"/>
      <c r="J737" s="15"/>
      <c r="K737" s="15"/>
      <c r="L737" s="15"/>
      <c r="M737" s="15"/>
      <c r="N737" s="15"/>
      <c r="O737" s="15"/>
      <c r="P737" s="15"/>
      <c r="Q737" s="15"/>
      <c r="R737" s="15"/>
      <c r="S737" s="15"/>
      <c r="T737" s="15"/>
      <c r="U737" s="15"/>
      <c r="V737" s="15"/>
      <c r="W737" s="15"/>
      <c r="X737" s="15"/>
      <c r="Y737" s="15"/>
      <c r="Z737" s="15"/>
    </row>
    <row r="738" spans="1:26" ht="12.75" customHeight="1">
      <c r="A738" s="15"/>
      <c r="B738" s="15"/>
      <c r="C738" s="15"/>
      <c r="D738" s="15"/>
      <c r="E738" s="15"/>
      <c r="F738" s="15"/>
      <c r="G738" s="15"/>
      <c r="H738" s="15"/>
      <c r="I738" s="15"/>
      <c r="J738" s="15"/>
      <c r="K738" s="15"/>
      <c r="L738" s="15"/>
      <c r="M738" s="15"/>
      <c r="N738" s="15"/>
      <c r="O738" s="15"/>
      <c r="P738" s="15"/>
      <c r="Q738" s="15"/>
      <c r="R738" s="15"/>
      <c r="S738" s="15"/>
      <c r="T738" s="15"/>
      <c r="U738" s="15"/>
      <c r="V738" s="15"/>
      <c r="W738" s="15"/>
      <c r="X738" s="15"/>
      <c r="Y738" s="15"/>
      <c r="Z738" s="15"/>
    </row>
    <row r="739" spans="1:26" ht="12.75" customHeight="1">
      <c r="A739" s="15"/>
      <c r="B739" s="15"/>
      <c r="C739" s="15"/>
      <c r="D739" s="15"/>
      <c r="E739" s="15"/>
      <c r="F739" s="15"/>
      <c r="G739" s="15"/>
      <c r="H739" s="15"/>
      <c r="I739" s="15"/>
      <c r="J739" s="15"/>
      <c r="K739" s="15"/>
      <c r="L739" s="15"/>
      <c r="M739" s="15"/>
      <c r="N739" s="15"/>
      <c r="O739" s="15"/>
      <c r="P739" s="15"/>
      <c r="Q739" s="15"/>
      <c r="R739" s="15"/>
      <c r="S739" s="15"/>
      <c r="T739" s="15"/>
      <c r="U739" s="15"/>
      <c r="V739" s="15"/>
      <c r="W739" s="15"/>
      <c r="X739" s="15"/>
      <c r="Y739" s="15"/>
      <c r="Z739" s="15"/>
    </row>
    <row r="740" spans="1:26" ht="12.75" customHeight="1">
      <c r="A740" s="15"/>
      <c r="B740" s="15"/>
      <c r="C740" s="15"/>
      <c r="D740" s="15"/>
      <c r="E740" s="15"/>
      <c r="F740" s="15"/>
      <c r="G740" s="15"/>
      <c r="H740" s="15"/>
      <c r="I740" s="15"/>
      <c r="J740" s="15"/>
      <c r="K740" s="15"/>
      <c r="L740" s="15"/>
      <c r="M740" s="15"/>
      <c r="N740" s="15"/>
      <c r="O740" s="15"/>
      <c r="P740" s="15"/>
      <c r="Q740" s="15"/>
      <c r="R740" s="15"/>
      <c r="S740" s="15"/>
      <c r="T740" s="15"/>
      <c r="U740" s="15"/>
      <c r="V740" s="15"/>
      <c r="W740" s="15"/>
      <c r="X740" s="15"/>
      <c r="Y740" s="15"/>
      <c r="Z740" s="15"/>
    </row>
    <row r="741" spans="1:26" ht="12.75" customHeight="1">
      <c r="A741" s="15"/>
      <c r="B741" s="15"/>
      <c r="C741" s="15"/>
      <c r="D741" s="15"/>
      <c r="E741" s="15"/>
      <c r="F741" s="15"/>
      <c r="G741" s="15"/>
      <c r="H741" s="15"/>
      <c r="I741" s="15"/>
      <c r="J741" s="15"/>
      <c r="K741" s="15"/>
      <c r="L741" s="15"/>
      <c r="M741" s="15"/>
      <c r="N741" s="15"/>
      <c r="O741" s="15"/>
      <c r="P741" s="15"/>
      <c r="Q741" s="15"/>
      <c r="R741" s="15"/>
      <c r="S741" s="15"/>
      <c r="T741" s="15"/>
      <c r="U741" s="15"/>
      <c r="V741" s="15"/>
      <c r="W741" s="15"/>
      <c r="X741" s="15"/>
      <c r="Y741" s="15"/>
      <c r="Z741" s="15"/>
    </row>
    <row r="742" spans="1:26" ht="12.75" customHeight="1">
      <c r="A742" s="15"/>
      <c r="B742" s="15"/>
      <c r="C742" s="15"/>
      <c r="D742" s="15"/>
      <c r="E742" s="15"/>
      <c r="F742" s="15"/>
      <c r="G742" s="15"/>
      <c r="H742" s="15"/>
      <c r="I742" s="15"/>
      <c r="J742" s="15"/>
      <c r="K742" s="15"/>
      <c r="L742" s="15"/>
      <c r="M742" s="15"/>
      <c r="N742" s="15"/>
      <c r="O742" s="15"/>
      <c r="P742" s="15"/>
      <c r="Q742" s="15"/>
      <c r="R742" s="15"/>
      <c r="S742" s="15"/>
      <c r="T742" s="15"/>
      <c r="U742" s="15"/>
      <c r="V742" s="15"/>
      <c r="W742" s="15"/>
      <c r="X742" s="15"/>
      <c r="Y742" s="15"/>
      <c r="Z742" s="15"/>
    </row>
    <row r="743" spans="1:26" ht="12.75" customHeight="1">
      <c r="A743" s="15"/>
      <c r="B743" s="15"/>
      <c r="C743" s="15"/>
      <c r="D743" s="15"/>
      <c r="E743" s="15"/>
      <c r="F743" s="15"/>
      <c r="G743" s="15"/>
      <c r="H743" s="15"/>
      <c r="I743" s="15"/>
      <c r="J743" s="15"/>
      <c r="K743" s="15"/>
      <c r="L743" s="15"/>
      <c r="M743" s="15"/>
      <c r="N743" s="15"/>
      <c r="O743" s="15"/>
      <c r="P743" s="15"/>
      <c r="Q743" s="15"/>
      <c r="R743" s="15"/>
      <c r="S743" s="15"/>
      <c r="T743" s="15"/>
      <c r="U743" s="15"/>
      <c r="V743" s="15"/>
      <c r="W743" s="15"/>
      <c r="X743" s="15"/>
      <c r="Y743" s="15"/>
      <c r="Z743" s="15"/>
    </row>
    <row r="744" spans="1:26" ht="12.75" customHeight="1">
      <c r="A744" s="15"/>
      <c r="B744" s="15"/>
      <c r="C744" s="15"/>
      <c r="D744" s="15"/>
      <c r="E744" s="15"/>
      <c r="F744" s="15"/>
      <c r="G744" s="15"/>
      <c r="H744" s="15"/>
      <c r="I744" s="15"/>
      <c r="J744" s="15"/>
      <c r="K744" s="15"/>
      <c r="L744" s="15"/>
      <c r="M744" s="15"/>
      <c r="N744" s="15"/>
      <c r="O744" s="15"/>
      <c r="P744" s="15"/>
      <c r="Q744" s="15"/>
      <c r="R744" s="15"/>
      <c r="S744" s="15"/>
      <c r="T744" s="15"/>
      <c r="U744" s="15"/>
      <c r="V744" s="15"/>
      <c r="W744" s="15"/>
      <c r="X744" s="15"/>
      <c r="Y744" s="15"/>
      <c r="Z744" s="15"/>
    </row>
    <row r="745" spans="1:26" ht="12.75" customHeight="1">
      <c r="A745" s="15"/>
      <c r="B745" s="15"/>
      <c r="C745" s="15"/>
      <c r="D745" s="15"/>
      <c r="E745" s="15"/>
      <c r="F745" s="15"/>
      <c r="G745" s="15"/>
      <c r="H745" s="15"/>
      <c r="I745" s="15"/>
      <c r="J745" s="15"/>
      <c r="K745" s="15"/>
      <c r="L745" s="15"/>
      <c r="M745" s="15"/>
      <c r="N745" s="15"/>
      <c r="O745" s="15"/>
      <c r="P745" s="15"/>
      <c r="Q745" s="15"/>
      <c r="R745" s="15"/>
      <c r="S745" s="15"/>
      <c r="T745" s="15"/>
      <c r="U745" s="15"/>
      <c r="V745" s="15"/>
      <c r="W745" s="15"/>
      <c r="X745" s="15"/>
      <c r="Y745" s="15"/>
      <c r="Z745" s="15"/>
    </row>
    <row r="746" spans="1:26" ht="12.75" customHeight="1">
      <c r="A746" s="15"/>
      <c r="B746" s="15"/>
      <c r="C746" s="15"/>
      <c r="D746" s="15"/>
      <c r="E746" s="15"/>
      <c r="F746" s="15"/>
      <c r="G746" s="15"/>
      <c r="H746" s="15"/>
      <c r="I746" s="15"/>
      <c r="J746" s="15"/>
      <c r="K746" s="15"/>
      <c r="L746" s="15"/>
      <c r="M746" s="15"/>
      <c r="N746" s="15"/>
      <c r="O746" s="15"/>
      <c r="P746" s="15"/>
      <c r="Q746" s="15"/>
      <c r="R746" s="15"/>
      <c r="S746" s="15"/>
      <c r="T746" s="15"/>
      <c r="U746" s="15"/>
      <c r="V746" s="15"/>
      <c r="W746" s="15"/>
      <c r="X746" s="15"/>
      <c r="Y746" s="15"/>
      <c r="Z746" s="15"/>
    </row>
    <row r="747" spans="1:26" ht="12.75" customHeight="1">
      <c r="A747" s="15"/>
      <c r="B747" s="15"/>
      <c r="C747" s="15"/>
      <c r="D747" s="15"/>
      <c r="E747" s="15"/>
      <c r="F747" s="15"/>
      <c r="G747" s="15"/>
      <c r="H747" s="15"/>
      <c r="I747" s="15"/>
      <c r="J747" s="15"/>
      <c r="K747" s="15"/>
      <c r="L747" s="15"/>
      <c r="M747" s="15"/>
      <c r="N747" s="15"/>
      <c r="O747" s="15"/>
      <c r="P747" s="15"/>
      <c r="Q747" s="15"/>
      <c r="R747" s="15"/>
      <c r="S747" s="15"/>
      <c r="T747" s="15"/>
      <c r="U747" s="15"/>
      <c r="V747" s="15"/>
      <c r="W747" s="15"/>
      <c r="X747" s="15"/>
      <c r="Y747" s="15"/>
      <c r="Z747" s="15"/>
    </row>
    <row r="748" spans="1:26" ht="12.75" customHeight="1">
      <c r="A748" s="15"/>
      <c r="B748" s="15"/>
      <c r="C748" s="15"/>
      <c r="D748" s="15"/>
      <c r="E748" s="15"/>
      <c r="F748" s="15"/>
      <c r="G748" s="15"/>
      <c r="H748" s="15"/>
      <c r="I748" s="15"/>
      <c r="J748" s="15"/>
      <c r="K748" s="15"/>
      <c r="L748" s="15"/>
      <c r="M748" s="15"/>
      <c r="N748" s="15"/>
      <c r="O748" s="15"/>
      <c r="P748" s="15"/>
      <c r="Q748" s="15"/>
      <c r="R748" s="15"/>
      <c r="S748" s="15"/>
      <c r="T748" s="15"/>
      <c r="U748" s="15"/>
      <c r="V748" s="15"/>
      <c r="W748" s="15"/>
      <c r="X748" s="15"/>
      <c r="Y748" s="15"/>
      <c r="Z748" s="15"/>
    </row>
    <row r="749" spans="1:26" ht="12.75" customHeight="1">
      <c r="A749" s="15"/>
      <c r="B749" s="15"/>
      <c r="C749" s="15"/>
      <c r="D749" s="15"/>
      <c r="E749" s="15"/>
      <c r="F749" s="15"/>
      <c r="G749" s="15"/>
      <c r="H749" s="15"/>
      <c r="I749" s="15"/>
      <c r="J749" s="15"/>
      <c r="K749" s="15"/>
      <c r="L749" s="15"/>
      <c r="M749" s="15"/>
      <c r="N749" s="15"/>
      <c r="O749" s="15"/>
      <c r="P749" s="15"/>
      <c r="Q749" s="15"/>
      <c r="R749" s="15"/>
      <c r="S749" s="15"/>
      <c r="T749" s="15"/>
      <c r="U749" s="15"/>
      <c r="V749" s="15"/>
      <c r="W749" s="15"/>
      <c r="X749" s="15"/>
      <c r="Y749" s="15"/>
      <c r="Z749" s="15"/>
    </row>
    <row r="750" spans="1:26" ht="12.75" customHeight="1">
      <c r="A750" s="15"/>
      <c r="B750" s="15"/>
      <c r="C750" s="15"/>
      <c r="D750" s="15"/>
      <c r="E750" s="15"/>
      <c r="F750" s="15"/>
      <c r="G750" s="15"/>
      <c r="H750" s="15"/>
      <c r="I750" s="15"/>
      <c r="J750" s="15"/>
      <c r="K750" s="15"/>
      <c r="L750" s="15"/>
      <c r="M750" s="15"/>
      <c r="N750" s="15"/>
      <c r="O750" s="15"/>
      <c r="P750" s="15"/>
      <c r="Q750" s="15"/>
      <c r="R750" s="15"/>
      <c r="S750" s="15"/>
      <c r="T750" s="15"/>
      <c r="U750" s="15"/>
      <c r="V750" s="15"/>
      <c r="W750" s="15"/>
      <c r="X750" s="15"/>
      <c r="Y750" s="15"/>
      <c r="Z750" s="15"/>
    </row>
    <row r="751" spans="1:26" ht="12.75" customHeight="1">
      <c r="A751" s="15"/>
      <c r="B751" s="15"/>
      <c r="C751" s="15"/>
      <c r="D751" s="15"/>
      <c r="E751" s="15"/>
      <c r="F751" s="15"/>
      <c r="G751" s="15"/>
      <c r="H751" s="15"/>
      <c r="I751" s="15"/>
      <c r="J751" s="15"/>
      <c r="K751" s="15"/>
      <c r="L751" s="15"/>
      <c r="M751" s="15"/>
      <c r="N751" s="15"/>
      <c r="O751" s="15"/>
      <c r="P751" s="15"/>
      <c r="Q751" s="15"/>
      <c r="R751" s="15"/>
      <c r="S751" s="15"/>
      <c r="T751" s="15"/>
      <c r="U751" s="15"/>
      <c r="V751" s="15"/>
      <c r="W751" s="15"/>
      <c r="X751" s="15"/>
      <c r="Y751" s="15"/>
      <c r="Z751" s="15"/>
    </row>
    <row r="752" spans="1:26" ht="12.75" customHeight="1">
      <c r="A752" s="15"/>
      <c r="B752" s="15"/>
      <c r="C752" s="15"/>
      <c r="D752" s="15"/>
      <c r="E752" s="15"/>
      <c r="F752" s="15"/>
      <c r="G752" s="15"/>
      <c r="H752" s="15"/>
      <c r="I752" s="15"/>
      <c r="J752" s="15"/>
      <c r="K752" s="15"/>
      <c r="L752" s="15"/>
      <c r="M752" s="15"/>
      <c r="N752" s="15"/>
      <c r="O752" s="15"/>
      <c r="P752" s="15"/>
      <c r="Q752" s="15"/>
      <c r="R752" s="15"/>
      <c r="S752" s="15"/>
      <c r="T752" s="15"/>
      <c r="U752" s="15"/>
      <c r="V752" s="15"/>
      <c r="W752" s="15"/>
      <c r="X752" s="15"/>
      <c r="Y752" s="15"/>
      <c r="Z752" s="15"/>
    </row>
    <row r="753" spans="1:26" ht="12.75" customHeight="1">
      <c r="A753" s="15"/>
      <c r="B753" s="15"/>
      <c r="C753" s="15"/>
      <c r="D753" s="15"/>
      <c r="E753" s="15"/>
      <c r="F753" s="15"/>
      <c r="G753" s="15"/>
      <c r="H753" s="15"/>
      <c r="I753" s="15"/>
      <c r="J753" s="15"/>
      <c r="K753" s="15"/>
      <c r="L753" s="15"/>
      <c r="M753" s="15"/>
      <c r="N753" s="15"/>
      <c r="O753" s="15"/>
      <c r="P753" s="15"/>
      <c r="Q753" s="15"/>
      <c r="R753" s="15"/>
      <c r="S753" s="15"/>
      <c r="T753" s="15"/>
      <c r="U753" s="15"/>
      <c r="V753" s="15"/>
      <c r="W753" s="15"/>
      <c r="X753" s="15"/>
      <c r="Y753" s="15"/>
      <c r="Z753" s="15"/>
    </row>
    <row r="754" spans="1:26" ht="12.75" customHeight="1">
      <c r="A754" s="15"/>
      <c r="B754" s="15"/>
      <c r="C754" s="15"/>
      <c r="D754" s="15"/>
      <c r="E754" s="15"/>
      <c r="F754" s="15"/>
      <c r="G754" s="15"/>
      <c r="H754" s="15"/>
      <c r="I754" s="15"/>
      <c r="J754" s="15"/>
      <c r="K754" s="15"/>
      <c r="L754" s="15"/>
      <c r="M754" s="15"/>
      <c r="N754" s="15"/>
      <c r="O754" s="15"/>
      <c r="P754" s="15"/>
      <c r="Q754" s="15"/>
      <c r="R754" s="15"/>
      <c r="S754" s="15"/>
      <c r="T754" s="15"/>
      <c r="U754" s="15"/>
      <c r="V754" s="15"/>
      <c r="W754" s="15"/>
      <c r="X754" s="15"/>
      <c r="Y754" s="15"/>
      <c r="Z754" s="15"/>
    </row>
    <row r="755" spans="1:26" ht="12.75" customHeight="1">
      <c r="A755" s="15"/>
      <c r="B755" s="15"/>
      <c r="C755" s="15"/>
      <c r="D755" s="15"/>
      <c r="E755" s="15"/>
      <c r="F755" s="15"/>
      <c r="G755" s="15"/>
      <c r="H755" s="15"/>
      <c r="I755" s="15"/>
      <c r="J755" s="15"/>
      <c r="K755" s="15"/>
      <c r="L755" s="15"/>
      <c r="M755" s="15"/>
      <c r="N755" s="15"/>
      <c r="O755" s="15"/>
      <c r="P755" s="15"/>
      <c r="Q755" s="15"/>
      <c r="R755" s="15"/>
      <c r="S755" s="15"/>
      <c r="T755" s="15"/>
      <c r="U755" s="15"/>
      <c r="V755" s="15"/>
      <c r="W755" s="15"/>
      <c r="X755" s="15"/>
      <c r="Y755" s="15"/>
      <c r="Z755" s="15"/>
    </row>
    <row r="756" spans="1:26" ht="12.75" customHeight="1">
      <c r="A756" s="15"/>
      <c r="B756" s="15"/>
      <c r="C756" s="15"/>
      <c r="D756" s="15"/>
      <c r="E756" s="15"/>
      <c r="F756" s="15"/>
      <c r="G756" s="15"/>
      <c r="H756" s="15"/>
      <c r="I756" s="15"/>
      <c r="J756" s="15"/>
      <c r="K756" s="15"/>
      <c r="L756" s="15"/>
      <c r="M756" s="15"/>
      <c r="N756" s="15"/>
      <c r="O756" s="15"/>
      <c r="P756" s="15"/>
      <c r="Q756" s="15"/>
      <c r="R756" s="15"/>
      <c r="S756" s="15"/>
      <c r="T756" s="15"/>
      <c r="U756" s="15"/>
      <c r="V756" s="15"/>
      <c r="W756" s="15"/>
      <c r="X756" s="15"/>
      <c r="Y756" s="15"/>
      <c r="Z756" s="15"/>
    </row>
    <row r="757" spans="1:26" ht="12.75" customHeight="1">
      <c r="A757" s="15"/>
      <c r="B757" s="15"/>
      <c r="C757" s="15"/>
      <c r="D757" s="15"/>
      <c r="E757" s="15"/>
      <c r="F757" s="15"/>
      <c r="G757" s="15"/>
      <c r="H757" s="15"/>
      <c r="I757" s="15"/>
      <c r="J757" s="15"/>
      <c r="K757" s="15"/>
      <c r="L757" s="15"/>
      <c r="M757" s="15"/>
      <c r="N757" s="15"/>
      <c r="O757" s="15"/>
      <c r="P757" s="15"/>
      <c r="Q757" s="15"/>
      <c r="R757" s="15"/>
      <c r="S757" s="15"/>
      <c r="T757" s="15"/>
      <c r="U757" s="15"/>
      <c r="V757" s="15"/>
      <c r="W757" s="15"/>
      <c r="X757" s="15"/>
      <c r="Y757" s="15"/>
      <c r="Z757" s="15"/>
    </row>
    <row r="758" spans="1:26" ht="12.75" customHeight="1">
      <c r="A758" s="15"/>
      <c r="B758" s="15"/>
      <c r="C758" s="15"/>
      <c r="D758" s="15"/>
      <c r="E758" s="15"/>
      <c r="F758" s="15"/>
      <c r="G758" s="15"/>
      <c r="H758" s="15"/>
      <c r="I758" s="15"/>
      <c r="J758" s="15"/>
      <c r="K758" s="15"/>
      <c r="L758" s="15"/>
      <c r="M758" s="15"/>
      <c r="N758" s="15"/>
      <c r="O758" s="15"/>
      <c r="P758" s="15"/>
      <c r="Q758" s="15"/>
      <c r="R758" s="15"/>
      <c r="S758" s="15"/>
      <c r="T758" s="15"/>
      <c r="U758" s="15"/>
      <c r="V758" s="15"/>
      <c r="W758" s="15"/>
      <c r="X758" s="15"/>
      <c r="Y758" s="15"/>
      <c r="Z758" s="15"/>
    </row>
    <row r="759" spans="1:26" ht="12.75" customHeight="1">
      <c r="A759" s="15"/>
      <c r="B759" s="15"/>
      <c r="C759" s="15"/>
      <c r="D759" s="15"/>
      <c r="E759" s="15"/>
      <c r="F759" s="15"/>
      <c r="G759" s="15"/>
      <c r="H759" s="15"/>
      <c r="I759" s="15"/>
      <c r="J759" s="15"/>
      <c r="K759" s="15"/>
      <c r="L759" s="15"/>
      <c r="M759" s="15"/>
      <c r="N759" s="15"/>
      <c r="O759" s="15"/>
      <c r="P759" s="15"/>
      <c r="Q759" s="15"/>
      <c r="R759" s="15"/>
      <c r="S759" s="15"/>
      <c r="T759" s="15"/>
      <c r="U759" s="15"/>
      <c r="V759" s="15"/>
      <c r="W759" s="15"/>
      <c r="X759" s="15"/>
      <c r="Y759" s="15"/>
      <c r="Z759" s="15"/>
    </row>
    <row r="760" spans="1:26" ht="12.75" customHeight="1">
      <c r="A760" s="15"/>
      <c r="B760" s="15"/>
      <c r="C760" s="15"/>
      <c r="D760" s="15"/>
      <c r="E760" s="15"/>
      <c r="F760" s="15"/>
      <c r="G760" s="15"/>
      <c r="H760" s="15"/>
      <c r="I760" s="15"/>
      <c r="J760" s="15"/>
      <c r="K760" s="15"/>
      <c r="L760" s="15"/>
      <c r="M760" s="15"/>
      <c r="N760" s="15"/>
      <c r="O760" s="15"/>
      <c r="P760" s="15"/>
      <c r="Q760" s="15"/>
      <c r="R760" s="15"/>
      <c r="S760" s="15"/>
      <c r="T760" s="15"/>
      <c r="U760" s="15"/>
      <c r="V760" s="15"/>
      <c r="W760" s="15"/>
      <c r="X760" s="15"/>
      <c r="Y760" s="15"/>
      <c r="Z760" s="15"/>
    </row>
    <row r="761" spans="1:26" ht="12.75" customHeight="1">
      <c r="A761" s="15"/>
      <c r="B761" s="15"/>
      <c r="C761" s="15"/>
      <c r="D761" s="15"/>
      <c r="E761" s="15"/>
      <c r="F761" s="15"/>
      <c r="G761" s="15"/>
      <c r="H761" s="15"/>
      <c r="I761" s="15"/>
      <c r="J761" s="15"/>
      <c r="K761" s="15"/>
      <c r="L761" s="15"/>
      <c r="M761" s="15"/>
      <c r="N761" s="15"/>
      <c r="O761" s="15"/>
      <c r="P761" s="15"/>
      <c r="Q761" s="15"/>
      <c r="R761" s="15"/>
      <c r="S761" s="15"/>
      <c r="T761" s="15"/>
      <c r="U761" s="15"/>
      <c r="V761" s="15"/>
      <c r="W761" s="15"/>
      <c r="X761" s="15"/>
      <c r="Y761" s="15"/>
      <c r="Z761" s="15"/>
    </row>
    <row r="762" spans="1:26" ht="12.75" customHeight="1">
      <c r="A762" s="15"/>
      <c r="B762" s="15"/>
      <c r="C762" s="15"/>
      <c r="D762" s="15"/>
      <c r="E762" s="15"/>
      <c r="F762" s="15"/>
      <c r="G762" s="15"/>
      <c r="H762" s="15"/>
      <c r="I762" s="15"/>
      <c r="J762" s="15"/>
      <c r="K762" s="15"/>
      <c r="L762" s="15"/>
      <c r="M762" s="15"/>
      <c r="N762" s="15"/>
      <c r="O762" s="15"/>
      <c r="P762" s="15"/>
      <c r="Q762" s="15"/>
      <c r="R762" s="15"/>
      <c r="S762" s="15"/>
      <c r="T762" s="15"/>
      <c r="U762" s="15"/>
      <c r="V762" s="15"/>
      <c r="W762" s="15"/>
      <c r="X762" s="15"/>
      <c r="Y762" s="15"/>
      <c r="Z762" s="15"/>
    </row>
    <row r="763" spans="1:26" ht="12.75" customHeight="1">
      <c r="A763" s="15"/>
      <c r="B763" s="15"/>
      <c r="C763" s="15"/>
      <c r="D763" s="15"/>
      <c r="E763" s="15"/>
      <c r="F763" s="15"/>
      <c r="G763" s="15"/>
      <c r="H763" s="15"/>
      <c r="I763" s="15"/>
      <c r="J763" s="15"/>
      <c r="K763" s="15"/>
      <c r="L763" s="15"/>
      <c r="M763" s="15"/>
      <c r="N763" s="15"/>
      <c r="O763" s="15"/>
      <c r="P763" s="15"/>
      <c r="Q763" s="15"/>
      <c r="R763" s="15"/>
      <c r="S763" s="15"/>
      <c r="T763" s="15"/>
      <c r="U763" s="15"/>
      <c r="V763" s="15"/>
      <c r="W763" s="15"/>
      <c r="X763" s="15"/>
      <c r="Y763" s="15"/>
      <c r="Z763" s="15"/>
    </row>
    <row r="764" spans="1:26" ht="12.75" customHeight="1">
      <c r="A764" s="15"/>
      <c r="B764" s="15"/>
      <c r="C764" s="15"/>
      <c r="D764" s="15"/>
      <c r="E764" s="15"/>
      <c r="F764" s="15"/>
      <c r="G764" s="15"/>
      <c r="H764" s="15"/>
      <c r="I764" s="15"/>
      <c r="J764" s="15"/>
      <c r="K764" s="15"/>
      <c r="L764" s="15"/>
      <c r="M764" s="15"/>
      <c r="N764" s="15"/>
      <c r="O764" s="15"/>
      <c r="P764" s="15"/>
      <c r="Q764" s="15"/>
      <c r="R764" s="15"/>
      <c r="S764" s="15"/>
      <c r="T764" s="15"/>
      <c r="U764" s="15"/>
      <c r="V764" s="15"/>
      <c r="W764" s="15"/>
      <c r="X764" s="15"/>
      <c r="Y764" s="15"/>
      <c r="Z764" s="15"/>
    </row>
    <row r="765" spans="1:26" ht="12.75" customHeight="1">
      <c r="A765" s="15"/>
      <c r="B765" s="15"/>
      <c r="C765" s="15"/>
      <c r="D765" s="15"/>
      <c r="E765" s="15"/>
      <c r="F765" s="15"/>
      <c r="G765" s="15"/>
      <c r="H765" s="15"/>
      <c r="I765" s="15"/>
      <c r="J765" s="15"/>
      <c r="K765" s="15"/>
      <c r="L765" s="15"/>
      <c r="M765" s="15"/>
      <c r="N765" s="15"/>
      <c r="O765" s="15"/>
      <c r="P765" s="15"/>
      <c r="Q765" s="15"/>
      <c r="R765" s="15"/>
      <c r="S765" s="15"/>
      <c r="T765" s="15"/>
      <c r="U765" s="15"/>
      <c r="V765" s="15"/>
      <c r="W765" s="15"/>
      <c r="X765" s="15"/>
      <c r="Y765" s="15"/>
      <c r="Z765" s="15"/>
    </row>
    <row r="766" spans="1:26" ht="12.75" customHeight="1">
      <c r="A766" s="15"/>
      <c r="B766" s="15"/>
      <c r="C766" s="15"/>
      <c r="D766" s="15"/>
      <c r="E766" s="15"/>
      <c r="F766" s="15"/>
      <c r="G766" s="15"/>
      <c r="H766" s="15"/>
      <c r="I766" s="15"/>
      <c r="J766" s="15"/>
      <c r="K766" s="15"/>
      <c r="L766" s="15"/>
      <c r="M766" s="15"/>
      <c r="N766" s="15"/>
      <c r="O766" s="15"/>
      <c r="P766" s="15"/>
      <c r="Q766" s="15"/>
      <c r="R766" s="15"/>
      <c r="S766" s="15"/>
      <c r="T766" s="15"/>
      <c r="U766" s="15"/>
      <c r="V766" s="15"/>
      <c r="W766" s="15"/>
      <c r="X766" s="15"/>
      <c r="Y766" s="15"/>
      <c r="Z766" s="15"/>
    </row>
    <row r="767" spans="1:26" ht="12.75" customHeight="1">
      <c r="A767" s="15"/>
      <c r="B767" s="15"/>
      <c r="C767" s="15"/>
      <c r="D767" s="15"/>
      <c r="E767" s="15"/>
      <c r="F767" s="15"/>
      <c r="G767" s="15"/>
      <c r="H767" s="15"/>
      <c r="I767" s="15"/>
      <c r="J767" s="15"/>
      <c r="K767" s="15"/>
      <c r="L767" s="15"/>
      <c r="M767" s="15"/>
      <c r="N767" s="15"/>
      <c r="O767" s="15"/>
      <c r="P767" s="15"/>
      <c r="Q767" s="15"/>
      <c r="R767" s="15"/>
      <c r="S767" s="15"/>
      <c r="T767" s="15"/>
      <c r="U767" s="15"/>
      <c r="V767" s="15"/>
      <c r="W767" s="15"/>
      <c r="X767" s="15"/>
      <c r="Y767" s="15"/>
      <c r="Z767" s="15"/>
    </row>
    <row r="768" spans="1:26" ht="12.75" customHeight="1">
      <c r="A768" s="15"/>
      <c r="B768" s="15"/>
      <c r="C768" s="15"/>
      <c r="D768" s="15"/>
      <c r="E768" s="15"/>
      <c r="F768" s="15"/>
      <c r="G768" s="15"/>
      <c r="H768" s="15"/>
      <c r="I768" s="15"/>
      <c r="J768" s="15"/>
      <c r="K768" s="15"/>
      <c r="L768" s="15"/>
      <c r="M768" s="15"/>
      <c r="N768" s="15"/>
      <c r="O768" s="15"/>
      <c r="P768" s="15"/>
      <c r="Q768" s="15"/>
      <c r="R768" s="15"/>
      <c r="S768" s="15"/>
      <c r="T768" s="15"/>
      <c r="U768" s="15"/>
      <c r="V768" s="15"/>
      <c r="W768" s="15"/>
      <c r="X768" s="15"/>
      <c r="Y768" s="15"/>
      <c r="Z768" s="15"/>
    </row>
    <row r="769" spans="1:26" ht="12.75" customHeight="1">
      <c r="A769" s="15"/>
      <c r="B769" s="15"/>
      <c r="C769" s="15"/>
      <c r="D769" s="15"/>
      <c r="E769" s="15"/>
      <c r="F769" s="15"/>
      <c r="G769" s="15"/>
      <c r="H769" s="15"/>
      <c r="I769" s="15"/>
      <c r="J769" s="15"/>
      <c r="K769" s="15"/>
      <c r="L769" s="15"/>
      <c r="M769" s="15"/>
      <c r="N769" s="15"/>
      <c r="O769" s="15"/>
      <c r="P769" s="15"/>
      <c r="Q769" s="15"/>
      <c r="R769" s="15"/>
      <c r="S769" s="15"/>
      <c r="T769" s="15"/>
      <c r="U769" s="15"/>
      <c r="V769" s="15"/>
      <c r="W769" s="15"/>
      <c r="X769" s="15"/>
      <c r="Y769" s="15"/>
      <c r="Z769" s="15"/>
    </row>
    <row r="770" spans="1:26" ht="12.75" customHeight="1">
      <c r="A770" s="15"/>
      <c r="B770" s="15"/>
      <c r="C770" s="15"/>
      <c r="D770" s="15"/>
      <c r="E770" s="15"/>
      <c r="F770" s="15"/>
      <c r="G770" s="15"/>
      <c r="H770" s="15"/>
      <c r="I770" s="15"/>
      <c r="J770" s="15"/>
      <c r="K770" s="15"/>
      <c r="L770" s="15"/>
      <c r="M770" s="15"/>
      <c r="N770" s="15"/>
      <c r="O770" s="15"/>
      <c r="P770" s="15"/>
      <c r="Q770" s="15"/>
      <c r="R770" s="15"/>
      <c r="S770" s="15"/>
      <c r="T770" s="15"/>
      <c r="U770" s="15"/>
      <c r="V770" s="15"/>
      <c r="W770" s="15"/>
      <c r="X770" s="15"/>
      <c r="Y770" s="15"/>
      <c r="Z770" s="15"/>
    </row>
    <row r="771" spans="1:26" ht="12.75" customHeight="1">
      <c r="A771" s="15"/>
      <c r="B771" s="15"/>
      <c r="C771" s="15"/>
      <c r="D771" s="15"/>
      <c r="E771" s="15"/>
      <c r="F771" s="15"/>
      <c r="G771" s="15"/>
      <c r="H771" s="15"/>
      <c r="I771" s="15"/>
      <c r="J771" s="15"/>
      <c r="K771" s="15"/>
      <c r="L771" s="15"/>
      <c r="M771" s="15"/>
      <c r="N771" s="15"/>
      <c r="O771" s="15"/>
      <c r="P771" s="15"/>
      <c r="Q771" s="15"/>
      <c r="R771" s="15"/>
      <c r="S771" s="15"/>
      <c r="T771" s="15"/>
      <c r="U771" s="15"/>
      <c r="V771" s="15"/>
      <c r="W771" s="15"/>
      <c r="X771" s="15"/>
      <c r="Y771" s="15"/>
      <c r="Z771" s="15"/>
    </row>
    <row r="772" spans="1:26" ht="12.75" customHeight="1">
      <c r="A772" s="15"/>
      <c r="B772" s="15"/>
      <c r="C772" s="15"/>
      <c r="D772" s="15"/>
      <c r="E772" s="15"/>
      <c r="F772" s="15"/>
      <c r="G772" s="15"/>
      <c r="H772" s="15"/>
      <c r="I772" s="15"/>
      <c r="J772" s="15"/>
      <c r="K772" s="15"/>
      <c r="L772" s="15"/>
      <c r="M772" s="15"/>
      <c r="N772" s="15"/>
      <c r="O772" s="15"/>
      <c r="P772" s="15"/>
      <c r="Q772" s="15"/>
      <c r="R772" s="15"/>
      <c r="S772" s="15"/>
      <c r="T772" s="15"/>
      <c r="U772" s="15"/>
      <c r="V772" s="15"/>
      <c r="W772" s="15"/>
      <c r="X772" s="15"/>
      <c r="Y772" s="15"/>
      <c r="Z772" s="15"/>
    </row>
    <row r="773" spans="1:26" ht="12.75" customHeight="1">
      <c r="A773" s="15"/>
      <c r="B773" s="15"/>
      <c r="C773" s="15"/>
      <c r="D773" s="15"/>
      <c r="E773" s="15"/>
      <c r="F773" s="15"/>
      <c r="G773" s="15"/>
      <c r="H773" s="15"/>
      <c r="I773" s="15"/>
      <c r="J773" s="15"/>
      <c r="K773" s="15"/>
      <c r="L773" s="15"/>
      <c r="M773" s="15"/>
      <c r="N773" s="15"/>
      <c r="O773" s="15"/>
      <c r="P773" s="15"/>
      <c r="Q773" s="15"/>
      <c r="R773" s="15"/>
      <c r="S773" s="15"/>
      <c r="T773" s="15"/>
      <c r="U773" s="15"/>
      <c r="V773" s="15"/>
      <c r="W773" s="15"/>
      <c r="X773" s="15"/>
      <c r="Y773" s="15"/>
      <c r="Z773" s="15"/>
    </row>
    <row r="774" spans="1:26" ht="12.75" customHeight="1">
      <c r="A774" s="15"/>
      <c r="B774" s="15"/>
      <c r="C774" s="15"/>
      <c r="D774" s="15"/>
      <c r="E774" s="15"/>
      <c r="F774" s="15"/>
      <c r="G774" s="15"/>
      <c r="H774" s="15"/>
      <c r="I774" s="15"/>
      <c r="J774" s="15"/>
      <c r="K774" s="15"/>
      <c r="L774" s="15"/>
      <c r="M774" s="15"/>
      <c r="N774" s="15"/>
      <c r="O774" s="15"/>
      <c r="P774" s="15"/>
      <c r="Q774" s="15"/>
      <c r="R774" s="15"/>
      <c r="S774" s="15"/>
      <c r="T774" s="15"/>
      <c r="U774" s="15"/>
      <c r="V774" s="15"/>
      <c r="W774" s="15"/>
      <c r="X774" s="15"/>
      <c r="Y774" s="15"/>
      <c r="Z774" s="15"/>
    </row>
    <row r="775" spans="1:26" ht="12.75" customHeight="1">
      <c r="A775" s="15"/>
      <c r="B775" s="15"/>
      <c r="C775" s="15"/>
      <c r="D775" s="15"/>
      <c r="E775" s="15"/>
      <c r="F775" s="15"/>
      <c r="G775" s="15"/>
      <c r="H775" s="15"/>
      <c r="I775" s="15"/>
      <c r="J775" s="15"/>
      <c r="K775" s="15"/>
      <c r="L775" s="15"/>
      <c r="M775" s="15"/>
      <c r="N775" s="15"/>
      <c r="O775" s="15"/>
      <c r="P775" s="15"/>
      <c r="Q775" s="15"/>
      <c r="R775" s="15"/>
      <c r="S775" s="15"/>
      <c r="T775" s="15"/>
      <c r="U775" s="15"/>
      <c r="V775" s="15"/>
      <c r="W775" s="15"/>
      <c r="X775" s="15"/>
      <c r="Y775" s="15"/>
      <c r="Z775" s="15"/>
    </row>
    <row r="776" spans="1:26" ht="12.75" customHeight="1">
      <c r="A776" s="15"/>
      <c r="B776" s="15"/>
      <c r="C776" s="15"/>
      <c r="D776" s="15"/>
      <c r="E776" s="15"/>
      <c r="F776" s="15"/>
      <c r="G776" s="15"/>
      <c r="H776" s="15"/>
      <c r="I776" s="15"/>
      <c r="J776" s="15"/>
      <c r="K776" s="15"/>
      <c r="L776" s="15"/>
      <c r="M776" s="15"/>
      <c r="N776" s="15"/>
      <c r="O776" s="15"/>
      <c r="P776" s="15"/>
      <c r="Q776" s="15"/>
      <c r="R776" s="15"/>
      <c r="S776" s="15"/>
      <c r="T776" s="15"/>
      <c r="U776" s="15"/>
      <c r="V776" s="15"/>
      <c r="W776" s="15"/>
      <c r="X776" s="15"/>
      <c r="Y776" s="15"/>
      <c r="Z776" s="15"/>
    </row>
    <row r="777" spans="1:26" ht="12.75" customHeight="1">
      <c r="A777" s="15"/>
      <c r="B777" s="15"/>
      <c r="C777" s="15"/>
      <c r="D777" s="15"/>
      <c r="E777" s="15"/>
      <c r="F777" s="15"/>
      <c r="G777" s="15"/>
      <c r="H777" s="15"/>
      <c r="I777" s="15"/>
      <c r="J777" s="15"/>
      <c r="K777" s="15"/>
      <c r="L777" s="15"/>
      <c r="M777" s="15"/>
      <c r="N777" s="15"/>
      <c r="O777" s="15"/>
      <c r="P777" s="15"/>
      <c r="Q777" s="15"/>
      <c r="R777" s="15"/>
      <c r="S777" s="15"/>
      <c r="T777" s="15"/>
      <c r="U777" s="15"/>
      <c r="V777" s="15"/>
      <c r="W777" s="15"/>
      <c r="X777" s="15"/>
      <c r="Y777" s="15"/>
      <c r="Z777" s="15"/>
    </row>
    <row r="778" spans="1:26" ht="12.75" customHeight="1">
      <c r="A778" s="15"/>
      <c r="B778" s="15"/>
      <c r="C778" s="15"/>
      <c r="D778" s="15"/>
      <c r="E778" s="15"/>
      <c r="F778" s="15"/>
      <c r="G778" s="15"/>
      <c r="H778" s="15"/>
      <c r="I778" s="15"/>
      <c r="J778" s="15"/>
      <c r="K778" s="15"/>
      <c r="L778" s="15"/>
      <c r="M778" s="15"/>
      <c r="N778" s="15"/>
      <c r="O778" s="15"/>
      <c r="P778" s="15"/>
      <c r="Q778" s="15"/>
      <c r="R778" s="15"/>
      <c r="S778" s="15"/>
      <c r="T778" s="15"/>
      <c r="U778" s="15"/>
      <c r="V778" s="15"/>
      <c r="W778" s="15"/>
      <c r="X778" s="15"/>
      <c r="Y778" s="15"/>
      <c r="Z778" s="15"/>
    </row>
    <row r="779" spans="1:26" ht="12.75" customHeight="1">
      <c r="A779" s="15"/>
      <c r="B779" s="15"/>
      <c r="C779" s="15"/>
      <c r="D779" s="15"/>
      <c r="E779" s="15"/>
      <c r="F779" s="15"/>
      <c r="G779" s="15"/>
      <c r="H779" s="15"/>
      <c r="I779" s="15"/>
      <c r="J779" s="15"/>
      <c r="K779" s="15"/>
      <c r="L779" s="15"/>
      <c r="M779" s="15"/>
      <c r="N779" s="15"/>
      <c r="O779" s="15"/>
      <c r="P779" s="15"/>
      <c r="Q779" s="15"/>
      <c r="R779" s="15"/>
      <c r="S779" s="15"/>
      <c r="T779" s="15"/>
      <c r="U779" s="15"/>
      <c r="V779" s="15"/>
      <c r="W779" s="15"/>
      <c r="X779" s="15"/>
      <c r="Y779" s="15"/>
      <c r="Z779" s="15"/>
    </row>
    <row r="780" spans="1:26" ht="12.75" customHeight="1">
      <c r="A780" s="15"/>
      <c r="B780" s="15"/>
      <c r="C780" s="15"/>
      <c r="D780" s="15"/>
      <c r="E780" s="15"/>
      <c r="F780" s="15"/>
      <c r="G780" s="15"/>
      <c r="H780" s="15"/>
      <c r="I780" s="15"/>
      <c r="J780" s="15"/>
      <c r="K780" s="15"/>
      <c r="L780" s="15"/>
      <c r="M780" s="15"/>
      <c r="N780" s="15"/>
      <c r="O780" s="15"/>
      <c r="P780" s="15"/>
      <c r="Q780" s="15"/>
      <c r="R780" s="15"/>
      <c r="S780" s="15"/>
      <c r="T780" s="15"/>
      <c r="U780" s="15"/>
      <c r="V780" s="15"/>
      <c r="W780" s="15"/>
      <c r="X780" s="15"/>
      <c r="Y780" s="15"/>
      <c r="Z780" s="15"/>
    </row>
    <row r="781" spans="1:26" ht="12.75" customHeight="1">
      <c r="A781" s="15"/>
      <c r="B781" s="15"/>
      <c r="C781" s="15"/>
      <c r="D781" s="15"/>
      <c r="E781" s="15"/>
      <c r="F781" s="15"/>
      <c r="G781" s="15"/>
      <c r="H781" s="15"/>
      <c r="I781" s="15"/>
      <c r="J781" s="15"/>
      <c r="K781" s="15"/>
      <c r="L781" s="15"/>
      <c r="M781" s="15"/>
      <c r="N781" s="15"/>
      <c r="O781" s="15"/>
      <c r="P781" s="15"/>
      <c r="Q781" s="15"/>
      <c r="R781" s="15"/>
      <c r="S781" s="15"/>
      <c r="T781" s="15"/>
      <c r="U781" s="15"/>
      <c r="V781" s="15"/>
      <c r="W781" s="15"/>
      <c r="X781" s="15"/>
      <c r="Y781" s="15"/>
      <c r="Z781" s="15"/>
    </row>
    <row r="782" spans="1:26" ht="12.75" customHeight="1">
      <c r="A782" s="15"/>
      <c r="B782" s="15"/>
      <c r="C782" s="15"/>
      <c r="D782" s="15"/>
      <c r="E782" s="15"/>
      <c r="F782" s="15"/>
      <c r="G782" s="15"/>
      <c r="H782" s="15"/>
      <c r="I782" s="15"/>
      <c r="J782" s="15"/>
      <c r="K782" s="15"/>
      <c r="L782" s="15"/>
      <c r="M782" s="15"/>
      <c r="N782" s="15"/>
      <c r="O782" s="15"/>
      <c r="P782" s="15"/>
      <c r="Q782" s="15"/>
      <c r="R782" s="15"/>
      <c r="S782" s="15"/>
      <c r="T782" s="15"/>
      <c r="U782" s="15"/>
      <c r="V782" s="15"/>
      <c r="W782" s="15"/>
      <c r="X782" s="15"/>
      <c r="Y782" s="15"/>
      <c r="Z782" s="15"/>
    </row>
    <row r="783" spans="1:26" ht="12.75" customHeight="1">
      <c r="A783" s="15"/>
      <c r="B783" s="15"/>
      <c r="C783" s="15"/>
      <c r="D783" s="15"/>
      <c r="E783" s="15"/>
      <c r="F783" s="15"/>
      <c r="G783" s="15"/>
      <c r="H783" s="15"/>
      <c r="I783" s="15"/>
      <c r="J783" s="15"/>
      <c r="K783" s="15"/>
      <c r="L783" s="15"/>
      <c r="M783" s="15"/>
      <c r="N783" s="15"/>
      <c r="O783" s="15"/>
      <c r="P783" s="15"/>
      <c r="Q783" s="15"/>
      <c r="R783" s="15"/>
      <c r="S783" s="15"/>
      <c r="T783" s="15"/>
      <c r="U783" s="15"/>
      <c r="V783" s="15"/>
      <c r="W783" s="15"/>
      <c r="X783" s="15"/>
      <c r="Y783" s="15"/>
      <c r="Z783" s="15"/>
    </row>
    <row r="784" spans="1:26" ht="12.75" customHeight="1">
      <c r="A784" s="15"/>
      <c r="B784" s="15"/>
      <c r="C784" s="15"/>
      <c r="D784" s="15"/>
      <c r="E784" s="15"/>
      <c r="F784" s="15"/>
      <c r="G784" s="15"/>
      <c r="H784" s="15"/>
      <c r="I784" s="15"/>
      <c r="J784" s="15"/>
      <c r="K784" s="15"/>
      <c r="L784" s="15"/>
      <c r="M784" s="15"/>
      <c r="N784" s="15"/>
      <c r="O784" s="15"/>
      <c r="P784" s="15"/>
      <c r="Q784" s="15"/>
      <c r="R784" s="15"/>
      <c r="S784" s="15"/>
      <c r="T784" s="15"/>
      <c r="U784" s="15"/>
      <c r="V784" s="15"/>
      <c r="W784" s="15"/>
      <c r="X784" s="15"/>
      <c r="Y784" s="15"/>
      <c r="Z784" s="15"/>
    </row>
    <row r="785" spans="1:26" ht="12.75" customHeight="1">
      <c r="A785" s="15"/>
      <c r="B785" s="15"/>
      <c r="C785" s="15"/>
      <c r="D785" s="15"/>
      <c r="E785" s="15"/>
      <c r="F785" s="15"/>
      <c r="G785" s="15"/>
      <c r="H785" s="15"/>
      <c r="I785" s="15"/>
      <c r="J785" s="15"/>
      <c r="K785" s="15"/>
      <c r="L785" s="15"/>
      <c r="M785" s="15"/>
      <c r="N785" s="15"/>
      <c r="O785" s="15"/>
      <c r="P785" s="15"/>
      <c r="Q785" s="15"/>
      <c r="R785" s="15"/>
      <c r="S785" s="15"/>
      <c r="T785" s="15"/>
      <c r="U785" s="15"/>
      <c r="V785" s="15"/>
      <c r="W785" s="15"/>
      <c r="X785" s="15"/>
      <c r="Y785" s="15"/>
      <c r="Z785" s="15"/>
    </row>
    <row r="786" spans="1:26" ht="12.75" customHeight="1">
      <c r="A786" s="15"/>
      <c r="B786" s="15"/>
      <c r="C786" s="15"/>
      <c r="D786" s="15"/>
      <c r="E786" s="15"/>
      <c r="F786" s="15"/>
      <c r="G786" s="15"/>
      <c r="H786" s="15"/>
      <c r="I786" s="15"/>
      <c r="J786" s="15"/>
      <c r="K786" s="15"/>
      <c r="L786" s="15"/>
      <c r="M786" s="15"/>
      <c r="N786" s="15"/>
      <c r="O786" s="15"/>
      <c r="P786" s="15"/>
      <c r="Q786" s="15"/>
      <c r="R786" s="15"/>
      <c r="S786" s="15"/>
      <c r="T786" s="15"/>
      <c r="U786" s="15"/>
      <c r="V786" s="15"/>
      <c r="W786" s="15"/>
      <c r="X786" s="15"/>
      <c r="Y786" s="15"/>
      <c r="Z786" s="15"/>
    </row>
    <row r="787" spans="1:26" ht="12.75" customHeight="1">
      <c r="A787" s="15"/>
      <c r="B787" s="15"/>
      <c r="C787" s="15"/>
      <c r="D787" s="15"/>
      <c r="E787" s="15"/>
      <c r="F787" s="15"/>
      <c r="G787" s="15"/>
      <c r="H787" s="15"/>
      <c r="I787" s="15"/>
      <c r="J787" s="15"/>
      <c r="K787" s="15"/>
      <c r="L787" s="15"/>
      <c r="M787" s="15"/>
      <c r="N787" s="15"/>
      <c r="O787" s="15"/>
      <c r="P787" s="15"/>
      <c r="Q787" s="15"/>
      <c r="R787" s="15"/>
      <c r="S787" s="15"/>
      <c r="T787" s="15"/>
      <c r="U787" s="15"/>
      <c r="V787" s="15"/>
      <c r="W787" s="15"/>
      <c r="X787" s="15"/>
      <c r="Y787" s="15"/>
      <c r="Z787" s="15"/>
    </row>
    <row r="788" spans="1:26" ht="12.75" customHeight="1">
      <c r="A788" s="15"/>
      <c r="B788" s="15"/>
      <c r="C788" s="15"/>
      <c r="D788" s="15"/>
      <c r="E788" s="15"/>
      <c r="F788" s="15"/>
      <c r="G788" s="15"/>
      <c r="H788" s="15"/>
      <c r="I788" s="15"/>
      <c r="J788" s="15"/>
      <c r="K788" s="15"/>
      <c r="L788" s="15"/>
      <c r="M788" s="15"/>
      <c r="N788" s="15"/>
      <c r="O788" s="15"/>
      <c r="P788" s="15"/>
      <c r="Q788" s="15"/>
      <c r="R788" s="15"/>
      <c r="S788" s="15"/>
      <c r="T788" s="15"/>
      <c r="U788" s="15"/>
      <c r="V788" s="15"/>
      <c r="W788" s="15"/>
      <c r="X788" s="15"/>
      <c r="Y788" s="15"/>
      <c r="Z788" s="15"/>
    </row>
    <row r="789" spans="1:26" ht="12.75" customHeight="1">
      <c r="A789" s="15"/>
      <c r="B789" s="15"/>
      <c r="C789" s="15"/>
      <c r="D789" s="15"/>
      <c r="E789" s="15"/>
      <c r="F789" s="15"/>
      <c r="G789" s="15"/>
      <c r="H789" s="15"/>
      <c r="I789" s="15"/>
      <c r="J789" s="15"/>
      <c r="K789" s="15"/>
      <c r="L789" s="15"/>
      <c r="M789" s="15"/>
      <c r="N789" s="15"/>
      <c r="O789" s="15"/>
      <c r="P789" s="15"/>
      <c r="Q789" s="15"/>
      <c r="R789" s="15"/>
      <c r="S789" s="15"/>
      <c r="T789" s="15"/>
      <c r="U789" s="15"/>
      <c r="V789" s="15"/>
      <c r="W789" s="15"/>
      <c r="X789" s="15"/>
      <c r="Y789" s="15"/>
      <c r="Z789" s="15"/>
    </row>
    <row r="790" spans="1:26" ht="12.75" customHeight="1">
      <c r="A790" s="15"/>
      <c r="B790" s="15"/>
      <c r="C790" s="15"/>
      <c r="D790" s="15"/>
      <c r="E790" s="15"/>
      <c r="F790" s="15"/>
      <c r="G790" s="15"/>
      <c r="H790" s="15"/>
      <c r="I790" s="15"/>
      <c r="J790" s="15"/>
      <c r="K790" s="15"/>
      <c r="L790" s="15"/>
      <c r="M790" s="15"/>
      <c r="N790" s="15"/>
      <c r="O790" s="15"/>
      <c r="P790" s="15"/>
      <c r="Q790" s="15"/>
      <c r="R790" s="15"/>
      <c r="S790" s="15"/>
      <c r="T790" s="15"/>
      <c r="U790" s="15"/>
      <c r="V790" s="15"/>
      <c r="W790" s="15"/>
      <c r="X790" s="15"/>
      <c r="Y790" s="15"/>
      <c r="Z790" s="15"/>
    </row>
    <row r="791" spans="1:26" ht="12.75" customHeight="1">
      <c r="A791" s="15"/>
      <c r="B791" s="15"/>
      <c r="C791" s="15"/>
      <c r="D791" s="15"/>
      <c r="E791" s="15"/>
      <c r="F791" s="15"/>
      <c r="G791" s="15"/>
      <c r="H791" s="15"/>
      <c r="I791" s="15"/>
      <c r="J791" s="15"/>
      <c r="K791" s="15"/>
      <c r="L791" s="15"/>
      <c r="M791" s="15"/>
      <c r="N791" s="15"/>
      <c r="O791" s="15"/>
      <c r="P791" s="15"/>
      <c r="Q791" s="15"/>
      <c r="R791" s="15"/>
      <c r="S791" s="15"/>
      <c r="T791" s="15"/>
      <c r="U791" s="15"/>
      <c r="V791" s="15"/>
      <c r="W791" s="15"/>
      <c r="X791" s="15"/>
      <c r="Y791" s="15"/>
      <c r="Z791" s="15"/>
    </row>
    <row r="792" spans="1:26" ht="12.75" customHeight="1">
      <c r="A792" s="15"/>
      <c r="B792" s="15"/>
      <c r="C792" s="15"/>
      <c r="D792" s="15"/>
      <c r="E792" s="15"/>
      <c r="F792" s="15"/>
      <c r="G792" s="15"/>
      <c r="H792" s="15"/>
      <c r="I792" s="15"/>
      <c r="J792" s="15"/>
      <c r="K792" s="15"/>
      <c r="L792" s="15"/>
      <c r="M792" s="15"/>
      <c r="N792" s="15"/>
      <c r="O792" s="15"/>
      <c r="P792" s="15"/>
      <c r="Q792" s="15"/>
      <c r="R792" s="15"/>
      <c r="S792" s="15"/>
      <c r="T792" s="15"/>
      <c r="U792" s="15"/>
      <c r="V792" s="15"/>
      <c r="W792" s="15"/>
      <c r="X792" s="15"/>
      <c r="Y792" s="15"/>
      <c r="Z792" s="15"/>
    </row>
    <row r="793" spans="1:26" ht="12.75" customHeight="1">
      <c r="A793" s="15"/>
      <c r="B793" s="15"/>
      <c r="C793" s="15"/>
      <c r="D793" s="15"/>
      <c r="E793" s="15"/>
      <c r="F793" s="15"/>
      <c r="G793" s="15"/>
      <c r="H793" s="15"/>
      <c r="I793" s="15"/>
      <c r="J793" s="15"/>
      <c r="K793" s="15"/>
      <c r="L793" s="15"/>
      <c r="M793" s="15"/>
      <c r="N793" s="15"/>
      <c r="O793" s="15"/>
      <c r="P793" s="15"/>
      <c r="Q793" s="15"/>
      <c r="R793" s="15"/>
      <c r="S793" s="15"/>
      <c r="T793" s="15"/>
      <c r="U793" s="15"/>
      <c r="V793" s="15"/>
      <c r="W793" s="15"/>
      <c r="X793" s="15"/>
      <c r="Y793" s="15"/>
      <c r="Z793" s="15"/>
    </row>
    <row r="794" spans="1:26" ht="12.75" customHeight="1">
      <c r="A794" s="15"/>
      <c r="B794" s="15"/>
      <c r="C794" s="15"/>
      <c r="D794" s="15"/>
      <c r="E794" s="15"/>
      <c r="F794" s="15"/>
      <c r="G794" s="15"/>
      <c r="H794" s="15"/>
      <c r="I794" s="15"/>
      <c r="J794" s="15"/>
      <c r="K794" s="15"/>
      <c r="L794" s="15"/>
      <c r="M794" s="15"/>
      <c r="N794" s="15"/>
      <c r="O794" s="15"/>
      <c r="P794" s="15"/>
      <c r="Q794" s="15"/>
      <c r="R794" s="15"/>
      <c r="S794" s="15"/>
      <c r="T794" s="15"/>
      <c r="U794" s="15"/>
      <c r="V794" s="15"/>
      <c r="W794" s="15"/>
      <c r="X794" s="15"/>
      <c r="Y794" s="15"/>
      <c r="Z794" s="15"/>
    </row>
    <row r="795" spans="1:26" ht="12.75" customHeight="1">
      <c r="A795" s="15"/>
      <c r="B795" s="15"/>
      <c r="C795" s="15"/>
      <c r="D795" s="15"/>
      <c r="E795" s="15"/>
      <c r="F795" s="15"/>
      <c r="G795" s="15"/>
      <c r="H795" s="15"/>
      <c r="I795" s="15"/>
      <c r="J795" s="15"/>
      <c r="K795" s="15"/>
      <c r="L795" s="15"/>
      <c r="M795" s="15"/>
      <c r="N795" s="15"/>
      <c r="O795" s="15"/>
      <c r="P795" s="15"/>
      <c r="Q795" s="15"/>
      <c r="R795" s="15"/>
      <c r="S795" s="15"/>
      <c r="T795" s="15"/>
      <c r="U795" s="15"/>
      <c r="V795" s="15"/>
      <c r="W795" s="15"/>
      <c r="X795" s="15"/>
      <c r="Y795" s="15"/>
      <c r="Z795" s="15"/>
    </row>
    <row r="796" spans="1:26" ht="12.75" customHeight="1">
      <c r="A796" s="15"/>
      <c r="B796" s="15"/>
      <c r="C796" s="15"/>
      <c r="D796" s="15"/>
      <c r="E796" s="15"/>
      <c r="F796" s="15"/>
      <c r="G796" s="15"/>
      <c r="H796" s="15"/>
      <c r="I796" s="15"/>
      <c r="J796" s="15"/>
      <c r="K796" s="15"/>
      <c r="L796" s="15"/>
      <c r="M796" s="15"/>
      <c r="N796" s="15"/>
      <c r="O796" s="15"/>
      <c r="P796" s="15"/>
      <c r="Q796" s="15"/>
      <c r="R796" s="15"/>
      <c r="S796" s="15"/>
      <c r="T796" s="15"/>
      <c r="U796" s="15"/>
      <c r="V796" s="15"/>
      <c r="W796" s="15"/>
      <c r="X796" s="15"/>
      <c r="Y796" s="15"/>
      <c r="Z796" s="15"/>
    </row>
    <row r="797" spans="1:26" ht="12.75" customHeight="1">
      <c r="A797" s="15"/>
      <c r="B797" s="15"/>
      <c r="C797" s="15"/>
      <c r="D797" s="15"/>
      <c r="E797" s="15"/>
      <c r="F797" s="15"/>
      <c r="G797" s="15"/>
      <c r="H797" s="15"/>
      <c r="I797" s="15"/>
      <c r="J797" s="15"/>
      <c r="K797" s="15"/>
      <c r="L797" s="15"/>
      <c r="M797" s="15"/>
      <c r="N797" s="15"/>
      <c r="O797" s="15"/>
      <c r="P797" s="15"/>
      <c r="Q797" s="15"/>
      <c r="R797" s="15"/>
      <c r="S797" s="15"/>
      <c r="T797" s="15"/>
      <c r="U797" s="15"/>
      <c r="V797" s="15"/>
      <c r="W797" s="15"/>
      <c r="X797" s="15"/>
      <c r="Y797" s="15"/>
      <c r="Z797" s="15"/>
    </row>
    <row r="798" spans="1:26" ht="12.75" customHeight="1">
      <c r="A798" s="15"/>
      <c r="B798" s="15"/>
      <c r="C798" s="15"/>
      <c r="D798" s="15"/>
      <c r="E798" s="15"/>
      <c r="F798" s="15"/>
      <c r="G798" s="15"/>
      <c r="H798" s="15"/>
      <c r="I798" s="15"/>
      <c r="J798" s="15"/>
      <c r="K798" s="15"/>
      <c r="L798" s="15"/>
      <c r="M798" s="15"/>
      <c r="N798" s="15"/>
      <c r="O798" s="15"/>
      <c r="P798" s="15"/>
      <c r="Q798" s="15"/>
      <c r="R798" s="15"/>
      <c r="S798" s="15"/>
      <c r="T798" s="15"/>
      <c r="U798" s="15"/>
      <c r="V798" s="15"/>
      <c r="W798" s="15"/>
      <c r="X798" s="15"/>
      <c r="Y798" s="15"/>
      <c r="Z798" s="15"/>
    </row>
    <row r="799" spans="1:26" ht="12.75" customHeight="1">
      <c r="A799" s="15"/>
      <c r="B799" s="15"/>
      <c r="C799" s="15"/>
      <c r="D799" s="15"/>
      <c r="E799" s="15"/>
      <c r="F799" s="15"/>
      <c r="G799" s="15"/>
      <c r="H799" s="15"/>
      <c r="I799" s="15"/>
      <c r="J799" s="15"/>
      <c r="K799" s="15"/>
      <c r="L799" s="15"/>
      <c r="M799" s="15"/>
      <c r="N799" s="15"/>
      <c r="O799" s="15"/>
      <c r="P799" s="15"/>
      <c r="Q799" s="15"/>
      <c r="R799" s="15"/>
      <c r="S799" s="15"/>
      <c r="T799" s="15"/>
      <c r="U799" s="15"/>
      <c r="V799" s="15"/>
      <c r="W799" s="15"/>
      <c r="X799" s="15"/>
      <c r="Y799" s="15"/>
      <c r="Z799" s="15"/>
    </row>
    <row r="800" spans="1:26" ht="12.75" customHeight="1">
      <c r="A800" s="15"/>
      <c r="B800" s="15"/>
      <c r="C800" s="15"/>
      <c r="D800" s="15"/>
      <c r="E800" s="15"/>
      <c r="F800" s="15"/>
      <c r="G800" s="15"/>
      <c r="H800" s="15"/>
      <c r="I800" s="15"/>
      <c r="J800" s="15"/>
      <c r="K800" s="15"/>
      <c r="L800" s="15"/>
      <c r="M800" s="15"/>
      <c r="N800" s="15"/>
      <c r="O800" s="15"/>
      <c r="P800" s="15"/>
      <c r="Q800" s="15"/>
      <c r="R800" s="15"/>
      <c r="S800" s="15"/>
      <c r="T800" s="15"/>
      <c r="U800" s="15"/>
      <c r="V800" s="15"/>
      <c r="W800" s="15"/>
      <c r="X800" s="15"/>
      <c r="Y800" s="15"/>
      <c r="Z800" s="15"/>
    </row>
    <row r="801" spans="1:26" ht="12.75" customHeight="1">
      <c r="A801" s="15"/>
      <c r="B801" s="15"/>
      <c r="C801" s="15"/>
      <c r="D801" s="15"/>
      <c r="E801" s="15"/>
      <c r="F801" s="15"/>
      <c r="G801" s="15"/>
      <c r="H801" s="15"/>
      <c r="I801" s="15"/>
      <c r="J801" s="15"/>
      <c r="K801" s="15"/>
      <c r="L801" s="15"/>
      <c r="M801" s="15"/>
      <c r="N801" s="15"/>
      <c r="O801" s="15"/>
      <c r="P801" s="15"/>
      <c r="Q801" s="15"/>
      <c r="R801" s="15"/>
      <c r="S801" s="15"/>
      <c r="T801" s="15"/>
      <c r="U801" s="15"/>
      <c r="V801" s="15"/>
      <c r="W801" s="15"/>
      <c r="X801" s="15"/>
      <c r="Y801" s="15"/>
      <c r="Z801" s="15"/>
    </row>
    <row r="802" spans="1:26" ht="12.75" customHeight="1">
      <c r="A802" s="15"/>
      <c r="B802" s="15"/>
      <c r="C802" s="15"/>
      <c r="D802" s="15"/>
      <c r="E802" s="15"/>
      <c r="F802" s="15"/>
      <c r="G802" s="15"/>
      <c r="H802" s="15"/>
      <c r="I802" s="15"/>
      <c r="J802" s="15"/>
      <c r="K802" s="15"/>
      <c r="L802" s="15"/>
      <c r="M802" s="15"/>
      <c r="N802" s="15"/>
      <c r="O802" s="15"/>
      <c r="P802" s="15"/>
      <c r="Q802" s="15"/>
      <c r="R802" s="15"/>
      <c r="S802" s="15"/>
      <c r="T802" s="15"/>
      <c r="U802" s="15"/>
      <c r="V802" s="15"/>
      <c r="W802" s="15"/>
      <c r="X802" s="15"/>
      <c r="Y802" s="15"/>
      <c r="Z802" s="15"/>
    </row>
    <row r="803" spans="1:26" ht="12.75" customHeight="1">
      <c r="A803" s="15"/>
      <c r="B803" s="15"/>
      <c r="C803" s="15"/>
      <c r="D803" s="15"/>
      <c r="E803" s="15"/>
      <c r="F803" s="15"/>
      <c r="G803" s="15"/>
      <c r="H803" s="15"/>
      <c r="I803" s="15"/>
      <c r="J803" s="15"/>
      <c r="K803" s="15"/>
      <c r="L803" s="15"/>
      <c r="M803" s="15"/>
      <c r="N803" s="15"/>
      <c r="O803" s="15"/>
      <c r="P803" s="15"/>
      <c r="Q803" s="15"/>
      <c r="R803" s="15"/>
      <c r="S803" s="15"/>
      <c r="T803" s="15"/>
      <c r="U803" s="15"/>
      <c r="V803" s="15"/>
      <c r="W803" s="15"/>
      <c r="X803" s="15"/>
      <c r="Y803" s="15"/>
      <c r="Z803" s="15"/>
    </row>
    <row r="804" spans="1:26" ht="12.75" customHeight="1">
      <c r="A804" s="15"/>
      <c r="B804" s="15"/>
      <c r="C804" s="15"/>
      <c r="D804" s="15"/>
      <c r="E804" s="15"/>
      <c r="F804" s="15"/>
      <c r="G804" s="15"/>
      <c r="H804" s="15"/>
      <c r="I804" s="15"/>
      <c r="J804" s="15"/>
      <c r="K804" s="15"/>
      <c r="L804" s="15"/>
      <c r="M804" s="15"/>
      <c r="N804" s="15"/>
      <c r="O804" s="15"/>
      <c r="P804" s="15"/>
      <c r="Q804" s="15"/>
      <c r="R804" s="15"/>
      <c r="S804" s="15"/>
      <c r="T804" s="15"/>
      <c r="U804" s="15"/>
      <c r="V804" s="15"/>
      <c r="W804" s="15"/>
      <c r="X804" s="15"/>
      <c r="Y804" s="15"/>
      <c r="Z804" s="15"/>
    </row>
    <row r="805" spans="1:26" ht="12.75" customHeight="1">
      <c r="A805" s="15"/>
      <c r="B805" s="15"/>
      <c r="C805" s="15"/>
      <c r="D805" s="15"/>
      <c r="E805" s="15"/>
      <c r="F805" s="15"/>
      <c r="G805" s="15"/>
      <c r="H805" s="15"/>
      <c r="I805" s="15"/>
      <c r="J805" s="15"/>
      <c r="K805" s="15"/>
      <c r="L805" s="15"/>
      <c r="M805" s="15"/>
      <c r="N805" s="15"/>
      <c r="O805" s="15"/>
      <c r="P805" s="15"/>
      <c r="Q805" s="15"/>
      <c r="R805" s="15"/>
      <c r="S805" s="15"/>
      <c r="T805" s="15"/>
      <c r="U805" s="15"/>
      <c r="V805" s="15"/>
      <c r="W805" s="15"/>
      <c r="X805" s="15"/>
      <c r="Y805" s="15"/>
      <c r="Z805" s="15"/>
    </row>
    <row r="806" spans="1:26" ht="12.75" customHeight="1">
      <c r="A806" s="15"/>
      <c r="B806" s="15"/>
      <c r="C806" s="15"/>
      <c r="D806" s="15"/>
      <c r="E806" s="15"/>
      <c r="F806" s="15"/>
      <c r="G806" s="15"/>
      <c r="H806" s="15"/>
      <c r="I806" s="15"/>
      <c r="J806" s="15"/>
      <c r="K806" s="15"/>
      <c r="L806" s="15"/>
      <c r="M806" s="15"/>
      <c r="N806" s="15"/>
      <c r="O806" s="15"/>
      <c r="P806" s="15"/>
      <c r="Q806" s="15"/>
      <c r="R806" s="15"/>
      <c r="S806" s="15"/>
      <c r="T806" s="15"/>
      <c r="U806" s="15"/>
      <c r="V806" s="15"/>
      <c r="W806" s="15"/>
      <c r="X806" s="15"/>
      <c r="Y806" s="15"/>
      <c r="Z806" s="15"/>
    </row>
    <row r="807" spans="1:26" ht="12.75" customHeight="1">
      <c r="A807" s="15"/>
      <c r="B807" s="15"/>
      <c r="C807" s="15"/>
      <c r="D807" s="15"/>
      <c r="E807" s="15"/>
      <c r="F807" s="15"/>
      <c r="G807" s="15"/>
      <c r="H807" s="15"/>
      <c r="I807" s="15"/>
      <c r="J807" s="15"/>
      <c r="K807" s="15"/>
      <c r="L807" s="15"/>
      <c r="M807" s="15"/>
      <c r="N807" s="15"/>
      <c r="O807" s="15"/>
      <c r="P807" s="15"/>
      <c r="Q807" s="15"/>
      <c r="R807" s="15"/>
      <c r="S807" s="15"/>
      <c r="T807" s="15"/>
      <c r="U807" s="15"/>
      <c r="V807" s="15"/>
      <c r="W807" s="15"/>
      <c r="X807" s="15"/>
      <c r="Y807" s="15"/>
      <c r="Z807" s="15"/>
    </row>
    <row r="808" spans="1:26" ht="12.75" customHeight="1">
      <c r="A808" s="15"/>
      <c r="B808" s="15"/>
      <c r="C808" s="15"/>
      <c r="D808" s="15"/>
      <c r="E808" s="15"/>
      <c r="F808" s="15"/>
      <c r="G808" s="15"/>
      <c r="H808" s="15"/>
      <c r="I808" s="15"/>
      <c r="J808" s="15"/>
      <c r="K808" s="15"/>
      <c r="L808" s="15"/>
      <c r="M808" s="15"/>
      <c r="N808" s="15"/>
      <c r="O808" s="15"/>
      <c r="P808" s="15"/>
      <c r="Q808" s="15"/>
      <c r="R808" s="15"/>
      <c r="S808" s="15"/>
      <c r="T808" s="15"/>
      <c r="U808" s="15"/>
      <c r="V808" s="15"/>
      <c r="W808" s="15"/>
      <c r="X808" s="15"/>
      <c r="Y808" s="15"/>
      <c r="Z808" s="15"/>
    </row>
    <row r="809" spans="1:26" ht="12.75" customHeight="1">
      <c r="A809" s="15"/>
      <c r="B809" s="15"/>
      <c r="C809" s="15"/>
      <c r="D809" s="15"/>
      <c r="E809" s="15"/>
      <c r="F809" s="15"/>
      <c r="G809" s="15"/>
      <c r="H809" s="15"/>
      <c r="I809" s="15"/>
      <c r="J809" s="15"/>
      <c r="K809" s="15"/>
      <c r="L809" s="15"/>
      <c r="M809" s="15"/>
      <c r="N809" s="15"/>
      <c r="O809" s="15"/>
      <c r="P809" s="15"/>
      <c r="Q809" s="15"/>
      <c r="R809" s="15"/>
      <c r="S809" s="15"/>
      <c r="T809" s="15"/>
      <c r="U809" s="15"/>
      <c r="V809" s="15"/>
      <c r="W809" s="15"/>
      <c r="X809" s="15"/>
      <c r="Y809" s="15"/>
      <c r="Z809" s="15"/>
    </row>
    <row r="810" spans="1:26" ht="12.75" customHeight="1">
      <c r="A810" s="15"/>
      <c r="B810" s="15"/>
      <c r="C810" s="15"/>
      <c r="D810" s="15"/>
      <c r="E810" s="15"/>
      <c r="F810" s="15"/>
      <c r="G810" s="15"/>
      <c r="H810" s="15"/>
      <c r="I810" s="15"/>
      <c r="J810" s="15"/>
      <c r="K810" s="15"/>
      <c r="L810" s="15"/>
      <c r="M810" s="15"/>
      <c r="N810" s="15"/>
      <c r="O810" s="15"/>
      <c r="P810" s="15"/>
      <c r="Q810" s="15"/>
      <c r="R810" s="15"/>
      <c r="S810" s="15"/>
      <c r="T810" s="15"/>
      <c r="U810" s="15"/>
      <c r="V810" s="15"/>
      <c r="W810" s="15"/>
      <c r="X810" s="15"/>
      <c r="Y810" s="15"/>
      <c r="Z810" s="15"/>
    </row>
    <row r="811" spans="1:26" ht="12.75" customHeight="1">
      <c r="A811" s="15"/>
      <c r="B811" s="15"/>
      <c r="C811" s="15"/>
      <c r="D811" s="15"/>
      <c r="E811" s="15"/>
      <c r="F811" s="15"/>
      <c r="G811" s="15"/>
      <c r="H811" s="15"/>
      <c r="I811" s="15"/>
      <c r="J811" s="15"/>
      <c r="K811" s="15"/>
      <c r="L811" s="15"/>
      <c r="M811" s="15"/>
      <c r="N811" s="15"/>
      <c r="O811" s="15"/>
      <c r="P811" s="15"/>
      <c r="Q811" s="15"/>
      <c r="R811" s="15"/>
      <c r="S811" s="15"/>
      <c r="T811" s="15"/>
      <c r="U811" s="15"/>
      <c r="V811" s="15"/>
      <c r="W811" s="15"/>
      <c r="X811" s="15"/>
      <c r="Y811" s="15"/>
      <c r="Z811" s="15"/>
    </row>
    <row r="812" spans="1:26" ht="12.75" customHeight="1">
      <c r="A812" s="15"/>
      <c r="B812" s="15"/>
      <c r="C812" s="15"/>
      <c r="D812" s="15"/>
      <c r="E812" s="15"/>
      <c r="F812" s="15"/>
      <c r="G812" s="15"/>
      <c r="H812" s="15"/>
      <c r="I812" s="15"/>
      <c r="J812" s="15"/>
      <c r="K812" s="15"/>
      <c r="L812" s="15"/>
      <c r="M812" s="15"/>
      <c r="N812" s="15"/>
      <c r="O812" s="15"/>
      <c r="P812" s="15"/>
      <c r="Q812" s="15"/>
      <c r="R812" s="15"/>
      <c r="S812" s="15"/>
      <c r="T812" s="15"/>
      <c r="U812" s="15"/>
      <c r="V812" s="15"/>
      <c r="W812" s="15"/>
      <c r="X812" s="15"/>
      <c r="Y812" s="15"/>
      <c r="Z812" s="15"/>
    </row>
    <row r="813" spans="1:26" ht="12.75" customHeight="1">
      <c r="A813" s="15"/>
      <c r="B813" s="15"/>
      <c r="C813" s="15"/>
      <c r="D813" s="15"/>
      <c r="E813" s="15"/>
      <c r="F813" s="15"/>
      <c r="G813" s="15"/>
      <c r="H813" s="15"/>
      <c r="I813" s="15"/>
      <c r="J813" s="15"/>
      <c r="K813" s="15"/>
      <c r="L813" s="15"/>
      <c r="M813" s="15"/>
      <c r="N813" s="15"/>
      <c r="O813" s="15"/>
      <c r="P813" s="15"/>
      <c r="Q813" s="15"/>
      <c r="R813" s="15"/>
      <c r="S813" s="15"/>
      <c r="T813" s="15"/>
      <c r="U813" s="15"/>
      <c r="V813" s="15"/>
      <c r="W813" s="15"/>
      <c r="X813" s="15"/>
      <c r="Y813" s="15"/>
      <c r="Z813" s="15"/>
    </row>
    <row r="814" spans="1:26" ht="12.75" customHeight="1">
      <c r="A814" s="15"/>
      <c r="B814" s="15"/>
      <c r="C814" s="15"/>
      <c r="D814" s="15"/>
      <c r="E814" s="15"/>
      <c r="F814" s="15"/>
      <c r="G814" s="15"/>
      <c r="H814" s="15"/>
      <c r="I814" s="15"/>
      <c r="J814" s="15"/>
      <c r="K814" s="15"/>
      <c r="L814" s="15"/>
      <c r="M814" s="15"/>
      <c r="N814" s="15"/>
      <c r="O814" s="15"/>
      <c r="P814" s="15"/>
      <c r="Q814" s="15"/>
      <c r="R814" s="15"/>
      <c r="S814" s="15"/>
      <c r="T814" s="15"/>
      <c r="U814" s="15"/>
      <c r="V814" s="15"/>
      <c r="W814" s="15"/>
      <c r="X814" s="15"/>
      <c r="Y814" s="15"/>
      <c r="Z814" s="15"/>
    </row>
    <row r="815" spans="1:26" ht="12.75" customHeight="1">
      <c r="A815" s="15"/>
      <c r="B815" s="15"/>
      <c r="C815" s="15"/>
      <c r="D815" s="15"/>
      <c r="E815" s="15"/>
      <c r="F815" s="15"/>
      <c r="G815" s="15"/>
      <c r="H815" s="15"/>
      <c r="I815" s="15"/>
      <c r="J815" s="15"/>
      <c r="K815" s="15"/>
      <c r="L815" s="15"/>
      <c r="M815" s="15"/>
      <c r="N815" s="15"/>
      <c r="O815" s="15"/>
      <c r="P815" s="15"/>
      <c r="Q815" s="15"/>
      <c r="R815" s="15"/>
      <c r="S815" s="15"/>
      <c r="T815" s="15"/>
      <c r="U815" s="15"/>
      <c r="V815" s="15"/>
      <c r="W815" s="15"/>
      <c r="X815" s="15"/>
      <c r="Y815" s="15"/>
      <c r="Z815" s="15"/>
    </row>
    <row r="816" spans="1:26" ht="12.75" customHeight="1">
      <c r="A816" s="15"/>
      <c r="B816" s="15"/>
      <c r="C816" s="15"/>
      <c r="D816" s="15"/>
      <c r="E816" s="15"/>
      <c r="F816" s="15"/>
      <c r="G816" s="15"/>
      <c r="H816" s="15"/>
      <c r="I816" s="15"/>
      <c r="J816" s="15"/>
      <c r="K816" s="15"/>
      <c r="L816" s="15"/>
      <c r="M816" s="15"/>
      <c r="N816" s="15"/>
      <c r="O816" s="15"/>
      <c r="P816" s="15"/>
      <c r="Q816" s="15"/>
      <c r="R816" s="15"/>
      <c r="S816" s="15"/>
      <c r="T816" s="15"/>
      <c r="U816" s="15"/>
      <c r="V816" s="15"/>
      <c r="W816" s="15"/>
      <c r="X816" s="15"/>
      <c r="Y816" s="15"/>
      <c r="Z816" s="15"/>
    </row>
    <row r="817" spans="1:26" ht="12.75" customHeight="1">
      <c r="A817" s="15"/>
      <c r="B817" s="15"/>
      <c r="C817" s="15"/>
      <c r="D817" s="15"/>
      <c r="E817" s="15"/>
      <c r="F817" s="15"/>
      <c r="G817" s="15"/>
      <c r="H817" s="15"/>
      <c r="I817" s="15"/>
      <c r="J817" s="15"/>
      <c r="K817" s="15"/>
      <c r="L817" s="15"/>
      <c r="M817" s="15"/>
      <c r="N817" s="15"/>
      <c r="O817" s="15"/>
      <c r="P817" s="15"/>
      <c r="Q817" s="15"/>
      <c r="R817" s="15"/>
      <c r="S817" s="15"/>
      <c r="T817" s="15"/>
      <c r="U817" s="15"/>
      <c r="V817" s="15"/>
      <c r="W817" s="15"/>
      <c r="X817" s="15"/>
      <c r="Y817" s="15"/>
      <c r="Z817" s="15"/>
    </row>
    <row r="818" spans="1:26" ht="12.75" customHeight="1">
      <c r="A818" s="15"/>
      <c r="B818" s="15"/>
      <c r="C818" s="15"/>
      <c r="D818" s="15"/>
      <c r="E818" s="15"/>
      <c r="F818" s="15"/>
      <c r="G818" s="15"/>
      <c r="H818" s="15"/>
      <c r="I818" s="15"/>
      <c r="J818" s="15"/>
      <c r="K818" s="15"/>
      <c r="L818" s="15"/>
      <c r="M818" s="15"/>
      <c r="N818" s="15"/>
      <c r="O818" s="15"/>
      <c r="P818" s="15"/>
      <c r="Q818" s="15"/>
      <c r="R818" s="15"/>
      <c r="S818" s="15"/>
      <c r="T818" s="15"/>
      <c r="U818" s="15"/>
      <c r="V818" s="15"/>
      <c r="W818" s="15"/>
      <c r="X818" s="15"/>
      <c r="Y818" s="15"/>
      <c r="Z818" s="15"/>
    </row>
    <row r="819" spans="1:26" ht="12.75" customHeight="1">
      <c r="A819" s="15"/>
      <c r="B819" s="15"/>
      <c r="C819" s="15"/>
      <c r="D819" s="15"/>
      <c r="E819" s="15"/>
      <c r="F819" s="15"/>
      <c r="G819" s="15"/>
      <c r="H819" s="15"/>
      <c r="I819" s="15"/>
      <c r="J819" s="15"/>
      <c r="K819" s="15"/>
      <c r="L819" s="15"/>
      <c r="M819" s="15"/>
      <c r="N819" s="15"/>
      <c r="O819" s="15"/>
      <c r="P819" s="15"/>
      <c r="Q819" s="15"/>
      <c r="R819" s="15"/>
      <c r="S819" s="15"/>
      <c r="T819" s="15"/>
      <c r="U819" s="15"/>
      <c r="V819" s="15"/>
      <c r="W819" s="15"/>
      <c r="X819" s="15"/>
      <c r="Y819" s="15"/>
      <c r="Z819" s="15"/>
    </row>
    <row r="820" spans="1:26" ht="12.75" customHeight="1">
      <c r="A820" s="15"/>
      <c r="B820" s="15"/>
      <c r="C820" s="15"/>
      <c r="D820" s="15"/>
      <c r="E820" s="15"/>
      <c r="F820" s="15"/>
      <c r="G820" s="15"/>
      <c r="H820" s="15"/>
      <c r="I820" s="15"/>
      <c r="J820" s="15"/>
      <c r="K820" s="15"/>
      <c r="L820" s="15"/>
      <c r="M820" s="15"/>
      <c r="N820" s="15"/>
      <c r="O820" s="15"/>
      <c r="P820" s="15"/>
      <c r="Q820" s="15"/>
      <c r="R820" s="15"/>
      <c r="S820" s="15"/>
      <c r="T820" s="15"/>
      <c r="U820" s="15"/>
      <c r="V820" s="15"/>
      <c r="W820" s="15"/>
      <c r="X820" s="15"/>
      <c r="Y820" s="15"/>
      <c r="Z820" s="15"/>
    </row>
    <row r="821" spans="1:26" ht="12.75" customHeight="1">
      <c r="A821" s="15"/>
      <c r="B821" s="15"/>
      <c r="C821" s="15"/>
      <c r="D821" s="15"/>
      <c r="E821" s="15"/>
      <c r="F821" s="15"/>
      <c r="G821" s="15"/>
      <c r="H821" s="15"/>
      <c r="I821" s="15"/>
      <c r="J821" s="15"/>
      <c r="K821" s="15"/>
      <c r="L821" s="15"/>
      <c r="M821" s="15"/>
      <c r="N821" s="15"/>
      <c r="O821" s="15"/>
      <c r="P821" s="15"/>
      <c r="Q821" s="15"/>
      <c r="R821" s="15"/>
      <c r="S821" s="15"/>
      <c r="T821" s="15"/>
      <c r="U821" s="15"/>
      <c r="V821" s="15"/>
      <c r="W821" s="15"/>
      <c r="X821" s="15"/>
      <c r="Y821" s="15"/>
      <c r="Z821" s="15"/>
    </row>
    <row r="822" spans="1:26" ht="12.75" customHeight="1">
      <c r="A822" s="15"/>
      <c r="B822" s="15"/>
      <c r="C822" s="15"/>
      <c r="D822" s="15"/>
      <c r="E822" s="15"/>
      <c r="F822" s="15"/>
      <c r="G822" s="15"/>
      <c r="H822" s="15"/>
      <c r="I822" s="15"/>
      <c r="J822" s="15"/>
      <c r="K822" s="15"/>
      <c r="L822" s="15"/>
      <c r="M822" s="15"/>
      <c r="N822" s="15"/>
      <c r="O822" s="15"/>
      <c r="P822" s="15"/>
      <c r="Q822" s="15"/>
      <c r="R822" s="15"/>
      <c r="S822" s="15"/>
      <c r="T822" s="15"/>
      <c r="U822" s="15"/>
      <c r="V822" s="15"/>
      <c r="W822" s="15"/>
      <c r="X822" s="15"/>
      <c r="Y822" s="15"/>
      <c r="Z822" s="15"/>
    </row>
    <row r="823" spans="1:26" ht="12.75" customHeight="1">
      <c r="A823" s="15"/>
      <c r="B823" s="15"/>
      <c r="C823" s="15"/>
      <c r="D823" s="15"/>
      <c r="E823" s="15"/>
      <c r="F823" s="15"/>
      <c r="G823" s="15"/>
      <c r="H823" s="15"/>
      <c r="I823" s="15"/>
      <c r="J823" s="15"/>
      <c r="K823" s="15"/>
      <c r="L823" s="15"/>
      <c r="M823" s="15"/>
      <c r="N823" s="15"/>
      <c r="O823" s="15"/>
      <c r="P823" s="15"/>
      <c r="Q823" s="15"/>
      <c r="R823" s="15"/>
      <c r="S823" s="15"/>
      <c r="T823" s="15"/>
      <c r="U823" s="15"/>
      <c r="V823" s="15"/>
      <c r="W823" s="15"/>
      <c r="X823" s="15"/>
      <c r="Y823" s="15"/>
      <c r="Z823" s="15"/>
    </row>
    <row r="824" spans="1:26" ht="12.75" customHeight="1">
      <c r="A824" s="15"/>
      <c r="B824" s="15"/>
      <c r="C824" s="15"/>
      <c r="D824" s="15"/>
      <c r="E824" s="15"/>
      <c r="F824" s="15"/>
      <c r="G824" s="15"/>
      <c r="H824" s="15"/>
      <c r="I824" s="15"/>
      <c r="J824" s="15"/>
      <c r="K824" s="15"/>
      <c r="L824" s="15"/>
      <c r="M824" s="15"/>
      <c r="N824" s="15"/>
      <c r="O824" s="15"/>
      <c r="P824" s="15"/>
      <c r="Q824" s="15"/>
      <c r="R824" s="15"/>
      <c r="S824" s="15"/>
      <c r="T824" s="15"/>
      <c r="U824" s="15"/>
      <c r="V824" s="15"/>
      <c r="W824" s="15"/>
      <c r="X824" s="15"/>
      <c r="Y824" s="15"/>
      <c r="Z824" s="15"/>
    </row>
    <row r="825" spans="1:26" ht="12.75" customHeight="1">
      <c r="A825" s="15"/>
      <c r="B825" s="15"/>
      <c r="C825" s="15"/>
      <c r="D825" s="15"/>
      <c r="E825" s="15"/>
      <c r="F825" s="15"/>
      <c r="G825" s="15"/>
      <c r="H825" s="15"/>
      <c r="I825" s="15"/>
      <c r="J825" s="15"/>
      <c r="K825" s="15"/>
      <c r="L825" s="15"/>
      <c r="M825" s="15"/>
      <c r="N825" s="15"/>
      <c r="O825" s="15"/>
      <c r="P825" s="15"/>
      <c r="Q825" s="15"/>
      <c r="R825" s="15"/>
      <c r="S825" s="15"/>
      <c r="T825" s="15"/>
      <c r="U825" s="15"/>
      <c r="V825" s="15"/>
      <c r="W825" s="15"/>
      <c r="X825" s="15"/>
      <c r="Y825" s="15"/>
      <c r="Z825" s="15"/>
    </row>
    <row r="826" spans="1:26" ht="12.75" customHeight="1">
      <c r="A826" s="15"/>
      <c r="B826" s="15"/>
      <c r="C826" s="15"/>
      <c r="D826" s="15"/>
      <c r="E826" s="15"/>
      <c r="F826" s="15"/>
      <c r="G826" s="15"/>
      <c r="H826" s="15"/>
      <c r="I826" s="15"/>
      <c r="J826" s="15"/>
      <c r="K826" s="15"/>
      <c r="L826" s="15"/>
      <c r="M826" s="15"/>
      <c r="N826" s="15"/>
      <c r="O826" s="15"/>
      <c r="P826" s="15"/>
      <c r="Q826" s="15"/>
      <c r="R826" s="15"/>
      <c r="S826" s="15"/>
      <c r="T826" s="15"/>
      <c r="U826" s="15"/>
      <c r="V826" s="15"/>
      <c r="W826" s="15"/>
      <c r="X826" s="15"/>
      <c r="Y826" s="15"/>
      <c r="Z826" s="15"/>
    </row>
    <row r="827" spans="1:26" ht="12.75" customHeight="1">
      <c r="A827" s="15"/>
      <c r="B827" s="15"/>
      <c r="C827" s="15"/>
      <c r="D827" s="15"/>
      <c r="E827" s="15"/>
      <c r="F827" s="15"/>
      <c r="G827" s="15"/>
      <c r="H827" s="15"/>
      <c r="I827" s="15"/>
      <c r="J827" s="15"/>
      <c r="K827" s="15"/>
      <c r="L827" s="15"/>
      <c r="M827" s="15"/>
      <c r="N827" s="15"/>
      <c r="O827" s="15"/>
      <c r="P827" s="15"/>
      <c r="Q827" s="15"/>
      <c r="R827" s="15"/>
      <c r="S827" s="15"/>
      <c r="T827" s="15"/>
      <c r="U827" s="15"/>
      <c r="V827" s="15"/>
      <c r="W827" s="15"/>
      <c r="X827" s="15"/>
      <c r="Y827" s="15"/>
      <c r="Z827" s="15"/>
    </row>
    <row r="828" spans="1:26" ht="12.75" customHeight="1">
      <c r="A828" s="15"/>
      <c r="B828" s="15"/>
      <c r="C828" s="15"/>
      <c r="D828" s="15"/>
      <c r="E828" s="15"/>
      <c r="F828" s="15"/>
      <c r="G828" s="15"/>
      <c r="H828" s="15"/>
      <c r="I828" s="15"/>
      <c r="J828" s="15"/>
      <c r="K828" s="15"/>
      <c r="L828" s="15"/>
      <c r="M828" s="15"/>
      <c r="N828" s="15"/>
      <c r="O828" s="15"/>
      <c r="P828" s="15"/>
      <c r="Q828" s="15"/>
      <c r="R828" s="15"/>
      <c r="S828" s="15"/>
      <c r="T828" s="15"/>
      <c r="U828" s="15"/>
      <c r="V828" s="15"/>
      <c r="W828" s="15"/>
      <c r="X828" s="15"/>
      <c r="Y828" s="15"/>
      <c r="Z828" s="15"/>
    </row>
    <row r="829" spans="1:26" ht="12.75" customHeight="1">
      <c r="A829" s="15"/>
      <c r="B829" s="15"/>
      <c r="C829" s="15"/>
      <c r="D829" s="15"/>
      <c r="E829" s="15"/>
      <c r="F829" s="15"/>
      <c r="G829" s="15"/>
      <c r="H829" s="15"/>
      <c r="I829" s="15"/>
      <c r="J829" s="15"/>
      <c r="K829" s="15"/>
      <c r="L829" s="15"/>
      <c r="M829" s="15"/>
      <c r="N829" s="15"/>
      <c r="O829" s="15"/>
      <c r="P829" s="15"/>
      <c r="Q829" s="15"/>
      <c r="R829" s="15"/>
      <c r="S829" s="15"/>
      <c r="T829" s="15"/>
      <c r="U829" s="15"/>
      <c r="V829" s="15"/>
      <c r="W829" s="15"/>
      <c r="X829" s="15"/>
      <c r="Y829" s="15"/>
      <c r="Z829" s="15"/>
    </row>
    <row r="830" spans="1:26" ht="12.75" customHeight="1">
      <c r="A830" s="15"/>
      <c r="B830" s="15"/>
      <c r="C830" s="15"/>
      <c r="D830" s="15"/>
      <c r="E830" s="15"/>
      <c r="F830" s="15"/>
      <c r="G830" s="15"/>
      <c r="H830" s="15"/>
      <c r="I830" s="15"/>
      <c r="J830" s="15"/>
      <c r="K830" s="15"/>
      <c r="L830" s="15"/>
      <c r="M830" s="15"/>
      <c r="N830" s="15"/>
      <c r="O830" s="15"/>
      <c r="P830" s="15"/>
      <c r="Q830" s="15"/>
      <c r="R830" s="15"/>
      <c r="S830" s="15"/>
      <c r="T830" s="15"/>
      <c r="U830" s="15"/>
      <c r="V830" s="15"/>
      <c r="W830" s="15"/>
      <c r="X830" s="15"/>
      <c r="Y830" s="15"/>
      <c r="Z830" s="15"/>
    </row>
    <row r="831" spans="1:26" ht="12.75" customHeight="1">
      <c r="A831" s="15"/>
      <c r="B831" s="15"/>
      <c r="C831" s="15"/>
      <c r="D831" s="15"/>
      <c r="E831" s="15"/>
      <c r="F831" s="15"/>
      <c r="G831" s="15"/>
      <c r="H831" s="15"/>
      <c r="I831" s="15"/>
      <c r="J831" s="15"/>
      <c r="K831" s="15"/>
      <c r="L831" s="15"/>
      <c r="M831" s="15"/>
      <c r="N831" s="15"/>
      <c r="O831" s="15"/>
      <c r="P831" s="15"/>
      <c r="Q831" s="15"/>
      <c r="R831" s="15"/>
      <c r="S831" s="15"/>
      <c r="T831" s="15"/>
      <c r="U831" s="15"/>
      <c r="V831" s="15"/>
      <c r="W831" s="15"/>
      <c r="X831" s="15"/>
      <c r="Y831" s="15"/>
      <c r="Z831" s="15"/>
    </row>
    <row r="832" spans="1:26" ht="12.75" customHeight="1">
      <c r="A832" s="15"/>
      <c r="B832" s="15"/>
      <c r="C832" s="15"/>
      <c r="D832" s="15"/>
      <c r="E832" s="15"/>
      <c r="F832" s="15"/>
      <c r="G832" s="15"/>
      <c r="H832" s="15"/>
      <c r="I832" s="15"/>
      <c r="J832" s="15"/>
      <c r="K832" s="15"/>
      <c r="L832" s="15"/>
      <c r="M832" s="15"/>
      <c r="N832" s="15"/>
      <c r="O832" s="15"/>
      <c r="P832" s="15"/>
      <c r="Q832" s="15"/>
      <c r="R832" s="15"/>
      <c r="S832" s="15"/>
      <c r="T832" s="15"/>
      <c r="U832" s="15"/>
      <c r="V832" s="15"/>
      <c r="W832" s="15"/>
      <c r="X832" s="15"/>
      <c r="Y832" s="15"/>
      <c r="Z832" s="15"/>
    </row>
    <row r="833" spans="1:26" ht="12.75" customHeight="1">
      <c r="A833" s="15"/>
      <c r="B833" s="15"/>
      <c r="C833" s="15"/>
      <c r="D833" s="15"/>
      <c r="E833" s="15"/>
      <c r="F833" s="15"/>
      <c r="G833" s="15"/>
      <c r="H833" s="15"/>
      <c r="I833" s="15"/>
      <c r="J833" s="15"/>
      <c r="K833" s="15"/>
      <c r="L833" s="15"/>
      <c r="M833" s="15"/>
      <c r="N833" s="15"/>
      <c r="O833" s="15"/>
      <c r="P833" s="15"/>
      <c r="Q833" s="15"/>
      <c r="R833" s="15"/>
      <c r="S833" s="15"/>
      <c r="T833" s="15"/>
      <c r="U833" s="15"/>
      <c r="V833" s="15"/>
      <c r="W833" s="15"/>
      <c r="X833" s="15"/>
      <c r="Y833" s="15"/>
      <c r="Z833" s="15"/>
    </row>
    <row r="834" spans="1:26" ht="12.75" customHeight="1">
      <c r="A834" s="15"/>
      <c r="B834" s="15"/>
      <c r="C834" s="15"/>
      <c r="D834" s="15"/>
      <c r="E834" s="15"/>
      <c r="F834" s="15"/>
      <c r="G834" s="15"/>
      <c r="H834" s="15"/>
      <c r="I834" s="15"/>
      <c r="J834" s="15"/>
      <c r="K834" s="15"/>
      <c r="L834" s="15"/>
      <c r="M834" s="15"/>
      <c r="N834" s="15"/>
      <c r="O834" s="15"/>
      <c r="P834" s="15"/>
      <c r="Q834" s="15"/>
      <c r="R834" s="15"/>
      <c r="S834" s="15"/>
      <c r="T834" s="15"/>
      <c r="U834" s="15"/>
      <c r="V834" s="15"/>
      <c r="W834" s="15"/>
      <c r="X834" s="15"/>
      <c r="Y834" s="15"/>
      <c r="Z834" s="15"/>
    </row>
    <row r="835" spans="1:26" ht="12.75" customHeight="1">
      <c r="A835" s="15"/>
      <c r="B835" s="15"/>
      <c r="C835" s="15"/>
      <c r="D835" s="15"/>
      <c r="E835" s="15"/>
      <c r="F835" s="15"/>
      <c r="G835" s="15"/>
      <c r="H835" s="15"/>
      <c r="I835" s="15"/>
      <c r="J835" s="15"/>
      <c r="K835" s="15"/>
      <c r="L835" s="15"/>
      <c r="M835" s="15"/>
      <c r="N835" s="15"/>
      <c r="O835" s="15"/>
      <c r="P835" s="15"/>
      <c r="Q835" s="15"/>
      <c r="R835" s="15"/>
      <c r="S835" s="15"/>
      <c r="T835" s="15"/>
      <c r="U835" s="15"/>
      <c r="V835" s="15"/>
      <c r="W835" s="15"/>
      <c r="X835" s="15"/>
      <c r="Y835" s="15"/>
      <c r="Z835" s="15"/>
    </row>
    <row r="836" spans="1:26" ht="12.75" customHeight="1">
      <c r="A836" s="15"/>
      <c r="B836" s="15"/>
      <c r="C836" s="15"/>
      <c r="D836" s="15"/>
      <c r="E836" s="15"/>
      <c r="F836" s="15"/>
      <c r="G836" s="15"/>
      <c r="H836" s="15"/>
      <c r="I836" s="15"/>
      <c r="J836" s="15"/>
      <c r="K836" s="15"/>
      <c r="L836" s="15"/>
      <c r="M836" s="15"/>
      <c r="N836" s="15"/>
      <c r="O836" s="15"/>
      <c r="P836" s="15"/>
      <c r="Q836" s="15"/>
      <c r="R836" s="15"/>
      <c r="S836" s="15"/>
      <c r="T836" s="15"/>
      <c r="U836" s="15"/>
      <c r="V836" s="15"/>
      <c r="W836" s="15"/>
      <c r="X836" s="15"/>
      <c r="Y836" s="15"/>
      <c r="Z836" s="15"/>
    </row>
    <row r="837" spans="1:26" ht="12.75" customHeight="1">
      <c r="A837" s="15"/>
      <c r="B837" s="15"/>
      <c r="C837" s="15"/>
      <c r="D837" s="15"/>
      <c r="E837" s="15"/>
      <c r="F837" s="15"/>
      <c r="G837" s="15"/>
      <c r="H837" s="15"/>
      <c r="I837" s="15"/>
      <c r="J837" s="15"/>
      <c r="K837" s="15"/>
      <c r="L837" s="15"/>
      <c r="M837" s="15"/>
      <c r="N837" s="15"/>
      <c r="O837" s="15"/>
      <c r="P837" s="15"/>
      <c r="Q837" s="15"/>
      <c r="R837" s="15"/>
      <c r="S837" s="15"/>
      <c r="T837" s="15"/>
      <c r="U837" s="15"/>
      <c r="V837" s="15"/>
      <c r="W837" s="15"/>
      <c r="X837" s="15"/>
      <c r="Y837" s="15"/>
      <c r="Z837" s="15"/>
    </row>
    <row r="838" spans="1:26" ht="12.75" customHeight="1">
      <c r="A838" s="15"/>
      <c r="B838" s="15"/>
      <c r="C838" s="15"/>
      <c r="D838" s="15"/>
      <c r="E838" s="15"/>
      <c r="F838" s="15"/>
      <c r="G838" s="15"/>
      <c r="H838" s="15"/>
      <c r="I838" s="15"/>
      <c r="J838" s="15"/>
      <c r="K838" s="15"/>
      <c r="L838" s="15"/>
      <c r="M838" s="15"/>
      <c r="N838" s="15"/>
      <c r="O838" s="15"/>
      <c r="P838" s="15"/>
      <c r="Q838" s="15"/>
      <c r="R838" s="15"/>
      <c r="S838" s="15"/>
      <c r="T838" s="15"/>
      <c r="U838" s="15"/>
      <c r="V838" s="15"/>
      <c r="W838" s="15"/>
      <c r="X838" s="15"/>
      <c r="Y838" s="15"/>
      <c r="Z838" s="15"/>
    </row>
    <row r="839" spans="1:26" ht="12.75" customHeight="1">
      <c r="A839" s="15"/>
      <c r="B839" s="15"/>
      <c r="C839" s="15"/>
      <c r="D839" s="15"/>
      <c r="E839" s="15"/>
      <c r="F839" s="15"/>
      <c r="G839" s="15"/>
      <c r="H839" s="15"/>
      <c r="I839" s="15"/>
      <c r="J839" s="15"/>
      <c r="K839" s="15"/>
      <c r="L839" s="15"/>
      <c r="M839" s="15"/>
      <c r="N839" s="15"/>
      <c r="O839" s="15"/>
      <c r="P839" s="15"/>
      <c r="Q839" s="15"/>
      <c r="R839" s="15"/>
      <c r="S839" s="15"/>
      <c r="T839" s="15"/>
      <c r="U839" s="15"/>
      <c r="V839" s="15"/>
      <c r="W839" s="15"/>
      <c r="X839" s="15"/>
      <c r="Y839" s="15"/>
      <c r="Z839" s="15"/>
    </row>
    <row r="840" spans="1:26" ht="12.75" customHeight="1">
      <c r="A840" s="15"/>
      <c r="B840" s="15"/>
      <c r="C840" s="15"/>
      <c r="D840" s="15"/>
      <c r="E840" s="15"/>
      <c r="F840" s="15"/>
      <c r="G840" s="15"/>
      <c r="H840" s="15"/>
      <c r="I840" s="15"/>
      <c r="J840" s="15"/>
      <c r="K840" s="15"/>
      <c r="L840" s="15"/>
      <c r="M840" s="15"/>
      <c r="N840" s="15"/>
      <c r="O840" s="15"/>
      <c r="P840" s="15"/>
      <c r="Q840" s="15"/>
      <c r="R840" s="15"/>
      <c r="S840" s="15"/>
      <c r="T840" s="15"/>
      <c r="U840" s="15"/>
      <c r="V840" s="15"/>
      <c r="W840" s="15"/>
      <c r="X840" s="15"/>
      <c r="Y840" s="15"/>
      <c r="Z840" s="15"/>
    </row>
    <row r="841" spans="1:26" ht="12.75" customHeight="1">
      <c r="A841" s="15"/>
      <c r="B841" s="15"/>
      <c r="C841" s="15"/>
      <c r="D841" s="15"/>
      <c r="E841" s="15"/>
      <c r="F841" s="15"/>
      <c r="G841" s="15"/>
      <c r="H841" s="15"/>
      <c r="I841" s="15"/>
      <c r="J841" s="15"/>
      <c r="K841" s="15"/>
      <c r="L841" s="15"/>
      <c r="M841" s="15"/>
      <c r="N841" s="15"/>
      <c r="O841" s="15"/>
      <c r="P841" s="15"/>
      <c r="Q841" s="15"/>
      <c r="R841" s="15"/>
      <c r="S841" s="15"/>
      <c r="T841" s="15"/>
      <c r="U841" s="15"/>
      <c r="V841" s="15"/>
      <c r="W841" s="15"/>
      <c r="X841" s="15"/>
      <c r="Y841" s="15"/>
      <c r="Z841" s="15"/>
    </row>
    <row r="842" spans="1:26" ht="12.75" customHeight="1">
      <c r="A842" s="15"/>
      <c r="B842" s="15"/>
      <c r="C842" s="15"/>
      <c r="D842" s="15"/>
      <c r="E842" s="15"/>
      <c r="F842" s="15"/>
      <c r="G842" s="15"/>
      <c r="H842" s="15"/>
      <c r="I842" s="15"/>
      <c r="J842" s="15"/>
      <c r="K842" s="15"/>
      <c r="L842" s="15"/>
      <c r="M842" s="15"/>
      <c r="N842" s="15"/>
      <c r="O842" s="15"/>
      <c r="P842" s="15"/>
      <c r="Q842" s="15"/>
      <c r="R842" s="15"/>
      <c r="S842" s="15"/>
      <c r="T842" s="15"/>
      <c r="U842" s="15"/>
      <c r="V842" s="15"/>
      <c r="W842" s="15"/>
      <c r="X842" s="15"/>
      <c r="Y842" s="15"/>
      <c r="Z842" s="15"/>
    </row>
    <row r="843" spans="1:26" ht="12.75" customHeight="1">
      <c r="A843" s="15"/>
      <c r="B843" s="15"/>
      <c r="C843" s="15"/>
      <c r="D843" s="15"/>
      <c r="E843" s="15"/>
      <c r="F843" s="15"/>
      <c r="G843" s="15"/>
      <c r="H843" s="15"/>
      <c r="I843" s="15"/>
      <c r="J843" s="15"/>
      <c r="K843" s="15"/>
      <c r="L843" s="15"/>
      <c r="M843" s="15"/>
      <c r="N843" s="15"/>
      <c r="O843" s="15"/>
      <c r="P843" s="15"/>
      <c r="Q843" s="15"/>
      <c r="R843" s="15"/>
      <c r="S843" s="15"/>
      <c r="T843" s="15"/>
      <c r="U843" s="15"/>
      <c r="V843" s="15"/>
      <c r="W843" s="15"/>
      <c r="X843" s="15"/>
      <c r="Y843" s="15"/>
      <c r="Z843" s="15"/>
    </row>
    <row r="844" spans="1:26" ht="12.75" customHeight="1">
      <c r="A844" s="15"/>
      <c r="B844" s="15"/>
      <c r="C844" s="15"/>
      <c r="D844" s="15"/>
      <c r="E844" s="15"/>
      <c r="F844" s="15"/>
      <c r="G844" s="15"/>
      <c r="H844" s="15"/>
      <c r="I844" s="15"/>
      <c r="J844" s="15"/>
      <c r="K844" s="15"/>
      <c r="L844" s="15"/>
      <c r="M844" s="15"/>
      <c r="N844" s="15"/>
      <c r="O844" s="15"/>
      <c r="P844" s="15"/>
      <c r="Q844" s="15"/>
      <c r="R844" s="15"/>
      <c r="S844" s="15"/>
      <c r="T844" s="15"/>
      <c r="U844" s="15"/>
      <c r="V844" s="15"/>
      <c r="W844" s="15"/>
      <c r="X844" s="15"/>
      <c r="Y844" s="15"/>
      <c r="Z844" s="15"/>
    </row>
    <row r="845" spans="1:26" ht="12.75" customHeight="1">
      <c r="A845" s="15"/>
      <c r="B845" s="15"/>
      <c r="C845" s="15"/>
      <c r="D845" s="15"/>
      <c r="E845" s="15"/>
      <c r="F845" s="15"/>
      <c r="G845" s="15"/>
      <c r="H845" s="15"/>
      <c r="I845" s="15"/>
      <c r="J845" s="15"/>
      <c r="K845" s="15"/>
      <c r="L845" s="15"/>
      <c r="M845" s="15"/>
      <c r="N845" s="15"/>
      <c r="O845" s="15"/>
      <c r="P845" s="15"/>
      <c r="Q845" s="15"/>
      <c r="R845" s="15"/>
      <c r="S845" s="15"/>
      <c r="T845" s="15"/>
      <c r="U845" s="15"/>
      <c r="V845" s="15"/>
      <c r="W845" s="15"/>
      <c r="X845" s="15"/>
      <c r="Y845" s="15"/>
      <c r="Z845" s="15"/>
    </row>
    <row r="846" spans="1:26" ht="12.75" customHeight="1">
      <c r="A846" s="15"/>
      <c r="B846" s="15"/>
      <c r="C846" s="15"/>
      <c r="D846" s="15"/>
      <c r="E846" s="15"/>
      <c r="F846" s="15"/>
      <c r="G846" s="15"/>
      <c r="H846" s="15"/>
      <c r="I846" s="15"/>
      <c r="J846" s="15"/>
      <c r="K846" s="15"/>
      <c r="L846" s="15"/>
      <c r="M846" s="15"/>
      <c r="N846" s="15"/>
      <c r="O846" s="15"/>
      <c r="P846" s="15"/>
      <c r="Q846" s="15"/>
      <c r="R846" s="15"/>
      <c r="S846" s="15"/>
      <c r="T846" s="15"/>
      <c r="U846" s="15"/>
      <c r="V846" s="15"/>
      <c r="W846" s="15"/>
      <c r="X846" s="15"/>
      <c r="Y846" s="15"/>
      <c r="Z846" s="15"/>
    </row>
    <row r="847" spans="1:26" ht="12.75" customHeight="1">
      <c r="A847" s="15"/>
      <c r="B847" s="15"/>
      <c r="C847" s="15"/>
      <c r="D847" s="15"/>
      <c r="E847" s="15"/>
      <c r="F847" s="15"/>
      <c r="G847" s="15"/>
      <c r="H847" s="15"/>
      <c r="I847" s="15"/>
      <c r="J847" s="15"/>
      <c r="K847" s="15"/>
      <c r="L847" s="15"/>
      <c r="M847" s="15"/>
      <c r="N847" s="15"/>
      <c r="O847" s="15"/>
      <c r="P847" s="15"/>
      <c r="Q847" s="15"/>
      <c r="R847" s="15"/>
      <c r="S847" s="15"/>
      <c r="T847" s="15"/>
      <c r="U847" s="15"/>
      <c r="V847" s="15"/>
      <c r="W847" s="15"/>
      <c r="X847" s="15"/>
      <c r="Y847" s="15"/>
      <c r="Z847" s="15"/>
    </row>
    <row r="848" spans="1:26" ht="12.75" customHeight="1">
      <c r="A848" s="15"/>
      <c r="B848" s="15"/>
      <c r="C848" s="15"/>
      <c r="D848" s="15"/>
      <c r="E848" s="15"/>
      <c r="F848" s="15"/>
      <c r="G848" s="15"/>
      <c r="H848" s="15"/>
      <c r="I848" s="15"/>
      <c r="J848" s="15"/>
      <c r="K848" s="15"/>
      <c r="L848" s="15"/>
      <c r="M848" s="15"/>
      <c r="N848" s="15"/>
      <c r="O848" s="15"/>
      <c r="P848" s="15"/>
      <c r="Q848" s="15"/>
      <c r="R848" s="15"/>
      <c r="S848" s="15"/>
      <c r="T848" s="15"/>
      <c r="U848" s="15"/>
      <c r="V848" s="15"/>
      <c r="W848" s="15"/>
      <c r="X848" s="15"/>
      <c r="Y848" s="15"/>
      <c r="Z848" s="15"/>
    </row>
    <row r="849" spans="1:26" ht="12.75" customHeight="1">
      <c r="A849" s="15"/>
      <c r="B849" s="15"/>
      <c r="C849" s="15"/>
      <c r="D849" s="15"/>
      <c r="E849" s="15"/>
      <c r="F849" s="15"/>
      <c r="G849" s="15"/>
      <c r="H849" s="15"/>
      <c r="I849" s="15"/>
      <c r="J849" s="15"/>
      <c r="K849" s="15"/>
      <c r="L849" s="15"/>
      <c r="M849" s="15"/>
      <c r="N849" s="15"/>
      <c r="O849" s="15"/>
      <c r="P849" s="15"/>
      <c r="Q849" s="15"/>
      <c r="R849" s="15"/>
      <c r="S849" s="15"/>
      <c r="T849" s="15"/>
      <c r="U849" s="15"/>
      <c r="V849" s="15"/>
      <c r="W849" s="15"/>
      <c r="X849" s="15"/>
      <c r="Y849" s="15"/>
      <c r="Z849" s="15"/>
    </row>
    <row r="850" spans="1:26" ht="12.75" customHeight="1">
      <c r="A850" s="15"/>
      <c r="B850" s="15"/>
      <c r="C850" s="15"/>
      <c r="D850" s="15"/>
      <c r="E850" s="15"/>
      <c r="F850" s="15"/>
      <c r="G850" s="15"/>
      <c r="H850" s="15"/>
      <c r="I850" s="15"/>
      <c r="J850" s="15"/>
      <c r="K850" s="15"/>
      <c r="L850" s="15"/>
      <c r="M850" s="15"/>
      <c r="N850" s="15"/>
      <c r="O850" s="15"/>
      <c r="P850" s="15"/>
      <c r="Q850" s="15"/>
      <c r="R850" s="15"/>
      <c r="S850" s="15"/>
      <c r="T850" s="15"/>
      <c r="U850" s="15"/>
      <c r="V850" s="15"/>
      <c r="W850" s="15"/>
      <c r="X850" s="15"/>
      <c r="Y850" s="15"/>
      <c r="Z850" s="15"/>
    </row>
    <row r="851" spans="1:26" ht="12.75" customHeight="1">
      <c r="A851" s="15"/>
      <c r="B851" s="15"/>
      <c r="C851" s="15"/>
      <c r="D851" s="15"/>
      <c r="E851" s="15"/>
      <c r="F851" s="15"/>
      <c r="G851" s="15"/>
      <c r="H851" s="15"/>
      <c r="I851" s="15"/>
      <c r="J851" s="15"/>
      <c r="K851" s="15"/>
      <c r="L851" s="15"/>
      <c r="M851" s="15"/>
      <c r="N851" s="15"/>
      <c r="O851" s="15"/>
      <c r="P851" s="15"/>
      <c r="Q851" s="15"/>
      <c r="R851" s="15"/>
      <c r="S851" s="15"/>
      <c r="T851" s="15"/>
      <c r="U851" s="15"/>
      <c r="V851" s="15"/>
      <c r="W851" s="15"/>
      <c r="X851" s="15"/>
      <c r="Y851" s="15"/>
      <c r="Z851" s="15"/>
    </row>
    <row r="852" spans="1:26" ht="12.75" customHeight="1">
      <c r="A852" s="15"/>
      <c r="B852" s="15"/>
      <c r="C852" s="15"/>
      <c r="D852" s="15"/>
      <c r="E852" s="15"/>
      <c r="F852" s="15"/>
      <c r="G852" s="15"/>
      <c r="H852" s="15"/>
      <c r="I852" s="15"/>
      <c r="J852" s="15"/>
      <c r="K852" s="15"/>
      <c r="L852" s="15"/>
      <c r="M852" s="15"/>
      <c r="N852" s="15"/>
      <c r="O852" s="15"/>
      <c r="P852" s="15"/>
      <c r="Q852" s="15"/>
      <c r="R852" s="15"/>
      <c r="S852" s="15"/>
      <c r="T852" s="15"/>
      <c r="U852" s="15"/>
      <c r="V852" s="15"/>
      <c r="W852" s="15"/>
      <c r="X852" s="15"/>
      <c r="Y852" s="15"/>
      <c r="Z852" s="15"/>
    </row>
    <row r="853" spans="1:26" ht="12.75" customHeight="1">
      <c r="A853" s="15"/>
      <c r="B853" s="15"/>
      <c r="C853" s="15"/>
      <c r="D853" s="15"/>
      <c r="E853" s="15"/>
      <c r="F853" s="15"/>
      <c r="G853" s="15"/>
      <c r="H853" s="15"/>
      <c r="I853" s="15"/>
      <c r="J853" s="15"/>
      <c r="K853" s="15"/>
      <c r="L853" s="15"/>
      <c r="M853" s="15"/>
      <c r="N853" s="15"/>
      <c r="O853" s="15"/>
      <c r="P853" s="15"/>
      <c r="Q853" s="15"/>
      <c r="R853" s="15"/>
      <c r="S853" s="15"/>
      <c r="T853" s="15"/>
      <c r="U853" s="15"/>
      <c r="V853" s="15"/>
      <c r="W853" s="15"/>
      <c r="X853" s="15"/>
      <c r="Y853" s="15"/>
      <c r="Z853" s="15"/>
    </row>
    <row r="854" spans="1:26" ht="12.75" customHeight="1">
      <c r="A854" s="15"/>
      <c r="B854" s="15"/>
      <c r="C854" s="15"/>
      <c r="D854" s="15"/>
      <c r="E854" s="15"/>
      <c r="F854" s="15"/>
      <c r="G854" s="15"/>
      <c r="H854" s="15"/>
      <c r="I854" s="15"/>
      <c r="J854" s="15"/>
      <c r="K854" s="15"/>
      <c r="L854" s="15"/>
      <c r="M854" s="15"/>
      <c r="N854" s="15"/>
      <c r="O854" s="15"/>
      <c r="P854" s="15"/>
      <c r="Q854" s="15"/>
      <c r="R854" s="15"/>
      <c r="S854" s="15"/>
      <c r="T854" s="15"/>
      <c r="U854" s="15"/>
      <c r="V854" s="15"/>
      <c r="W854" s="15"/>
      <c r="X854" s="15"/>
      <c r="Y854" s="15"/>
      <c r="Z854" s="15"/>
    </row>
    <row r="855" spans="1:26" ht="12.75" customHeight="1">
      <c r="A855" s="15"/>
      <c r="B855" s="15"/>
      <c r="C855" s="15"/>
      <c r="D855" s="15"/>
      <c r="E855" s="15"/>
      <c r="F855" s="15"/>
      <c r="G855" s="15"/>
      <c r="H855" s="15"/>
      <c r="I855" s="15"/>
      <c r="J855" s="15"/>
      <c r="K855" s="15"/>
      <c r="L855" s="15"/>
      <c r="M855" s="15"/>
      <c r="N855" s="15"/>
      <c r="O855" s="15"/>
      <c r="P855" s="15"/>
      <c r="Q855" s="15"/>
      <c r="R855" s="15"/>
      <c r="S855" s="15"/>
      <c r="T855" s="15"/>
      <c r="U855" s="15"/>
      <c r="V855" s="15"/>
      <c r="W855" s="15"/>
      <c r="X855" s="15"/>
      <c r="Y855" s="15"/>
      <c r="Z855" s="15"/>
    </row>
    <row r="856" spans="1:26" ht="12.75" customHeight="1">
      <c r="A856" s="15"/>
      <c r="B856" s="15"/>
      <c r="C856" s="15"/>
      <c r="D856" s="15"/>
      <c r="E856" s="15"/>
      <c r="F856" s="15"/>
      <c r="G856" s="15"/>
      <c r="H856" s="15"/>
      <c r="I856" s="15"/>
      <c r="J856" s="15"/>
      <c r="K856" s="15"/>
      <c r="L856" s="15"/>
      <c r="M856" s="15"/>
      <c r="N856" s="15"/>
      <c r="O856" s="15"/>
      <c r="P856" s="15"/>
      <c r="Q856" s="15"/>
      <c r="R856" s="15"/>
      <c r="S856" s="15"/>
      <c r="T856" s="15"/>
      <c r="U856" s="15"/>
      <c r="V856" s="15"/>
      <c r="W856" s="15"/>
      <c r="X856" s="15"/>
      <c r="Y856" s="15"/>
      <c r="Z856" s="15"/>
    </row>
    <row r="857" spans="1:26" ht="12.75" customHeight="1">
      <c r="A857" s="15"/>
      <c r="B857" s="15"/>
      <c r="C857" s="15"/>
      <c r="D857" s="15"/>
      <c r="E857" s="15"/>
      <c r="F857" s="15"/>
      <c r="G857" s="15"/>
      <c r="H857" s="15"/>
      <c r="I857" s="15"/>
      <c r="J857" s="15"/>
      <c r="K857" s="15"/>
      <c r="L857" s="15"/>
      <c r="M857" s="15"/>
      <c r="N857" s="15"/>
      <c r="O857" s="15"/>
      <c r="P857" s="15"/>
      <c r="Q857" s="15"/>
      <c r="R857" s="15"/>
      <c r="S857" s="15"/>
      <c r="T857" s="15"/>
      <c r="U857" s="15"/>
      <c r="V857" s="15"/>
      <c r="W857" s="15"/>
      <c r="X857" s="15"/>
      <c r="Y857" s="15"/>
      <c r="Z857" s="15"/>
    </row>
    <row r="858" spans="1:26" ht="12.75" customHeight="1">
      <c r="A858" s="15"/>
      <c r="B858" s="15"/>
      <c r="C858" s="15"/>
      <c r="D858" s="15"/>
      <c r="E858" s="15"/>
      <c r="F858" s="15"/>
      <c r="G858" s="15"/>
      <c r="H858" s="15"/>
      <c r="I858" s="15"/>
      <c r="J858" s="15"/>
      <c r="K858" s="15"/>
      <c r="L858" s="15"/>
      <c r="M858" s="15"/>
      <c r="N858" s="15"/>
      <c r="O858" s="15"/>
      <c r="P858" s="15"/>
      <c r="Q858" s="15"/>
      <c r="R858" s="15"/>
      <c r="S858" s="15"/>
      <c r="T858" s="15"/>
      <c r="U858" s="15"/>
      <c r="V858" s="15"/>
      <c r="W858" s="15"/>
      <c r="X858" s="15"/>
      <c r="Y858" s="15"/>
      <c r="Z858" s="15"/>
    </row>
    <row r="859" spans="1:26" ht="12.75" customHeight="1">
      <c r="A859" s="15"/>
      <c r="B859" s="15"/>
      <c r="C859" s="15"/>
      <c r="D859" s="15"/>
      <c r="E859" s="15"/>
      <c r="F859" s="15"/>
      <c r="G859" s="15"/>
      <c r="H859" s="15"/>
      <c r="I859" s="15"/>
      <c r="J859" s="15"/>
      <c r="K859" s="15"/>
      <c r="L859" s="15"/>
      <c r="M859" s="15"/>
      <c r="N859" s="15"/>
      <c r="O859" s="15"/>
      <c r="P859" s="15"/>
      <c r="Q859" s="15"/>
      <c r="R859" s="15"/>
      <c r="S859" s="15"/>
      <c r="T859" s="15"/>
      <c r="U859" s="15"/>
      <c r="V859" s="15"/>
      <c r="W859" s="15"/>
      <c r="X859" s="15"/>
      <c r="Y859" s="15"/>
      <c r="Z859" s="15"/>
    </row>
    <row r="860" spans="1:26" ht="12.75" customHeight="1">
      <c r="A860" s="15"/>
      <c r="B860" s="15"/>
      <c r="C860" s="15"/>
      <c r="D860" s="15"/>
      <c r="E860" s="15"/>
      <c r="F860" s="15"/>
      <c r="G860" s="15"/>
      <c r="H860" s="15"/>
      <c r="I860" s="15"/>
      <c r="J860" s="15"/>
      <c r="K860" s="15"/>
      <c r="L860" s="15"/>
      <c r="M860" s="15"/>
      <c r="N860" s="15"/>
      <c r="O860" s="15"/>
      <c r="P860" s="15"/>
      <c r="Q860" s="15"/>
      <c r="R860" s="15"/>
      <c r="S860" s="15"/>
      <c r="T860" s="15"/>
      <c r="U860" s="15"/>
      <c r="V860" s="15"/>
      <c r="W860" s="15"/>
      <c r="X860" s="15"/>
      <c r="Y860" s="15"/>
      <c r="Z860" s="15"/>
    </row>
    <row r="861" spans="1:26" ht="12.75" customHeight="1">
      <c r="A861" s="15"/>
      <c r="B861" s="15"/>
      <c r="C861" s="15"/>
      <c r="D861" s="15"/>
      <c r="E861" s="15"/>
      <c r="F861" s="15"/>
      <c r="G861" s="15"/>
      <c r="H861" s="15"/>
      <c r="I861" s="15"/>
      <c r="J861" s="15"/>
      <c r="K861" s="15"/>
      <c r="L861" s="15"/>
      <c r="M861" s="15"/>
      <c r="N861" s="15"/>
      <c r="O861" s="15"/>
      <c r="P861" s="15"/>
      <c r="Q861" s="15"/>
      <c r="R861" s="15"/>
      <c r="S861" s="15"/>
      <c r="T861" s="15"/>
      <c r="U861" s="15"/>
      <c r="V861" s="15"/>
      <c r="W861" s="15"/>
      <c r="X861" s="15"/>
      <c r="Y861" s="15"/>
      <c r="Z861" s="15"/>
    </row>
    <row r="862" spans="1:26" ht="12.75" customHeight="1">
      <c r="A862" s="15"/>
      <c r="B862" s="15"/>
      <c r="C862" s="15"/>
      <c r="D862" s="15"/>
      <c r="E862" s="15"/>
      <c r="F862" s="15"/>
      <c r="G862" s="15"/>
      <c r="H862" s="15"/>
      <c r="I862" s="15"/>
      <c r="J862" s="15"/>
      <c r="K862" s="15"/>
      <c r="L862" s="15"/>
      <c r="M862" s="15"/>
      <c r="N862" s="15"/>
      <c r="O862" s="15"/>
      <c r="P862" s="15"/>
      <c r="Q862" s="15"/>
      <c r="R862" s="15"/>
      <c r="S862" s="15"/>
      <c r="T862" s="15"/>
      <c r="U862" s="15"/>
      <c r="V862" s="15"/>
      <c r="W862" s="15"/>
      <c r="X862" s="15"/>
      <c r="Y862" s="15"/>
      <c r="Z862" s="15"/>
    </row>
    <row r="863" spans="1:26" ht="12.75" customHeight="1">
      <c r="A863" s="15"/>
      <c r="B863" s="15"/>
      <c r="C863" s="15"/>
      <c r="D863" s="15"/>
      <c r="E863" s="15"/>
      <c r="F863" s="15"/>
      <c r="G863" s="15"/>
      <c r="H863" s="15"/>
      <c r="I863" s="15"/>
      <c r="J863" s="15"/>
      <c r="K863" s="15"/>
      <c r="L863" s="15"/>
      <c r="M863" s="15"/>
      <c r="N863" s="15"/>
      <c r="O863" s="15"/>
      <c r="P863" s="15"/>
      <c r="Q863" s="15"/>
      <c r="R863" s="15"/>
      <c r="S863" s="15"/>
      <c r="T863" s="15"/>
      <c r="U863" s="15"/>
      <c r="V863" s="15"/>
      <c r="W863" s="15"/>
      <c r="X863" s="15"/>
      <c r="Y863" s="15"/>
      <c r="Z863" s="15"/>
    </row>
    <row r="864" spans="1:26" ht="12.75" customHeight="1">
      <c r="A864" s="15"/>
      <c r="B864" s="15"/>
      <c r="C864" s="15"/>
      <c r="D864" s="15"/>
      <c r="E864" s="15"/>
      <c r="F864" s="15"/>
      <c r="G864" s="15"/>
      <c r="H864" s="15"/>
      <c r="I864" s="15"/>
      <c r="J864" s="15"/>
      <c r="K864" s="15"/>
      <c r="L864" s="15"/>
      <c r="M864" s="15"/>
      <c r="N864" s="15"/>
      <c r="O864" s="15"/>
      <c r="P864" s="15"/>
      <c r="Q864" s="15"/>
      <c r="R864" s="15"/>
      <c r="S864" s="15"/>
      <c r="T864" s="15"/>
      <c r="U864" s="15"/>
      <c r="V864" s="15"/>
      <c r="W864" s="15"/>
      <c r="X864" s="15"/>
      <c r="Y864" s="15"/>
      <c r="Z864" s="15"/>
    </row>
    <row r="865" spans="1:26" ht="12.75" customHeight="1">
      <c r="A865" s="15"/>
      <c r="B865" s="15"/>
      <c r="C865" s="15"/>
      <c r="D865" s="15"/>
      <c r="E865" s="15"/>
      <c r="F865" s="15"/>
      <c r="G865" s="15"/>
      <c r="H865" s="15"/>
      <c r="I865" s="15"/>
      <c r="J865" s="15"/>
      <c r="K865" s="15"/>
      <c r="L865" s="15"/>
      <c r="M865" s="15"/>
      <c r="N865" s="15"/>
      <c r="O865" s="15"/>
      <c r="P865" s="15"/>
      <c r="Q865" s="15"/>
      <c r="R865" s="15"/>
      <c r="S865" s="15"/>
      <c r="T865" s="15"/>
      <c r="U865" s="15"/>
      <c r="V865" s="15"/>
      <c r="W865" s="15"/>
      <c r="X865" s="15"/>
      <c r="Y865" s="15"/>
      <c r="Z865" s="15"/>
    </row>
    <row r="866" spans="1:26" ht="12.75" customHeight="1">
      <c r="A866" s="15"/>
      <c r="B866" s="15"/>
      <c r="C866" s="15"/>
      <c r="D866" s="15"/>
      <c r="E866" s="15"/>
      <c r="F866" s="15"/>
      <c r="G866" s="15"/>
      <c r="H866" s="15"/>
      <c r="I866" s="15"/>
      <c r="J866" s="15"/>
      <c r="K866" s="15"/>
      <c r="L866" s="15"/>
      <c r="M866" s="15"/>
      <c r="N866" s="15"/>
      <c r="O866" s="15"/>
      <c r="P866" s="15"/>
      <c r="Q866" s="15"/>
      <c r="R866" s="15"/>
      <c r="S866" s="15"/>
      <c r="T866" s="15"/>
      <c r="U866" s="15"/>
      <c r="V866" s="15"/>
      <c r="W866" s="15"/>
      <c r="X866" s="15"/>
      <c r="Y866" s="15"/>
      <c r="Z866" s="15"/>
    </row>
    <row r="867" spans="1:26" ht="12.75" customHeight="1">
      <c r="A867" s="15"/>
      <c r="B867" s="15"/>
      <c r="C867" s="15"/>
      <c r="D867" s="15"/>
      <c r="E867" s="15"/>
      <c r="F867" s="15"/>
      <c r="G867" s="15"/>
      <c r="H867" s="15"/>
      <c r="I867" s="15"/>
      <c r="J867" s="15"/>
      <c r="K867" s="15"/>
      <c r="L867" s="15"/>
      <c r="M867" s="15"/>
      <c r="N867" s="15"/>
      <c r="O867" s="15"/>
      <c r="P867" s="15"/>
      <c r="Q867" s="15"/>
      <c r="R867" s="15"/>
      <c r="S867" s="15"/>
      <c r="T867" s="15"/>
      <c r="U867" s="15"/>
      <c r="V867" s="15"/>
      <c r="W867" s="15"/>
      <c r="X867" s="15"/>
      <c r="Y867" s="15"/>
      <c r="Z867" s="15"/>
    </row>
    <row r="868" spans="1:26" ht="12.75" customHeight="1">
      <c r="A868" s="15"/>
      <c r="B868" s="15"/>
      <c r="C868" s="15"/>
      <c r="D868" s="15"/>
      <c r="E868" s="15"/>
      <c r="F868" s="15"/>
      <c r="G868" s="15"/>
      <c r="H868" s="15"/>
      <c r="I868" s="15"/>
      <c r="J868" s="15"/>
      <c r="K868" s="15"/>
      <c r="L868" s="15"/>
      <c r="M868" s="15"/>
      <c r="N868" s="15"/>
      <c r="O868" s="15"/>
      <c r="P868" s="15"/>
      <c r="Q868" s="15"/>
      <c r="R868" s="15"/>
      <c r="S868" s="15"/>
      <c r="T868" s="15"/>
      <c r="U868" s="15"/>
      <c r="V868" s="15"/>
      <c r="W868" s="15"/>
      <c r="X868" s="15"/>
      <c r="Y868" s="15"/>
      <c r="Z868" s="15"/>
    </row>
    <row r="869" spans="1:26" ht="12.75" customHeight="1">
      <c r="A869" s="15"/>
      <c r="B869" s="15"/>
      <c r="C869" s="15"/>
      <c r="D869" s="15"/>
      <c r="E869" s="15"/>
      <c r="F869" s="15"/>
      <c r="G869" s="15"/>
      <c r="H869" s="15"/>
      <c r="I869" s="15"/>
      <c r="J869" s="15"/>
      <c r="K869" s="15"/>
      <c r="L869" s="15"/>
      <c r="M869" s="15"/>
      <c r="N869" s="15"/>
      <c r="O869" s="15"/>
      <c r="P869" s="15"/>
      <c r="Q869" s="15"/>
      <c r="R869" s="15"/>
      <c r="S869" s="15"/>
      <c r="T869" s="15"/>
      <c r="U869" s="15"/>
      <c r="V869" s="15"/>
      <c r="W869" s="15"/>
      <c r="X869" s="15"/>
      <c r="Y869" s="15"/>
      <c r="Z869" s="15"/>
    </row>
    <row r="870" spans="1:26" ht="12.75" customHeight="1">
      <c r="A870" s="15"/>
      <c r="B870" s="15"/>
      <c r="C870" s="15"/>
      <c r="D870" s="15"/>
      <c r="E870" s="15"/>
      <c r="F870" s="15"/>
      <c r="G870" s="15"/>
      <c r="H870" s="15"/>
      <c r="I870" s="15"/>
      <c r="J870" s="15"/>
      <c r="K870" s="15"/>
      <c r="L870" s="15"/>
      <c r="M870" s="15"/>
      <c r="N870" s="15"/>
      <c r="O870" s="15"/>
      <c r="P870" s="15"/>
      <c r="Q870" s="15"/>
      <c r="R870" s="15"/>
      <c r="S870" s="15"/>
      <c r="T870" s="15"/>
      <c r="U870" s="15"/>
      <c r="V870" s="15"/>
      <c r="W870" s="15"/>
      <c r="X870" s="15"/>
      <c r="Y870" s="15"/>
      <c r="Z870" s="15"/>
    </row>
    <row r="871" spans="1:26" ht="12.75" customHeight="1">
      <c r="A871" s="15"/>
      <c r="B871" s="15"/>
      <c r="C871" s="15"/>
      <c r="D871" s="15"/>
      <c r="E871" s="15"/>
      <c r="F871" s="15"/>
      <c r="G871" s="15"/>
      <c r="H871" s="15"/>
      <c r="I871" s="15"/>
      <c r="J871" s="15"/>
      <c r="K871" s="15"/>
      <c r="L871" s="15"/>
      <c r="M871" s="15"/>
      <c r="N871" s="15"/>
      <c r="O871" s="15"/>
      <c r="P871" s="15"/>
      <c r="Q871" s="15"/>
      <c r="R871" s="15"/>
      <c r="S871" s="15"/>
      <c r="T871" s="15"/>
      <c r="U871" s="15"/>
      <c r="V871" s="15"/>
      <c r="W871" s="15"/>
      <c r="X871" s="15"/>
      <c r="Y871" s="15"/>
      <c r="Z871" s="15"/>
    </row>
    <row r="872" spans="1:26" ht="12.75" customHeight="1">
      <c r="A872" s="15"/>
      <c r="B872" s="15"/>
      <c r="C872" s="15"/>
      <c r="D872" s="15"/>
      <c r="E872" s="15"/>
      <c r="F872" s="15"/>
      <c r="G872" s="15"/>
      <c r="H872" s="15"/>
      <c r="I872" s="15"/>
      <c r="J872" s="15"/>
      <c r="K872" s="15"/>
      <c r="L872" s="15"/>
      <c r="M872" s="15"/>
      <c r="N872" s="15"/>
      <c r="O872" s="15"/>
      <c r="P872" s="15"/>
      <c r="Q872" s="15"/>
      <c r="R872" s="15"/>
      <c r="S872" s="15"/>
      <c r="T872" s="15"/>
      <c r="U872" s="15"/>
      <c r="V872" s="15"/>
      <c r="W872" s="15"/>
      <c r="X872" s="15"/>
      <c r="Y872" s="15"/>
      <c r="Z872" s="15"/>
    </row>
    <row r="873" spans="1:26" ht="12.75" customHeight="1">
      <c r="A873" s="15"/>
      <c r="B873" s="15"/>
      <c r="C873" s="15"/>
      <c r="D873" s="15"/>
      <c r="E873" s="15"/>
      <c r="F873" s="15"/>
      <c r="G873" s="15"/>
      <c r="H873" s="15"/>
      <c r="I873" s="15"/>
      <c r="J873" s="15"/>
      <c r="K873" s="15"/>
      <c r="L873" s="15"/>
      <c r="M873" s="15"/>
      <c r="N873" s="15"/>
      <c r="O873" s="15"/>
      <c r="P873" s="15"/>
      <c r="Q873" s="15"/>
      <c r="R873" s="15"/>
      <c r="S873" s="15"/>
      <c r="T873" s="15"/>
      <c r="U873" s="15"/>
      <c r="V873" s="15"/>
      <c r="W873" s="15"/>
      <c r="X873" s="15"/>
      <c r="Y873" s="15"/>
      <c r="Z873" s="15"/>
    </row>
    <row r="874" spans="1:26" ht="12.75" customHeight="1">
      <c r="A874" s="15"/>
      <c r="B874" s="15"/>
      <c r="C874" s="15"/>
      <c r="D874" s="15"/>
      <c r="E874" s="15"/>
      <c r="F874" s="15"/>
      <c r="G874" s="15"/>
      <c r="H874" s="15"/>
      <c r="I874" s="15"/>
      <c r="J874" s="15"/>
      <c r="K874" s="15"/>
      <c r="L874" s="15"/>
      <c r="M874" s="15"/>
      <c r="N874" s="15"/>
      <c r="O874" s="15"/>
      <c r="P874" s="15"/>
      <c r="Q874" s="15"/>
      <c r="R874" s="15"/>
      <c r="S874" s="15"/>
      <c r="T874" s="15"/>
      <c r="U874" s="15"/>
      <c r="V874" s="15"/>
      <c r="W874" s="15"/>
      <c r="X874" s="15"/>
      <c r="Y874" s="15"/>
      <c r="Z874" s="15"/>
    </row>
    <row r="875" spans="1:26" ht="12.75" customHeight="1">
      <c r="A875" s="15"/>
      <c r="B875" s="15"/>
      <c r="C875" s="15"/>
      <c r="D875" s="15"/>
      <c r="E875" s="15"/>
      <c r="F875" s="15"/>
      <c r="G875" s="15"/>
      <c r="H875" s="15"/>
      <c r="I875" s="15"/>
      <c r="J875" s="15"/>
      <c r="K875" s="15"/>
      <c r="L875" s="15"/>
      <c r="M875" s="15"/>
      <c r="N875" s="15"/>
      <c r="O875" s="15"/>
      <c r="P875" s="15"/>
      <c r="Q875" s="15"/>
      <c r="R875" s="15"/>
      <c r="S875" s="15"/>
      <c r="T875" s="15"/>
      <c r="U875" s="15"/>
      <c r="V875" s="15"/>
      <c r="W875" s="15"/>
      <c r="X875" s="15"/>
      <c r="Y875" s="15"/>
      <c r="Z875" s="15"/>
    </row>
    <row r="876" spans="1:26" ht="12.75" customHeight="1">
      <c r="A876" s="15"/>
      <c r="B876" s="15"/>
      <c r="C876" s="15"/>
      <c r="D876" s="15"/>
      <c r="E876" s="15"/>
      <c r="F876" s="15"/>
      <c r="G876" s="15"/>
      <c r="H876" s="15"/>
      <c r="I876" s="15"/>
      <c r="J876" s="15"/>
      <c r="K876" s="15"/>
      <c r="L876" s="15"/>
      <c r="M876" s="15"/>
      <c r="N876" s="15"/>
      <c r="O876" s="15"/>
      <c r="P876" s="15"/>
      <c r="Q876" s="15"/>
      <c r="R876" s="15"/>
      <c r="S876" s="15"/>
      <c r="T876" s="15"/>
      <c r="U876" s="15"/>
      <c r="V876" s="15"/>
      <c r="W876" s="15"/>
      <c r="X876" s="15"/>
      <c r="Y876" s="15"/>
      <c r="Z876" s="15"/>
    </row>
    <row r="877" spans="1:26" ht="12.75" customHeight="1">
      <c r="A877" s="15"/>
      <c r="B877" s="15"/>
      <c r="C877" s="15"/>
      <c r="D877" s="15"/>
      <c r="E877" s="15"/>
      <c r="F877" s="15"/>
      <c r="G877" s="15"/>
      <c r="H877" s="15"/>
      <c r="I877" s="15"/>
      <c r="J877" s="15"/>
      <c r="K877" s="15"/>
      <c r="L877" s="15"/>
      <c r="M877" s="15"/>
      <c r="N877" s="15"/>
      <c r="O877" s="15"/>
      <c r="P877" s="15"/>
      <c r="Q877" s="15"/>
      <c r="R877" s="15"/>
      <c r="S877" s="15"/>
      <c r="T877" s="15"/>
      <c r="U877" s="15"/>
      <c r="V877" s="15"/>
      <c r="W877" s="15"/>
      <c r="X877" s="15"/>
      <c r="Y877" s="15"/>
      <c r="Z877" s="15"/>
    </row>
    <row r="878" spans="1:26" ht="12.75" customHeight="1">
      <c r="A878" s="15"/>
      <c r="B878" s="15"/>
      <c r="C878" s="15"/>
      <c r="D878" s="15"/>
      <c r="E878" s="15"/>
      <c r="F878" s="15"/>
      <c r="G878" s="15"/>
      <c r="H878" s="15"/>
      <c r="I878" s="15"/>
      <c r="J878" s="15"/>
      <c r="K878" s="15"/>
      <c r="L878" s="15"/>
      <c r="M878" s="15"/>
      <c r="N878" s="15"/>
      <c r="O878" s="15"/>
      <c r="P878" s="15"/>
      <c r="Q878" s="15"/>
      <c r="R878" s="15"/>
      <c r="S878" s="15"/>
      <c r="T878" s="15"/>
      <c r="U878" s="15"/>
      <c r="V878" s="15"/>
      <c r="W878" s="15"/>
      <c r="X878" s="15"/>
      <c r="Y878" s="15"/>
      <c r="Z878" s="15"/>
    </row>
    <row r="879" spans="1:26" ht="12.75" customHeight="1">
      <c r="A879" s="15"/>
      <c r="B879" s="15"/>
      <c r="C879" s="15"/>
      <c r="D879" s="15"/>
      <c r="E879" s="15"/>
      <c r="F879" s="15"/>
      <c r="G879" s="15"/>
      <c r="H879" s="15"/>
      <c r="I879" s="15"/>
      <c r="J879" s="15"/>
      <c r="K879" s="15"/>
      <c r="L879" s="15"/>
      <c r="M879" s="15"/>
      <c r="N879" s="15"/>
      <c r="O879" s="15"/>
      <c r="P879" s="15"/>
      <c r="Q879" s="15"/>
      <c r="R879" s="15"/>
      <c r="S879" s="15"/>
      <c r="T879" s="15"/>
      <c r="U879" s="15"/>
      <c r="V879" s="15"/>
      <c r="W879" s="15"/>
      <c r="X879" s="15"/>
      <c r="Y879" s="15"/>
      <c r="Z879" s="15"/>
    </row>
    <row r="880" spans="1:26" ht="12.75" customHeight="1">
      <c r="A880" s="15"/>
      <c r="B880" s="15"/>
      <c r="C880" s="15"/>
      <c r="D880" s="15"/>
      <c r="E880" s="15"/>
      <c r="F880" s="15"/>
      <c r="G880" s="15"/>
      <c r="H880" s="15"/>
      <c r="I880" s="15"/>
      <c r="J880" s="15"/>
      <c r="K880" s="15"/>
      <c r="L880" s="15"/>
      <c r="M880" s="15"/>
      <c r="N880" s="15"/>
      <c r="O880" s="15"/>
      <c r="P880" s="15"/>
      <c r="Q880" s="15"/>
      <c r="R880" s="15"/>
      <c r="S880" s="15"/>
      <c r="T880" s="15"/>
      <c r="U880" s="15"/>
      <c r="V880" s="15"/>
      <c r="W880" s="15"/>
      <c r="X880" s="15"/>
      <c r="Y880" s="15"/>
      <c r="Z880" s="15"/>
    </row>
    <row r="881" spans="1:26" ht="12.75" customHeight="1">
      <c r="A881" s="15"/>
      <c r="B881" s="15"/>
      <c r="C881" s="15"/>
      <c r="D881" s="15"/>
      <c r="E881" s="15"/>
      <c r="F881" s="15"/>
      <c r="G881" s="15"/>
      <c r="H881" s="15"/>
      <c r="I881" s="15"/>
      <c r="J881" s="15"/>
      <c r="K881" s="15"/>
      <c r="L881" s="15"/>
      <c r="M881" s="15"/>
      <c r="N881" s="15"/>
      <c r="O881" s="15"/>
      <c r="P881" s="15"/>
      <c r="Q881" s="15"/>
      <c r="R881" s="15"/>
      <c r="S881" s="15"/>
      <c r="T881" s="15"/>
      <c r="U881" s="15"/>
      <c r="V881" s="15"/>
      <c r="W881" s="15"/>
      <c r="X881" s="15"/>
      <c r="Y881" s="15"/>
      <c r="Z881" s="15"/>
    </row>
    <row r="882" spans="1:26" ht="12.75" customHeight="1">
      <c r="A882" s="15"/>
      <c r="B882" s="15"/>
      <c r="C882" s="15"/>
      <c r="D882" s="15"/>
      <c r="E882" s="15"/>
      <c r="F882" s="15"/>
      <c r="G882" s="15"/>
      <c r="H882" s="15"/>
      <c r="I882" s="15"/>
      <c r="J882" s="15"/>
      <c r="K882" s="15"/>
      <c r="L882" s="15"/>
      <c r="M882" s="15"/>
      <c r="N882" s="15"/>
      <c r="O882" s="15"/>
      <c r="P882" s="15"/>
      <c r="Q882" s="15"/>
      <c r="R882" s="15"/>
      <c r="S882" s="15"/>
      <c r="T882" s="15"/>
      <c r="U882" s="15"/>
      <c r="V882" s="15"/>
      <c r="W882" s="15"/>
      <c r="X882" s="15"/>
      <c r="Y882" s="15"/>
      <c r="Z882" s="15"/>
    </row>
    <row r="883" spans="1:26" ht="12.75" customHeight="1">
      <c r="A883" s="15"/>
      <c r="B883" s="15"/>
      <c r="C883" s="15"/>
      <c r="D883" s="15"/>
      <c r="E883" s="15"/>
      <c r="F883" s="15"/>
      <c r="G883" s="15"/>
      <c r="H883" s="15"/>
      <c r="I883" s="15"/>
      <c r="J883" s="15"/>
      <c r="K883" s="15"/>
      <c r="L883" s="15"/>
      <c r="M883" s="15"/>
      <c r="N883" s="15"/>
      <c r="O883" s="15"/>
      <c r="P883" s="15"/>
      <c r="Q883" s="15"/>
      <c r="R883" s="15"/>
      <c r="S883" s="15"/>
      <c r="T883" s="15"/>
      <c r="U883" s="15"/>
      <c r="V883" s="15"/>
      <c r="W883" s="15"/>
      <c r="X883" s="15"/>
      <c r="Y883" s="15"/>
      <c r="Z883" s="15"/>
    </row>
    <row r="884" spans="1:26" ht="12.75" customHeight="1">
      <c r="A884" s="15"/>
      <c r="B884" s="15"/>
      <c r="C884" s="15"/>
      <c r="D884" s="15"/>
      <c r="E884" s="15"/>
      <c r="F884" s="15"/>
      <c r="G884" s="15"/>
      <c r="H884" s="15"/>
      <c r="I884" s="15"/>
      <c r="J884" s="15"/>
      <c r="K884" s="15"/>
      <c r="L884" s="15"/>
      <c r="M884" s="15"/>
      <c r="N884" s="15"/>
      <c r="O884" s="15"/>
      <c r="P884" s="15"/>
      <c r="Q884" s="15"/>
      <c r="R884" s="15"/>
      <c r="S884" s="15"/>
      <c r="T884" s="15"/>
      <c r="U884" s="15"/>
      <c r="V884" s="15"/>
      <c r="W884" s="15"/>
      <c r="X884" s="15"/>
      <c r="Y884" s="15"/>
      <c r="Z884" s="15"/>
    </row>
    <row r="885" spans="1:26" ht="12.75" customHeight="1">
      <c r="A885" s="15"/>
      <c r="B885" s="15"/>
      <c r="C885" s="15"/>
      <c r="D885" s="15"/>
      <c r="E885" s="15"/>
      <c r="F885" s="15"/>
      <c r="G885" s="15"/>
      <c r="H885" s="15"/>
      <c r="I885" s="15"/>
      <c r="J885" s="15"/>
      <c r="K885" s="15"/>
      <c r="L885" s="15"/>
      <c r="M885" s="15"/>
      <c r="N885" s="15"/>
      <c r="O885" s="15"/>
      <c r="P885" s="15"/>
      <c r="Q885" s="15"/>
      <c r="R885" s="15"/>
      <c r="S885" s="15"/>
      <c r="T885" s="15"/>
      <c r="U885" s="15"/>
      <c r="V885" s="15"/>
      <c r="W885" s="15"/>
      <c r="X885" s="15"/>
      <c r="Y885" s="15"/>
      <c r="Z885" s="15"/>
    </row>
    <row r="886" spans="1:26" ht="12.75" customHeight="1">
      <c r="A886" s="15"/>
      <c r="B886" s="15"/>
      <c r="C886" s="15"/>
      <c r="D886" s="15"/>
      <c r="E886" s="15"/>
      <c r="F886" s="15"/>
      <c r="G886" s="15"/>
      <c r="H886" s="15"/>
      <c r="I886" s="15"/>
      <c r="J886" s="15"/>
      <c r="K886" s="15"/>
      <c r="L886" s="15"/>
      <c r="M886" s="15"/>
      <c r="N886" s="15"/>
      <c r="O886" s="15"/>
      <c r="P886" s="15"/>
      <c r="Q886" s="15"/>
      <c r="R886" s="15"/>
      <c r="S886" s="15"/>
      <c r="T886" s="15"/>
      <c r="U886" s="15"/>
      <c r="V886" s="15"/>
      <c r="W886" s="15"/>
      <c r="X886" s="15"/>
      <c r="Y886" s="15"/>
      <c r="Z886" s="15"/>
    </row>
    <row r="887" spans="1:26" ht="12.75" customHeight="1">
      <c r="A887" s="15"/>
      <c r="B887" s="15"/>
      <c r="C887" s="15"/>
      <c r="D887" s="15"/>
      <c r="E887" s="15"/>
      <c r="F887" s="15"/>
      <c r="G887" s="15"/>
      <c r="H887" s="15"/>
      <c r="I887" s="15"/>
      <c r="J887" s="15"/>
      <c r="K887" s="15"/>
      <c r="L887" s="15"/>
      <c r="M887" s="15"/>
      <c r="N887" s="15"/>
      <c r="O887" s="15"/>
      <c r="P887" s="15"/>
      <c r="Q887" s="15"/>
      <c r="R887" s="15"/>
      <c r="S887" s="15"/>
      <c r="T887" s="15"/>
      <c r="U887" s="15"/>
      <c r="V887" s="15"/>
      <c r="W887" s="15"/>
      <c r="X887" s="15"/>
      <c r="Y887" s="15"/>
      <c r="Z887" s="15"/>
    </row>
    <row r="888" spans="1:26" ht="12.75" customHeight="1">
      <c r="A888" s="15"/>
      <c r="B888" s="15"/>
      <c r="C888" s="15"/>
      <c r="D888" s="15"/>
      <c r="E888" s="15"/>
      <c r="F888" s="15"/>
      <c r="G888" s="15"/>
      <c r="H888" s="15"/>
      <c r="I888" s="15"/>
      <c r="J888" s="15"/>
      <c r="K888" s="15"/>
      <c r="L888" s="15"/>
      <c r="M888" s="15"/>
      <c r="N888" s="15"/>
      <c r="O888" s="15"/>
      <c r="P888" s="15"/>
      <c r="Q888" s="15"/>
      <c r="R888" s="15"/>
      <c r="S888" s="15"/>
      <c r="T888" s="15"/>
      <c r="U888" s="15"/>
      <c r="V888" s="15"/>
      <c r="W888" s="15"/>
      <c r="X888" s="15"/>
      <c r="Y888" s="15"/>
      <c r="Z888" s="15"/>
    </row>
    <row r="889" spans="1:26" ht="12.75" customHeight="1">
      <c r="A889" s="15"/>
      <c r="B889" s="15"/>
      <c r="C889" s="15"/>
      <c r="D889" s="15"/>
      <c r="E889" s="15"/>
      <c r="F889" s="15"/>
      <c r="G889" s="15"/>
      <c r="H889" s="15"/>
      <c r="I889" s="15"/>
      <c r="J889" s="15"/>
      <c r="K889" s="15"/>
      <c r="L889" s="15"/>
      <c r="M889" s="15"/>
      <c r="N889" s="15"/>
      <c r="O889" s="15"/>
      <c r="P889" s="15"/>
      <c r="Q889" s="15"/>
      <c r="R889" s="15"/>
      <c r="S889" s="15"/>
      <c r="T889" s="15"/>
      <c r="U889" s="15"/>
      <c r="V889" s="15"/>
      <c r="W889" s="15"/>
      <c r="X889" s="15"/>
      <c r="Y889" s="15"/>
      <c r="Z889" s="15"/>
    </row>
    <row r="890" spans="1:26" ht="12.75" customHeight="1">
      <c r="A890" s="15"/>
      <c r="B890" s="15"/>
      <c r="C890" s="15"/>
      <c r="D890" s="15"/>
      <c r="E890" s="15"/>
      <c r="F890" s="15"/>
      <c r="G890" s="15"/>
      <c r="H890" s="15"/>
      <c r="I890" s="15"/>
      <c r="J890" s="15"/>
      <c r="K890" s="15"/>
      <c r="L890" s="15"/>
      <c r="M890" s="15"/>
      <c r="N890" s="15"/>
      <c r="O890" s="15"/>
      <c r="P890" s="15"/>
      <c r="Q890" s="15"/>
      <c r="R890" s="15"/>
      <c r="S890" s="15"/>
      <c r="T890" s="15"/>
      <c r="U890" s="15"/>
      <c r="V890" s="15"/>
      <c r="W890" s="15"/>
      <c r="X890" s="15"/>
      <c r="Y890" s="15"/>
      <c r="Z890" s="15"/>
    </row>
    <row r="891" spans="1:26" ht="12.75" customHeight="1">
      <c r="A891" s="15"/>
      <c r="B891" s="15"/>
      <c r="C891" s="15"/>
      <c r="D891" s="15"/>
      <c r="E891" s="15"/>
      <c r="F891" s="15"/>
      <c r="G891" s="15"/>
      <c r="H891" s="15"/>
      <c r="I891" s="15"/>
      <c r="J891" s="15"/>
      <c r="K891" s="15"/>
      <c r="L891" s="15"/>
      <c r="M891" s="15"/>
      <c r="N891" s="15"/>
      <c r="O891" s="15"/>
      <c r="P891" s="15"/>
      <c r="Q891" s="15"/>
      <c r="R891" s="15"/>
      <c r="S891" s="15"/>
      <c r="T891" s="15"/>
      <c r="U891" s="15"/>
      <c r="V891" s="15"/>
      <c r="W891" s="15"/>
      <c r="X891" s="15"/>
      <c r="Y891" s="15"/>
      <c r="Z891" s="15"/>
    </row>
    <row r="892" spans="1:26" ht="12.75" customHeight="1">
      <c r="A892" s="15"/>
      <c r="B892" s="15"/>
      <c r="C892" s="15"/>
      <c r="D892" s="15"/>
      <c r="E892" s="15"/>
      <c r="F892" s="15"/>
      <c r="G892" s="15"/>
      <c r="H892" s="15"/>
      <c r="I892" s="15"/>
      <c r="J892" s="15"/>
      <c r="K892" s="15"/>
      <c r="L892" s="15"/>
      <c r="M892" s="15"/>
      <c r="N892" s="15"/>
      <c r="O892" s="15"/>
      <c r="P892" s="15"/>
      <c r="Q892" s="15"/>
      <c r="R892" s="15"/>
      <c r="S892" s="15"/>
      <c r="T892" s="15"/>
      <c r="U892" s="15"/>
      <c r="V892" s="15"/>
      <c r="W892" s="15"/>
      <c r="X892" s="15"/>
      <c r="Y892" s="15"/>
      <c r="Z892" s="15"/>
    </row>
    <row r="893" spans="1:26" ht="12.75" customHeight="1">
      <c r="A893" s="15"/>
      <c r="B893" s="15"/>
      <c r="C893" s="15"/>
      <c r="D893" s="15"/>
      <c r="E893" s="15"/>
      <c r="F893" s="15"/>
      <c r="G893" s="15"/>
      <c r="H893" s="15"/>
      <c r="I893" s="15"/>
      <c r="J893" s="15"/>
      <c r="K893" s="15"/>
      <c r="L893" s="15"/>
      <c r="M893" s="15"/>
      <c r="N893" s="15"/>
      <c r="O893" s="15"/>
      <c r="P893" s="15"/>
      <c r="Q893" s="15"/>
      <c r="R893" s="15"/>
      <c r="S893" s="15"/>
      <c r="T893" s="15"/>
      <c r="U893" s="15"/>
      <c r="V893" s="15"/>
      <c r="W893" s="15"/>
      <c r="X893" s="15"/>
      <c r="Y893" s="15"/>
      <c r="Z893" s="15"/>
    </row>
    <row r="894" spans="1:26" ht="12.75" customHeight="1">
      <c r="A894" s="15"/>
      <c r="B894" s="15"/>
      <c r="C894" s="15"/>
      <c r="D894" s="15"/>
      <c r="E894" s="15"/>
      <c r="F894" s="15"/>
      <c r="G894" s="15"/>
      <c r="H894" s="15"/>
      <c r="I894" s="15"/>
      <c r="J894" s="15"/>
      <c r="K894" s="15"/>
      <c r="L894" s="15"/>
      <c r="M894" s="15"/>
      <c r="N894" s="15"/>
      <c r="O894" s="15"/>
      <c r="P894" s="15"/>
      <c r="Q894" s="15"/>
      <c r="R894" s="15"/>
      <c r="S894" s="15"/>
      <c r="T894" s="15"/>
      <c r="U894" s="15"/>
      <c r="V894" s="15"/>
      <c r="W894" s="15"/>
      <c r="X894" s="15"/>
      <c r="Y894" s="15"/>
      <c r="Z894" s="15"/>
    </row>
    <row r="895" spans="1:26" ht="12.75" customHeight="1">
      <c r="A895" s="15"/>
      <c r="B895" s="15"/>
      <c r="C895" s="15"/>
      <c r="D895" s="15"/>
      <c r="E895" s="15"/>
      <c r="F895" s="15"/>
      <c r="G895" s="15"/>
      <c r="H895" s="15"/>
      <c r="I895" s="15"/>
      <c r="J895" s="15"/>
      <c r="K895" s="15"/>
      <c r="L895" s="15"/>
      <c r="M895" s="15"/>
      <c r="N895" s="15"/>
      <c r="O895" s="15"/>
      <c r="P895" s="15"/>
      <c r="Q895" s="15"/>
      <c r="R895" s="15"/>
      <c r="S895" s="15"/>
      <c r="T895" s="15"/>
      <c r="U895" s="15"/>
      <c r="V895" s="15"/>
      <c r="W895" s="15"/>
      <c r="X895" s="15"/>
      <c r="Y895" s="15"/>
      <c r="Z895" s="15"/>
    </row>
    <row r="896" spans="1:26" ht="12.75" customHeight="1">
      <c r="A896" s="15"/>
      <c r="B896" s="15"/>
      <c r="C896" s="15"/>
      <c r="D896" s="15"/>
      <c r="E896" s="15"/>
      <c r="F896" s="15"/>
      <c r="G896" s="15"/>
      <c r="H896" s="15"/>
      <c r="I896" s="15"/>
      <c r="J896" s="15"/>
      <c r="K896" s="15"/>
      <c r="L896" s="15"/>
      <c r="M896" s="15"/>
      <c r="N896" s="15"/>
      <c r="O896" s="15"/>
      <c r="P896" s="15"/>
      <c r="Q896" s="15"/>
      <c r="R896" s="15"/>
      <c r="S896" s="15"/>
      <c r="T896" s="15"/>
      <c r="U896" s="15"/>
      <c r="V896" s="15"/>
      <c r="W896" s="15"/>
      <c r="X896" s="15"/>
      <c r="Y896" s="15"/>
      <c r="Z896" s="15"/>
    </row>
    <row r="897" spans="1:26" ht="12.75" customHeight="1">
      <c r="A897" s="15"/>
      <c r="B897" s="15"/>
      <c r="C897" s="15"/>
      <c r="D897" s="15"/>
      <c r="E897" s="15"/>
      <c r="F897" s="15"/>
      <c r="G897" s="15"/>
      <c r="H897" s="15"/>
      <c r="I897" s="15"/>
      <c r="J897" s="15"/>
      <c r="K897" s="15"/>
      <c r="L897" s="15"/>
      <c r="M897" s="15"/>
      <c r="N897" s="15"/>
      <c r="O897" s="15"/>
      <c r="P897" s="15"/>
      <c r="Q897" s="15"/>
      <c r="R897" s="15"/>
      <c r="S897" s="15"/>
      <c r="T897" s="15"/>
      <c r="U897" s="15"/>
      <c r="V897" s="15"/>
      <c r="W897" s="15"/>
      <c r="X897" s="15"/>
      <c r="Y897" s="15"/>
      <c r="Z897" s="15"/>
    </row>
    <row r="898" spans="1:26" ht="12.75" customHeight="1">
      <c r="A898" s="15"/>
      <c r="B898" s="15"/>
      <c r="C898" s="15"/>
      <c r="D898" s="15"/>
      <c r="E898" s="15"/>
      <c r="F898" s="15"/>
      <c r="G898" s="15"/>
      <c r="H898" s="15"/>
      <c r="I898" s="15"/>
      <c r="J898" s="15"/>
      <c r="K898" s="15"/>
      <c r="L898" s="15"/>
      <c r="M898" s="15"/>
      <c r="N898" s="15"/>
      <c r="O898" s="15"/>
      <c r="P898" s="15"/>
      <c r="Q898" s="15"/>
      <c r="R898" s="15"/>
      <c r="S898" s="15"/>
      <c r="T898" s="15"/>
      <c r="U898" s="15"/>
      <c r="V898" s="15"/>
      <c r="W898" s="15"/>
      <c r="X898" s="15"/>
      <c r="Y898" s="15"/>
      <c r="Z898" s="15"/>
    </row>
    <row r="899" spans="1:26" ht="12.75" customHeight="1">
      <c r="A899" s="15"/>
      <c r="B899" s="15"/>
      <c r="C899" s="15"/>
      <c r="D899" s="15"/>
      <c r="E899" s="15"/>
      <c r="F899" s="15"/>
      <c r="G899" s="15"/>
      <c r="H899" s="15"/>
      <c r="I899" s="15"/>
      <c r="J899" s="15"/>
      <c r="K899" s="15"/>
      <c r="L899" s="15"/>
      <c r="M899" s="15"/>
      <c r="N899" s="15"/>
      <c r="O899" s="15"/>
      <c r="P899" s="15"/>
      <c r="Q899" s="15"/>
      <c r="R899" s="15"/>
      <c r="S899" s="15"/>
      <c r="T899" s="15"/>
      <c r="U899" s="15"/>
      <c r="V899" s="15"/>
      <c r="W899" s="15"/>
      <c r="X899" s="15"/>
      <c r="Y899" s="15"/>
      <c r="Z899" s="15"/>
    </row>
    <row r="900" spans="1:26" ht="12.75" customHeight="1">
      <c r="A900" s="15"/>
      <c r="B900" s="15"/>
      <c r="C900" s="15"/>
      <c r="D900" s="15"/>
      <c r="E900" s="15"/>
      <c r="F900" s="15"/>
      <c r="G900" s="15"/>
      <c r="H900" s="15"/>
      <c r="I900" s="15"/>
      <c r="J900" s="15"/>
      <c r="K900" s="15"/>
      <c r="L900" s="15"/>
      <c r="M900" s="15"/>
      <c r="N900" s="15"/>
      <c r="O900" s="15"/>
      <c r="P900" s="15"/>
      <c r="Q900" s="15"/>
      <c r="R900" s="15"/>
      <c r="S900" s="15"/>
      <c r="T900" s="15"/>
      <c r="U900" s="15"/>
      <c r="V900" s="15"/>
      <c r="W900" s="15"/>
      <c r="X900" s="15"/>
      <c r="Y900" s="15"/>
      <c r="Z900" s="15"/>
    </row>
    <row r="901" spans="1:26" ht="12.75" customHeight="1">
      <c r="A901" s="15"/>
      <c r="B901" s="15"/>
      <c r="C901" s="15"/>
      <c r="D901" s="15"/>
      <c r="E901" s="15"/>
      <c r="F901" s="15"/>
      <c r="G901" s="15"/>
      <c r="H901" s="15"/>
      <c r="I901" s="15"/>
      <c r="J901" s="15"/>
      <c r="K901" s="15"/>
      <c r="L901" s="15"/>
      <c r="M901" s="15"/>
      <c r="N901" s="15"/>
      <c r="O901" s="15"/>
      <c r="P901" s="15"/>
      <c r="Q901" s="15"/>
      <c r="R901" s="15"/>
      <c r="S901" s="15"/>
      <c r="T901" s="15"/>
      <c r="U901" s="15"/>
      <c r="V901" s="15"/>
      <c r="W901" s="15"/>
      <c r="X901" s="15"/>
      <c r="Y901" s="15"/>
      <c r="Z901" s="15"/>
    </row>
    <row r="902" spans="1:26" ht="12.75" customHeight="1">
      <c r="A902" s="15"/>
      <c r="B902" s="15"/>
      <c r="C902" s="15"/>
      <c r="D902" s="15"/>
      <c r="E902" s="15"/>
      <c r="F902" s="15"/>
      <c r="G902" s="15"/>
      <c r="H902" s="15"/>
      <c r="I902" s="15"/>
      <c r="J902" s="15"/>
      <c r="K902" s="15"/>
      <c r="L902" s="15"/>
      <c r="M902" s="15"/>
      <c r="N902" s="15"/>
      <c r="O902" s="15"/>
      <c r="P902" s="15"/>
      <c r="Q902" s="15"/>
      <c r="R902" s="15"/>
      <c r="S902" s="15"/>
      <c r="T902" s="15"/>
      <c r="U902" s="15"/>
      <c r="V902" s="15"/>
      <c r="W902" s="15"/>
      <c r="X902" s="15"/>
      <c r="Y902" s="15"/>
      <c r="Z902" s="15"/>
    </row>
    <row r="903" spans="1:26" ht="12.75" customHeight="1">
      <c r="A903" s="15"/>
      <c r="B903" s="15"/>
      <c r="C903" s="15"/>
      <c r="D903" s="15"/>
      <c r="E903" s="15"/>
      <c r="F903" s="15"/>
      <c r="G903" s="15"/>
      <c r="H903" s="15"/>
      <c r="I903" s="15"/>
      <c r="J903" s="15"/>
      <c r="K903" s="15"/>
      <c r="L903" s="15"/>
      <c r="M903" s="15"/>
      <c r="N903" s="15"/>
      <c r="O903" s="15"/>
      <c r="P903" s="15"/>
      <c r="Q903" s="15"/>
      <c r="R903" s="15"/>
      <c r="S903" s="15"/>
      <c r="T903" s="15"/>
      <c r="U903" s="15"/>
      <c r="V903" s="15"/>
      <c r="W903" s="15"/>
      <c r="X903" s="15"/>
      <c r="Y903" s="15"/>
      <c r="Z903" s="15"/>
    </row>
    <row r="904" spans="1:26" ht="12.75" customHeight="1">
      <c r="A904" s="15"/>
      <c r="B904" s="15"/>
      <c r="C904" s="15"/>
      <c r="D904" s="15"/>
      <c r="E904" s="15"/>
      <c r="F904" s="15"/>
      <c r="G904" s="15"/>
      <c r="H904" s="15"/>
      <c r="I904" s="15"/>
      <c r="J904" s="15"/>
      <c r="K904" s="15"/>
      <c r="L904" s="15"/>
      <c r="M904" s="15"/>
      <c r="N904" s="15"/>
      <c r="O904" s="15"/>
      <c r="P904" s="15"/>
      <c r="Q904" s="15"/>
      <c r="R904" s="15"/>
      <c r="S904" s="15"/>
      <c r="T904" s="15"/>
      <c r="U904" s="15"/>
      <c r="V904" s="15"/>
      <c r="W904" s="15"/>
      <c r="X904" s="15"/>
      <c r="Y904" s="15"/>
      <c r="Z904" s="15"/>
    </row>
    <row r="905" spans="1:26" ht="12.75" customHeight="1">
      <c r="A905" s="15"/>
      <c r="B905" s="15"/>
      <c r="C905" s="15"/>
      <c r="D905" s="15"/>
      <c r="E905" s="15"/>
      <c r="F905" s="15"/>
      <c r="G905" s="15"/>
      <c r="H905" s="15"/>
      <c r="I905" s="15"/>
      <c r="J905" s="15"/>
      <c r="K905" s="15"/>
      <c r="L905" s="15"/>
      <c r="M905" s="15"/>
      <c r="N905" s="15"/>
      <c r="O905" s="15"/>
      <c r="P905" s="15"/>
      <c r="Q905" s="15"/>
      <c r="R905" s="15"/>
      <c r="S905" s="15"/>
      <c r="T905" s="15"/>
      <c r="U905" s="15"/>
      <c r="V905" s="15"/>
      <c r="W905" s="15"/>
      <c r="X905" s="15"/>
      <c r="Y905" s="15"/>
      <c r="Z905" s="15"/>
    </row>
    <row r="906" spans="1:26" ht="12.75" customHeight="1">
      <c r="A906" s="15"/>
      <c r="B906" s="15"/>
      <c r="C906" s="15"/>
      <c r="D906" s="15"/>
      <c r="E906" s="15"/>
      <c r="F906" s="15"/>
      <c r="G906" s="15"/>
      <c r="H906" s="15"/>
      <c r="I906" s="15"/>
      <c r="J906" s="15"/>
      <c r="K906" s="15"/>
      <c r="L906" s="15"/>
      <c r="M906" s="15"/>
      <c r="N906" s="15"/>
      <c r="O906" s="15"/>
      <c r="P906" s="15"/>
      <c r="Q906" s="15"/>
      <c r="R906" s="15"/>
      <c r="S906" s="15"/>
      <c r="T906" s="15"/>
      <c r="U906" s="15"/>
      <c r="V906" s="15"/>
      <c r="W906" s="15"/>
      <c r="X906" s="15"/>
      <c r="Y906" s="15"/>
      <c r="Z906" s="15"/>
    </row>
    <row r="907" spans="1:26" ht="12.75" customHeight="1">
      <c r="A907" s="15"/>
      <c r="B907" s="15"/>
      <c r="C907" s="15"/>
      <c r="D907" s="15"/>
      <c r="E907" s="15"/>
      <c r="F907" s="15"/>
      <c r="G907" s="15"/>
      <c r="H907" s="15"/>
      <c r="I907" s="15"/>
      <c r="J907" s="15"/>
      <c r="K907" s="15"/>
      <c r="L907" s="15"/>
      <c r="M907" s="15"/>
      <c r="N907" s="15"/>
      <c r="O907" s="15"/>
      <c r="P907" s="15"/>
      <c r="Q907" s="15"/>
      <c r="R907" s="15"/>
      <c r="S907" s="15"/>
      <c r="T907" s="15"/>
      <c r="U907" s="15"/>
      <c r="V907" s="15"/>
      <c r="W907" s="15"/>
      <c r="X907" s="15"/>
      <c r="Y907" s="15"/>
      <c r="Z907" s="15"/>
    </row>
    <row r="908" spans="1:26" ht="12.75" customHeight="1">
      <c r="A908" s="15"/>
      <c r="B908" s="15"/>
      <c r="C908" s="15"/>
      <c r="D908" s="15"/>
      <c r="E908" s="15"/>
      <c r="F908" s="15"/>
      <c r="G908" s="15"/>
      <c r="H908" s="15"/>
      <c r="I908" s="15"/>
      <c r="J908" s="15"/>
      <c r="K908" s="15"/>
      <c r="L908" s="15"/>
      <c r="M908" s="15"/>
      <c r="N908" s="15"/>
      <c r="O908" s="15"/>
      <c r="P908" s="15"/>
      <c r="Q908" s="15"/>
      <c r="R908" s="15"/>
      <c r="S908" s="15"/>
      <c r="T908" s="15"/>
      <c r="U908" s="15"/>
      <c r="V908" s="15"/>
      <c r="W908" s="15"/>
      <c r="X908" s="15"/>
      <c r="Y908" s="15"/>
      <c r="Z908" s="15"/>
    </row>
    <row r="909" spans="1:26" ht="12.75" customHeight="1">
      <c r="A909" s="15"/>
      <c r="B909" s="15"/>
      <c r="C909" s="15"/>
      <c r="D909" s="15"/>
      <c r="E909" s="15"/>
      <c r="F909" s="15"/>
      <c r="G909" s="15"/>
      <c r="H909" s="15"/>
      <c r="I909" s="15"/>
      <c r="J909" s="15"/>
      <c r="K909" s="15"/>
      <c r="L909" s="15"/>
      <c r="M909" s="15"/>
      <c r="N909" s="15"/>
      <c r="O909" s="15"/>
      <c r="P909" s="15"/>
      <c r="Q909" s="15"/>
      <c r="R909" s="15"/>
      <c r="S909" s="15"/>
      <c r="T909" s="15"/>
      <c r="U909" s="15"/>
      <c r="V909" s="15"/>
      <c r="W909" s="15"/>
      <c r="X909" s="15"/>
      <c r="Y909" s="15"/>
      <c r="Z909" s="15"/>
    </row>
    <row r="910" spans="1:26" ht="12.75" customHeight="1">
      <c r="A910" s="15"/>
      <c r="B910" s="15"/>
      <c r="C910" s="15"/>
      <c r="D910" s="15"/>
      <c r="E910" s="15"/>
      <c r="F910" s="15"/>
      <c r="G910" s="15"/>
      <c r="H910" s="15"/>
      <c r="I910" s="15"/>
      <c r="J910" s="15"/>
      <c r="K910" s="15"/>
      <c r="L910" s="15"/>
      <c r="M910" s="15"/>
      <c r="N910" s="15"/>
      <c r="O910" s="15"/>
      <c r="P910" s="15"/>
      <c r="Q910" s="15"/>
      <c r="R910" s="15"/>
      <c r="S910" s="15"/>
      <c r="T910" s="15"/>
      <c r="U910" s="15"/>
      <c r="V910" s="15"/>
      <c r="W910" s="15"/>
      <c r="X910" s="15"/>
      <c r="Y910" s="15"/>
      <c r="Z910" s="15"/>
    </row>
    <row r="911" spans="1:26" ht="12.75" customHeight="1">
      <c r="A911" s="15"/>
      <c r="B911" s="15"/>
      <c r="C911" s="15"/>
      <c r="D911" s="15"/>
      <c r="E911" s="15"/>
      <c r="F911" s="15"/>
      <c r="G911" s="15"/>
      <c r="H911" s="15"/>
      <c r="I911" s="15"/>
      <c r="J911" s="15"/>
      <c r="K911" s="15"/>
      <c r="L911" s="15"/>
      <c r="M911" s="15"/>
      <c r="N911" s="15"/>
      <c r="O911" s="15"/>
      <c r="P911" s="15"/>
      <c r="Q911" s="15"/>
      <c r="R911" s="15"/>
      <c r="S911" s="15"/>
      <c r="T911" s="15"/>
      <c r="U911" s="15"/>
      <c r="V911" s="15"/>
      <c r="W911" s="15"/>
      <c r="X911" s="15"/>
      <c r="Y911" s="15"/>
      <c r="Z911" s="15"/>
    </row>
    <row r="912" spans="1:26" ht="12.75" customHeight="1">
      <c r="A912" s="15"/>
      <c r="B912" s="15"/>
      <c r="C912" s="15"/>
      <c r="D912" s="15"/>
      <c r="E912" s="15"/>
      <c r="F912" s="15"/>
      <c r="G912" s="15"/>
      <c r="H912" s="15"/>
      <c r="I912" s="15"/>
      <c r="J912" s="15"/>
      <c r="K912" s="15"/>
      <c r="L912" s="15"/>
      <c r="M912" s="15"/>
      <c r="N912" s="15"/>
      <c r="O912" s="15"/>
      <c r="P912" s="15"/>
      <c r="Q912" s="15"/>
      <c r="R912" s="15"/>
      <c r="S912" s="15"/>
      <c r="T912" s="15"/>
      <c r="U912" s="15"/>
      <c r="V912" s="15"/>
      <c r="W912" s="15"/>
      <c r="X912" s="15"/>
      <c r="Y912" s="15"/>
      <c r="Z912" s="15"/>
    </row>
    <row r="913" spans="1:26" ht="12.75" customHeight="1">
      <c r="A913" s="15"/>
      <c r="B913" s="15"/>
      <c r="C913" s="15"/>
      <c r="D913" s="15"/>
      <c r="E913" s="15"/>
      <c r="F913" s="15"/>
      <c r="G913" s="15"/>
      <c r="H913" s="15"/>
      <c r="I913" s="15"/>
      <c r="J913" s="15"/>
      <c r="K913" s="15"/>
      <c r="L913" s="15"/>
      <c r="M913" s="15"/>
      <c r="N913" s="15"/>
      <c r="O913" s="15"/>
      <c r="P913" s="15"/>
      <c r="Q913" s="15"/>
      <c r="R913" s="15"/>
      <c r="S913" s="15"/>
      <c r="T913" s="15"/>
      <c r="U913" s="15"/>
      <c r="V913" s="15"/>
      <c r="W913" s="15"/>
      <c r="X913" s="15"/>
      <c r="Y913" s="15"/>
      <c r="Z913" s="15"/>
    </row>
    <row r="914" spans="1:26" ht="12.75" customHeight="1">
      <c r="A914" s="15"/>
      <c r="B914" s="15"/>
      <c r="C914" s="15"/>
      <c r="D914" s="15"/>
      <c r="E914" s="15"/>
      <c r="F914" s="15"/>
      <c r="G914" s="15"/>
      <c r="H914" s="15"/>
      <c r="I914" s="15"/>
      <c r="J914" s="15"/>
      <c r="K914" s="15"/>
      <c r="L914" s="15"/>
      <c r="M914" s="15"/>
      <c r="N914" s="15"/>
      <c r="O914" s="15"/>
      <c r="P914" s="15"/>
      <c r="Q914" s="15"/>
      <c r="R914" s="15"/>
      <c r="S914" s="15"/>
      <c r="T914" s="15"/>
      <c r="U914" s="15"/>
      <c r="V914" s="15"/>
      <c r="W914" s="15"/>
      <c r="X914" s="15"/>
      <c r="Y914" s="15"/>
      <c r="Z914" s="15"/>
    </row>
    <row r="915" spans="1:26" ht="12.75" customHeight="1">
      <c r="A915" s="15"/>
      <c r="B915" s="15"/>
      <c r="C915" s="15"/>
      <c r="D915" s="15"/>
      <c r="E915" s="15"/>
      <c r="F915" s="15"/>
      <c r="G915" s="15"/>
      <c r="H915" s="15"/>
      <c r="I915" s="15"/>
      <c r="J915" s="15"/>
      <c r="K915" s="15"/>
      <c r="L915" s="15"/>
      <c r="M915" s="15"/>
      <c r="N915" s="15"/>
      <c r="O915" s="15"/>
      <c r="P915" s="15"/>
      <c r="Q915" s="15"/>
      <c r="R915" s="15"/>
      <c r="S915" s="15"/>
      <c r="T915" s="15"/>
      <c r="U915" s="15"/>
      <c r="V915" s="15"/>
      <c r="W915" s="15"/>
      <c r="X915" s="15"/>
      <c r="Y915" s="15"/>
      <c r="Z915" s="15"/>
    </row>
    <row r="916" spans="1:26" ht="12.75" customHeight="1">
      <c r="A916" s="15"/>
      <c r="B916" s="15"/>
      <c r="C916" s="15"/>
      <c r="D916" s="15"/>
      <c r="E916" s="15"/>
      <c r="F916" s="15"/>
      <c r="G916" s="15"/>
      <c r="H916" s="15"/>
      <c r="I916" s="15"/>
      <c r="J916" s="15"/>
      <c r="K916" s="15"/>
      <c r="L916" s="15"/>
      <c r="M916" s="15"/>
      <c r="N916" s="15"/>
      <c r="O916" s="15"/>
      <c r="P916" s="15"/>
      <c r="Q916" s="15"/>
      <c r="R916" s="15"/>
      <c r="S916" s="15"/>
      <c r="T916" s="15"/>
      <c r="U916" s="15"/>
      <c r="V916" s="15"/>
      <c r="W916" s="15"/>
      <c r="X916" s="15"/>
      <c r="Y916" s="15"/>
      <c r="Z916" s="15"/>
    </row>
    <row r="917" spans="1:26" ht="12.75" customHeight="1">
      <c r="A917" s="15"/>
      <c r="B917" s="15"/>
      <c r="C917" s="15"/>
      <c r="D917" s="15"/>
      <c r="E917" s="15"/>
      <c r="F917" s="15"/>
      <c r="G917" s="15"/>
      <c r="H917" s="15"/>
      <c r="I917" s="15"/>
      <c r="J917" s="15"/>
      <c r="K917" s="15"/>
      <c r="L917" s="15"/>
      <c r="M917" s="15"/>
      <c r="N917" s="15"/>
      <c r="O917" s="15"/>
      <c r="P917" s="15"/>
      <c r="Q917" s="15"/>
      <c r="R917" s="15"/>
      <c r="S917" s="15"/>
      <c r="T917" s="15"/>
      <c r="U917" s="15"/>
      <c r="V917" s="15"/>
      <c r="W917" s="15"/>
      <c r="X917" s="15"/>
      <c r="Y917" s="15"/>
      <c r="Z917" s="15"/>
    </row>
    <row r="918" spans="1:26" ht="12.75" customHeight="1">
      <c r="A918" s="15"/>
      <c r="B918" s="15"/>
      <c r="C918" s="15"/>
      <c r="D918" s="15"/>
      <c r="E918" s="15"/>
      <c r="F918" s="15"/>
      <c r="G918" s="15"/>
      <c r="H918" s="15"/>
      <c r="I918" s="15"/>
      <c r="J918" s="15"/>
      <c r="K918" s="15"/>
      <c r="L918" s="15"/>
      <c r="M918" s="15"/>
      <c r="N918" s="15"/>
      <c r="O918" s="15"/>
      <c r="P918" s="15"/>
      <c r="Q918" s="15"/>
      <c r="R918" s="15"/>
      <c r="S918" s="15"/>
      <c r="T918" s="15"/>
      <c r="U918" s="15"/>
      <c r="V918" s="15"/>
      <c r="W918" s="15"/>
      <c r="X918" s="15"/>
      <c r="Y918" s="15"/>
      <c r="Z918" s="15"/>
    </row>
    <row r="919" spans="1:26" ht="12.75" customHeight="1">
      <c r="A919" s="15"/>
      <c r="B919" s="15"/>
      <c r="C919" s="15"/>
      <c r="D919" s="15"/>
      <c r="E919" s="15"/>
      <c r="F919" s="15"/>
      <c r="G919" s="15"/>
      <c r="H919" s="15"/>
      <c r="I919" s="15"/>
      <c r="J919" s="15"/>
      <c r="K919" s="15"/>
      <c r="L919" s="15"/>
      <c r="M919" s="15"/>
      <c r="N919" s="15"/>
      <c r="O919" s="15"/>
      <c r="P919" s="15"/>
      <c r="Q919" s="15"/>
      <c r="R919" s="15"/>
      <c r="S919" s="15"/>
      <c r="T919" s="15"/>
      <c r="U919" s="15"/>
      <c r="V919" s="15"/>
      <c r="W919" s="15"/>
      <c r="X919" s="15"/>
      <c r="Y919" s="15"/>
      <c r="Z919" s="15"/>
    </row>
    <row r="920" spans="1:26" ht="12.75" customHeight="1">
      <c r="A920" s="15"/>
      <c r="B920" s="15"/>
      <c r="C920" s="15"/>
      <c r="D920" s="15"/>
      <c r="E920" s="15"/>
      <c r="F920" s="15"/>
      <c r="G920" s="15"/>
      <c r="H920" s="15"/>
      <c r="I920" s="15"/>
      <c r="J920" s="15"/>
      <c r="K920" s="15"/>
      <c r="L920" s="15"/>
      <c r="M920" s="15"/>
      <c r="N920" s="15"/>
      <c r="O920" s="15"/>
      <c r="P920" s="15"/>
      <c r="Q920" s="15"/>
      <c r="R920" s="15"/>
      <c r="S920" s="15"/>
      <c r="T920" s="15"/>
      <c r="U920" s="15"/>
      <c r="V920" s="15"/>
      <c r="W920" s="15"/>
      <c r="X920" s="15"/>
      <c r="Y920" s="15"/>
      <c r="Z920" s="15"/>
    </row>
    <row r="921" spans="1:26" ht="12.75" customHeight="1">
      <c r="A921" s="15"/>
      <c r="B921" s="15"/>
      <c r="C921" s="15"/>
      <c r="D921" s="15"/>
      <c r="E921" s="15"/>
      <c r="F921" s="15"/>
      <c r="G921" s="15"/>
      <c r="H921" s="15"/>
      <c r="I921" s="15"/>
      <c r="J921" s="15"/>
      <c r="K921" s="15"/>
      <c r="L921" s="15"/>
      <c r="M921" s="15"/>
      <c r="N921" s="15"/>
      <c r="O921" s="15"/>
      <c r="P921" s="15"/>
      <c r="Q921" s="15"/>
      <c r="R921" s="15"/>
      <c r="S921" s="15"/>
      <c r="T921" s="15"/>
      <c r="U921" s="15"/>
      <c r="V921" s="15"/>
      <c r="W921" s="15"/>
      <c r="X921" s="15"/>
      <c r="Y921" s="15"/>
      <c r="Z921" s="15"/>
    </row>
    <row r="922" spans="1:26" ht="12.75" customHeight="1">
      <c r="A922" s="15"/>
      <c r="B922" s="15"/>
      <c r="C922" s="15"/>
      <c r="D922" s="15"/>
      <c r="E922" s="15"/>
      <c r="F922" s="15"/>
      <c r="G922" s="15"/>
      <c r="H922" s="15"/>
      <c r="I922" s="15"/>
      <c r="J922" s="15"/>
      <c r="K922" s="15"/>
      <c r="L922" s="15"/>
      <c r="M922" s="15"/>
      <c r="N922" s="15"/>
      <c r="O922" s="15"/>
      <c r="P922" s="15"/>
      <c r="Q922" s="15"/>
      <c r="R922" s="15"/>
      <c r="S922" s="15"/>
      <c r="T922" s="15"/>
      <c r="U922" s="15"/>
      <c r="V922" s="15"/>
      <c r="W922" s="15"/>
      <c r="X922" s="15"/>
      <c r="Y922" s="15"/>
      <c r="Z922" s="15"/>
    </row>
    <row r="923" spans="1:26" ht="12.75" customHeight="1">
      <c r="A923" s="15"/>
      <c r="B923" s="15"/>
      <c r="C923" s="15"/>
      <c r="D923" s="15"/>
      <c r="E923" s="15"/>
      <c r="F923" s="15"/>
      <c r="G923" s="15"/>
      <c r="H923" s="15"/>
      <c r="I923" s="15"/>
      <c r="J923" s="15"/>
      <c r="K923" s="15"/>
      <c r="L923" s="15"/>
      <c r="M923" s="15"/>
      <c r="N923" s="15"/>
      <c r="O923" s="15"/>
      <c r="P923" s="15"/>
      <c r="Q923" s="15"/>
      <c r="R923" s="15"/>
      <c r="S923" s="15"/>
      <c r="T923" s="15"/>
      <c r="U923" s="15"/>
      <c r="V923" s="15"/>
      <c r="W923" s="15"/>
      <c r="X923" s="15"/>
      <c r="Y923" s="15"/>
      <c r="Z923" s="15"/>
    </row>
    <row r="924" spans="1:26" ht="12.75" customHeight="1">
      <c r="A924" s="15"/>
      <c r="B924" s="15"/>
      <c r="C924" s="15"/>
      <c r="D924" s="15"/>
      <c r="E924" s="15"/>
      <c r="F924" s="15"/>
      <c r="G924" s="15"/>
      <c r="H924" s="15"/>
      <c r="I924" s="15"/>
      <c r="J924" s="15"/>
      <c r="K924" s="15"/>
      <c r="L924" s="15"/>
      <c r="M924" s="15"/>
      <c r="N924" s="15"/>
      <c r="O924" s="15"/>
      <c r="P924" s="15"/>
      <c r="Q924" s="15"/>
      <c r="R924" s="15"/>
      <c r="S924" s="15"/>
      <c r="T924" s="15"/>
      <c r="U924" s="15"/>
      <c r="V924" s="15"/>
      <c r="W924" s="15"/>
      <c r="X924" s="15"/>
      <c r="Y924" s="15"/>
      <c r="Z924" s="15"/>
    </row>
    <row r="925" spans="1:26" ht="12.75" customHeight="1">
      <c r="A925" s="15"/>
      <c r="B925" s="15"/>
      <c r="C925" s="15"/>
      <c r="D925" s="15"/>
      <c r="E925" s="15"/>
      <c r="F925" s="15"/>
      <c r="G925" s="15"/>
      <c r="H925" s="15"/>
      <c r="I925" s="15"/>
      <c r="J925" s="15"/>
      <c r="K925" s="15"/>
      <c r="L925" s="15"/>
      <c r="M925" s="15"/>
      <c r="N925" s="15"/>
      <c r="O925" s="15"/>
      <c r="P925" s="15"/>
      <c r="Q925" s="15"/>
      <c r="R925" s="15"/>
      <c r="S925" s="15"/>
      <c r="T925" s="15"/>
      <c r="U925" s="15"/>
      <c r="V925" s="15"/>
      <c r="W925" s="15"/>
      <c r="X925" s="15"/>
      <c r="Y925" s="15"/>
      <c r="Z925" s="15"/>
    </row>
    <row r="926" spans="1:26" ht="12.75" customHeight="1">
      <c r="A926" s="15"/>
      <c r="B926" s="15"/>
      <c r="C926" s="15"/>
      <c r="D926" s="15"/>
      <c r="E926" s="15"/>
      <c r="F926" s="15"/>
      <c r="G926" s="15"/>
      <c r="H926" s="15"/>
      <c r="I926" s="15"/>
      <c r="J926" s="15"/>
      <c r="K926" s="15"/>
      <c r="L926" s="15"/>
      <c r="M926" s="15"/>
      <c r="N926" s="15"/>
      <c r="O926" s="15"/>
      <c r="P926" s="15"/>
      <c r="Q926" s="15"/>
      <c r="R926" s="15"/>
      <c r="S926" s="15"/>
      <c r="T926" s="15"/>
      <c r="U926" s="15"/>
      <c r="V926" s="15"/>
      <c r="W926" s="15"/>
      <c r="X926" s="15"/>
      <c r="Y926" s="15"/>
      <c r="Z926" s="15"/>
    </row>
    <row r="927" spans="1:26" ht="12.75" customHeight="1">
      <c r="A927" s="15"/>
      <c r="B927" s="15"/>
      <c r="C927" s="15"/>
      <c r="D927" s="15"/>
      <c r="E927" s="15"/>
      <c r="F927" s="15"/>
      <c r="G927" s="15"/>
      <c r="H927" s="15"/>
      <c r="I927" s="15"/>
      <c r="J927" s="15"/>
      <c r="K927" s="15"/>
      <c r="L927" s="15"/>
      <c r="M927" s="15"/>
      <c r="N927" s="15"/>
      <c r="O927" s="15"/>
      <c r="P927" s="15"/>
      <c r="Q927" s="15"/>
      <c r="R927" s="15"/>
      <c r="S927" s="15"/>
      <c r="T927" s="15"/>
      <c r="U927" s="15"/>
      <c r="V927" s="15"/>
      <c r="W927" s="15"/>
      <c r="X927" s="15"/>
      <c r="Y927" s="15"/>
      <c r="Z927" s="15"/>
    </row>
    <row r="928" spans="1:26" ht="12.75" customHeight="1">
      <c r="A928" s="15"/>
      <c r="B928" s="15"/>
      <c r="C928" s="15"/>
      <c r="D928" s="15"/>
      <c r="E928" s="15"/>
      <c r="F928" s="15"/>
      <c r="G928" s="15"/>
      <c r="H928" s="15"/>
      <c r="I928" s="15"/>
      <c r="J928" s="15"/>
      <c r="K928" s="15"/>
      <c r="L928" s="15"/>
      <c r="M928" s="15"/>
      <c r="N928" s="15"/>
      <c r="O928" s="15"/>
      <c r="P928" s="15"/>
      <c r="Q928" s="15"/>
      <c r="R928" s="15"/>
      <c r="S928" s="15"/>
      <c r="T928" s="15"/>
      <c r="U928" s="15"/>
      <c r="V928" s="15"/>
      <c r="W928" s="15"/>
      <c r="X928" s="15"/>
      <c r="Y928" s="15"/>
      <c r="Z928" s="15"/>
    </row>
    <row r="929" spans="1:26" ht="12.75" customHeight="1">
      <c r="A929" s="15"/>
      <c r="B929" s="15"/>
      <c r="C929" s="15"/>
      <c r="D929" s="15"/>
      <c r="E929" s="15"/>
      <c r="F929" s="15"/>
      <c r="G929" s="15"/>
      <c r="H929" s="15"/>
      <c r="I929" s="15"/>
      <c r="J929" s="15"/>
      <c r="K929" s="15"/>
      <c r="L929" s="15"/>
      <c r="M929" s="15"/>
      <c r="N929" s="15"/>
      <c r="O929" s="15"/>
      <c r="P929" s="15"/>
      <c r="Q929" s="15"/>
      <c r="R929" s="15"/>
      <c r="S929" s="15"/>
      <c r="T929" s="15"/>
      <c r="U929" s="15"/>
      <c r="V929" s="15"/>
      <c r="W929" s="15"/>
      <c r="X929" s="15"/>
      <c r="Y929" s="15"/>
      <c r="Z929" s="15"/>
    </row>
    <row r="930" spans="1:26" ht="12.75" customHeight="1">
      <c r="A930" s="15"/>
      <c r="B930" s="15"/>
      <c r="C930" s="15"/>
      <c r="D930" s="15"/>
      <c r="E930" s="15"/>
      <c r="F930" s="15"/>
      <c r="G930" s="15"/>
      <c r="H930" s="15"/>
      <c r="I930" s="15"/>
      <c r="J930" s="15"/>
      <c r="K930" s="15"/>
      <c r="L930" s="15"/>
      <c r="M930" s="15"/>
      <c r="N930" s="15"/>
      <c r="O930" s="15"/>
      <c r="P930" s="15"/>
      <c r="Q930" s="15"/>
      <c r="R930" s="15"/>
      <c r="S930" s="15"/>
      <c r="T930" s="15"/>
      <c r="U930" s="15"/>
      <c r="V930" s="15"/>
      <c r="W930" s="15"/>
      <c r="X930" s="15"/>
      <c r="Y930" s="15"/>
      <c r="Z930" s="15"/>
    </row>
    <row r="931" spans="1:26" ht="12.75" customHeight="1">
      <c r="A931" s="15"/>
      <c r="B931" s="15"/>
      <c r="C931" s="15"/>
      <c r="D931" s="15"/>
      <c r="E931" s="15"/>
      <c r="F931" s="15"/>
      <c r="G931" s="15"/>
      <c r="H931" s="15"/>
      <c r="I931" s="15"/>
      <c r="J931" s="15"/>
      <c r="K931" s="15"/>
      <c r="L931" s="15"/>
      <c r="M931" s="15"/>
      <c r="N931" s="15"/>
      <c r="O931" s="15"/>
      <c r="P931" s="15"/>
      <c r="Q931" s="15"/>
      <c r="R931" s="15"/>
      <c r="S931" s="15"/>
      <c r="T931" s="15"/>
      <c r="U931" s="15"/>
      <c r="V931" s="15"/>
      <c r="W931" s="15"/>
      <c r="X931" s="15"/>
      <c r="Y931" s="15"/>
      <c r="Z931" s="15"/>
    </row>
    <row r="932" spans="1:26" ht="12.75" customHeight="1">
      <c r="A932" s="15"/>
      <c r="B932" s="15"/>
      <c r="C932" s="15"/>
      <c r="D932" s="15"/>
      <c r="E932" s="15"/>
      <c r="F932" s="15"/>
      <c r="G932" s="15"/>
      <c r="H932" s="15"/>
      <c r="I932" s="15"/>
      <c r="J932" s="15"/>
      <c r="K932" s="15"/>
      <c r="L932" s="15"/>
      <c r="M932" s="15"/>
      <c r="N932" s="15"/>
      <c r="O932" s="15"/>
      <c r="P932" s="15"/>
      <c r="Q932" s="15"/>
      <c r="R932" s="15"/>
      <c r="S932" s="15"/>
      <c r="T932" s="15"/>
      <c r="U932" s="15"/>
      <c r="V932" s="15"/>
      <c r="W932" s="15"/>
      <c r="X932" s="15"/>
      <c r="Y932" s="15"/>
      <c r="Z932" s="15"/>
    </row>
    <row r="933" spans="1:26" ht="12.75" customHeight="1">
      <c r="A933" s="15"/>
      <c r="B933" s="15"/>
      <c r="C933" s="15"/>
      <c r="D933" s="15"/>
      <c r="E933" s="15"/>
      <c r="F933" s="15"/>
      <c r="G933" s="15"/>
      <c r="H933" s="15"/>
      <c r="I933" s="15"/>
      <c r="J933" s="15"/>
      <c r="K933" s="15"/>
      <c r="L933" s="15"/>
      <c r="M933" s="15"/>
      <c r="N933" s="15"/>
      <c r="O933" s="15"/>
      <c r="P933" s="15"/>
      <c r="Q933" s="15"/>
      <c r="R933" s="15"/>
      <c r="S933" s="15"/>
      <c r="T933" s="15"/>
      <c r="U933" s="15"/>
      <c r="V933" s="15"/>
      <c r="W933" s="15"/>
      <c r="X933" s="15"/>
      <c r="Y933" s="15"/>
      <c r="Z933" s="15"/>
    </row>
    <row r="934" spans="1:26" ht="12.75" customHeight="1">
      <c r="A934" s="15"/>
      <c r="B934" s="15"/>
      <c r="C934" s="15"/>
      <c r="D934" s="15"/>
      <c r="E934" s="15"/>
      <c r="F934" s="15"/>
      <c r="G934" s="15"/>
      <c r="H934" s="15"/>
      <c r="I934" s="15"/>
      <c r="J934" s="15"/>
      <c r="K934" s="15"/>
      <c r="L934" s="15"/>
      <c r="M934" s="15"/>
      <c r="N934" s="15"/>
      <c r="O934" s="15"/>
      <c r="P934" s="15"/>
      <c r="Q934" s="15"/>
      <c r="R934" s="15"/>
      <c r="S934" s="15"/>
      <c r="T934" s="15"/>
      <c r="U934" s="15"/>
      <c r="V934" s="15"/>
      <c r="W934" s="15"/>
      <c r="X934" s="15"/>
      <c r="Y934" s="15"/>
      <c r="Z934" s="15"/>
    </row>
    <row r="935" spans="1:26" ht="12.75" customHeight="1">
      <c r="A935" s="15"/>
      <c r="B935" s="15"/>
      <c r="C935" s="15"/>
      <c r="D935" s="15"/>
      <c r="E935" s="15"/>
      <c r="F935" s="15"/>
      <c r="G935" s="15"/>
      <c r="H935" s="15"/>
      <c r="I935" s="15"/>
      <c r="J935" s="15"/>
      <c r="K935" s="15"/>
      <c r="L935" s="15"/>
      <c r="M935" s="15"/>
      <c r="N935" s="15"/>
      <c r="O935" s="15"/>
      <c r="P935" s="15"/>
      <c r="Q935" s="15"/>
      <c r="R935" s="15"/>
      <c r="S935" s="15"/>
      <c r="T935" s="15"/>
      <c r="U935" s="15"/>
      <c r="V935" s="15"/>
      <c r="W935" s="15"/>
      <c r="X935" s="15"/>
      <c r="Y935" s="15"/>
      <c r="Z935" s="15"/>
    </row>
    <row r="936" spans="1:26" ht="12.75" customHeight="1">
      <c r="A936" s="15"/>
      <c r="B936" s="15"/>
      <c r="C936" s="15"/>
      <c r="D936" s="15"/>
      <c r="E936" s="15"/>
      <c r="F936" s="15"/>
      <c r="G936" s="15"/>
      <c r="H936" s="15"/>
      <c r="I936" s="15"/>
      <c r="J936" s="15"/>
      <c r="K936" s="15"/>
      <c r="L936" s="15"/>
      <c r="M936" s="15"/>
      <c r="N936" s="15"/>
      <c r="O936" s="15"/>
      <c r="P936" s="15"/>
      <c r="Q936" s="15"/>
      <c r="R936" s="15"/>
      <c r="S936" s="15"/>
      <c r="T936" s="15"/>
      <c r="U936" s="15"/>
      <c r="V936" s="15"/>
      <c r="W936" s="15"/>
      <c r="X936" s="15"/>
      <c r="Y936" s="15"/>
      <c r="Z936" s="15"/>
    </row>
    <row r="937" spans="1:26" ht="12.75" customHeight="1">
      <c r="A937" s="15"/>
      <c r="B937" s="15"/>
      <c r="C937" s="15"/>
      <c r="D937" s="15"/>
      <c r="E937" s="15"/>
      <c r="F937" s="15"/>
      <c r="G937" s="15"/>
      <c r="H937" s="15"/>
      <c r="I937" s="15"/>
      <c r="J937" s="15"/>
      <c r="K937" s="15"/>
      <c r="L937" s="15"/>
      <c r="M937" s="15"/>
      <c r="N937" s="15"/>
      <c r="O937" s="15"/>
      <c r="P937" s="15"/>
      <c r="Q937" s="15"/>
      <c r="R937" s="15"/>
      <c r="S937" s="15"/>
      <c r="T937" s="15"/>
      <c r="U937" s="15"/>
      <c r="V937" s="15"/>
      <c r="W937" s="15"/>
      <c r="X937" s="15"/>
      <c r="Y937" s="15"/>
      <c r="Z937" s="15"/>
    </row>
    <row r="938" spans="1:26" ht="12.75" customHeight="1">
      <c r="A938" s="15"/>
      <c r="B938" s="15"/>
      <c r="C938" s="15"/>
      <c r="D938" s="15"/>
      <c r="E938" s="15"/>
      <c r="F938" s="15"/>
      <c r="G938" s="15"/>
      <c r="H938" s="15"/>
      <c r="I938" s="15"/>
      <c r="J938" s="15"/>
      <c r="K938" s="15"/>
      <c r="L938" s="15"/>
      <c r="M938" s="15"/>
      <c r="N938" s="15"/>
      <c r="O938" s="15"/>
      <c r="P938" s="15"/>
      <c r="Q938" s="15"/>
      <c r="R938" s="15"/>
      <c r="S938" s="15"/>
      <c r="T938" s="15"/>
      <c r="U938" s="15"/>
      <c r="V938" s="15"/>
      <c r="W938" s="15"/>
      <c r="X938" s="15"/>
      <c r="Y938" s="15"/>
      <c r="Z938" s="15"/>
    </row>
    <row r="939" spans="1:26" ht="12.75" customHeight="1">
      <c r="A939" s="15"/>
      <c r="B939" s="15"/>
      <c r="C939" s="15"/>
      <c r="D939" s="15"/>
      <c r="E939" s="15"/>
      <c r="F939" s="15"/>
      <c r="G939" s="15"/>
      <c r="H939" s="15"/>
      <c r="I939" s="15"/>
      <c r="J939" s="15"/>
      <c r="K939" s="15"/>
      <c r="L939" s="15"/>
      <c r="M939" s="15"/>
      <c r="N939" s="15"/>
      <c r="O939" s="15"/>
      <c r="P939" s="15"/>
      <c r="Q939" s="15"/>
      <c r="R939" s="15"/>
      <c r="S939" s="15"/>
      <c r="T939" s="15"/>
      <c r="U939" s="15"/>
      <c r="V939" s="15"/>
      <c r="W939" s="15"/>
      <c r="X939" s="15"/>
      <c r="Y939" s="15"/>
      <c r="Z939" s="15"/>
    </row>
    <row r="940" spans="1:26" ht="12.75" customHeight="1">
      <c r="A940" s="15"/>
      <c r="B940" s="15"/>
      <c r="C940" s="15"/>
      <c r="D940" s="15"/>
      <c r="E940" s="15"/>
      <c r="F940" s="15"/>
      <c r="G940" s="15"/>
      <c r="H940" s="15"/>
      <c r="I940" s="15"/>
      <c r="J940" s="15"/>
      <c r="K940" s="15"/>
      <c r="L940" s="15"/>
      <c r="M940" s="15"/>
      <c r="N940" s="15"/>
      <c r="O940" s="15"/>
      <c r="P940" s="15"/>
      <c r="Q940" s="15"/>
      <c r="R940" s="15"/>
      <c r="S940" s="15"/>
      <c r="T940" s="15"/>
      <c r="U940" s="15"/>
      <c r="V940" s="15"/>
      <c r="W940" s="15"/>
      <c r="X940" s="15"/>
      <c r="Y940" s="15"/>
      <c r="Z940" s="15"/>
    </row>
    <row r="941" spans="1:26" ht="12.75" customHeight="1">
      <c r="A941" s="15"/>
      <c r="B941" s="15"/>
      <c r="C941" s="15"/>
      <c r="D941" s="15"/>
      <c r="E941" s="15"/>
      <c r="F941" s="15"/>
      <c r="G941" s="15"/>
      <c r="H941" s="15"/>
      <c r="I941" s="15"/>
      <c r="J941" s="15"/>
      <c r="K941" s="15"/>
      <c r="L941" s="15"/>
      <c r="M941" s="15"/>
      <c r="N941" s="15"/>
      <c r="O941" s="15"/>
      <c r="P941" s="15"/>
      <c r="Q941" s="15"/>
      <c r="R941" s="15"/>
      <c r="S941" s="15"/>
      <c r="T941" s="15"/>
      <c r="U941" s="15"/>
      <c r="V941" s="15"/>
      <c r="W941" s="15"/>
      <c r="X941" s="15"/>
      <c r="Y941" s="15"/>
      <c r="Z941" s="15"/>
    </row>
    <row r="942" spans="1:26" ht="12.75" customHeight="1">
      <c r="A942" s="15"/>
      <c r="B942" s="15"/>
      <c r="C942" s="15"/>
      <c r="D942" s="15"/>
      <c r="E942" s="15"/>
      <c r="F942" s="15"/>
      <c r="G942" s="15"/>
      <c r="H942" s="15"/>
      <c r="I942" s="15"/>
      <c r="J942" s="15"/>
      <c r="K942" s="15"/>
      <c r="L942" s="15"/>
      <c r="M942" s="15"/>
      <c r="N942" s="15"/>
      <c r="O942" s="15"/>
      <c r="P942" s="15"/>
      <c r="Q942" s="15"/>
      <c r="R942" s="15"/>
      <c r="S942" s="15"/>
      <c r="T942" s="15"/>
      <c r="U942" s="15"/>
      <c r="V942" s="15"/>
      <c r="W942" s="15"/>
      <c r="X942" s="15"/>
      <c r="Y942" s="15"/>
      <c r="Z942" s="15"/>
    </row>
    <row r="943" spans="1:26" ht="12.75" customHeight="1">
      <c r="A943" s="15"/>
      <c r="B943" s="15"/>
      <c r="C943" s="15"/>
      <c r="D943" s="15"/>
      <c r="E943" s="15"/>
      <c r="F943" s="15"/>
      <c r="G943" s="15"/>
      <c r="H943" s="15"/>
      <c r="I943" s="15"/>
      <c r="J943" s="15"/>
      <c r="K943" s="15"/>
      <c r="L943" s="15"/>
      <c r="M943" s="15"/>
      <c r="N943" s="15"/>
      <c r="O943" s="15"/>
      <c r="P943" s="15"/>
      <c r="Q943" s="15"/>
      <c r="R943" s="15"/>
      <c r="S943" s="15"/>
      <c r="T943" s="15"/>
      <c r="U943" s="15"/>
      <c r="V943" s="15"/>
      <c r="W943" s="15"/>
      <c r="X943" s="15"/>
      <c r="Y943" s="15"/>
      <c r="Z943" s="15"/>
    </row>
    <row r="944" spans="1:26" ht="12.75" customHeight="1">
      <c r="A944" s="15"/>
      <c r="B944" s="15"/>
      <c r="C944" s="15"/>
      <c r="D944" s="15"/>
      <c r="E944" s="15"/>
      <c r="F944" s="15"/>
      <c r="G944" s="15"/>
      <c r="H944" s="15"/>
      <c r="I944" s="15"/>
      <c r="J944" s="15"/>
      <c r="K944" s="15"/>
      <c r="L944" s="15"/>
      <c r="M944" s="15"/>
      <c r="N944" s="15"/>
      <c r="O944" s="15"/>
      <c r="P944" s="15"/>
      <c r="Q944" s="15"/>
      <c r="R944" s="15"/>
      <c r="S944" s="15"/>
      <c r="T944" s="15"/>
      <c r="U944" s="15"/>
      <c r="V944" s="15"/>
      <c r="W944" s="15"/>
      <c r="X944" s="15"/>
      <c r="Y944" s="15"/>
      <c r="Z944" s="15"/>
    </row>
    <row r="945" spans="1:26" ht="12.75" customHeight="1">
      <c r="A945" s="15"/>
      <c r="B945" s="15"/>
      <c r="C945" s="15"/>
      <c r="D945" s="15"/>
      <c r="E945" s="15"/>
      <c r="F945" s="15"/>
      <c r="G945" s="15"/>
      <c r="H945" s="15"/>
      <c r="I945" s="15"/>
      <c r="J945" s="15"/>
      <c r="K945" s="15"/>
      <c r="L945" s="15"/>
      <c r="M945" s="15"/>
      <c r="N945" s="15"/>
      <c r="O945" s="15"/>
      <c r="P945" s="15"/>
      <c r="Q945" s="15"/>
      <c r="R945" s="15"/>
      <c r="S945" s="15"/>
      <c r="T945" s="15"/>
      <c r="U945" s="15"/>
      <c r="V945" s="15"/>
      <c r="W945" s="15"/>
      <c r="X945" s="15"/>
      <c r="Y945" s="15"/>
      <c r="Z945" s="15"/>
    </row>
    <row r="946" spans="1:26" ht="12.75" customHeight="1">
      <c r="A946" s="15"/>
      <c r="B946" s="15"/>
      <c r="C946" s="15"/>
      <c r="D946" s="15"/>
      <c r="E946" s="15"/>
      <c r="F946" s="15"/>
      <c r="G946" s="15"/>
      <c r="H946" s="15"/>
      <c r="I946" s="15"/>
      <c r="J946" s="15"/>
      <c r="K946" s="15"/>
      <c r="L946" s="15"/>
      <c r="M946" s="15"/>
      <c r="N946" s="15"/>
      <c r="O946" s="15"/>
      <c r="P946" s="15"/>
      <c r="Q946" s="15"/>
      <c r="R946" s="15"/>
      <c r="S946" s="15"/>
      <c r="T946" s="15"/>
      <c r="U946" s="15"/>
      <c r="V946" s="15"/>
      <c r="W946" s="15"/>
      <c r="X946" s="15"/>
      <c r="Y946" s="15"/>
      <c r="Z946" s="15"/>
    </row>
    <row r="947" spans="1:26" ht="12.75" customHeight="1">
      <c r="A947" s="15"/>
      <c r="B947" s="15"/>
      <c r="C947" s="15"/>
      <c r="D947" s="15"/>
      <c r="E947" s="15"/>
      <c r="F947" s="15"/>
      <c r="G947" s="15"/>
      <c r="H947" s="15"/>
      <c r="I947" s="15"/>
      <c r="J947" s="15"/>
      <c r="K947" s="15"/>
      <c r="L947" s="15"/>
      <c r="M947" s="15"/>
      <c r="N947" s="15"/>
      <c r="O947" s="15"/>
      <c r="P947" s="15"/>
      <c r="Q947" s="15"/>
      <c r="R947" s="15"/>
      <c r="S947" s="15"/>
      <c r="T947" s="15"/>
      <c r="U947" s="15"/>
      <c r="V947" s="15"/>
      <c r="W947" s="15"/>
      <c r="X947" s="15"/>
      <c r="Y947" s="15"/>
      <c r="Z947" s="15"/>
    </row>
    <row r="948" spans="1:26" ht="12.75" customHeight="1">
      <c r="A948" s="15"/>
      <c r="B948" s="15"/>
      <c r="C948" s="15"/>
      <c r="D948" s="15"/>
      <c r="E948" s="15"/>
      <c r="F948" s="15"/>
      <c r="G948" s="15"/>
      <c r="H948" s="15"/>
      <c r="I948" s="15"/>
      <c r="J948" s="15"/>
      <c r="K948" s="15"/>
      <c r="L948" s="15"/>
      <c r="M948" s="15"/>
      <c r="N948" s="15"/>
      <c r="O948" s="15"/>
      <c r="P948" s="15"/>
      <c r="Q948" s="15"/>
      <c r="R948" s="15"/>
      <c r="S948" s="15"/>
      <c r="T948" s="15"/>
      <c r="U948" s="15"/>
      <c r="V948" s="15"/>
      <c r="W948" s="15"/>
      <c r="X948" s="15"/>
      <c r="Y948" s="15"/>
      <c r="Z948" s="15"/>
    </row>
    <row r="949" spans="1:26" ht="12.75" customHeight="1">
      <c r="A949" s="15"/>
      <c r="B949" s="15"/>
      <c r="C949" s="15"/>
      <c r="D949" s="15"/>
      <c r="E949" s="15"/>
      <c r="F949" s="15"/>
      <c r="G949" s="15"/>
      <c r="H949" s="15"/>
      <c r="I949" s="15"/>
      <c r="J949" s="15"/>
      <c r="K949" s="15"/>
      <c r="L949" s="15"/>
      <c r="M949" s="15"/>
      <c r="N949" s="15"/>
      <c r="O949" s="15"/>
      <c r="P949" s="15"/>
      <c r="Q949" s="15"/>
      <c r="R949" s="15"/>
      <c r="S949" s="15"/>
      <c r="T949" s="15"/>
      <c r="U949" s="15"/>
      <c r="V949" s="15"/>
      <c r="W949" s="15"/>
      <c r="X949" s="15"/>
      <c r="Y949" s="15"/>
      <c r="Z949" s="15"/>
    </row>
    <row r="950" spans="1:26" ht="12.75" customHeight="1">
      <c r="A950" s="15"/>
      <c r="B950" s="15"/>
      <c r="C950" s="15"/>
      <c r="D950" s="15"/>
      <c r="E950" s="15"/>
      <c r="F950" s="15"/>
      <c r="G950" s="15"/>
      <c r="H950" s="15"/>
      <c r="I950" s="15"/>
      <c r="J950" s="15"/>
      <c r="K950" s="15"/>
      <c r="L950" s="15"/>
      <c r="M950" s="15"/>
      <c r="N950" s="15"/>
      <c r="O950" s="15"/>
      <c r="P950" s="15"/>
      <c r="Q950" s="15"/>
      <c r="R950" s="15"/>
      <c r="S950" s="15"/>
      <c r="T950" s="15"/>
      <c r="U950" s="15"/>
      <c r="V950" s="15"/>
      <c r="W950" s="15"/>
      <c r="X950" s="15"/>
      <c r="Y950" s="15"/>
      <c r="Z950" s="15"/>
    </row>
    <row r="951" spans="1:26" ht="12.75" customHeight="1">
      <c r="A951" s="15"/>
      <c r="B951" s="15"/>
      <c r="C951" s="15"/>
      <c r="D951" s="15"/>
      <c r="E951" s="15"/>
      <c r="F951" s="15"/>
      <c r="G951" s="15"/>
      <c r="H951" s="15"/>
      <c r="I951" s="15"/>
      <c r="J951" s="15"/>
      <c r="K951" s="15"/>
      <c r="L951" s="15"/>
      <c r="M951" s="15"/>
      <c r="N951" s="15"/>
      <c r="O951" s="15"/>
      <c r="P951" s="15"/>
      <c r="Q951" s="15"/>
      <c r="R951" s="15"/>
      <c r="S951" s="15"/>
      <c r="T951" s="15"/>
      <c r="U951" s="15"/>
      <c r="V951" s="15"/>
      <c r="W951" s="15"/>
      <c r="X951" s="15"/>
      <c r="Y951" s="15"/>
      <c r="Z951" s="15"/>
    </row>
    <row r="952" spans="1:26" ht="12.75" customHeight="1">
      <c r="A952" s="15"/>
      <c r="B952" s="15"/>
      <c r="C952" s="15"/>
      <c r="D952" s="15"/>
      <c r="E952" s="15"/>
      <c r="F952" s="15"/>
      <c r="G952" s="15"/>
      <c r="H952" s="15"/>
      <c r="I952" s="15"/>
      <c r="J952" s="15"/>
      <c r="K952" s="15"/>
      <c r="L952" s="15"/>
      <c r="M952" s="15"/>
      <c r="N952" s="15"/>
      <c r="O952" s="15"/>
      <c r="P952" s="15"/>
      <c r="Q952" s="15"/>
      <c r="R952" s="15"/>
      <c r="S952" s="15"/>
      <c r="T952" s="15"/>
      <c r="U952" s="15"/>
      <c r="V952" s="15"/>
      <c r="W952" s="15"/>
      <c r="X952" s="15"/>
      <c r="Y952" s="15"/>
      <c r="Z952" s="15"/>
    </row>
    <row r="953" spans="1:26" ht="12.75" customHeight="1">
      <c r="A953" s="15"/>
      <c r="B953" s="15"/>
      <c r="C953" s="15"/>
      <c r="D953" s="15"/>
      <c r="E953" s="15"/>
      <c r="F953" s="15"/>
      <c r="G953" s="15"/>
      <c r="H953" s="15"/>
      <c r="I953" s="15"/>
      <c r="J953" s="15"/>
      <c r="K953" s="15"/>
      <c r="L953" s="15"/>
      <c r="M953" s="15"/>
      <c r="N953" s="15"/>
      <c r="O953" s="15"/>
      <c r="P953" s="15"/>
      <c r="Q953" s="15"/>
      <c r="R953" s="15"/>
      <c r="S953" s="15"/>
      <c r="T953" s="15"/>
      <c r="U953" s="15"/>
      <c r="V953" s="15"/>
      <c r="W953" s="15"/>
      <c r="X953" s="15"/>
      <c r="Y953" s="15"/>
      <c r="Z953" s="15"/>
    </row>
    <row r="954" spans="1:26" ht="12.75" customHeight="1">
      <c r="A954" s="15"/>
      <c r="B954" s="15"/>
      <c r="C954" s="15"/>
      <c r="D954" s="15"/>
      <c r="E954" s="15"/>
      <c r="F954" s="15"/>
      <c r="G954" s="15"/>
      <c r="H954" s="15"/>
      <c r="I954" s="15"/>
      <c r="J954" s="15"/>
      <c r="K954" s="15"/>
      <c r="L954" s="15"/>
      <c r="M954" s="15"/>
      <c r="N954" s="15"/>
      <c r="O954" s="15"/>
      <c r="P954" s="15"/>
      <c r="Q954" s="15"/>
      <c r="R954" s="15"/>
      <c r="S954" s="15"/>
      <c r="T954" s="15"/>
      <c r="U954" s="15"/>
      <c r="V954" s="15"/>
      <c r="W954" s="15"/>
      <c r="X954" s="15"/>
      <c r="Y954" s="15"/>
      <c r="Z954" s="15"/>
    </row>
    <row r="955" spans="1:26" ht="12.75" customHeight="1">
      <c r="A955" s="15"/>
      <c r="B955" s="15"/>
      <c r="C955" s="15"/>
      <c r="D955" s="15"/>
      <c r="E955" s="15"/>
      <c r="F955" s="15"/>
      <c r="G955" s="15"/>
      <c r="H955" s="15"/>
      <c r="I955" s="15"/>
      <c r="J955" s="15"/>
      <c r="K955" s="15"/>
      <c r="L955" s="15"/>
      <c r="M955" s="15"/>
      <c r="N955" s="15"/>
      <c r="O955" s="15"/>
      <c r="P955" s="15"/>
      <c r="Q955" s="15"/>
      <c r="R955" s="15"/>
      <c r="S955" s="15"/>
      <c r="T955" s="15"/>
      <c r="U955" s="15"/>
      <c r="V955" s="15"/>
      <c r="W955" s="15"/>
      <c r="X955" s="15"/>
      <c r="Y955" s="15"/>
      <c r="Z955" s="15"/>
    </row>
    <row r="956" spans="1:26" ht="12.75" customHeight="1">
      <c r="A956" s="15"/>
      <c r="B956" s="15"/>
      <c r="C956" s="15"/>
      <c r="D956" s="15"/>
      <c r="E956" s="15"/>
      <c r="F956" s="15"/>
      <c r="G956" s="15"/>
      <c r="H956" s="15"/>
      <c r="I956" s="15"/>
      <c r="J956" s="15"/>
      <c r="K956" s="15"/>
      <c r="L956" s="15"/>
      <c r="M956" s="15"/>
      <c r="N956" s="15"/>
      <c r="O956" s="15"/>
      <c r="P956" s="15"/>
      <c r="Q956" s="15"/>
      <c r="R956" s="15"/>
      <c r="S956" s="15"/>
      <c r="T956" s="15"/>
      <c r="U956" s="15"/>
      <c r="V956" s="15"/>
      <c r="W956" s="15"/>
      <c r="X956" s="15"/>
      <c r="Y956" s="15"/>
      <c r="Z956" s="15"/>
    </row>
    <row r="957" spans="1:26" ht="12.75" customHeight="1">
      <c r="A957" s="15"/>
      <c r="B957" s="15"/>
      <c r="C957" s="15"/>
      <c r="D957" s="15"/>
      <c r="E957" s="15"/>
      <c r="F957" s="15"/>
      <c r="G957" s="15"/>
      <c r="H957" s="15"/>
      <c r="I957" s="15"/>
      <c r="J957" s="15"/>
      <c r="K957" s="15"/>
      <c r="L957" s="15"/>
      <c r="M957" s="15"/>
      <c r="N957" s="15"/>
      <c r="O957" s="15"/>
      <c r="P957" s="15"/>
      <c r="Q957" s="15"/>
      <c r="R957" s="15"/>
      <c r="S957" s="15"/>
      <c r="T957" s="15"/>
      <c r="U957" s="15"/>
      <c r="V957" s="15"/>
      <c r="W957" s="15"/>
      <c r="X957" s="15"/>
      <c r="Y957" s="15"/>
      <c r="Z957" s="15"/>
    </row>
    <row r="958" spans="1:26" ht="12.75" customHeight="1">
      <c r="A958" s="15"/>
      <c r="B958" s="15"/>
      <c r="C958" s="15"/>
      <c r="D958" s="15"/>
      <c r="E958" s="15"/>
      <c r="F958" s="15"/>
      <c r="G958" s="15"/>
      <c r="H958" s="15"/>
      <c r="I958" s="15"/>
      <c r="J958" s="15"/>
      <c r="K958" s="15"/>
      <c r="L958" s="15"/>
      <c r="M958" s="15"/>
      <c r="N958" s="15"/>
      <c r="O958" s="15"/>
      <c r="P958" s="15"/>
      <c r="Q958" s="15"/>
      <c r="R958" s="15"/>
      <c r="S958" s="15"/>
      <c r="T958" s="15"/>
      <c r="U958" s="15"/>
      <c r="V958" s="15"/>
      <c r="W958" s="15"/>
      <c r="X958" s="15"/>
      <c r="Y958" s="15"/>
      <c r="Z958" s="15"/>
    </row>
    <row r="959" spans="1:26" ht="12.75" customHeight="1">
      <c r="A959" s="15"/>
      <c r="B959" s="15"/>
      <c r="C959" s="15"/>
      <c r="D959" s="15"/>
      <c r="E959" s="15"/>
      <c r="F959" s="15"/>
      <c r="G959" s="15"/>
      <c r="H959" s="15"/>
      <c r="I959" s="15"/>
      <c r="J959" s="15"/>
      <c r="K959" s="15"/>
      <c r="L959" s="15"/>
      <c r="M959" s="15"/>
      <c r="N959" s="15"/>
      <c r="O959" s="15"/>
      <c r="P959" s="15"/>
      <c r="Q959" s="15"/>
      <c r="R959" s="15"/>
      <c r="S959" s="15"/>
      <c r="T959" s="15"/>
      <c r="U959" s="15"/>
      <c r="V959" s="15"/>
      <c r="W959" s="15"/>
      <c r="X959" s="15"/>
      <c r="Y959" s="15"/>
      <c r="Z959" s="15"/>
    </row>
    <row r="960" spans="1:26" ht="12.75" customHeight="1">
      <c r="A960" s="15"/>
      <c r="B960" s="15"/>
      <c r="C960" s="15"/>
      <c r="D960" s="15"/>
      <c r="E960" s="15"/>
      <c r="F960" s="15"/>
      <c r="G960" s="15"/>
      <c r="H960" s="15"/>
      <c r="I960" s="15"/>
      <c r="J960" s="15"/>
      <c r="K960" s="15"/>
      <c r="L960" s="15"/>
      <c r="M960" s="15"/>
      <c r="N960" s="15"/>
      <c r="O960" s="15"/>
      <c r="P960" s="15"/>
      <c r="Q960" s="15"/>
      <c r="R960" s="15"/>
      <c r="S960" s="15"/>
      <c r="T960" s="15"/>
      <c r="U960" s="15"/>
      <c r="V960" s="15"/>
      <c r="W960" s="15"/>
      <c r="X960" s="15"/>
      <c r="Y960" s="15"/>
      <c r="Z960" s="15"/>
    </row>
    <row r="961" spans="1:26" ht="12.75" customHeight="1">
      <c r="A961" s="15"/>
      <c r="B961" s="15"/>
      <c r="C961" s="15"/>
      <c r="D961" s="15"/>
      <c r="E961" s="15"/>
      <c r="F961" s="15"/>
      <c r="G961" s="15"/>
      <c r="H961" s="15"/>
      <c r="I961" s="15"/>
      <c r="J961" s="15"/>
      <c r="K961" s="15"/>
      <c r="L961" s="15"/>
      <c r="M961" s="15"/>
      <c r="N961" s="15"/>
      <c r="O961" s="15"/>
      <c r="P961" s="15"/>
      <c r="Q961" s="15"/>
      <c r="R961" s="15"/>
      <c r="S961" s="15"/>
      <c r="T961" s="15"/>
      <c r="U961" s="15"/>
      <c r="V961" s="15"/>
      <c r="W961" s="15"/>
      <c r="X961" s="15"/>
      <c r="Y961" s="15"/>
      <c r="Z961" s="15"/>
    </row>
    <row r="962" spans="1:26" ht="12.75" customHeight="1">
      <c r="A962" s="15"/>
      <c r="B962" s="15"/>
      <c r="C962" s="15"/>
      <c r="D962" s="15"/>
      <c r="E962" s="15"/>
      <c r="F962" s="15"/>
      <c r="G962" s="15"/>
      <c r="H962" s="15"/>
      <c r="I962" s="15"/>
      <c r="J962" s="15"/>
      <c r="K962" s="15"/>
      <c r="L962" s="15"/>
      <c r="M962" s="15"/>
      <c r="N962" s="15"/>
      <c r="O962" s="15"/>
      <c r="P962" s="15"/>
      <c r="Q962" s="15"/>
      <c r="R962" s="15"/>
      <c r="S962" s="15"/>
      <c r="T962" s="15"/>
      <c r="U962" s="15"/>
      <c r="V962" s="15"/>
      <c r="W962" s="15"/>
      <c r="X962" s="15"/>
      <c r="Y962" s="15"/>
      <c r="Z962" s="15"/>
    </row>
    <row r="963" spans="1:26" ht="12.75" customHeight="1">
      <c r="A963" s="15"/>
      <c r="B963" s="15"/>
      <c r="C963" s="15"/>
      <c r="D963" s="15"/>
      <c r="E963" s="15"/>
      <c r="F963" s="15"/>
      <c r="G963" s="15"/>
      <c r="H963" s="15"/>
      <c r="I963" s="15"/>
      <c r="J963" s="15"/>
      <c r="K963" s="15"/>
      <c r="L963" s="15"/>
      <c r="M963" s="15"/>
      <c r="N963" s="15"/>
      <c r="O963" s="15"/>
      <c r="P963" s="15"/>
      <c r="Q963" s="15"/>
      <c r="R963" s="15"/>
      <c r="S963" s="15"/>
      <c r="T963" s="15"/>
      <c r="U963" s="15"/>
      <c r="V963" s="15"/>
      <c r="W963" s="15"/>
      <c r="X963" s="15"/>
      <c r="Y963" s="15"/>
      <c r="Z963" s="15"/>
    </row>
    <row r="964" spans="1:26" ht="12.75" customHeight="1">
      <c r="A964" s="15"/>
      <c r="B964" s="15"/>
      <c r="C964" s="15"/>
      <c r="D964" s="15"/>
      <c r="E964" s="15"/>
      <c r="F964" s="15"/>
      <c r="G964" s="15"/>
      <c r="H964" s="15"/>
      <c r="I964" s="15"/>
      <c r="J964" s="15"/>
      <c r="K964" s="15"/>
      <c r="L964" s="15"/>
      <c r="M964" s="15"/>
      <c r="N964" s="15"/>
      <c r="O964" s="15"/>
      <c r="P964" s="15"/>
      <c r="Q964" s="15"/>
      <c r="R964" s="15"/>
      <c r="S964" s="15"/>
      <c r="T964" s="15"/>
      <c r="U964" s="15"/>
      <c r="V964" s="15"/>
      <c r="W964" s="15"/>
      <c r="X964" s="15"/>
      <c r="Y964" s="15"/>
      <c r="Z964" s="15"/>
    </row>
    <row r="965" spans="1:26" ht="12.75" customHeight="1">
      <c r="A965" s="15"/>
      <c r="B965" s="15"/>
      <c r="C965" s="15"/>
      <c r="D965" s="15"/>
      <c r="E965" s="15"/>
      <c r="F965" s="15"/>
      <c r="G965" s="15"/>
      <c r="H965" s="15"/>
      <c r="I965" s="15"/>
      <c r="J965" s="15"/>
      <c r="K965" s="15"/>
      <c r="L965" s="15"/>
      <c r="M965" s="15"/>
      <c r="N965" s="15"/>
      <c r="O965" s="15"/>
      <c r="P965" s="15"/>
      <c r="Q965" s="15"/>
      <c r="R965" s="15"/>
      <c r="S965" s="15"/>
      <c r="T965" s="15"/>
      <c r="U965" s="15"/>
      <c r="V965" s="15"/>
      <c r="W965" s="15"/>
      <c r="X965" s="15"/>
      <c r="Y965" s="15"/>
      <c r="Z965" s="15"/>
    </row>
    <row r="966" spans="1:26" ht="12.75" customHeight="1">
      <c r="A966" s="15"/>
      <c r="B966" s="15"/>
      <c r="C966" s="15"/>
      <c r="D966" s="15"/>
      <c r="E966" s="15"/>
      <c r="F966" s="15"/>
      <c r="G966" s="15"/>
      <c r="H966" s="15"/>
      <c r="I966" s="15"/>
      <c r="J966" s="15"/>
      <c r="K966" s="15"/>
      <c r="L966" s="15"/>
      <c r="M966" s="15"/>
      <c r="N966" s="15"/>
      <c r="O966" s="15"/>
      <c r="P966" s="15"/>
      <c r="Q966" s="15"/>
      <c r="R966" s="15"/>
      <c r="S966" s="15"/>
      <c r="T966" s="15"/>
      <c r="U966" s="15"/>
      <c r="V966" s="15"/>
      <c r="W966" s="15"/>
      <c r="X966" s="15"/>
      <c r="Y966" s="15"/>
      <c r="Z966" s="15"/>
    </row>
    <row r="967" spans="1:26" ht="12.75" customHeight="1">
      <c r="A967" s="15"/>
      <c r="B967" s="15"/>
      <c r="C967" s="15"/>
      <c r="D967" s="15"/>
      <c r="E967" s="15"/>
      <c r="F967" s="15"/>
      <c r="G967" s="15"/>
      <c r="H967" s="15"/>
      <c r="I967" s="15"/>
      <c r="J967" s="15"/>
      <c r="K967" s="15"/>
      <c r="L967" s="15"/>
      <c r="M967" s="15"/>
      <c r="N967" s="15"/>
      <c r="O967" s="15"/>
      <c r="P967" s="15"/>
      <c r="Q967" s="15"/>
      <c r="R967" s="15"/>
      <c r="S967" s="15"/>
      <c r="T967" s="15"/>
      <c r="U967" s="15"/>
      <c r="V967" s="15"/>
      <c r="W967" s="15"/>
      <c r="X967" s="15"/>
      <c r="Y967" s="15"/>
      <c r="Z967" s="15"/>
    </row>
    <row r="968" spans="1:26" ht="12.75" customHeight="1">
      <c r="A968" s="15"/>
      <c r="B968" s="15"/>
      <c r="C968" s="15"/>
      <c r="D968" s="15"/>
      <c r="E968" s="15"/>
      <c r="F968" s="15"/>
      <c r="G968" s="15"/>
      <c r="H968" s="15"/>
      <c r="I968" s="15"/>
      <c r="J968" s="15"/>
      <c r="K968" s="15"/>
      <c r="L968" s="15"/>
      <c r="M968" s="15"/>
      <c r="N968" s="15"/>
      <c r="O968" s="15"/>
      <c r="P968" s="15"/>
      <c r="Q968" s="15"/>
      <c r="R968" s="15"/>
      <c r="S968" s="15"/>
      <c r="T968" s="15"/>
      <c r="U968" s="15"/>
      <c r="V968" s="15"/>
      <c r="W968" s="15"/>
      <c r="X968" s="15"/>
      <c r="Y968" s="15"/>
      <c r="Z968" s="15"/>
    </row>
    <row r="969" spans="1:26" ht="12.75" customHeight="1">
      <c r="A969" s="15"/>
      <c r="B969" s="15"/>
      <c r="C969" s="15"/>
      <c r="D969" s="15"/>
      <c r="E969" s="15"/>
      <c r="F969" s="15"/>
      <c r="G969" s="15"/>
      <c r="H969" s="15"/>
      <c r="I969" s="15"/>
      <c r="J969" s="15"/>
      <c r="K969" s="15"/>
      <c r="L969" s="15"/>
      <c r="M969" s="15"/>
      <c r="N969" s="15"/>
      <c r="O969" s="15"/>
      <c r="P969" s="15"/>
      <c r="Q969" s="15"/>
      <c r="R969" s="15"/>
      <c r="S969" s="15"/>
      <c r="T969" s="15"/>
      <c r="U969" s="15"/>
      <c r="V969" s="15"/>
      <c r="W969" s="15"/>
      <c r="X969" s="15"/>
      <c r="Y969" s="15"/>
      <c r="Z969" s="15"/>
    </row>
    <row r="970" spans="1:26" ht="12.75" customHeight="1">
      <c r="A970" s="15"/>
      <c r="B970" s="15"/>
      <c r="C970" s="15"/>
      <c r="D970" s="15"/>
      <c r="E970" s="15"/>
      <c r="F970" s="15"/>
      <c r="G970" s="15"/>
      <c r="H970" s="15"/>
      <c r="I970" s="15"/>
      <c r="J970" s="15"/>
      <c r="K970" s="15"/>
      <c r="L970" s="15"/>
      <c r="M970" s="15"/>
      <c r="N970" s="15"/>
      <c r="O970" s="15"/>
      <c r="P970" s="15"/>
      <c r="Q970" s="15"/>
      <c r="R970" s="15"/>
      <c r="S970" s="15"/>
      <c r="T970" s="15"/>
      <c r="U970" s="15"/>
      <c r="V970" s="15"/>
      <c r="W970" s="15"/>
      <c r="X970" s="15"/>
      <c r="Y970" s="15"/>
      <c r="Z970" s="15"/>
    </row>
    <row r="971" spans="1:26" ht="12.75" customHeight="1">
      <c r="A971" s="15"/>
      <c r="B971" s="15"/>
      <c r="C971" s="15"/>
      <c r="D971" s="15"/>
      <c r="E971" s="15"/>
      <c r="F971" s="15"/>
      <c r="G971" s="15"/>
      <c r="H971" s="15"/>
      <c r="I971" s="15"/>
      <c r="J971" s="15"/>
      <c r="K971" s="15"/>
      <c r="L971" s="15"/>
      <c r="M971" s="15"/>
      <c r="N971" s="15"/>
      <c r="O971" s="15"/>
      <c r="P971" s="15"/>
      <c r="Q971" s="15"/>
      <c r="R971" s="15"/>
      <c r="S971" s="15"/>
      <c r="T971" s="15"/>
      <c r="U971" s="15"/>
      <c r="V971" s="15"/>
      <c r="W971" s="15"/>
      <c r="X971" s="15"/>
      <c r="Y971" s="15"/>
      <c r="Z971" s="15"/>
    </row>
    <row r="972" spans="1:26" ht="12.75" customHeight="1">
      <c r="A972" s="15"/>
      <c r="B972" s="15"/>
      <c r="C972" s="15"/>
      <c r="D972" s="15"/>
      <c r="E972" s="15"/>
      <c r="F972" s="15"/>
      <c r="G972" s="15"/>
      <c r="H972" s="15"/>
      <c r="I972" s="15"/>
      <c r="J972" s="15"/>
      <c r="K972" s="15"/>
      <c r="L972" s="15"/>
      <c r="M972" s="15"/>
      <c r="N972" s="15"/>
      <c r="O972" s="15"/>
      <c r="P972" s="15"/>
      <c r="Q972" s="15"/>
      <c r="R972" s="15"/>
      <c r="S972" s="15"/>
      <c r="T972" s="15"/>
      <c r="U972" s="15"/>
      <c r="V972" s="15"/>
      <c r="W972" s="15"/>
      <c r="X972" s="15"/>
      <c r="Y972" s="15"/>
      <c r="Z972" s="15"/>
    </row>
    <row r="973" spans="1:26" ht="12.75" customHeight="1">
      <c r="A973" s="15"/>
      <c r="B973" s="15"/>
      <c r="C973" s="15"/>
      <c r="D973" s="15"/>
      <c r="E973" s="15"/>
      <c r="F973" s="15"/>
      <c r="G973" s="15"/>
      <c r="H973" s="15"/>
      <c r="I973" s="15"/>
      <c r="J973" s="15"/>
      <c r="K973" s="15"/>
      <c r="L973" s="15"/>
      <c r="M973" s="15"/>
      <c r="N973" s="15"/>
      <c r="O973" s="15"/>
      <c r="P973" s="15"/>
      <c r="Q973" s="15"/>
      <c r="R973" s="15"/>
      <c r="S973" s="15"/>
      <c r="T973" s="15"/>
      <c r="U973" s="15"/>
      <c r="V973" s="15"/>
      <c r="W973" s="15"/>
      <c r="X973" s="15"/>
      <c r="Y973" s="15"/>
      <c r="Z973" s="15"/>
    </row>
    <row r="974" spans="1:26" ht="12.75" customHeight="1">
      <c r="A974" s="15"/>
      <c r="B974" s="15"/>
      <c r="C974" s="15"/>
      <c r="D974" s="15"/>
      <c r="E974" s="15"/>
      <c r="F974" s="15"/>
      <c r="G974" s="15"/>
      <c r="H974" s="15"/>
      <c r="I974" s="15"/>
      <c r="J974" s="15"/>
      <c r="K974" s="15"/>
      <c r="L974" s="15"/>
      <c r="M974" s="15"/>
      <c r="N974" s="15"/>
      <c r="O974" s="15"/>
      <c r="P974" s="15"/>
      <c r="Q974" s="15"/>
      <c r="R974" s="15"/>
      <c r="S974" s="15"/>
      <c r="T974" s="15"/>
      <c r="U974" s="15"/>
      <c r="V974" s="15"/>
      <c r="W974" s="15"/>
      <c r="X974" s="15"/>
      <c r="Y974" s="15"/>
      <c r="Z974" s="15"/>
    </row>
    <row r="975" spans="1:26" ht="12.75" customHeight="1">
      <c r="A975" s="15"/>
      <c r="B975" s="15"/>
      <c r="C975" s="15"/>
      <c r="D975" s="15"/>
      <c r="E975" s="15"/>
      <c r="F975" s="15"/>
      <c r="G975" s="15"/>
      <c r="H975" s="15"/>
      <c r="I975" s="15"/>
      <c r="J975" s="15"/>
      <c r="K975" s="15"/>
      <c r="L975" s="15"/>
      <c r="M975" s="15"/>
      <c r="N975" s="15"/>
      <c r="O975" s="15"/>
      <c r="P975" s="15"/>
      <c r="Q975" s="15"/>
      <c r="R975" s="15"/>
      <c r="S975" s="15"/>
      <c r="T975" s="15"/>
      <c r="U975" s="15"/>
      <c r="V975" s="15"/>
      <c r="W975" s="15"/>
      <c r="X975" s="15"/>
      <c r="Y975" s="15"/>
      <c r="Z975" s="15"/>
    </row>
    <row r="976" spans="1:26" ht="12.75" customHeight="1">
      <c r="A976" s="15"/>
      <c r="B976" s="15"/>
      <c r="C976" s="15"/>
      <c r="D976" s="15"/>
      <c r="E976" s="15"/>
      <c r="F976" s="15"/>
      <c r="G976" s="15"/>
      <c r="H976" s="15"/>
      <c r="I976" s="15"/>
      <c r="J976" s="15"/>
      <c r="K976" s="15"/>
      <c r="L976" s="15"/>
      <c r="M976" s="15"/>
      <c r="N976" s="15"/>
      <c r="O976" s="15"/>
      <c r="P976" s="15"/>
      <c r="Q976" s="15"/>
      <c r="R976" s="15"/>
      <c r="S976" s="15"/>
      <c r="T976" s="15"/>
      <c r="U976" s="15"/>
      <c r="V976" s="15"/>
      <c r="W976" s="15"/>
      <c r="X976" s="15"/>
      <c r="Y976" s="15"/>
      <c r="Z976" s="15"/>
    </row>
    <row r="977" spans="1:26" ht="12.75" customHeight="1">
      <c r="A977" s="15"/>
      <c r="B977" s="15"/>
      <c r="C977" s="15"/>
      <c r="D977" s="15"/>
      <c r="E977" s="15"/>
      <c r="F977" s="15"/>
      <c r="G977" s="15"/>
      <c r="H977" s="15"/>
      <c r="I977" s="15"/>
      <c r="J977" s="15"/>
      <c r="K977" s="15"/>
      <c r="L977" s="15"/>
      <c r="M977" s="15"/>
      <c r="N977" s="15"/>
      <c r="O977" s="15"/>
      <c r="P977" s="15"/>
      <c r="Q977" s="15"/>
      <c r="R977" s="15"/>
      <c r="S977" s="15"/>
      <c r="T977" s="15"/>
      <c r="U977" s="15"/>
      <c r="V977" s="15"/>
      <c r="W977" s="15"/>
      <c r="X977" s="15"/>
      <c r="Y977" s="15"/>
      <c r="Z977" s="15"/>
    </row>
    <row r="978" spans="1:26" ht="12.75" customHeight="1">
      <c r="A978" s="15"/>
      <c r="B978" s="15"/>
      <c r="C978" s="15"/>
      <c r="D978" s="15"/>
      <c r="E978" s="15"/>
      <c r="F978" s="15"/>
      <c r="G978" s="15"/>
      <c r="H978" s="15"/>
      <c r="I978" s="15"/>
      <c r="J978" s="15"/>
      <c r="K978" s="15"/>
      <c r="L978" s="15"/>
      <c r="M978" s="15"/>
      <c r="N978" s="15"/>
      <c r="O978" s="15"/>
      <c r="P978" s="15"/>
      <c r="Q978" s="15"/>
      <c r="R978" s="15"/>
      <c r="S978" s="15"/>
      <c r="T978" s="15"/>
      <c r="U978" s="15"/>
      <c r="V978" s="15"/>
      <c r="W978" s="15"/>
      <c r="X978" s="15"/>
      <c r="Y978" s="15"/>
      <c r="Z978" s="15"/>
    </row>
    <row r="979" spans="1:26" ht="12.75" customHeight="1">
      <c r="A979" s="15"/>
      <c r="B979" s="15"/>
      <c r="C979" s="15"/>
      <c r="D979" s="15"/>
      <c r="E979" s="15"/>
      <c r="F979" s="15"/>
      <c r="G979" s="15"/>
      <c r="H979" s="15"/>
      <c r="I979" s="15"/>
      <c r="J979" s="15"/>
      <c r="K979" s="15"/>
      <c r="L979" s="15"/>
      <c r="M979" s="15"/>
      <c r="N979" s="15"/>
      <c r="O979" s="15"/>
      <c r="P979" s="15"/>
      <c r="Q979" s="15"/>
      <c r="R979" s="15"/>
      <c r="S979" s="15"/>
      <c r="T979" s="15"/>
      <c r="U979" s="15"/>
      <c r="V979" s="15"/>
      <c r="W979" s="15"/>
      <c r="X979" s="15"/>
      <c r="Y979" s="15"/>
      <c r="Z979" s="15"/>
    </row>
    <row r="980" spans="1:26" ht="12.75" customHeight="1">
      <c r="A980" s="15"/>
      <c r="B980" s="15"/>
      <c r="C980" s="15"/>
      <c r="D980" s="15"/>
      <c r="E980" s="15"/>
      <c r="F980" s="15"/>
      <c r="G980" s="15"/>
      <c r="H980" s="15"/>
      <c r="I980" s="15"/>
      <c r="J980" s="15"/>
      <c r="K980" s="15"/>
      <c r="L980" s="15"/>
      <c r="M980" s="15"/>
      <c r="N980" s="15"/>
      <c r="O980" s="15"/>
      <c r="P980" s="15"/>
      <c r="Q980" s="15"/>
      <c r="R980" s="15"/>
      <c r="S980" s="15"/>
      <c r="T980" s="15"/>
      <c r="U980" s="15"/>
      <c r="V980" s="15"/>
      <c r="W980" s="15"/>
      <c r="X980" s="15"/>
      <c r="Y980" s="15"/>
      <c r="Z980" s="15"/>
    </row>
    <row r="981" spans="1:26" ht="12.75" customHeight="1">
      <c r="A981" s="15"/>
      <c r="B981" s="15"/>
      <c r="C981" s="15"/>
      <c r="D981" s="15"/>
      <c r="E981" s="15"/>
      <c r="F981" s="15"/>
      <c r="G981" s="15"/>
      <c r="H981" s="15"/>
      <c r="I981" s="15"/>
      <c r="J981" s="15"/>
      <c r="K981" s="15"/>
      <c r="L981" s="15"/>
      <c r="M981" s="15"/>
      <c r="N981" s="15"/>
      <c r="O981" s="15"/>
      <c r="P981" s="15"/>
      <c r="Q981" s="15"/>
      <c r="R981" s="15"/>
      <c r="S981" s="15"/>
      <c r="T981" s="15"/>
      <c r="U981" s="15"/>
      <c r="V981" s="15"/>
      <c r="W981" s="15"/>
      <c r="X981" s="15"/>
      <c r="Y981" s="15"/>
      <c r="Z981" s="15"/>
    </row>
    <row r="982" spans="1:26" ht="12.75" customHeight="1">
      <c r="A982" s="15"/>
      <c r="B982" s="15"/>
      <c r="C982" s="15"/>
      <c r="D982" s="15"/>
      <c r="E982" s="15"/>
      <c r="F982" s="15"/>
      <c r="G982" s="15"/>
      <c r="H982" s="15"/>
      <c r="I982" s="15"/>
      <c r="J982" s="15"/>
      <c r="K982" s="15"/>
      <c r="L982" s="15"/>
      <c r="M982" s="15"/>
      <c r="N982" s="15"/>
      <c r="O982" s="15"/>
      <c r="P982" s="15"/>
      <c r="Q982" s="15"/>
      <c r="R982" s="15"/>
      <c r="S982" s="15"/>
      <c r="T982" s="15"/>
      <c r="U982" s="15"/>
      <c r="V982" s="15"/>
      <c r="W982" s="15"/>
      <c r="X982" s="15"/>
      <c r="Y982" s="15"/>
      <c r="Z982" s="15"/>
    </row>
    <row r="983" spans="1:26" ht="12.75" customHeight="1">
      <c r="A983" s="15"/>
      <c r="B983" s="15"/>
      <c r="C983" s="15"/>
      <c r="D983" s="15"/>
      <c r="E983" s="15"/>
      <c r="F983" s="15"/>
      <c r="G983" s="15"/>
      <c r="H983" s="15"/>
      <c r="I983" s="15"/>
      <c r="J983" s="15"/>
      <c r="K983" s="15"/>
      <c r="L983" s="15"/>
      <c r="M983" s="15"/>
      <c r="N983" s="15"/>
      <c r="O983" s="15"/>
      <c r="P983" s="15"/>
      <c r="Q983" s="15"/>
      <c r="R983" s="15"/>
      <c r="S983" s="15"/>
      <c r="T983" s="15"/>
      <c r="U983" s="15"/>
      <c r="V983" s="15"/>
      <c r="W983" s="15"/>
      <c r="X983" s="15"/>
      <c r="Y983" s="15"/>
      <c r="Z983" s="15"/>
    </row>
    <row r="984" spans="1:26" ht="12.75" customHeight="1">
      <c r="A984" s="15"/>
      <c r="B984" s="15"/>
      <c r="C984" s="15"/>
      <c r="D984" s="15"/>
      <c r="E984" s="15"/>
      <c r="F984" s="15"/>
      <c r="G984" s="15"/>
      <c r="H984" s="15"/>
      <c r="I984" s="15"/>
      <c r="J984" s="15"/>
      <c r="K984" s="15"/>
      <c r="L984" s="15"/>
      <c r="M984" s="15"/>
      <c r="N984" s="15"/>
      <c r="O984" s="15"/>
      <c r="P984" s="15"/>
      <c r="Q984" s="15"/>
      <c r="R984" s="15"/>
      <c r="S984" s="15"/>
      <c r="T984" s="15"/>
      <c r="U984" s="15"/>
      <c r="V984" s="15"/>
      <c r="W984" s="15"/>
      <c r="X984" s="15"/>
      <c r="Y984" s="15"/>
      <c r="Z984" s="15"/>
    </row>
    <row r="985" spans="1:26" ht="12.75" customHeight="1">
      <c r="A985" s="15"/>
      <c r="B985" s="15"/>
      <c r="C985" s="15"/>
      <c r="D985" s="15"/>
      <c r="E985" s="15"/>
      <c r="F985" s="15"/>
      <c r="G985" s="15"/>
      <c r="H985" s="15"/>
      <c r="I985" s="15"/>
      <c r="J985" s="15"/>
      <c r="K985" s="15"/>
      <c r="L985" s="15"/>
      <c r="M985" s="15"/>
      <c r="N985" s="15"/>
      <c r="O985" s="15"/>
      <c r="P985" s="15"/>
      <c r="Q985" s="15"/>
      <c r="R985" s="15"/>
      <c r="S985" s="15"/>
      <c r="T985" s="15"/>
      <c r="U985" s="15"/>
      <c r="V985" s="15"/>
      <c r="W985" s="15"/>
      <c r="X985" s="15"/>
      <c r="Y985" s="15"/>
      <c r="Z985" s="15"/>
    </row>
    <row r="986" spans="1:26" ht="12.75" customHeight="1">
      <c r="A986" s="15"/>
      <c r="B986" s="15"/>
      <c r="C986" s="15"/>
      <c r="D986" s="15"/>
      <c r="E986" s="15"/>
      <c r="F986" s="15"/>
      <c r="G986" s="15"/>
      <c r="H986" s="15"/>
      <c r="I986" s="15"/>
      <c r="J986" s="15"/>
      <c r="K986" s="15"/>
      <c r="L986" s="15"/>
      <c r="M986" s="15"/>
      <c r="N986" s="15"/>
      <c r="O986" s="15"/>
      <c r="P986" s="15"/>
      <c r="Q986" s="15"/>
      <c r="R986" s="15"/>
      <c r="S986" s="15"/>
      <c r="T986" s="15"/>
      <c r="U986" s="15"/>
      <c r="V986" s="15"/>
      <c r="W986" s="15"/>
      <c r="X986" s="15"/>
      <c r="Y986" s="15"/>
      <c r="Z986" s="15"/>
    </row>
    <row r="987" spans="1:26" ht="12.75" customHeight="1">
      <c r="A987" s="15"/>
      <c r="B987" s="15"/>
      <c r="C987" s="15"/>
      <c r="D987" s="15"/>
      <c r="E987" s="15"/>
      <c r="F987" s="15"/>
      <c r="G987" s="15"/>
      <c r="H987" s="15"/>
      <c r="I987" s="15"/>
      <c r="J987" s="15"/>
      <c r="K987" s="15"/>
      <c r="L987" s="15"/>
      <c r="M987" s="15"/>
      <c r="N987" s="15"/>
      <c r="O987" s="15"/>
      <c r="P987" s="15"/>
      <c r="Q987" s="15"/>
      <c r="R987" s="15"/>
      <c r="S987" s="15"/>
      <c r="T987" s="15"/>
      <c r="U987" s="15"/>
      <c r="V987" s="15"/>
      <c r="W987" s="15"/>
      <c r="X987" s="15"/>
      <c r="Y987" s="15"/>
      <c r="Z987" s="15"/>
    </row>
    <row r="988" spans="1:26" ht="12.75" customHeight="1">
      <c r="A988" s="15"/>
      <c r="B988" s="15"/>
      <c r="C988" s="15"/>
      <c r="D988" s="15"/>
      <c r="E988" s="15"/>
      <c r="F988" s="15"/>
      <c r="G988" s="15"/>
      <c r="H988" s="15"/>
      <c r="I988" s="15"/>
      <c r="J988" s="15"/>
      <c r="K988" s="15"/>
      <c r="L988" s="15"/>
      <c r="M988" s="15"/>
      <c r="N988" s="15"/>
      <c r="O988" s="15"/>
      <c r="P988" s="15"/>
      <c r="Q988" s="15"/>
      <c r="R988" s="15"/>
      <c r="S988" s="15"/>
      <c r="T988" s="15"/>
      <c r="U988" s="15"/>
      <c r="V988" s="15"/>
      <c r="W988" s="15"/>
      <c r="X988" s="15"/>
      <c r="Y988" s="15"/>
      <c r="Z988" s="15"/>
    </row>
    <row r="989" spans="1:26" ht="12.75" customHeight="1">
      <c r="A989" s="15"/>
      <c r="B989" s="15"/>
      <c r="C989" s="15"/>
      <c r="D989" s="15"/>
      <c r="E989" s="15"/>
      <c r="F989" s="15"/>
      <c r="G989" s="15"/>
      <c r="H989" s="15"/>
      <c r="I989" s="15"/>
      <c r="J989" s="15"/>
      <c r="K989" s="15"/>
      <c r="L989" s="15"/>
      <c r="M989" s="15"/>
      <c r="N989" s="15"/>
      <c r="O989" s="15"/>
      <c r="P989" s="15"/>
      <c r="Q989" s="15"/>
      <c r="R989" s="15"/>
      <c r="S989" s="15"/>
      <c r="T989" s="15"/>
      <c r="U989" s="15"/>
      <c r="V989" s="15"/>
      <c r="W989" s="15"/>
      <c r="X989" s="15"/>
      <c r="Y989" s="15"/>
      <c r="Z989" s="15"/>
    </row>
    <row r="990" spans="1:26" ht="12.75" customHeight="1">
      <c r="A990" s="15"/>
      <c r="B990" s="15"/>
      <c r="C990" s="15"/>
      <c r="D990" s="15"/>
      <c r="E990" s="15"/>
      <c r="F990" s="15"/>
      <c r="G990" s="15"/>
      <c r="H990" s="15"/>
      <c r="I990" s="15"/>
      <c r="J990" s="15"/>
      <c r="K990" s="15"/>
      <c r="L990" s="15"/>
      <c r="M990" s="15"/>
      <c r="N990" s="15"/>
      <c r="O990" s="15"/>
      <c r="P990" s="15"/>
      <c r="Q990" s="15"/>
      <c r="R990" s="15"/>
      <c r="S990" s="15"/>
      <c r="T990" s="15"/>
      <c r="U990" s="15"/>
      <c r="V990" s="15"/>
      <c r="W990" s="15"/>
      <c r="X990" s="15"/>
      <c r="Y990" s="15"/>
      <c r="Z990" s="15"/>
    </row>
    <row r="991" spans="1:26" ht="12.75" customHeight="1">
      <c r="A991" s="15"/>
      <c r="B991" s="15"/>
      <c r="C991" s="15"/>
      <c r="D991" s="15"/>
      <c r="E991" s="15"/>
      <c r="F991" s="15"/>
      <c r="G991" s="15"/>
      <c r="H991" s="15"/>
      <c r="I991" s="15"/>
      <c r="J991" s="15"/>
      <c r="K991" s="15"/>
      <c r="L991" s="15"/>
      <c r="M991" s="15"/>
      <c r="N991" s="15"/>
      <c r="O991" s="15"/>
      <c r="P991" s="15"/>
      <c r="Q991" s="15"/>
      <c r="R991" s="15"/>
      <c r="S991" s="15"/>
      <c r="T991" s="15"/>
      <c r="U991" s="15"/>
      <c r="V991" s="15"/>
      <c r="W991" s="15"/>
      <c r="X991" s="15"/>
      <c r="Y991" s="15"/>
      <c r="Z991" s="15"/>
    </row>
    <row r="992" spans="1:26" ht="12.75" customHeight="1">
      <c r="A992" s="15"/>
      <c r="B992" s="15"/>
      <c r="C992" s="15"/>
      <c r="D992" s="15"/>
      <c r="E992" s="15"/>
      <c r="F992" s="15"/>
      <c r="G992" s="15"/>
      <c r="H992" s="15"/>
      <c r="I992" s="15"/>
      <c r="J992" s="15"/>
      <c r="K992" s="15"/>
      <c r="L992" s="15"/>
      <c r="M992" s="15"/>
      <c r="N992" s="15"/>
      <c r="O992" s="15"/>
      <c r="P992" s="15"/>
      <c r="Q992" s="15"/>
      <c r="R992" s="15"/>
      <c r="S992" s="15"/>
      <c r="T992" s="15"/>
      <c r="U992" s="15"/>
      <c r="V992" s="15"/>
      <c r="W992" s="15"/>
      <c r="X992" s="15"/>
      <c r="Y992" s="15"/>
      <c r="Z992" s="15"/>
    </row>
    <row r="993" spans="1:26" ht="12.75" customHeight="1">
      <c r="A993" s="15"/>
      <c r="B993" s="15"/>
      <c r="C993" s="15"/>
      <c r="D993" s="15"/>
      <c r="E993" s="15"/>
      <c r="F993" s="15"/>
      <c r="G993" s="15"/>
      <c r="H993" s="15"/>
      <c r="I993" s="15"/>
      <c r="J993" s="15"/>
      <c r="K993" s="15"/>
      <c r="L993" s="15"/>
      <c r="M993" s="15"/>
      <c r="N993" s="15"/>
      <c r="O993" s="15"/>
      <c r="P993" s="15"/>
      <c r="Q993" s="15"/>
      <c r="R993" s="15"/>
      <c r="S993" s="15"/>
      <c r="T993" s="15"/>
      <c r="U993" s="15"/>
      <c r="V993" s="15"/>
      <c r="W993" s="15"/>
      <c r="X993" s="15"/>
      <c r="Y993" s="15"/>
      <c r="Z993" s="15"/>
    </row>
    <row r="994" spans="1:26" ht="12.75" customHeight="1">
      <c r="A994" s="15"/>
      <c r="B994" s="15"/>
      <c r="C994" s="15"/>
      <c r="D994" s="15"/>
      <c r="E994" s="15"/>
      <c r="F994" s="15"/>
      <c r="G994" s="15"/>
      <c r="H994" s="15"/>
      <c r="I994" s="15"/>
      <c r="J994" s="15"/>
      <c r="K994" s="15"/>
      <c r="L994" s="15"/>
      <c r="M994" s="15"/>
      <c r="N994" s="15"/>
      <c r="O994" s="15"/>
      <c r="P994" s="15"/>
      <c r="Q994" s="15"/>
      <c r="R994" s="15"/>
      <c r="S994" s="15"/>
      <c r="T994" s="15"/>
      <c r="U994" s="15"/>
      <c r="V994" s="15"/>
      <c r="W994" s="15"/>
      <c r="X994" s="15"/>
      <c r="Y994" s="15"/>
      <c r="Z994" s="15"/>
    </row>
    <row r="995" spans="1:26" ht="12.75" customHeight="1">
      <c r="A995" s="15"/>
      <c r="B995" s="15"/>
      <c r="C995" s="15"/>
      <c r="D995" s="15"/>
      <c r="E995" s="15"/>
      <c r="F995" s="15"/>
      <c r="G995" s="15"/>
      <c r="H995" s="15"/>
      <c r="I995" s="15"/>
      <c r="J995" s="15"/>
      <c r="K995" s="15"/>
      <c r="L995" s="15"/>
      <c r="M995" s="15"/>
      <c r="N995" s="15"/>
      <c r="O995" s="15"/>
      <c r="P995" s="15"/>
      <c r="Q995" s="15"/>
      <c r="R995" s="15"/>
      <c r="S995" s="15"/>
      <c r="T995" s="15"/>
      <c r="U995" s="15"/>
      <c r="V995" s="15"/>
      <c r="W995" s="15"/>
      <c r="X995" s="15"/>
      <c r="Y995" s="15"/>
      <c r="Z995" s="15"/>
    </row>
    <row r="996" spans="1:26" ht="12.75" customHeight="1">
      <c r="A996" s="15"/>
      <c r="B996" s="15"/>
      <c r="C996" s="15"/>
      <c r="D996" s="15"/>
      <c r="E996" s="15"/>
      <c r="F996" s="15"/>
      <c r="G996" s="15"/>
      <c r="H996" s="15"/>
      <c r="I996" s="15"/>
      <c r="J996" s="15"/>
      <c r="K996" s="15"/>
      <c r="L996" s="15"/>
      <c r="M996" s="15"/>
      <c r="N996" s="15"/>
      <c r="O996" s="15"/>
      <c r="P996" s="15"/>
      <c r="Q996" s="15"/>
      <c r="R996" s="15"/>
      <c r="S996" s="15"/>
      <c r="T996" s="15"/>
      <c r="U996" s="15"/>
      <c r="V996" s="15"/>
      <c r="W996" s="15"/>
      <c r="X996" s="15"/>
      <c r="Y996" s="15"/>
      <c r="Z996" s="15"/>
    </row>
    <row r="997" spans="1:26" ht="12.75" customHeight="1">
      <c r="A997" s="15"/>
      <c r="B997" s="15"/>
      <c r="C997" s="15"/>
      <c r="D997" s="15"/>
      <c r="E997" s="15"/>
      <c r="F997" s="15"/>
      <c r="G997" s="15"/>
      <c r="H997" s="15"/>
      <c r="I997" s="15"/>
      <c r="J997" s="15"/>
      <c r="K997" s="15"/>
      <c r="L997" s="15"/>
      <c r="M997" s="15"/>
      <c r="N997" s="15"/>
      <c r="O997" s="15"/>
      <c r="P997" s="15"/>
      <c r="Q997" s="15"/>
      <c r="R997" s="15"/>
      <c r="S997" s="15"/>
      <c r="T997" s="15"/>
      <c r="U997" s="15"/>
      <c r="V997" s="15"/>
      <c r="W997" s="15"/>
      <c r="X997" s="15"/>
      <c r="Y997" s="15"/>
      <c r="Z997" s="15"/>
    </row>
    <row r="998" spans="1:26" ht="12.75" customHeight="1">
      <c r="A998" s="15"/>
      <c r="B998" s="15"/>
      <c r="C998" s="15"/>
      <c r="D998" s="15"/>
      <c r="E998" s="15"/>
      <c r="F998" s="15"/>
      <c r="G998" s="15"/>
      <c r="H998" s="15"/>
      <c r="I998" s="15"/>
      <c r="J998" s="15"/>
      <c r="K998" s="15"/>
      <c r="L998" s="15"/>
      <c r="M998" s="15"/>
      <c r="N998" s="15"/>
      <c r="O998" s="15"/>
      <c r="P998" s="15"/>
      <c r="Q998" s="15"/>
      <c r="R998" s="15"/>
      <c r="S998" s="15"/>
      <c r="T998" s="15"/>
      <c r="U998" s="15"/>
      <c r="V998" s="15"/>
      <c r="W998" s="15"/>
      <c r="X998" s="15"/>
      <c r="Y998" s="15"/>
      <c r="Z998" s="15"/>
    </row>
    <row r="999" spans="1:26" ht="12.75" customHeight="1">
      <c r="A999" s="15"/>
      <c r="B999" s="15"/>
      <c r="C999" s="15"/>
      <c r="D999" s="15"/>
      <c r="E999" s="15"/>
      <c r="F999" s="15"/>
      <c r="G999" s="15"/>
      <c r="H999" s="15"/>
      <c r="I999" s="15"/>
      <c r="J999" s="15"/>
      <c r="K999" s="15"/>
      <c r="L999" s="15"/>
      <c r="M999" s="15"/>
      <c r="N999" s="15"/>
      <c r="O999" s="15"/>
      <c r="P999" s="15"/>
      <c r="Q999" s="15"/>
      <c r="R999" s="15"/>
      <c r="S999" s="15"/>
      <c r="T999" s="15"/>
      <c r="U999" s="15"/>
      <c r="V999" s="15"/>
      <c r="W999" s="15"/>
      <c r="X999" s="15"/>
      <c r="Y999" s="15"/>
      <c r="Z999" s="15"/>
    </row>
    <row r="1000" spans="1:26" ht="12.75" customHeight="1">
      <c r="A1000" s="15"/>
      <c r="B1000" s="15"/>
      <c r="C1000" s="15"/>
      <c r="D1000" s="15"/>
      <c r="E1000" s="15"/>
      <c r="F1000" s="15"/>
      <c r="G1000" s="15"/>
      <c r="H1000" s="15"/>
      <c r="I1000" s="15"/>
      <c r="J1000" s="15"/>
      <c r="K1000" s="15"/>
      <c r="L1000" s="15"/>
      <c r="M1000" s="15"/>
      <c r="N1000" s="15"/>
      <c r="O1000" s="15"/>
      <c r="P1000" s="15"/>
      <c r="Q1000" s="15"/>
      <c r="R1000" s="15"/>
      <c r="S1000" s="15"/>
      <c r="T1000" s="15"/>
      <c r="U1000" s="15"/>
      <c r="V1000" s="15"/>
      <c r="W1000" s="15"/>
      <c r="X1000" s="15"/>
      <c r="Y1000" s="15"/>
      <c r="Z1000" s="15"/>
    </row>
  </sheetData>
  <pageMargins left="0.7" right="0.7" top="0.75" bottom="0.75" header="0" footer="0"/>
  <pageSetup orientation="portrait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rgb="FF0000FF"/>
  </sheetPr>
  <dimension ref="A1:S1000"/>
  <sheetViews>
    <sheetView showGridLines="0" workbookViewId="0">
      <selection activeCell="G46" sqref="G46"/>
    </sheetView>
  </sheetViews>
  <sheetFormatPr defaultColWidth="14.42578125" defaultRowHeight="15" customHeight="1"/>
  <cols>
    <col min="1" max="1" width="8.85546875" customWidth="1"/>
    <col min="2" max="2" width="14.85546875" customWidth="1"/>
    <col min="3" max="3" width="11.42578125" customWidth="1"/>
    <col min="4" max="4" width="19" customWidth="1"/>
    <col min="5" max="5" width="1.85546875" customWidth="1"/>
    <col min="6" max="6" width="8.85546875" customWidth="1"/>
    <col min="7" max="7" width="11" customWidth="1"/>
    <col min="8" max="8" width="12.28515625" customWidth="1"/>
    <col min="9" max="9" width="3" customWidth="1"/>
    <col min="10" max="14" width="8.85546875" customWidth="1"/>
    <col min="15" max="17" width="11" customWidth="1"/>
    <col min="18" max="18" width="29.28515625" customWidth="1"/>
    <col min="19" max="19" width="34.42578125" customWidth="1"/>
    <col min="20" max="26" width="8.85546875" customWidth="1"/>
  </cols>
  <sheetData>
    <row r="1" spans="1:19" ht="23.25">
      <c r="B1" s="1" t="s">
        <v>0</v>
      </c>
    </row>
    <row r="3" spans="1:19" ht="30">
      <c r="A3" s="29" t="s">
        <v>81</v>
      </c>
      <c r="B3" s="2" t="s">
        <v>1</v>
      </c>
      <c r="C3" s="2" t="s">
        <v>2</v>
      </c>
      <c r="D3" s="2" t="s">
        <v>3</v>
      </c>
      <c r="F3" s="30" t="s">
        <v>82</v>
      </c>
      <c r="J3" s="3" t="s">
        <v>4</v>
      </c>
      <c r="R3" s="3" t="str">
        <f>D3</f>
        <v>Bonus? TRUE or FALSE?</v>
      </c>
      <c r="S3" s="3" t="e">
        <f ca="1">IF(_xlfn.ISFORMULA(D4),_xludf.FORMULATEXT(D4),"")</f>
        <v>#NAME?</v>
      </c>
    </row>
    <row r="4" spans="1:19">
      <c r="B4" s="4" t="s">
        <v>5</v>
      </c>
      <c r="C4" s="5">
        <v>17382</v>
      </c>
      <c r="D4" s="31" t="b">
        <f>IF(C4&gt;=$F$4,TRUE,FALSE)</f>
        <v>0</v>
      </c>
      <c r="F4" s="6">
        <v>20000</v>
      </c>
      <c r="J4" s="3" t="s">
        <v>6</v>
      </c>
    </row>
    <row r="5" spans="1:19">
      <c r="B5" s="4" t="s">
        <v>7</v>
      </c>
      <c r="C5" s="5">
        <v>19504</v>
      </c>
      <c r="D5" s="31" t="b">
        <f t="shared" ref="D5:D8" si="0">IF(C5&gt;=$F$4,TRUE,FALSE)</f>
        <v>0</v>
      </c>
      <c r="K5" s="7" t="s">
        <v>8</v>
      </c>
    </row>
    <row r="6" spans="1:19">
      <c r="B6" s="4" t="s">
        <v>9</v>
      </c>
      <c r="C6" s="5">
        <v>29999.99</v>
      </c>
      <c r="D6" s="31" t="b">
        <f t="shared" si="0"/>
        <v>1</v>
      </c>
      <c r="K6" s="3" t="s">
        <v>10</v>
      </c>
    </row>
    <row r="7" spans="1:19">
      <c r="B7" s="4" t="s">
        <v>11</v>
      </c>
      <c r="C7" s="5">
        <v>30000.01</v>
      </c>
      <c r="D7" s="31" t="b">
        <f t="shared" si="0"/>
        <v>1</v>
      </c>
    </row>
    <row r="8" spans="1:19">
      <c r="B8" s="4" t="s">
        <v>12</v>
      </c>
      <c r="C8" s="5">
        <v>16081</v>
      </c>
      <c r="D8" s="31" t="b">
        <f t="shared" si="0"/>
        <v>0</v>
      </c>
    </row>
    <row r="10" spans="1:19" ht="30">
      <c r="A10" s="29" t="s">
        <v>83</v>
      </c>
      <c r="B10" s="2" t="s">
        <v>1</v>
      </c>
      <c r="C10" s="2" t="s">
        <v>2</v>
      </c>
      <c r="D10" s="2" t="s">
        <v>13</v>
      </c>
      <c r="F10" s="30" t="s">
        <v>82</v>
      </c>
      <c r="J10" s="3" t="s">
        <v>4</v>
      </c>
      <c r="R10" s="3" t="str">
        <f>D10</f>
        <v>Bonus? "Bonus" or "No Bonus"</v>
      </c>
      <c r="S10" s="3" t="e">
        <f ca="1">IF(_xlfn.ISFORMULA(D11),_xludf.FORMULATEXT(D11),"")</f>
        <v>#NAME?</v>
      </c>
    </row>
    <row r="11" spans="1:19">
      <c r="B11" s="4" t="s">
        <v>5</v>
      </c>
      <c r="C11" s="5">
        <v>17382</v>
      </c>
      <c r="D11" s="31" t="str">
        <f>IF(C4&gt;=$F$4,"Bonus","No Bonus")</f>
        <v>No Bonus</v>
      </c>
      <c r="F11" s="6">
        <v>20000</v>
      </c>
      <c r="J11" s="3" t="s">
        <v>6</v>
      </c>
    </row>
    <row r="12" spans="1:19">
      <c r="B12" s="4" t="s">
        <v>7</v>
      </c>
      <c r="C12" s="5">
        <v>19504</v>
      </c>
      <c r="D12" s="31" t="str">
        <f t="shared" ref="D12:D15" si="1">IF(C5&gt;=$F$4,"Bonus","No Bonus")</f>
        <v>No Bonus</v>
      </c>
      <c r="K12" s="7" t="s">
        <v>14</v>
      </c>
    </row>
    <row r="13" spans="1:19">
      <c r="B13" s="4" t="s">
        <v>9</v>
      </c>
      <c r="C13" s="5">
        <v>29999.99</v>
      </c>
      <c r="D13" s="31" t="str">
        <f t="shared" si="1"/>
        <v>Bonus</v>
      </c>
      <c r="K13" s="3" t="s">
        <v>15</v>
      </c>
    </row>
    <row r="14" spans="1:19">
      <c r="B14" s="4" t="s">
        <v>11</v>
      </c>
      <c r="C14" s="5">
        <v>30000.01</v>
      </c>
      <c r="D14" s="31" t="str">
        <f t="shared" si="1"/>
        <v>Bonus</v>
      </c>
    </row>
    <row r="15" spans="1:19">
      <c r="B15" s="4" t="s">
        <v>12</v>
      </c>
      <c r="C15" s="5">
        <v>16081</v>
      </c>
      <c r="D15" s="31" t="str">
        <f t="shared" si="1"/>
        <v>No Bonus</v>
      </c>
    </row>
    <row r="17" spans="1:19" ht="30">
      <c r="A17" s="29" t="s">
        <v>84</v>
      </c>
      <c r="B17" s="2" t="s">
        <v>1</v>
      </c>
      <c r="C17" s="2" t="s">
        <v>2</v>
      </c>
      <c r="D17" s="2" t="s">
        <v>16</v>
      </c>
      <c r="F17" s="30" t="s">
        <v>82</v>
      </c>
      <c r="G17" s="30" t="s">
        <v>85</v>
      </c>
      <c r="J17" s="3" t="s">
        <v>4</v>
      </c>
      <c r="R17" s="3" t="str">
        <f>D17</f>
        <v>Bonus?
0 or $750</v>
      </c>
      <c r="S17" s="3" t="e">
        <f ca="1">IF(_xlfn.ISFORMULA(D18),_xludf.FORMULATEXT(D18),"")</f>
        <v>#NAME?</v>
      </c>
    </row>
    <row r="18" spans="1:19">
      <c r="B18" s="4" t="s">
        <v>5</v>
      </c>
      <c r="C18" s="5">
        <v>17382</v>
      </c>
      <c r="D18" s="31">
        <f>IF(C4&gt;=$F$4,750,0)</f>
        <v>0</v>
      </c>
      <c r="F18" s="6">
        <v>20000</v>
      </c>
      <c r="G18" s="6">
        <v>750</v>
      </c>
      <c r="J18" s="3" t="s">
        <v>17</v>
      </c>
    </row>
    <row r="19" spans="1:19">
      <c r="B19" s="4" t="s">
        <v>7</v>
      </c>
      <c r="C19" s="5">
        <v>19504</v>
      </c>
      <c r="D19" s="31">
        <f t="shared" ref="D19:D22" si="2">IF(C5&gt;=$F$4,750,0)</f>
        <v>0</v>
      </c>
      <c r="K19" s="7" t="s">
        <v>18</v>
      </c>
    </row>
    <row r="20" spans="1:19">
      <c r="B20" s="4" t="s">
        <v>9</v>
      </c>
      <c r="C20" s="5">
        <v>29999.99</v>
      </c>
      <c r="D20" s="31">
        <f t="shared" si="2"/>
        <v>750</v>
      </c>
      <c r="K20" s="3" t="s">
        <v>19</v>
      </c>
    </row>
    <row r="21" spans="1:19" ht="15.75" customHeight="1">
      <c r="B21" s="4" t="s">
        <v>11</v>
      </c>
      <c r="C21" s="5">
        <v>30000.01</v>
      </c>
      <c r="D21" s="31">
        <f t="shared" si="2"/>
        <v>750</v>
      </c>
    </row>
    <row r="22" spans="1:19" ht="15.75" customHeight="1">
      <c r="B22" s="4" t="s">
        <v>12</v>
      </c>
      <c r="C22" s="5">
        <v>16081</v>
      </c>
      <c r="D22" s="31">
        <f t="shared" si="2"/>
        <v>0</v>
      </c>
    </row>
    <row r="23" spans="1:19" ht="15.75" customHeight="1"/>
    <row r="24" spans="1:19" ht="15.75" customHeight="1">
      <c r="A24" s="29" t="s">
        <v>86</v>
      </c>
      <c r="B24" s="2" t="s">
        <v>1</v>
      </c>
      <c r="C24" s="8" t="s">
        <v>2</v>
      </c>
      <c r="D24" s="2" t="s">
        <v>20</v>
      </c>
      <c r="F24" s="30" t="s">
        <v>82</v>
      </c>
      <c r="G24" s="30" t="s">
        <v>87</v>
      </c>
      <c r="H24" s="32" t="s">
        <v>88</v>
      </c>
      <c r="J24" s="3" t="s">
        <v>21</v>
      </c>
      <c r="R24" s="3" t="str">
        <f>D24</f>
        <v>Bonus Commission? 5% or 1%</v>
      </c>
      <c r="S24" s="3" t="e">
        <f ca="1">IF(_xlfn.ISFORMULA(D25),_xludf.FORMULATEXT(D25),"")</f>
        <v>#NAME?</v>
      </c>
    </row>
    <row r="25" spans="1:19" ht="15.75" customHeight="1">
      <c r="B25" s="4" t="s">
        <v>5</v>
      </c>
      <c r="C25" s="5">
        <v>17382</v>
      </c>
      <c r="D25" s="54">
        <f>IF(C4&gt;=30000,C25*$G$25,C25*$H$25)</f>
        <v>173.82</v>
      </c>
      <c r="F25" s="6">
        <v>30000</v>
      </c>
      <c r="G25" s="6">
        <v>0.05</v>
      </c>
      <c r="H25" s="6">
        <v>0.01</v>
      </c>
      <c r="J25" s="3" t="s">
        <v>22</v>
      </c>
    </row>
    <row r="26" spans="1:19" ht="15.75" customHeight="1">
      <c r="B26" s="4" t="s">
        <v>7</v>
      </c>
      <c r="C26" s="5">
        <v>19504</v>
      </c>
      <c r="D26" s="54">
        <f t="shared" ref="D26:D29" si="3">IF(C5&gt;=30000,C26*$G$25,C26*$H$25)</f>
        <v>195.04</v>
      </c>
      <c r="J26" s="3" t="s">
        <v>23</v>
      </c>
    </row>
    <row r="27" spans="1:19" ht="15.75" customHeight="1">
      <c r="B27" s="4" t="s">
        <v>9</v>
      </c>
      <c r="C27" s="5">
        <v>29999.99</v>
      </c>
      <c r="D27" s="54">
        <f t="shared" si="3"/>
        <v>299.99990000000003</v>
      </c>
      <c r="K27" s="7" t="s">
        <v>24</v>
      </c>
    </row>
    <row r="28" spans="1:19" ht="15.75" customHeight="1">
      <c r="B28" s="4" t="s">
        <v>11</v>
      </c>
      <c r="C28" s="5">
        <v>30000.01</v>
      </c>
      <c r="D28" s="54">
        <f t="shared" si="3"/>
        <v>1500.0005000000001</v>
      </c>
      <c r="K28" s="3" t="s">
        <v>19</v>
      </c>
    </row>
    <row r="29" spans="1:19" ht="15.75" customHeight="1">
      <c r="B29" s="4" t="s">
        <v>12</v>
      </c>
      <c r="C29" s="5">
        <v>16081</v>
      </c>
      <c r="D29" s="54">
        <f t="shared" si="3"/>
        <v>160.81</v>
      </c>
    </row>
    <row r="30" spans="1:19" ht="15.75" customHeight="1"/>
    <row r="31" spans="1:19" ht="15.75" customHeight="1">
      <c r="A31" s="29" t="s">
        <v>89</v>
      </c>
      <c r="B31" s="2" t="s">
        <v>1</v>
      </c>
      <c r="C31" s="8" t="s">
        <v>2</v>
      </c>
      <c r="D31" s="2" t="s">
        <v>90</v>
      </c>
      <c r="F31" s="30" t="s">
        <v>82</v>
      </c>
      <c r="G31" s="30" t="s">
        <v>87</v>
      </c>
      <c r="H31" s="32" t="s">
        <v>88</v>
      </c>
      <c r="J31" s="3" t="s">
        <v>21</v>
      </c>
      <c r="R31" s="3" t="str">
        <f>D31</f>
        <v>Calculate Commission Paid</v>
      </c>
      <c r="S31" s="3" t="e">
        <f ca="1">IF(_xlfn.ISFORMULA(D32),_xludf.FORMULATEXT(D32),"")</f>
        <v>#NAME?</v>
      </c>
    </row>
    <row r="32" spans="1:19" ht="15.75" customHeight="1">
      <c r="B32" s="4" t="s">
        <v>5</v>
      </c>
      <c r="C32" s="5">
        <v>17382</v>
      </c>
      <c r="D32" s="34">
        <f>IF(C4&gt;=30000,C25*$G$25,C25*$H$25)</f>
        <v>173.82</v>
      </c>
      <c r="F32" s="6">
        <v>30000</v>
      </c>
      <c r="G32" s="6">
        <v>0.05</v>
      </c>
      <c r="H32" s="6">
        <v>0.01</v>
      </c>
      <c r="J32" s="3" t="s">
        <v>22</v>
      </c>
    </row>
    <row r="33" spans="1:19" ht="15.75" customHeight="1">
      <c r="B33" s="4" t="s">
        <v>7</v>
      </c>
      <c r="C33" s="5">
        <v>19504</v>
      </c>
      <c r="D33" s="34">
        <f t="shared" ref="D33:D36" si="4">IF(C5&gt;=30000,C26*$G$25,C26*$H$25)</f>
        <v>195.04</v>
      </c>
      <c r="J33" s="3" t="s">
        <v>23</v>
      </c>
    </row>
    <row r="34" spans="1:19" ht="15.75" customHeight="1">
      <c r="B34" s="4" t="s">
        <v>9</v>
      </c>
      <c r="C34" s="5">
        <v>29999.99</v>
      </c>
      <c r="D34" s="34">
        <f t="shared" si="4"/>
        <v>299.99990000000003</v>
      </c>
      <c r="K34" s="7" t="s">
        <v>91</v>
      </c>
    </row>
    <row r="35" spans="1:19" ht="15.75" customHeight="1">
      <c r="B35" s="4" t="s">
        <v>11</v>
      </c>
      <c r="C35" s="5">
        <v>30000.01</v>
      </c>
      <c r="D35" s="34">
        <f t="shared" si="4"/>
        <v>1500.0005000000001</v>
      </c>
      <c r="K35" s="3" t="s">
        <v>19</v>
      </c>
    </row>
    <row r="36" spans="1:19" ht="15.75" customHeight="1">
      <c r="B36" s="4" t="s">
        <v>12</v>
      </c>
      <c r="C36" s="5">
        <v>16081</v>
      </c>
      <c r="D36" s="34">
        <f t="shared" si="4"/>
        <v>160.81</v>
      </c>
    </row>
    <row r="37" spans="1:19" ht="15.75" customHeight="1"/>
    <row r="38" spans="1:19" ht="32.25" customHeight="1">
      <c r="A38" s="29" t="s">
        <v>92</v>
      </c>
      <c r="B38" s="2" t="s">
        <v>25</v>
      </c>
      <c r="C38" s="2" t="s">
        <v>26</v>
      </c>
      <c r="D38" s="2" t="s">
        <v>27</v>
      </c>
      <c r="F38" s="30" t="s">
        <v>82</v>
      </c>
      <c r="G38" s="32" t="s">
        <v>93</v>
      </c>
      <c r="H38" s="32" t="s">
        <v>94</v>
      </c>
      <c r="J38" s="3" t="s">
        <v>95</v>
      </c>
      <c r="R38" s="3" t="str">
        <f>D38</f>
        <v>"Under" or "Over"</v>
      </c>
      <c r="S38" s="3" t="e">
        <f ca="1">IF(_xlfn.ISFORMULA(D39),_xludf.FORMULATEXT(D39),"")</f>
        <v>#NAME?</v>
      </c>
    </row>
    <row r="39" spans="1:19" ht="15.75" customHeight="1">
      <c r="B39" s="4" t="s">
        <v>5</v>
      </c>
      <c r="C39" s="4">
        <v>1.9590000000000001</v>
      </c>
      <c r="D39" s="31" t="str">
        <f>IF(C39&gt;1,$G$39,$H$39)</f>
        <v>Over</v>
      </c>
      <c r="F39" s="6">
        <v>1</v>
      </c>
      <c r="G39" s="6" t="s">
        <v>96</v>
      </c>
      <c r="H39" s="6" t="s">
        <v>97</v>
      </c>
      <c r="J39" s="3" t="s">
        <v>98</v>
      </c>
    </row>
    <row r="40" spans="1:19" ht="15.75" customHeight="1">
      <c r="B40" s="4" t="s">
        <v>7</v>
      </c>
      <c r="C40" s="4">
        <v>0.93500000000000005</v>
      </c>
      <c r="D40" s="31" t="str">
        <f t="shared" ref="D40:D43" si="5">IF(C40&gt;1,$G$39,$H$39)</f>
        <v>Under</v>
      </c>
    </row>
    <row r="41" spans="1:19" ht="15.75" customHeight="1">
      <c r="B41" s="4" t="s">
        <v>9</v>
      </c>
      <c r="C41" s="4">
        <v>1.2390000000000001</v>
      </c>
      <c r="D41" s="31" t="str">
        <f t="shared" si="5"/>
        <v>Over</v>
      </c>
      <c r="K41" s="7" t="s">
        <v>30</v>
      </c>
    </row>
    <row r="42" spans="1:19" ht="15.75" customHeight="1">
      <c r="B42" s="4" t="s">
        <v>11</v>
      </c>
      <c r="C42" s="4">
        <v>0.28100000000000003</v>
      </c>
      <c r="D42" s="31" t="str">
        <f t="shared" si="5"/>
        <v>Under</v>
      </c>
      <c r="K42" s="3" t="s">
        <v>15</v>
      </c>
    </row>
    <row r="43" spans="1:19" ht="15.75" customHeight="1">
      <c r="B43" s="4" t="s">
        <v>12</v>
      </c>
      <c r="C43" s="4">
        <v>1.3160000000000001</v>
      </c>
      <c r="D43" s="31" t="str">
        <f t="shared" si="5"/>
        <v>Over</v>
      </c>
    </row>
    <row r="44" spans="1:19" ht="15.75" customHeight="1"/>
    <row r="45" spans="1:19" ht="15.75" customHeight="1">
      <c r="A45" s="29" t="s">
        <v>99</v>
      </c>
      <c r="B45" s="2" t="s">
        <v>31</v>
      </c>
      <c r="C45" s="2" t="s">
        <v>32</v>
      </c>
      <c r="D45" s="2" t="s">
        <v>33</v>
      </c>
      <c r="H45" s="32" t="s">
        <v>94</v>
      </c>
      <c r="J45" s="3" t="s">
        <v>34</v>
      </c>
      <c r="R45" s="3" t="str">
        <f>D45</f>
        <v>"No Balance" or Show Nothing</v>
      </c>
      <c r="S45" s="3" t="e">
        <f ca="1">IF(_xlfn.ISFORMULA(D46),_xludf.FORMULATEXT(D46),"")</f>
        <v>#NAME?</v>
      </c>
    </row>
    <row r="46" spans="1:19" ht="15.75" customHeight="1">
      <c r="B46" s="4" t="s">
        <v>5</v>
      </c>
      <c r="C46" s="4">
        <v>0</v>
      </c>
      <c r="D46" s="31" t="str">
        <f>IF(C46=0,$H$46,"")</f>
        <v>No Balance</v>
      </c>
      <c r="H46" s="6" t="s">
        <v>100</v>
      </c>
      <c r="J46" s="3" t="s">
        <v>35</v>
      </c>
    </row>
    <row r="47" spans="1:19" ht="15.75" customHeight="1">
      <c r="B47" s="4" t="s">
        <v>7</v>
      </c>
      <c r="C47" s="4">
        <v>-25.4</v>
      </c>
      <c r="D47" s="31" t="str">
        <f t="shared" ref="D47:D50" si="6">IF(C47=0,$H$46,"")</f>
        <v/>
      </c>
      <c r="K47" s="7" t="s">
        <v>36</v>
      </c>
    </row>
    <row r="48" spans="1:19" ht="15.75" customHeight="1">
      <c r="B48" s="4" t="s">
        <v>9</v>
      </c>
      <c r="C48" s="4">
        <v>101</v>
      </c>
      <c r="D48" s="31" t="str">
        <f t="shared" si="6"/>
        <v/>
      </c>
      <c r="F48" s="3" t="s">
        <v>101</v>
      </c>
      <c r="K48" s="3" t="s">
        <v>15</v>
      </c>
    </row>
    <row r="49" spans="2:6" ht="15.75" customHeight="1">
      <c r="B49" s="4" t="s">
        <v>11</v>
      </c>
      <c r="C49" s="4">
        <v>0</v>
      </c>
      <c r="D49" s="31" t="str">
        <f t="shared" si="6"/>
        <v>No Balance</v>
      </c>
      <c r="F49" s="3" t="s">
        <v>102</v>
      </c>
    </row>
    <row r="50" spans="2:6" ht="15.75" customHeight="1">
      <c r="B50" s="4" t="s">
        <v>12</v>
      </c>
      <c r="C50" s="4">
        <v>415.15</v>
      </c>
      <c r="D50" s="31" t="str">
        <f t="shared" si="6"/>
        <v/>
      </c>
      <c r="F50" s="3" t="s">
        <v>103</v>
      </c>
    </row>
    <row r="51" spans="2:6" ht="15.75" customHeight="1"/>
    <row r="52" spans="2:6" ht="15.75" customHeight="1">
      <c r="B52" s="3" t="s">
        <v>104</v>
      </c>
    </row>
    <row r="53" spans="2:6" ht="15.75" customHeight="1">
      <c r="B53" s="3" t="s">
        <v>105</v>
      </c>
    </row>
    <row r="54" spans="2:6" ht="15.75" customHeight="1"/>
    <row r="55" spans="2:6" ht="15.75" customHeight="1"/>
    <row r="56" spans="2:6" ht="15.75" customHeight="1"/>
    <row r="57" spans="2:6" ht="15.75" customHeight="1"/>
    <row r="58" spans="2:6" ht="15.75" customHeight="1"/>
    <row r="59" spans="2:6" ht="15.75" customHeight="1"/>
    <row r="60" spans="2:6" ht="15.75" customHeight="1"/>
    <row r="61" spans="2:6" ht="15.75" customHeight="1"/>
    <row r="62" spans="2:6" ht="15.75" customHeight="1"/>
    <row r="63" spans="2:6" ht="15.75" customHeight="1"/>
    <row r="64" spans="2:6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ageMargins left="0.7" right="0.7" top="0.75" bottom="0.75" header="0" footer="0"/>
  <pageSetup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tabColor rgb="FFFF0000"/>
  </sheetPr>
  <dimension ref="A1:S1000"/>
  <sheetViews>
    <sheetView showGridLines="0" workbookViewId="0"/>
  </sheetViews>
  <sheetFormatPr defaultColWidth="14.42578125" defaultRowHeight="15" customHeight="1"/>
  <cols>
    <col min="1" max="1" width="8.85546875" customWidth="1"/>
    <col min="2" max="2" width="14.85546875" customWidth="1"/>
    <col min="3" max="3" width="11.42578125" customWidth="1"/>
    <col min="4" max="4" width="19" customWidth="1"/>
    <col min="5" max="5" width="1.85546875" customWidth="1"/>
    <col min="6" max="6" width="8.85546875" customWidth="1"/>
    <col min="7" max="7" width="11" customWidth="1"/>
    <col min="8" max="8" width="12.28515625" customWidth="1"/>
    <col min="9" max="9" width="3" customWidth="1"/>
    <col min="10" max="14" width="8.85546875" customWidth="1"/>
    <col min="15" max="17" width="11" customWidth="1"/>
    <col min="18" max="18" width="29.28515625" customWidth="1"/>
    <col min="19" max="19" width="34.42578125" customWidth="1"/>
    <col min="20" max="26" width="8.85546875" customWidth="1"/>
  </cols>
  <sheetData>
    <row r="1" spans="1:19" ht="23.25">
      <c r="B1" s="1" t="s">
        <v>0</v>
      </c>
    </row>
    <row r="3" spans="1:19" ht="30">
      <c r="A3" s="29" t="s">
        <v>81</v>
      </c>
      <c r="B3" s="2" t="s">
        <v>1</v>
      </c>
      <c r="C3" s="2" t="s">
        <v>2</v>
      </c>
      <c r="D3" s="2" t="s">
        <v>3</v>
      </c>
      <c r="F3" s="30" t="s">
        <v>82</v>
      </c>
      <c r="J3" s="3" t="s">
        <v>4</v>
      </c>
      <c r="R3" s="3" t="str">
        <f>D3</f>
        <v>Bonus? TRUE or FALSE?</v>
      </c>
      <c r="S3" s="3" t="e">
        <f ca="1">IF(_xlfn.ISFORMULA(D4),_xludf.FORMULATEXT(D4),"")</f>
        <v>#NAME?</v>
      </c>
    </row>
    <row r="4" spans="1:19">
      <c r="B4" s="4" t="s">
        <v>5</v>
      </c>
      <c r="C4" s="5">
        <v>17382</v>
      </c>
      <c r="D4" s="31" t="b">
        <f t="shared" ref="D4:D8" si="0">C4&gt;=$F$4</f>
        <v>0</v>
      </c>
      <c r="F4" s="6">
        <v>20000</v>
      </c>
      <c r="J4" s="3" t="s">
        <v>6</v>
      </c>
    </row>
    <row r="5" spans="1:19">
      <c r="B5" s="4" t="s">
        <v>7</v>
      </c>
      <c r="C5" s="5">
        <v>19504</v>
      </c>
      <c r="D5" s="31" t="b">
        <f t="shared" si="0"/>
        <v>0</v>
      </c>
      <c r="K5" s="7" t="s">
        <v>8</v>
      </c>
    </row>
    <row r="6" spans="1:19">
      <c r="B6" s="4" t="s">
        <v>9</v>
      </c>
      <c r="C6" s="5">
        <v>29999.99</v>
      </c>
      <c r="D6" s="31" t="b">
        <f t="shared" si="0"/>
        <v>1</v>
      </c>
      <c r="K6" s="3" t="s">
        <v>10</v>
      </c>
    </row>
    <row r="7" spans="1:19">
      <c r="B7" s="4" t="s">
        <v>11</v>
      </c>
      <c r="C7" s="5">
        <v>30000.01</v>
      </c>
      <c r="D7" s="31" t="b">
        <f t="shared" si="0"/>
        <v>1</v>
      </c>
    </row>
    <row r="8" spans="1:19">
      <c r="B8" s="4" t="s">
        <v>12</v>
      </c>
      <c r="C8" s="5">
        <v>16081</v>
      </c>
      <c r="D8" s="31" t="b">
        <f t="shared" si="0"/>
        <v>0</v>
      </c>
    </row>
    <row r="10" spans="1:19" ht="30">
      <c r="A10" s="29" t="s">
        <v>83</v>
      </c>
      <c r="B10" s="2" t="s">
        <v>1</v>
      </c>
      <c r="C10" s="2" t="s">
        <v>2</v>
      </c>
      <c r="D10" s="2" t="s">
        <v>13</v>
      </c>
      <c r="F10" s="30" t="s">
        <v>82</v>
      </c>
      <c r="J10" s="3" t="s">
        <v>4</v>
      </c>
      <c r="R10" s="3" t="str">
        <f>D10</f>
        <v>Bonus? "Bonus" or "No Bonus"</v>
      </c>
      <c r="S10" s="3" t="e">
        <f ca="1">IF(_xlfn.ISFORMULA(D11),_xludf.FORMULATEXT(D11),"")</f>
        <v>#NAME?</v>
      </c>
    </row>
    <row r="11" spans="1:19">
      <c r="B11" s="4" t="s">
        <v>5</v>
      </c>
      <c r="C11" s="5">
        <v>17382</v>
      </c>
      <c r="D11" s="31" t="str">
        <f t="shared" ref="D11:D15" si="1">IF(C11&gt;=$F$11,"Bonus","No Bonus")</f>
        <v>No Bonus</v>
      </c>
      <c r="F11" s="6">
        <v>20000</v>
      </c>
      <c r="J11" s="3" t="s">
        <v>6</v>
      </c>
    </row>
    <row r="12" spans="1:19">
      <c r="B12" s="4" t="s">
        <v>7</v>
      </c>
      <c r="C12" s="5">
        <v>19504</v>
      </c>
      <c r="D12" s="31" t="str">
        <f t="shared" si="1"/>
        <v>No Bonus</v>
      </c>
      <c r="K12" s="7" t="s">
        <v>14</v>
      </c>
    </row>
    <row r="13" spans="1:19">
      <c r="B13" s="4" t="s">
        <v>9</v>
      </c>
      <c r="C13" s="5">
        <v>29999.99</v>
      </c>
      <c r="D13" s="31" t="str">
        <f t="shared" si="1"/>
        <v>Bonus</v>
      </c>
      <c r="K13" s="3" t="s">
        <v>15</v>
      </c>
    </row>
    <row r="14" spans="1:19">
      <c r="B14" s="4" t="s">
        <v>11</v>
      </c>
      <c r="C14" s="5">
        <v>30000.01</v>
      </c>
      <c r="D14" s="31" t="str">
        <f t="shared" si="1"/>
        <v>Bonus</v>
      </c>
    </row>
    <row r="15" spans="1:19">
      <c r="B15" s="4" t="s">
        <v>12</v>
      </c>
      <c r="C15" s="5">
        <v>16081</v>
      </c>
      <c r="D15" s="31" t="str">
        <f t="shared" si="1"/>
        <v>No Bonus</v>
      </c>
    </row>
    <row r="17" spans="1:19" ht="30">
      <c r="A17" s="29" t="s">
        <v>84</v>
      </c>
      <c r="B17" s="2" t="s">
        <v>1</v>
      </c>
      <c r="C17" s="2" t="s">
        <v>2</v>
      </c>
      <c r="D17" s="2" t="s">
        <v>16</v>
      </c>
      <c r="F17" s="30" t="s">
        <v>82</v>
      </c>
      <c r="G17" s="30" t="s">
        <v>85</v>
      </c>
      <c r="J17" s="3" t="s">
        <v>4</v>
      </c>
      <c r="R17" s="3" t="str">
        <f>D17</f>
        <v>Bonus?
0 or $750</v>
      </c>
      <c r="S17" s="3" t="e">
        <f ca="1">IF(_xlfn.ISFORMULA(D18),_xludf.FORMULATEXT(D18),"")</f>
        <v>#NAME?</v>
      </c>
    </row>
    <row r="18" spans="1:19">
      <c r="B18" s="4" t="s">
        <v>5</v>
      </c>
      <c r="C18" s="5">
        <v>17382</v>
      </c>
      <c r="D18" s="31">
        <f t="shared" ref="D18:D22" si="2">IF(C18&gt;=$F$18,$G$18,0)</f>
        <v>0</v>
      </c>
      <c r="F18" s="6">
        <v>20000</v>
      </c>
      <c r="G18" s="6">
        <v>750</v>
      </c>
      <c r="J18" s="3" t="s">
        <v>17</v>
      </c>
    </row>
    <row r="19" spans="1:19">
      <c r="B19" s="4" t="s">
        <v>7</v>
      </c>
      <c r="C19" s="5">
        <v>19504</v>
      </c>
      <c r="D19" s="31">
        <f t="shared" si="2"/>
        <v>0</v>
      </c>
      <c r="K19" s="7" t="s">
        <v>18</v>
      </c>
    </row>
    <row r="20" spans="1:19">
      <c r="B20" s="4" t="s">
        <v>9</v>
      </c>
      <c r="C20" s="5">
        <v>29999.99</v>
      </c>
      <c r="D20" s="31">
        <f t="shared" si="2"/>
        <v>750</v>
      </c>
      <c r="K20" s="3" t="s">
        <v>19</v>
      </c>
    </row>
    <row r="21" spans="1:19" ht="15.75" customHeight="1">
      <c r="B21" s="4" t="s">
        <v>11</v>
      </c>
      <c r="C21" s="5">
        <v>30000.01</v>
      </c>
      <c r="D21" s="31">
        <f t="shared" si="2"/>
        <v>750</v>
      </c>
    </row>
    <row r="22" spans="1:19" ht="15.75" customHeight="1">
      <c r="B22" s="4" t="s">
        <v>12</v>
      </c>
      <c r="C22" s="5">
        <v>16081</v>
      </c>
      <c r="D22" s="31">
        <f t="shared" si="2"/>
        <v>0</v>
      </c>
    </row>
    <row r="23" spans="1:19" ht="15.75" customHeight="1"/>
    <row r="24" spans="1:19" ht="15.75" customHeight="1">
      <c r="A24" s="29" t="s">
        <v>86</v>
      </c>
      <c r="B24" s="2" t="s">
        <v>1</v>
      </c>
      <c r="C24" s="8" t="s">
        <v>2</v>
      </c>
      <c r="D24" s="2" t="s">
        <v>20</v>
      </c>
      <c r="F24" s="30" t="s">
        <v>82</v>
      </c>
      <c r="G24" s="30" t="s">
        <v>87</v>
      </c>
      <c r="H24" s="32" t="s">
        <v>88</v>
      </c>
      <c r="J24" s="3" t="s">
        <v>21</v>
      </c>
      <c r="R24" s="3" t="str">
        <f>D24</f>
        <v>Bonus Commission? 5% or 1%</v>
      </c>
      <c r="S24" s="3" t="e">
        <f ca="1">IF(_xlfn.ISFORMULA(D25),_xludf.FORMULATEXT(D25),"")</f>
        <v>#NAME?</v>
      </c>
    </row>
    <row r="25" spans="1:19" ht="15.75" customHeight="1">
      <c r="B25" s="4" t="s">
        <v>5</v>
      </c>
      <c r="C25" s="5">
        <v>17382</v>
      </c>
      <c r="D25" s="33">
        <f t="shared" ref="D25:D29" si="3">IF(C25&gt;$F$25,$G$25,$H$25)</f>
        <v>0.01</v>
      </c>
      <c r="F25" s="6">
        <v>30000</v>
      </c>
      <c r="G25" s="6">
        <v>0.05</v>
      </c>
      <c r="H25" s="6">
        <v>0.01</v>
      </c>
      <c r="J25" s="3" t="s">
        <v>22</v>
      </c>
    </row>
    <row r="26" spans="1:19" ht="15.75" customHeight="1">
      <c r="B26" s="4" t="s">
        <v>7</v>
      </c>
      <c r="C26" s="5">
        <v>19504</v>
      </c>
      <c r="D26" s="33">
        <f t="shared" si="3"/>
        <v>0.01</v>
      </c>
      <c r="J26" s="3" t="s">
        <v>23</v>
      </c>
    </row>
    <row r="27" spans="1:19" ht="15.75" customHeight="1">
      <c r="B27" s="4" t="s">
        <v>9</v>
      </c>
      <c r="C27" s="5">
        <v>29999.99</v>
      </c>
      <c r="D27" s="33">
        <f t="shared" si="3"/>
        <v>0.01</v>
      </c>
      <c r="K27" s="7" t="s">
        <v>24</v>
      </c>
    </row>
    <row r="28" spans="1:19" ht="15.75" customHeight="1">
      <c r="B28" s="4" t="s">
        <v>11</v>
      </c>
      <c r="C28" s="5">
        <v>30000.01</v>
      </c>
      <c r="D28" s="33">
        <f t="shared" si="3"/>
        <v>0.05</v>
      </c>
      <c r="K28" s="3" t="s">
        <v>19</v>
      </c>
    </row>
    <row r="29" spans="1:19" ht="15.75" customHeight="1">
      <c r="B29" s="4" t="s">
        <v>12</v>
      </c>
      <c r="C29" s="5">
        <v>16081</v>
      </c>
      <c r="D29" s="33">
        <f t="shared" si="3"/>
        <v>0.01</v>
      </c>
    </row>
    <row r="30" spans="1:19" ht="15.75" customHeight="1"/>
    <row r="31" spans="1:19" ht="15.75" customHeight="1">
      <c r="A31" s="29" t="s">
        <v>89</v>
      </c>
      <c r="B31" s="2" t="s">
        <v>1</v>
      </c>
      <c r="C31" s="8" t="s">
        <v>2</v>
      </c>
      <c r="D31" s="2" t="s">
        <v>90</v>
      </c>
      <c r="F31" s="30" t="s">
        <v>82</v>
      </c>
      <c r="G31" s="30" t="s">
        <v>87</v>
      </c>
      <c r="H31" s="32" t="s">
        <v>88</v>
      </c>
      <c r="J31" s="3" t="s">
        <v>21</v>
      </c>
      <c r="R31" s="3" t="str">
        <f>D31</f>
        <v>Calculate Commission Paid</v>
      </c>
      <c r="S31" s="3" t="e">
        <f ca="1">IF(_xlfn.ISFORMULA(D32),_xludf.FORMULATEXT(D32),"")</f>
        <v>#NAME?</v>
      </c>
    </row>
    <row r="32" spans="1:19" ht="15.75" customHeight="1">
      <c r="B32" s="4" t="s">
        <v>5</v>
      </c>
      <c r="C32" s="5">
        <v>17382</v>
      </c>
      <c r="D32" s="34">
        <f t="shared" ref="D32:D36" si="4">IF(C32&gt;$F$32,$G$32,$H$32)*C32</f>
        <v>173.82</v>
      </c>
      <c r="F32" s="6">
        <v>30000</v>
      </c>
      <c r="G32" s="6">
        <v>0.05</v>
      </c>
      <c r="H32" s="6">
        <v>0.01</v>
      </c>
      <c r="J32" s="3" t="s">
        <v>22</v>
      </c>
    </row>
    <row r="33" spans="1:19" ht="15.75" customHeight="1">
      <c r="B33" s="4" t="s">
        <v>7</v>
      </c>
      <c r="C33" s="5">
        <v>19504</v>
      </c>
      <c r="D33" s="34">
        <f t="shared" si="4"/>
        <v>195.04</v>
      </c>
      <c r="J33" s="3" t="s">
        <v>23</v>
      </c>
    </row>
    <row r="34" spans="1:19" ht="15.75" customHeight="1">
      <c r="B34" s="4" t="s">
        <v>9</v>
      </c>
      <c r="C34" s="5">
        <v>29999.99</v>
      </c>
      <c r="D34" s="34">
        <f t="shared" si="4"/>
        <v>299.99990000000003</v>
      </c>
      <c r="K34" s="7" t="s">
        <v>91</v>
      </c>
    </row>
    <row r="35" spans="1:19" ht="15.75" customHeight="1">
      <c r="B35" s="4" t="s">
        <v>11</v>
      </c>
      <c r="C35" s="5">
        <v>30000.01</v>
      </c>
      <c r="D35" s="34">
        <f t="shared" si="4"/>
        <v>1500.0005000000001</v>
      </c>
      <c r="K35" s="3" t="s">
        <v>19</v>
      </c>
    </row>
    <row r="36" spans="1:19" ht="15.75" customHeight="1">
      <c r="B36" s="4" t="s">
        <v>12</v>
      </c>
      <c r="C36" s="5">
        <v>16081</v>
      </c>
      <c r="D36" s="34">
        <f t="shared" si="4"/>
        <v>160.81</v>
      </c>
    </row>
    <row r="37" spans="1:19" ht="15.75" customHeight="1"/>
    <row r="38" spans="1:19" ht="32.25" customHeight="1">
      <c r="A38" s="29" t="s">
        <v>92</v>
      </c>
      <c r="B38" s="2" t="s">
        <v>25</v>
      </c>
      <c r="C38" s="2" t="s">
        <v>26</v>
      </c>
      <c r="D38" s="2" t="s">
        <v>27</v>
      </c>
      <c r="F38" s="30" t="s">
        <v>82</v>
      </c>
      <c r="G38" s="32" t="s">
        <v>93</v>
      </c>
      <c r="H38" s="32" t="s">
        <v>94</v>
      </c>
      <c r="J38" s="3" t="s">
        <v>95</v>
      </c>
      <c r="R38" s="3" t="str">
        <f>D38</f>
        <v>"Under" or "Over"</v>
      </c>
      <c r="S38" s="3" t="e">
        <f ca="1">IF(_xlfn.ISFORMULA(D39),_xludf.FORMULATEXT(D39),"")</f>
        <v>#NAME?</v>
      </c>
    </row>
    <row r="39" spans="1:19" ht="15.75" customHeight="1">
      <c r="B39" s="4" t="s">
        <v>5</v>
      </c>
      <c r="C39" s="4">
        <v>1.9590000000000001</v>
      </c>
      <c r="D39" s="31" t="str">
        <f t="shared" ref="D39:D43" si="5">IF(C39&lt;$F$39,$H$39,$G$39)</f>
        <v>Over</v>
      </c>
      <c r="F39" s="6">
        <v>1</v>
      </c>
      <c r="G39" s="6" t="s">
        <v>96</v>
      </c>
      <c r="H39" s="6" t="s">
        <v>97</v>
      </c>
      <c r="J39" s="3" t="s">
        <v>98</v>
      </c>
    </row>
    <row r="40" spans="1:19" ht="15.75" customHeight="1">
      <c r="B40" s="4" t="s">
        <v>7</v>
      </c>
      <c r="C40" s="4">
        <v>0.93500000000000005</v>
      </c>
      <c r="D40" s="31" t="str">
        <f t="shared" si="5"/>
        <v>Under</v>
      </c>
    </row>
    <row r="41" spans="1:19" ht="15.75" customHeight="1">
      <c r="B41" s="4" t="s">
        <v>9</v>
      </c>
      <c r="C41" s="4">
        <v>1.2390000000000001</v>
      </c>
      <c r="D41" s="31" t="str">
        <f t="shared" si="5"/>
        <v>Over</v>
      </c>
      <c r="K41" s="7" t="s">
        <v>30</v>
      </c>
    </row>
    <row r="42" spans="1:19" ht="15.75" customHeight="1">
      <c r="B42" s="4" t="s">
        <v>11</v>
      </c>
      <c r="C42" s="4">
        <v>0.28100000000000003</v>
      </c>
      <c r="D42" s="31" t="str">
        <f t="shared" si="5"/>
        <v>Under</v>
      </c>
      <c r="K42" s="3" t="s">
        <v>15</v>
      </c>
    </row>
    <row r="43" spans="1:19" ht="15.75" customHeight="1">
      <c r="B43" s="4" t="s">
        <v>12</v>
      </c>
      <c r="C43" s="4">
        <v>1.3160000000000001</v>
      </c>
      <c r="D43" s="31" t="str">
        <f t="shared" si="5"/>
        <v>Over</v>
      </c>
    </row>
    <row r="44" spans="1:19" ht="15.75" customHeight="1"/>
    <row r="45" spans="1:19" ht="15.75" customHeight="1">
      <c r="A45" s="29" t="s">
        <v>99</v>
      </c>
      <c r="B45" s="2" t="s">
        <v>31</v>
      </c>
      <c r="C45" s="2" t="s">
        <v>32</v>
      </c>
      <c r="D45" s="2" t="s">
        <v>33</v>
      </c>
      <c r="H45" s="32" t="s">
        <v>94</v>
      </c>
      <c r="J45" s="3" t="s">
        <v>34</v>
      </c>
      <c r="R45" s="3" t="str">
        <f>D45</f>
        <v>"No Balance" or Show Nothing</v>
      </c>
      <c r="S45" s="3" t="e">
        <f ca="1">IF(_xlfn.ISFORMULA(D46),_xludf.FORMULATEXT(D46),"")</f>
        <v>#NAME?</v>
      </c>
    </row>
    <row r="46" spans="1:19" ht="15.75" customHeight="1">
      <c r="B46" s="4" t="s">
        <v>5</v>
      </c>
      <c r="C46" s="4">
        <v>0</v>
      </c>
      <c r="D46" s="31" t="str">
        <f t="shared" ref="D46:D50" si="6">IF(C46=0,$H$46,"")</f>
        <v>No Balance</v>
      </c>
      <c r="H46" s="6" t="s">
        <v>100</v>
      </c>
      <c r="J46" s="3" t="s">
        <v>35</v>
      </c>
    </row>
    <row r="47" spans="1:19" ht="15.75" customHeight="1">
      <c r="B47" s="4" t="s">
        <v>7</v>
      </c>
      <c r="C47" s="4">
        <v>-25.4</v>
      </c>
      <c r="D47" s="31" t="str">
        <f t="shared" si="6"/>
        <v/>
      </c>
      <c r="K47" s="7" t="s">
        <v>36</v>
      </c>
    </row>
    <row r="48" spans="1:19" ht="15.75" customHeight="1">
      <c r="B48" s="4" t="s">
        <v>9</v>
      </c>
      <c r="C48" s="4">
        <v>101</v>
      </c>
      <c r="D48" s="31" t="str">
        <f t="shared" si="6"/>
        <v/>
      </c>
      <c r="F48" s="3" t="s">
        <v>101</v>
      </c>
      <c r="K48" s="3" t="s">
        <v>15</v>
      </c>
    </row>
    <row r="49" spans="2:6" ht="15.75" customHeight="1">
      <c r="B49" s="4" t="s">
        <v>11</v>
      </c>
      <c r="C49" s="4">
        <v>0</v>
      </c>
      <c r="D49" s="31" t="str">
        <f t="shared" si="6"/>
        <v>No Balance</v>
      </c>
      <c r="F49" s="3" t="s">
        <v>102</v>
      </c>
    </row>
    <row r="50" spans="2:6" ht="15.75" customHeight="1">
      <c r="B50" s="4" t="s">
        <v>12</v>
      </c>
      <c r="C50" s="4">
        <v>415.15</v>
      </c>
      <c r="D50" s="31" t="str">
        <f t="shared" si="6"/>
        <v/>
      </c>
      <c r="F50" s="3" t="s">
        <v>103</v>
      </c>
    </row>
    <row r="51" spans="2:6" ht="15.75" customHeight="1"/>
    <row r="52" spans="2:6" ht="15.75" customHeight="1">
      <c r="B52" s="3" t="s">
        <v>104</v>
      </c>
    </row>
    <row r="53" spans="2:6" ht="15.75" customHeight="1">
      <c r="B53" s="3" t="s">
        <v>106</v>
      </c>
    </row>
    <row r="54" spans="2:6" ht="15.75" customHeight="1"/>
    <row r="55" spans="2:6" ht="15.75" customHeight="1"/>
    <row r="56" spans="2:6" ht="15.75" customHeight="1"/>
    <row r="57" spans="2:6" ht="15.75" customHeight="1"/>
    <row r="58" spans="2:6" ht="15.75" customHeight="1"/>
    <row r="59" spans="2:6" ht="15.75" customHeight="1"/>
    <row r="60" spans="2:6" ht="15.75" customHeight="1"/>
    <row r="61" spans="2:6" ht="15.75" customHeight="1"/>
    <row r="62" spans="2:6" ht="15.75" customHeight="1"/>
    <row r="63" spans="2:6" ht="15.75" customHeight="1"/>
    <row r="64" spans="2:6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ageMargins left="0.7" right="0.7" top="0.75" bottom="0.75" header="0" footer="0"/>
  <pageSetup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0000FF"/>
  </sheetPr>
  <dimension ref="A1:P1000"/>
  <sheetViews>
    <sheetView showGridLines="0" topLeftCell="B12" zoomScale="93" workbookViewId="0">
      <selection activeCell="I16" sqref="I16"/>
    </sheetView>
  </sheetViews>
  <sheetFormatPr defaultColWidth="14.42578125" defaultRowHeight="15" customHeight="1"/>
  <cols>
    <col min="1" max="1" width="13" customWidth="1"/>
    <col min="2" max="2" width="16.140625" customWidth="1"/>
    <col min="3" max="4" width="11.7109375" customWidth="1"/>
    <col min="5" max="7" width="17.28515625" customWidth="1"/>
    <col min="8" max="8" width="8.85546875" customWidth="1"/>
    <col min="9" max="9" width="19.7109375" customWidth="1"/>
    <col min="10" max="10" width="40.85546875" customWidth="1"/>
    <col min="11" max="12" width="8.85546875" customWidth="1"/>
    <col min="13" max="13" width="17" customWidth="1"/>
    <col min="14" max="14" width="15" customWidth="1"/>
    <col min="15" max="26" width="8.85546875" customWidth="1"/>
  </cols>
  <sheetData>
    <row r="1" spans="1:16">
      <c r="E1" s="29" t="s">
        <v>107</v>
      </c>
      <c r="F1" s="29" t="s">
        <v>108</v>
      </c>
      <c r="G1" s="29" t="s">
        <v>109</v>
      </c>
    </row>
    <row r="2" spans="1:16">
      <c r="E2" s="3" t="e">
        <f t="shared" ref="E2:G2" ca="1" si="0">IF(_xlfn.ISFORMULA(E7),_xludf.FORMULATEXT(E7),"")</f>
        <v>#NAME?</v>
      </c>
      <c r="F2" s="3" t="e">
        <f t="shared" ca="1" si="0"/>
        <v>#NAME?</v>
      </c>
      <c r="G2" s="3" t="e">
        <f t="shared" ca="1" si="0"/>
        <v>#NAME?</v>
      </c>
    </row>
    <row r="3" spans="1:16">
      <c r="E3" s="35" t="s">
        <v>110</v>
      </c>
      <c r="F3" s="35" t="s">
        <v>111</v>
      </c>
      <c r="G3" s="35" t="s">
        <v>112</v>
      </c>
      <c r="I3" s="36" t="s">
        <v>113</v>
      </c>
    </row>
    <row r="4" spans="1:16">
      <c r="E4" s="35" t="s">
        <v>114</v>
      </c>
      <c r="F4" s="35" t="s">
        <v>115</v>
      </c>
      <c r="G4" s="35" t="s">
        <v>116</v>
      </c>
    </row>
    <row r="5" spans="1:16">
      <c r="I5" s="36" t="s">
        <v>117</v>
      </c>
      <c r="J5" s="36" t="s">
        <v>118</v>
      </c>
      <c r="L5" s="22"/>
    </row>
    <row r="6" spans="1:16">
      <c r="A6" s="8" t="s">
        <v>119</v>
      </c>
      <c r="B6" s="8" t="s">
        <v>120</v>
      </c>
      <c r="C6" s="8" t="s">
        <v>2</v>
      </c>
      <c r="D6" s="8" t="s">
        <v>121</v>
      </c>
      <c r="E6" s="8" t="s">
        <v>122</v>
      </c>
      <c r="F6" s="8" t="s">
        <v>123</v>
      </c>
      <c r="G6" s="8" t="s">
        <v>124</v>
      </c>
      <c r="I6" s="36" t="s">
        <v>125</v>
      </c>
      <c r="J6" s="36" t="s">
        <v>126</v>
      </c>
      <c r="L6" s="22"/>
      <c r="M6" s="22"/>
    </row>
    <row r="7" spans="1:16">
      <c r="A7" s="37">
        <v>42736</v>
      </c>
      <c r="B7" s="6">
        <v>2451</v>
      </c>
      <c r="C7" s="38">
        <v>853</v>
      </c>
      <c r="D7" s="6" t="s">
        <v>127</v>
      </c>
      <c r="E7" s="31" t="b">
        <f>ISNUMBER(C7)</f>
        <v>1</v>
      </c>
      <c r="F7" s="31" t="b">
        <f>ISBLANK(C7)</f>
        <v>0</v>
      </c>
      <c r="G7" s="31" t="b">
        <f>ISTEXT(C7)</f>
        <v>0</v>
      </c>
      <c r="I7" s="36" t="s">
        <v>128</v>
      </c>
      <c r="J7" s="36" t="s">
        <v>129</v>
      </c>
      <c r="M7" s="22"/>
    </row>
    <row r="8" spans="1:16">
      <c r="A8" s="37">
        <v>42740</v>
      </c>
      <c r="B8" s="6">
        <v>2452</v>
      </c>
      <c r="C8" s="38"/>
      <c r="D8" s="6" t="s">
        <v>130</v>
      </c>
      <c r="E8" s="31" t="b">
        <f t="shared" ref="E8:E23" si="1">ISNUMBER(C8)</f>
        <v>0</v>
      </c>
      <c r="F8" s="31" t="b">
        <f t="shared" ref="F8:F23" si="2">ISBLANK(C8)</f>
        <v>1</v>
      </c>
      <c r="G8" s="31" t="b">
        <f t="shared" ref="G8:G23" si="3">ISTEXT(C8)</f>
        <v>0</v>
      </c>
      <c r="I8" s="36" t="s">
        <v>131</v>
      </c>
      <c r="J8" s="36" t="s">
        <v>132</v>
      </c>
      <c r="M8" s="22"/>
      <c r="P8" s="22"/>
    </row>
    <row r="9" spans="1:16">
      <c r="A9" s="37">
        <v>42739</v>
      </c>
      <c r="B9" s="6">
        <v>2453</v>
      </c>
      <c r="C9" s="38">
        <v>1035</v>
      </c>
      <c r="D9" s="6" t="s">
        <v>130</v>
      </c>
      <c r="E9" s="31" t="b">
        <f t="shared" si="1"/>
        <v>1</v>
      </c>
      <c r="F9" s="31" t="b">
        <f t="shared" si="2"/>
        <v>0</v>
      </c>
      <c r="G9" s="31" t="b">
        <f t="shared" si="3"/>
        <v>0</v>
      </c>
      <c r="I9" s="36" t="s">
        <v>133</v>
      </c>
      <c r="J9" s="36" t="s">
        <v>134</v>
      </c>
      <c r="P9" s="22"/>
    </row>
    <row r="10" spans="1:16">
      <c r="A10" s="37">
        <v>42742</v>
      </c>
      <c r="B10" s="6">
        <v>2454</v>
      </c>
      <c r="C10" s="38">
        <v>918</v>
      </c>
      <c r="D10" s="6" t="s">
        <v>135</v>
      </c>
      <c r="E10" s="31" t="b">
        <f t="shared" si="1"/>
        <v>1</v>
      </c>
      <c r="F10" s="31" t="b">
        <f t="shared" si="2"/>
        <v>0</v>
      </c>
      <c r="G10" s="31" t="b">
        <f t="shared" si="3"/>
        <v>0</v>
      </c>
      <c r="I10" s="36" t="s">
        <v>136</v>
      </c>
      <c r="J10" s="36" t="s">
        <v>137</v>
      </c>
      <c r="P10" s="22"/>
    </row>
    <row r="11" spans="1:16">
      <c r="A11" s="37">
        <v>42746</v>
      </c>
      <c r="B11" s="6">
        <v>2455</v>
      </c>
      <c r="C11" s="38"/>
      <c r="D11" s="6" t="s">
        <v>138</v>
      </c>
      <c r="E11" s="31" t="b">
        <f t="shared" si="1"/>
        <v>0</v>
      </c>
      <c r="F11" s="31" t="b">
        <f t="shared" si="2"/>
        <v>1</v>
      </c>
      <c r="G11" s="31" t="b">
        <f t="shared" si="3"/>
        <v>0</v>
      </c>
      <c r="I11" s="36" t="s">
        <v>139</v>
      </c>
      <c r="J11" s="36" t="s">
        <v>140</v>
      </c>
    </row>
    <row r="12" spans="1:16">
      <c r="A12" s="37">
        <v>42744</v>
      </c>
      <c r="B12" s="6">
        <v>2456</v>
      </c>
      <c r="C12" s="38">
        <v>918</v>
      </c>
      <c r="D12" s="6" t="s">
        <v>141</v>
      </c>
      <c r="E12" s="31" t="b">
        <f t="shared" si="1"/>
        <v>1</v>
      </c>
      <c r="F12" s="31" t="b">
        <f t="shared" si="2"/>
        <v>0</v>
      </c>
      <c r="G12" s="31" t="b">
        <f t="shared" si="3"/>
        <v>0</v>
      </c>
      <c r="I12" s="36" t="s">
        <v>142</v>
      </c>
      <c r="J12" s="36" t="s">
        <v>143</v>
      </c>
    </row>
    <row r="13" spans="1:16">
      <c r="A13" s="37">
        <v>42738</v>
      </c>
      <c r="B13" s="6">
        <v>2457</v>
      </c>
      <c r="C13" s="38">
        <v>545</v>
      </c>
      <c r="D13" s="6" t="s">
        <v>135</v>
      </c>
      <c r="E13" s="31" t="b">
        <f t="shared" si="1"/>
        <v>1</v>
      </c>
      <c r="F13" s="31" t="b">
        <f t="shared" si="2"/>
        <v>0</v>
      </c>
      <c r="G13" s="31" t="b">
        <f t="shared" si="3"/>
        <v>0</v>
      </c>
      <c r="I13" s="36" t="s">
        <v>144</v>
      </c>
      <c r="J13" s="36" t="s">
        <v>145</v>
      </c>
    </row>
    <row r="14" spans="1:16">
      <c r="A14" s="37">
        <v>42744</v>
      </c>
      <c r="B14" s="6">
        <v>2458</v>
      </c>
      <c r="C14" s="38">
        <v>1273</v>
      </c>
      <c r="D14" s="6" t="s">
        <v>135</v>
      </c>
      <c r="E14" s="31" t="b">
        <f t="shared" si="1"/>
        <v>1</v>
      </c>
      <c r="F14" s="31" t="b">
        <f t="shared" si="2"/>
        <v>0</v>
      </c>
      <c r="G14" s="31" t="b">
        <f t="shared" si="3"/>
        <v>0</v>
      </c>
    </row>
    <row r="15" spans="1:16">
      <c r="A15" s="37">
        <v>42740</v>
      </c>
      <c r="B15" s="6">
        <v>2459</v>
      </c>
      <c r="C15" s="38" t="s">
        <v>146</v>
      </c>
      <c r="D15" s="6" t="s">
        <v>127</v>
      </c>
      <c r="E15" s="31" t="b">
        <f t="shared" si="1"/>
        <v>0</v>
      </c>
      <c r="F15" s="31" t="b">
        <f t="shared" si="2"/>
        <v>0</v>
      </c>
      <c r="G15" s="31" t="b">
        <f t="shared" si="3"/>
        <v>1</v>
      </c>
    </row>
    <row r="16" spans="1:16">
      <c r="A16" s="37">
        <v>42739</v>
      </c>
      <c r="B16" s="6">
        <v>2460</v>
      </c>
      <c r="C16" s="38">
        <v>872</v>
      </c>
      <c r="D16" s="6" t="s">
        <v>127</v>
      </c>
      <c r="E16" s="31" t="b">
        <f t="shared" si="1"/>
        <v>1</v>
      </c>
      <c r="F16" s="31" t="b">
        <f t="shared" si="2"/>
        <v>0</v>
      </c>
      <c r="G16" s="31" t="b">
        <f t="shared" si="3"/>
        <v>0</v>
      </c>
    </row>
    <row r="17" spans="1:7">
      <c r="A17" s="37">
        <v>42748</v>
      </c>
      <c r="B17" s="6">
        <v>2461</v>
      </c>
      <c r="C17" s="38">
        <v>671</v>
      </c>
      <c r="D17" s="6" t="s">
        <v>127</v>
      </c>
      <c r="E17" s="31" t="b">
        <f t="shared" si="1"/>
        <v>1</v>
      </c>
      <c r="F17" s="31" t="b">
        <f t="shared" si="2"/>
        <v>0</v>
      </c>
      <c r="G17" s="31" t="b">
        <f t="shared" si="3"/>
        <v>0</v>
      </c>
    </row>
    <row r="18" spans="1:7">
      <c r="A18" s="37">
        <v>42738</v>
      </c>
      <c r="B18" s="6">
        <v>2462</v>
      </c>
      <c r="C18" s="38"/>
      <c r="D18" s="6" t="s">
        <v>130</v>
      </c>
      <c r="E18" s="31" t="b">
        <f t="shared" si="1"/>
        <v>0</v>
      </c>
      <c r="F18" s="31" t="b">
        <f t="shared" si="2"/>
        <v>1</v>
      </c>
      <c r="G18" s="31" t="b">
        <f t="shared" si="3"/>
        <v>0</v>
      </c>
    </row>
    <row r="19" spans="1:7">
      <c r="A19" s="37">
        <v>42744</v>
      </c>
      <c r="B19" s="6">
        <v>2463</v>
      </c>
      <c r="C19" s="38" t="s">
        <v>147</v>
      </c>
      <c r="D19" s="6" t="s">
        <v>127</v>
      </c>
      <c r="E19" s="31" t="b">
        <f t="shared" si="1"/>
        <v>0</v>
      </c>
      <c r="F19" s="31" t="b">
        <f t="shared" si="2"/>
        <v>0</v>
      </c>
      <c r="G19" s="31" t="b">
        <f t="shared" si="3"/>
        <v>1</v>
      </c>
    </row>
    <row r="20" spans="1:7">
      <c r="A20" s="37">
        <v>42747</v>
      </c>
      <c r="B20" s="6">
        <v>2464</v>
      </c>
      <c r="C20" s="39">
        <v>761</v>
      </c>
      <c r="D20" s="6" t="s">
        <v>135</v>
      </c>
      <c r="E20" s="31" t="b">
        <f t="shared" si="1"/>
        <v>1</v>
      </c>
      <c r="F20" s="31" t="b">
        <f t="shared" si="2"/>
        <v>0</v>
      </c>
      <c r="G20" s="31" t="b">
        <f t="shared" si="3"/>
        <v>0</v>
      </c>
    </row>
    <row r="21" spans="1:7" ht="15.75" customHeight="1">
      <c r="A21" s="37">
        <v>42746</v>
      </c>
      <c r="B21" s="6">
        <v>2465</v>
      </c>
      <c r="C21" s="39">
        <v>1259</v>
      </c>
      <c r="D21" s="6" t="s">
        <v>141</v>
      </c>
      <c r="E21" s="31" t="b">
        <f t="shared" si="1"/>
        <v>1</v>
      </c>
      <c r="F21" s="31" t="b">
        <f t="shared" si="2"/>
        <v>0</v>
      </c>
      <c r="G21" s="31" t="b">
        <f t="shared" si="3"/>
        <v>0</v>
      </c>
    </row>
    <row r="22" spans="1:7" ht="15.75" customHeight="1">
      <c r="A22" s="37">
        <v>42749</v>
      </c>
      <c r="B22" s="6">
        <v>2466</v>
      </c>
      <c r="C22" s="38">
        <v>966</v>
      </c>
      <c r="D22" s="6" t="s">
        <v>141</v>
      </c>
      <c r="E22" s="31" t="b">
        <f t="shared" si="1"/>
        <v>1</v>
      </c>
      <c r="F22" s="31" t="b">
        <f t="shared" si="2"/>
        <v>0</v>
      </c>
      <c r="G22" s="31" t="b">
        <f t="shared" si="3"/>
        <v>0</v>
      </c>
    </row>
    <row r="23" spans="1:7" ht="15.75" customHeight="1">
      <c r="A23" s="37">
        <v>42743</v>
      </c>
      <c r="B23" s="6">
        <v>2467</v>
      </c>
      <c r="C23" s="38">
        <v>1252</v>
      </c>
      <c r="D23" s="6" t="s">
        <v>138</v>
      </c>
      <c r="E23" s="31" t="b">
        <f t="shared" si="1"/>
        <v>1</v>
      </c>
      <c r="F23" s="31" t="b">
        <f t="shared" si="2"/>
        <v>0</v>
      </c>
      <c r="G23" s="31" t="b">
        <f t="shared" si="3"/>
        <v>0</v>
      </c>
    </row>
    <row r="24" spans="1:7" ht="15.75" customHeight="1"/>
    <row r="25" spans="1:7" ht="15.75" customHeight="1"/>
    <row r="26" spans="1:7" ht="15.75" customHeight="1"/>
    <row r="27" spans="1:7" ht="15.75" customHeight="1"/>
    <row r="28" spans="1:7" ht="15.75" customHeight="1"/>
    <row r="29" spans="1:7" ht="15.75" customHeight="1"/>
    <row r="30" spans="1:7" ht="15.75" customHeight="1"/>
    <row r="31" spans="1:7" ht="15.75" customHeight="1"/>
    <row r="32" spans="1:7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ageMargins left="0.7" right="0.7" top="0.75" bottom="0.75" header="0" footer="0"/>
  <pageSetup orientation="portrait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>
    <tabColor rgb="FFFF0000"/>
  </sheetPr>
  <dimension ref="A1:P1000"/>
  <sheetViews>
    <sheetView showGridLines="0" workbookViewId="0"/>
  </sheetViews>
  <sheetFormatPr defaultColWidth="14.42578125" defaultRowHeight="15" customHeight="1"/>
  <cols>
    <col min="1" max="1" width="13" customWidth="1"/>
    <col min="2" max="2" width="16.140625" customWidth="1"/>
    <col min="3" max="4" width="11.7109375" customWidth="1"/>
    <col min="5" max="7" width="17.28515625" customWidth="1"/>
    <col min="8" max="8" width="8.85546875" customWidth="1"/>
    <col min="9" max="9" width="19.7109375" customWidth="1"/>
    <col min="10" max="10" width="40.85546875" customWidth="1"/>
    <col min="11" max="12" width="8.85546875" customWidth="1"/>
    <col min="13" max="13" width="17" customWidth="1"/>
    <col min="14" max="14" width="15" customWidth="1"/>
    <col min="15" max="26" width="8.85546875" customWidth="1"/>
  </cols>
  <sheetData>
    <row r="1" spans="1:16">
      <c r="E1" s="29" t="s">
        <v>107</v>
      </c>
      <c r="F1" s="29" t="s">
        <v>108</v>
      </c>
      <c r="G1" s="29" t="s">
        <v>109</v>
      </c>
    </row>
    <row r="2" spans="1:16">
      <c r="E2" s="3" t="e">
        <f t="shared" ref="E2:G2" ca="1" si="0">IF(_xlfn.ISFORMULA(E7),_xludf.FORMULATEXT(E7),"")</f>
        <v>#NAME?</v>
      </c>
      <c r="F2" s="3" t="e">
        <f t="shared" ca="1" si="0"/>
        <v>#NAME?</v>
      </c>
      <c r="G2" s="3" t="e">
        <f t="shared" ca="1" si="0"/>
        <v>#NAME?</v>
      </c>
    </row>
    <row r="3" spans="1:16">
      <c r="E3" s="35" t="s">
        <v>110</v>
      </c>
      <c r="F3" s="35" t="s">
        <v>111</v>
      </c>
      <c r="G3" s="35" t="s">
        <v>112</v>
      </c>
      <c r="I3" s="36" t="s">
        <v>113</v>
      </c>
    </row>
    <row r="4" spans="1:16">
      <c r="E4" s="35" t="s">
        <v>114</v>
      </c>
      <c r="F4" s="35" t="s">
        <v>115</v>
      </c>
      <c r="G4" s="35" t="s">
        <v>116</v>
      </c>
    </row>
    <row r="5" spans="1:16">
      <c r="I5" s="36" t="s">
        <v>117</v>
      </c>
      <c r="J5" s="36" t="s">
        <v>118</v>
      </c>
      <c r="L5" s="22"/>
    </row>
    <row r="6" spans="1:16">
      <c r="A6" s="8" t="s">
        <v>119</v>
      </c>
      <c r="B6" s="8" t="s">
        <v>120</v>
      </c>
      <c r="C6" s="8" t="s">
        <v>2</v>
      </c>
      <c r="D6" s="8" t="s">
        <v>121</v>
      </c>
      <c r="E6" s="8" t="s">
        <v>122</v>
      </c>
      <c r="F6" s="8" t="s">
        <v>123</v>
      </c>
      <c r="G6" s="8" t="s">
        <v>124</v>
      </c>
      <c r="I6" s="36" t="s">
        <v>125</v>
      </c>
      <c r="J6" s="36" t="s">
        <v>126</v>
      </c>
      <c r="L6" s="22"/>
      <c r="M6" s="22"/>
    </row>
    <row r="7" spans="1:16">
      <c r="A7" s="37">
        <v>42736</v>
      </c>
      <c r="B7" s="6">
        <v>2451</v>
      </c>
      <c r="C7" s="38">
        <v>853</v>
      </c>
      <c r="D7" s="6" t="s">
        <v>127</v>
      </c>
      <c r="E7" s="31" t="b">
        <f t="shared" ref="E7:E23" si="1">ISNUMBER(C7)</f>
        <v>1</v>
      </c>
      <c r="F7" s="31" t="b">
        <f t="shared" ref="F7:F23" si="2">ISBLANK(C7)</f>
        <v>0</v>
      </c>
      <c r="G7" s="31" t="b">
        <f t="shared" ref="G7:G23" si="3">ISTEXT(C7)</f>
        <v>0</v>
      </c>
      <c r="I7" s="36" t="s">
        <v>128</v>
      </c>
      <c r="J7" s="36" t="s">
        <v>129</v>
      </c>
      <c r="M7" s="22"/>
    </row>
    <row r="8" spans="1:16">
      <c r="A8" s="37">
        <v>42740</v>
      </c>
      <c r="B8" s="6">
        <v>2452</v>
      </c>
      <c r="C8" s="38"/>
      <c r="D8" s="6" t="s">
        <v>130</v>
      </c>
      <c r="E8" s="31" t="b">
        <f t="shared" si="1"/>
        <v>0</v>
      </c>
      <c r="F8" s="31" t="b">
        <f t="shared" si="2"/>
        <v>1</v>
      </c>
      <c r="G8" s="31" t="b">
        <f t="shared" si="3"/>
        <v>0</v>
      </c>
      <c r="I8" s="36" t="s">
        <v>131</v>
      </c>
      <c r="J8" s="36" t="s">
        <v>132</v>
      </c>
      <c r="M8" s="22"/>
      <c r="P8" s="22"/>
    </row>
    <row r="9" spans="1:16">
      <c r="A9" s="37">
        <v>42739</v>
      </c>
      <c r="B9" s="6">
        <v>2453</v>
      </c>
      <c r="C9" s="38">
        <v>1035</v>
      </c>
      <c r="D9" s="6" t="s">
        <v>130</v>
      </c>
      <c r="E9" s="31" t="b">
        <f t="shared" si="1"/>
        <v>1</v>
      </c>
      <c r="F9" s="31" t="b">
        <f t="shared" si="2"/>
        <v>0</v>
      </c>
      <c r="G9" s="31" t="b">
        <f t="shared" si="3"/>
        <v>0</v>
      </c>
      <c r="I9" s="36" t="s">
        <v>133</v>
      </c>
      <c r="J9" s="36" t="s">
        <v>134</v>
      </c>
      <c r="P9" s="22"/>
    </row>
    <row r="10" spans="1:16">
      <c r="A10" s="37">
        <v>42742</v>
      </c>
      <c r="B10" s="6">
        <v>2454</v>
      </c>
      <c r="C10" s="38">
        <v>918</v>
      </c>
      <c r="D10" s="6" t="s">
        <v>135</v>
      </c>
      <c r="E10" s="31" t="b">
        <f t="shared" si="1"/>
        <v>1</v>
      </c>
      <c r="F10" s="31" t="b">
        <f t="shared" si="2"/>
        <v>0</v>
      </c>
      <c r="G10" s="31" t="b">
        <f t="shared" si="3"/>
        <v>0</v>
      </c>
      <c r="I10" s="36" t="s">
        <v>136</v>
      </c>
      <c r="J10" s="36" t="s">
        <v>137</v>
      </c>
      <c r="P10" s="22"/>
    </row>
    <row r="11" spans="1:16">
      <c r="A11" s="37">
        <v>42746</v>
      </c>
      <c r="B11" s="6">
        <v>2455</v>
      </c>
      <c r="C11" s="38"/>
      <c r="D11" s="6" t="s">
        <v>138</v>
      </c>
      <c r="E11" s="31" t="b">
        <f t="shared" si="1"/>
        <v>0</v>
      </c>
      <c r="F11" s="31" t="b">
        <f t="shared" si="2"/>
        <v>1</v>
      </c>
      <c r="G11" s="31" t="b">
        <f t="shared" si="3"/>
        <v>0</v>
      </c>
      <c r="I11" s="36" t="s">
        <v>139</v>
      </c>
      <c r="J11" s="36" t="s">
        <v>140</v>
      </c>
    </row>
    <row r="12" spans="1:16">
      <c r="A12" s="37">
        <v>42744</v>
      </c>
      <c r="B12" s="6">
        <v>2456</v>
      </c>
      <c r="C12" s="38">
        <v>918</v>
      </c>
      <c r="D12" s="6" t="s">
        <v>141</v>
      </c>
      <c r="E12" s="31" t="b">
        <f t="shared" si="1"/>
        <v>1</v>
      </c>
      <c r="F12" s="31" t="b">
        <f t="shared" si="2"/>
        <v>0</v>
      </c>
      <c r="G12" s="31" t="b">
        <f t="shared" si="3"/>
        <v>0</v>
      </c>
      <c r="I12" s="36" t="s">
        <v>142</v>
      </c>
      <c r="J12" s="36" t="s">
        <v>143</v>
      </c>
    </row>
    <row r="13" spans="1:16">
      <c r="A13" s="37">
        <v>42738</v>
      </c>
      <c r="B13" s="6">
        <v>2457</v>
      </c>
      <c r="C13" s="38">
        <v>545</v>
      </c>
      <c r="D13" s="6" t="s">
        <v>135</v>
      </c>
      <c r="E13" s="31" t="b">
        <f t="shared" si="1"/>
        <v>1</v>
      </c>
      <c r="F13" s="31" t="b">
        <f t="shared" si="2"/>
        <v>0</v>
      </c>
      <c r="G13" s="31" t="b">
        <f t="shared" si="3"/>
        <v>0</v>
      </c>
      <c r="I13" s="36" t="s">
        <v>144</v>
      </c>
      <c r="J13" s="36" t="s">
        <v>145</v>
      </c>
    </row>
    <row r="14" spans="1:16">
      <c r="A14" s="37">
        <v>42744</v>
      </c>
      <c r="B14" s="6">
        <v>2458</v>
      </c>
      <c r="C14" s="38">
        <v>1273</v>
      </c>
      <c r="D14" s="6" t="s">
        <v>135</v>
      </c>
      <c r="E14" s="31" t="b">
        <f t="shared" si="1"/>
        <v>1</v>
      </c>
      <c r="F14" s="31" t="b">
        <f t="shared" si="2"/>
        <v>0</v>
      </c>
      <c r="G14" s="31" t="b">
        <f t="shared" si="3"/>
        <v>0</v>
      </c>
    </row>
    <row r="15" spans="1:16">
      <c r="A15" s="37">
        <v>42740</v>
      </c>
      <c r="B15" s="6">
        <v>2459</v>
      </c>
      <c r="C15" s="38" t="s">
        <v>146</v>
      </c>
      <c r="D15" s="6" t="s">
        <v>127</v>
      </c>
      <c r="E15" s="31" t="b">
        <f t="shared" si="1"/>
        <v>0</v>
      </c>
      <c r="F15" s="31" t="b">
        <f t="shared" si="2"/>
        <v>0</v>
      </c>
      <c r="G15" s="31" t="b">
        <f t="shared" si="3"/>
        <v>1</v>
      </c>
    </row>
    <row r="16" spans="1:16">
      <c r="A16" s="37">
        <v>42739</v>
      </c>
      <c r="B16" s="6">
        <v>2460</v>
      </c>
      <c r="C16" s="38">
        <v>872</v>
      </c>
      <c r="D16" s="6" t="s">
        <v>127</v>
      </c>
      <c r="E16" s="31" t="b">
        <f t="shared" si="1"/>
        <v>1</v>
      </c>
      <c r="F16" s="31" t="b">
        <f t="shared" si="2"/>
        <v>0</v>
      </c>
      <c r="G16" s="31" t="b">
        <f t="shared" si="3"/>
        <v>0</v>
      </c>
    </row>
    <row r="17" spans="1:7">
      <c r="A17" s="37">
        <v>42748</v>
      </c>
      <c r="B17" s="6">
        <v>2461</v>
      </c>
      <c r="C17" s="38">
        <v>671</v>
      </c>
      <c r="D17" s="6" t="s">
        <v>127</v>
      </c>
      <c r="E17" s="31" t="b">
        <f t="shared" si="1"/>
        <v>1</v>
      </c>
      <c r="F17" s="31" t="b">
        <f t="shared" si="2"/>
        <v>0</v>
      </c>
      <c r="G17" s="31" t="b">
        <f t="shared" si="3"/>
        <v>0</v>
      </c>
    </row>
    <row r="18" spans="1:7">
      <c r="A18" s="37">
        <v>42738</v>
      </c>
      <c r="B18" s="6">
        <v>2462</v>
      </c>
      <c r="C18" s="38"/>
      <c r="D18" s="6" t="s">
        <v>130</v>
      </c>
      <c r="E18" s="31" t="b">
        <f t="shared" si="1"/>
        <v>0</v>
      </c>
      <c r="F18" s="31" t="b">
        <f t="shared" si="2"/>
        <v>1</v>
      </c>
      <c r="G18" s="31" t="b">
        <f t="shared" si="3"/>
        <v>0</v>
      </c>
    </row>
    <row r="19" spans="1:7">
      <c r="A19" s="37">
        <v>42744</v>
      </c>
      <c r="B19" s="6">
        <v>2463</v>
      </c>
      <c r="C19" s="38" t="s">
        <v>147</v>
      </c>
      <c r="D19" s="6" t="s">
        <v>127</v>
      </c>
      <c r="E19" s="31" t="b">
        <f t="shared" si="1"/>
        <v>0</v>
      </c>
      <c r="F19" s="31" t="b">
        <f t="shared" si="2"/>
        <v>0</v>
      </c>
      <c r="G19" s="31" t="b">
        <f t="shared" si="3"/>
        <v>1</v>
      </c>
    </row>
    <row r="20" spans="1:7">
      <c r="A20" s="37">
        <v>42747</v>
      </c>
      <c r="B20" s="6">
        <v>2464</v>
      </c>
      <c r="C20" s="39">
        <v>761</v>
      </c>
      <c r="D20" s="6" t="s">
        <v>135</v>
      </c>
      <c r="E20" s="31" t="b">
        <f t="shared" si="1"/>
        <v>1</v>
      </c>
      <c r="F20" s="31" t="b">
        <f t="shared" si="2"/>
        <v>0</v>
      </c>
      <c r="G20" s="31" t="b">
        <f t="shared" si="3"/>
        <v>0</v>
      </c>
    </row>
    <row r="21" spans="1:7" ht="15.75" customHeight="1">
      <c r="A21" s="37">
        <v>42746</v>
      </c>
      <c r="B21" s="6">
        <v>2465</v>
      </c>
      <c r="C21" s="39">
        <v>1259</v>
      </c>
      <c r="D21" s="6" t="s">
        <v>141</v>
      </c>
      <c r="E21" s="31" t="b">
        <f t="shared" si="1"/>
        <v>1</v>
      </c>
      <c r="F21" s="31" t="b">
        <f t="shared" si="2"/>
        <v>0</v>
      </c>
      <c r="G21" s="31" t="b">
        <f t="shared" si="3"/>
        <v>0</v>
      </c>
    </row>
    <row r="22" spans="1:7" ht="15.75" customHeight="1">
      <c r="A22" s="37">
        <v>42749</v>
      </c>
      <c r="B22" s="6">
        <v>2466</v>
      </c>
      <c r="C22" s="38">
        <v>966</v>
      </c>
      <c r="D22" s="6" t="s">
        <v>141</v>
      </c>
      <c r="E22" s="31" t="b">
        <f t="shared" si="1"/>
        <v>1</v>
      </c>
      <c r="F22" s="31" t="b">
        <f t="shared" si="2"/>
        <v>0</v>
      </c>
      <c r="G22" s="31" t="b">
        <f t="shared" si="3"/>
        <v>0</v>
      </c>
    </row>
    <row r="23" spans="1:7" ht="15.75" customHeight="1">
      <c r="A23" s="37">
        <v>42743</v>
      </c>
      <c r="B23" s="6">
        <v>2467</v>
      </c>
      <c r="C23" s="38">
        <v>1252</v>
      </c>
      <c r="D23" s="6" t="s">
        <v>138</v>
      </c>
      <c r="E23" s="31" t="b">
        <f t="shared" si="1"/>
        <v>1</v>
      </c>
      <c r="F23" s="31" t="b">
        <f t="shared" si="2"/>
        <v>0</v>
      </c>
      <c r="G23" s="31" t="b">
        <f t="shared" si="3"/>
        <v>0</v>
      </c>
    </row>
    <row r="24" spans="1:7" ht="15.75" customHeight="1"/>
    <row r="25" spans="1:7" ht="15.75" customHeight="1"/>
    <row r="26" spans="1:7" ht="15.75" customHeight="1"/>
    <row r="27" spans="1:7" ht="15.75" customHeight="1"/>
    <row r="28" spans="1:7" ht="15.75" customHeight="1"/>
    <row r="29" spans="1:7" ht="15.75" customHeight="1"/>
    <row r="30" spans="1:7" ht="15.75" customHeight="1"/>
    <row r="31" spans="1:7" ht="15.75" customHeight="1"/>
    <row r="32" spans="1:7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ageMargins left="0.7" right="0.7" top="0.75" bottom="0.75" header="0" footer="0"/>
  <pageSetup orientation="portrait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>
    <tabColor rgb="FF0000FF"/>
  </sheetPr>
  <dimension ref="A1:O7434"/>
  <sheetViews>
    <sheetView showGridLines="0" topLeftCell="I120" zoomScale="94" workbookViewId="0">
      <selection activeCell="P5" sqref="P5"/>
    </sheetView>
  </sheetViews>
  <sheetFormatPr defaultColWidth="14.42578125" defaultRowHeight="15" customHeight="1"/>
  <cols>
    <col min="1" max="1" width="14.42578125" customWidth="1"/>
    <col min="2" max="3" width="16.28515625" customWidth="1"/>
    <col min="4" max="4" width="11.28515625" customWidth="1"/>
    <col min="5" max="5" width="8.42578125" customWidth="1"/>
    <col min="6" max="6" width="8.85546875" customWidth="1"/>
    <col min="7" max="7" width="14" customWidth="1"/>
    <col min="8" max="8" width="10.7109375" customWidth="1"/>
    <col min="9" max="9" width="19.42578125" customWidth="1"/>
    <col min="10" max="10" width="12.28515625" customWidth="1"/>
    <col min="11" max="11" width="5.7109375" customWidth="1"/>
    <col min="12" max="12" width="7" customWidth="1"/>
    <col min="13" max="13" width="14" customWidth="1"/>
  </cols>
  <sheetData>
    <row r="1" spans="1:15">
      <c r="A1" s="40" t="s">
        <v>148</v>
      </c>
      <c r="B1" s="41"/>
      <c r="C1" s="41"/>
      <c r="D1" s="41"/>
      <c r="E1" s="41"/>
      <c r="F1" s="41"/>
      <c r="G1" s="41"/>
      <c r="H1" s="41"/>
      <c r="I1" s="42"/>
    </row>
    <row r="2" spans="1:15">
      <c r="A2" s="43" t="s">
        <v>149</v>
      </c>
      <c r="B2" s="44"/>
      <c r="C2" s="44"/>
      <c r="D2" s="44"/>
      <c r="E2" s="44"/>
      <c r="F2" s="44"/>
      <c r="G2" s="44"/>
      <c r="H2" s="44"/>
      <c r="I2" s="45"/>
    </row>
    <row r="3" spans="1:15">
      <c r="A3" s="43" t="s">
        <v>150</v>
      </c>
      <c r="B3" s="44"/>
      <c r="C3" s="44"/>
      <c r="D3" s="44"/>
      <c r="E3" s="44"/>
      <c r="F3" s="44"/>
      <c r="G3" s="44"/>
      <c r="H3" s="44"/>
      <c r="I3" s="45"/>
    </row>
    <row r="4" spans="1:15">
      <c r="A4" s="46"/>
      <c r="B4" s="47"/>
      <c r="C4" s="47"/>
      <c r="D4" s="47"/>
      <c r="E4" s="47"/>
      <c r="F4" s="47"/>
      <c r="G4" s="47"/>
      <c r="H4" s="47"/>
      <c r="I4" s="48"/>
      <c r="M4" s="29" t="s">
        <v>151</v>
      </c>
    </row>
    <row r="6" spans="1:15">
      <c r="H6" s="49" t="s">
        <v>119</v>
      </c>
      <c r="I6" s="49" t="s">
        <v>121</v>
      </c>
      <c r="J6" s="49" t="s">
        <v>152</v>
      </c>
      <c r="K6" s="49" t="s">
        <v>153</v>
      </c>
      <c r="L6" s="49" t="s">
        <v>2</v>
      </c>
      <c r="M6" s="49" t="s">
        <v>154</v>
      </c>
      <c r="O6" s="55" t="s">
        <v>242</v>
      </c>
    </row>
    <row r="7" spans="1:15">
      <c r="H7" s="37">
        <v>43450</v>
      </c>
      <c r="I7" s="6" t="s">
        <v>155</v>
      </c>
      <c r="J7" s="6" t="s">
        <v>156</v>
      </c>
      <c r="K7" s="6">
        <v>36</v>
      </c>
      <c r="L7" s="6">
        <v>263.52</v>
      </c>
      <c r="M7" s="31" t="str">
        <f>IF(L7&gt;250,"Large","Small")</f>
        <v>Large</v>
      </c>
      <c r="O7">
        <f>COUNTIFS(M7:M7434,"Large")</f>
        <v>675</v>
      </c>
    </row>
    <row r="8" spans="1:15">
      <c r="H8" s="37">
        <v>43118</v>
      </c>
      <c r="I8" s="6" t="s">
        <v>135</v>
      </c>
      <c r="J8" s="6" t="s">
        <v>157</v>
      </c>
      <c r="K8" s="6">
        <v>2</v>
      </c>
      <c r="L8" s="6">
        <v>32.78</v>
      </c>
      <c r="M8" s="31" t="str">
        <f t="shared" ref="M8:M71" si="0">IF(L8&gt;250,"Large","Small")</f>
        <v>Small</v>
      </c>
    </row>
    <row r="9" spans="1:15">
      <c r="H9" s="37">
        <v>43144</v>
      </c>
      <c r="I9" s="6" t="s">
        <v>158</v>
      </c>
      <c r="J9" s="6" t="s">
        <v>159</v>
      </c>
      <c r="K9" s="6">
        <v>2</v>
      </c>
      <c r="L9" s="6">
        <v>37.82</v>
      </c>
      <c r="M9" s="31" t="str">
        <f t="shared" si="0"/>
        <v>Small</v>
      </c>
    </row>
    <row r="10" spans="1:15">
      <c r="H10" s="37">
        <v>43424</v>
      </c>
      <c r="I10" s="6" t="s">
        <v>160</v>
      </c>
      <c r="J10" s="6" t="s">
        <v>161</v>
      </c>
      <c r="K10" s="6">
        <v>2</v>
      </c>
      <c r="L10" s="6">
        <v>38.4</v>
      </c>
      <c r="M10" s="31" t="str">
        <f t="shared" si="0"/>
        <v>Small</v>
      </c>
    </row>
    <row r="11" spans="1:15">
      <c r="H11" s="37">
        <v>43422</v>
      </c>
      <c r="I11" s="6" t="s">
        <v>158</v>
      </c>
      <c r="J11" s="6" t="s">
        <v>162</v>
      </c>
      <c r="K11" s="6">
        <v>2</v>
      </c>
      <c r="L11" s="6">
        <v>32.5</v>
      </c>
      <c r="M11" s="31" t="str">
        <f t="shared" si="0"/>
        <v>Small</v>
      </c>
    </row>
    <row r="12" spans="1:15">
      <c r="H12" s="37">
        <v>43452</v>
      </c>
      <c r="I12" s="6" t="s">
        <v>158</v>
      </c>
      <c r="J12" s="6" t="s">
        <v>156</v>
      </c>
      <c r="K12" s="6">
        <v>1</v>
      </c>
      <c r="L12" s="6">
        <v>10.59</v>
      </c>
      <c r="M12" s="31" t="str">
        <f t="shared" si="0"/>
        <v>Small</v>
      </c>
    </row>
    <row r="13" spans="1:15">
      <c r="H13" s="37">
        <v>43206</v>
      </c>
      <c r="I13" s="6" t="s">
        <v>163</v>
      </c>
      <c r="J13" s="6" t="s">
        <v>164</v>
      </c>
      <c r="K13" s="6">
        <v>4</v>
      </c>
      <c r="L13" s="6">
        <v>55</v>
      </c>
      <c r="M13" s="31" t="str">
        <f t="shared" si="0"/>
        <v>Small</v>
      </c>
    </row>
    <row r="14" spans="1:15">
      <c r="H14" s="37">
        <v>43232</v>
      </c>
      <c r="I14" s="6" t="s">
        <v>165</v>
      </c>
      <c r="J14" s="6" t="s">
        <v>156</v>
      </c>
      <c r="K14" s="6">
        <v>3</v>
      </c>
      <c r="L14" s="6">
        <v>38.340000000000003</v>
      </c>
      <c r="M14" s="31" t="str">
        <f t="shared" si="0"/>
        <v>Small</v>
      </c>
    </row>
    <row r="15" spans="1:15">
      <c r="H15" s="37">
        <v>43432</v>
      </c>
      <c r="I15" s="6" t="s">
        <v>135</v>
      </c>
      <c r="J15" s="6" t="s">
        <v>156</v>
      </c>
      <c r="K15" s="6">
        <v>2</v>
      </c>
      <c r="L15" s="6">
        <v>23.62</v>
      </c>
      <c r="M15" s="31" t="str">
        <f t="shared" si="0"/>
        <v>Small</v>
      </c>
    </row>
    <row r="16" spans="1:15">
      <c r="H16" s="37">
        <v>43267</v>
      </c>
      <c r="I16" s="6" t="s">
        <v>163</v>
      </c>
      <c r="J16" s="6" t="s">
        <v>166</v>
      </c>
      <c r="K16" s="6">
        <v>2</v>
      </c>
      <c r="L16" s="6">
        <v>39.76</v>
      </c>
      <c r="M16" s="31" t="str">
        <f t="shared" si="0"/>
        <v>Small</v>
      </c>
    </row>
    <row r="17" spans="8:13">
      <c r="H17" s="37">
        <v>43196</v>
      </c>
      <c r="I17" s="6" t="s">
        <v>135</v>
      </c>
      <c r="J17" s="6" t="s">
        <v>157</v>
      </c>
      <c r="K17" s="6">
        <v>4</v>
      </c>
      <c r="L17" s="6">
        <v>71.040000000000006</v>
      </c>
      <c r="M17" s="31" t="str">
        <f t="shared" si="0"/>
        <v>Small</v>
      </c>
    </row>
    <row r="18" spans="8:13">
      <c r="H18" s="37">
        <v>43418</v>
      </c>
      <c r="I18" s="6" t="s">
        <v>141</v>
      </c>
      <c r="J18" s="6" t="s">
        <v>159</v>
      </c>
      <c r="K18" s="6">
        <v>2</v>
      </c>
      <c r="L18" s="6">
        <v>34.28</v>
      </c>
      <c r="M18" s="31" t="str">
        <f t="shared" si="0"/>
        <v>Small</v>
      </c>
    </row>
    <row r="19" spans="8:13">
      <c r="H19" s="37">
        <v>43341</v>
      </c>
      <c r="I19" s="6" t="s">
        <v>138</v>
      </c>
      <c r="J19" s="6" t="s">
        <v>167</v>
      </c>
      <c r="K19" s="6">
        <v>2</v>
      </c>
      <c r="L19" s="6">
        <v>23.12</v>
      </c>
      <c r="M19" s="31" t="str">
        <f t="shared" si="0"/>
        <v>Small</v>
      </c>
    </row>
    <row r="20" spans="8:13">
      <c r="H20" s="37">
        <v>43271</v>
      </c>
      <c r="I20" s="6" t="s">
        <v>168</v>
      </c>
      <c r="J20" s="6" t="s">
        <v>169</v>
      </c>
      <c r="K20" s="6">
        <v>3</v>
      </c>
      <c r="L20" s="6">
        <v>36.39</v>
      </c>
      <c r="M20" s="31" t="str">
        <f t="shared" si="0"/>
        <v>Small</v>
      </c>
    </row>
    <row r="21" spans="8:13" ht="15.75" customHeight="1">
      <c r="H21" s="37">
        <v>43451</v>
      </c>
      <c r="I21" s="6" t="s">
        <v>127</v>
      </c>
      <c r="J21" s="6" t="s">
        <v>170</v>
      </c>
      <c r="K21" s="6">
        <v>1</v>
      </c>
      <c r="L21" s="6">
        <v>12.22</v>
      </c>
      <c r="M21" s="31" t="str">
        <f t="shared" si="0"/>
        <v>Small</v>
      </c>
    </row>
    <row r="22" spans="8:13" ht="15.75" customHeight="1">
      <c r="H22" s="37">
        <v>43246</v>
      </c>
      <c r="I22" s="6" t="s">
        <v>171</v>
      </c>
      <c r="J22" s="6" t="s">
        <v>172</v>
      </c>
      <c r="K22" s="6">
        <v>2</v>
      </c>
      <c r="L22" s="6">
        <v>24.86</v>
      </c>
      <c r="M22" s="31" t="str">
        <f t="shared" si="0"/>
        <v>Small</v>
      </c>
    </row>
    <row r="23" spans="8:13" ht="15.75" customHeight="1">
      <c r="H23" s="37">
        <v>43436</v>
      </c>
      <c r="I23" s="6" t="s">
        <v>141</v>
      </c>
      <c r="J23" s="6" t="s">
        <v>170</v>
      </c>
      <c r="K23" s="6">
        <v>3</v>
      </c>
      <c r="L23" s="6">
        <v>45.6</v>
      </c>
      <c r="M23" s="31" t="str">
        <f t="shared" si="0"/>
        <v>Small</v>
      </c>
    </row>
    <row r="24" spans="8:13" ht="15.75" customHeight="1">
      <c r="H24" s="37">
        <v>43388</v>
      </c>
      <c r="I24" s="6" t="s">
        <v>168</v>
      </c>
      <c r="J24" s="6" t="s">
        <v>173</v>
      </c>
      <c r="K24" s="6">
        <v>2</v>
      </c>
      <c r="L24" s="6">
        <v>28.76</v>
      </c>
      <c r="M24" s="31" t="str">
        <f t="shared" si="0"/>
        <v>Small</v>
      </c>
    </row>
    <row r="25" spans="8:13" ht="15.75" customHeight="1">
      <c r="H25" s="37">
        <v>43225</v>
      </c>
      <c r="I25" s="6" t="s">
        <v>141</v>
      </c>
      <c r="J25" s="6" t="s">
        <v>174</v>
      </c>
      <c r="K25" s="6">
        <v>3</v>
      </c>
      <c r="L25" s="6">
        <v>54.57</v>
      </c>
      <c r="M25" s="31" t="str">
        <f t="shared" si="0"/>
        <v>Small</v>
      </c>
    </row>
    <row r="26" spans="8:13" ht="15.75" customHeight="1">
      <c r="H26" s="37">
        <v>43418</v>
      </c>
      <c r="I26" s="6" t="s">
        <v>175</v>
      </c>
      <c r="J26" s="6" t="s">
        <v>176</v>
      </c>
      <c r="K26" s="6">
        <v>4</v>
      </c>
      <c r="L26" s="6">
        <v>73.88</v>
      </c>
      <c r="M26" s="31" t="str">
        <f t="shared" si="0"/>
        <v>Small</v>
      </c>
    </row>
    <row r="27" spans="8:13" ht="15.75" customHeight="1">
      <c r="H27" s="37">
        <v>43451</v>
      </c>
      <c r="I27" s="6" t="s">
        <v>168</v>
      </c>
      <c r="J27" s="6" t="s">
        <v>156</v>
      </c>
      <c r="K27" s="6">
        <v>2</v>
      </c>
      <c r="L27" s="6">
        <v>39.1</v>
      </c>
      <c r="M27" s="31" t="str">
        <f t="shared" si="0"/>
        <v>Small</v>
      </c>
    </row>
    <row r="28" spans="8:13" ht="15.75" customHeight="1">
      <c r="H28" s="37">
        <v>43360</v>
      </c>
      <c r="I28" s="6" t="s">
        <v>177</v>
      </c>
      <c r="J28" s="6" t="s">
        <v>178</v>
      </c>
      <c r="K28" s="6">
        <v>1</v>
      </c>
      <c r="L28" s="6">
        <v>10.83</v>
      </c>
      <c r="M28" s="31" t="str">
        <f t="shared" si="0"/>
        <v>Small</v>
      </c>
    </row>
    <row r="29" spans="8:13" ht="15.75" customHeight="1">
      <c r="H29" s="37">
        <v>43462</v>
      </c>
      <c r="I29" s="6" t="s">
        <v>158</v>
      </c>
      <c r="J29" s="6" t="s">
        <v>179</v>
      </c>
      <c r="K29" s="6">
        <v>4</v>
      </c>
      <c r="L29" s="6">
        <v>53.96</v>
      </c>
      <c r="M29" s="31" t="str">
        <f t="shared" si="0"/>
        <v>Small</v>
      </c>
    </row>
    <row r="30" spans="8:13" ht="15.75" customHeight="1">
      <c r="H30" s="37">
        <v>43143</v>
      </c>
      <c r="I30" s="6" t="s">
        <v>168</v>
      </c>
      <c r="J30" s="6" t="s">
        <v>178</v>
      </c>
      <c r="K30" s="6">
        <v>48</v>
      </c>
      <c r="L30" s="6">
        <v>345.17</v>
      </c>
      <c r="M30" s="31" t="str">
        <f t="shared" si="0"/>
        <v>Large</v>
      </c>
    </row>
    <row r="31" spans="8:13" ht="15.75" customHeight="1">
      <c r="H31" s="37">
        <v>43139</v>
      </c>
      <c r="I31" s="6" t="s">
        <v>163</v>
      </c>
      <c r="J31" s="6" t="s">
        <v>166</v>
      </c>
      <c r="K31" s="6">
        <v>1</v>
      </c>
      <c r="L31" s="6">
        <v>18.170000000000002</v>
      </c>
      <c r="M31" s="31" t="str">
        <f t="shared" si="0"/>
        <v>Small</v>
      </c>
    </row>
    <row r="32" spans="8:13" ht="15.75" customHeight="1">
      <c r="H32" s="37">
        <v>43262</v>
      </c>
      <c r="I32" s="6" t="s">
        <v>168</v>
      </c>
      <c r="J32" s="6" t="s">
        <v>180</v>
      </c>
      <c r="K32" s="6">
        <v>1</v>
      </c>
      <c r="L32" s="6">
        <v>16.82</v>
      </c>
      <c r="M32" s="31" t="str">
        <f t="shared" si="0"/>
        <v>Small</v>
      </c>
    </row>
    <row r="33" spans="8:13" ht="15.75" customHeight="1">
      <c r="H33" s="37">
        <v>43179</v>
      </c>
      <c r="I33" s="6" t="s">
        <v>168</v>
      </c>
      <c r="J33" s="6" t="s">
        <v>156</v>
      </c>
      <c r="K33" s="6">
        <v>54</v>
      </c>
      <c r="L33" s="6">
        <v>429.9</v>
      </c>
      <c r="M33" s="31" t="str">
        <f t="shared" si="0"/>
        <v>Large</v>
      </c>
    </row>
    <row r="34" spans="8:13" ht="15.75" customHeight="1">
      <c r="H34" s="37">
        <v>43173</v>
      </c>
      <c r="I34" s="6" t="s">
        <v>175</v>
      </c>
      <c r="J34" s="6" t="s">
        <v>181</v>
      </c>
      <c r="K34" s="6">
        <v>1</v>
      </c>
      <c r="L34" s="6">
        <v>14.22</v>
      </c>
      <c r="M34" s="31" t="str">
        <f t="shared" si="0"/>
        <v>Small</v>
      </c>
    </row>
    <row r="35" spans="8:13" ht="15.75" customHeight="1">
      <c r="H35" s="37">
        <v>43208</v>
      </c>
      <c r="I35" s="6" t="s">
        <v>160</v>
      </c>
      <c r="J35" s="6" t="s">
        <v>182</v>
      </c>
      <c r="K35" s="6">
        <v>2</v>
      </c>
      <c r="L35" s="6">
        <v>38.64</v>
      </c>
      <c r="M35" s="31" t="str">
        <f t="shared" si="0"/>
        <v>Small</v>
      </c>
    </row>
    <row r="36" spans="8:13" ht="15.75" customHeight="1">
      <c r="H36" s="37">
        <v>43465</v>
      </c>
      <c r="I36" s="6" t="s">
        <v>163</v>
      </c>
      <c r="J36" s="6" t="s">
        <v>183</v>
      </c>
      <c r="K36" s="6">
        <v>2</v>
      </c>
      <c r="L36" s="6">
        <v>26.94</v>
      </c>
      <c r="M36" s="31" t="str">
        <f t="shared" si="0"/>
        <v>Small</v>
      </c>
    </row>
    <row r="37" spans="8:13" ht="15.75" customHeight="1">
      <c r="H37" s="37">
        <v>43423</v>
      </c>
      <c r="I37" s="6" t="s">
        <v>171</v>
      </c>
      <c r="J37" s="6" t="s">
        <v>184</v>
      </c>
      <c r="K37" s="6">
        <v>1</v>
      </c>
      <c r="L37" s="6">
        <v>18.21</v>
      </c>
      <c r="M37" s="31" t="str">
        <f t="shared" si="0"/>
        <v>Small</v>
      </c>
    </row>
    <row r="38" spans="8:13" ht="15.75" customHeight="1">
      <c r="H38" s="37">
        <v>43200</v>
      </c>
      <c r="I38" s="6" t="s">
        <v>160</v>
      </c>
      <c r="J38" s="6" t="s">
        <v>185</v>
      </c>
      <c r="K38" s="6">
        <v>2</v>
      </c>
      <c r="L38" s="6">
        <v>28.6</v>
      </c>
      <c r="M38" s="31" t="str">
        <f t="shared" si="0"/>
        <v>Small</v>
      </c>
    </row>
    <row r="39" spans="8:13" ht="15.75" customHeight="1">
      <c r="H39" s="37">
        <v>43431</v>
      </c>
      <c r="I39" s="6" t="s">
        <v>141</v>
      </c>
      <c r="J39" s="6" t="s">
        <v>180</v>
      </c>
      <c r="K39" s="6">
        <v>2</v>
      </c>
      <c r="L39" s="6">
        <v>31.02</v>
      </c>
      <c r="M39" s="31" t="str">
        <f t="shared" si="0"/>
        <v>Small</v>
      </c>
    </row>
    <row r="40" spans="8:13" ht="15.75" customHeight="1">
      <c r="H40" s="37">
        <v>43389</v>
      </c>
      <c r="I40" s="6" t="s">
        <v>135</v>
      </c>
      <c r="J40" s="6" t="s">
        <v>186</v>
      </c>
      <c r="K40" s="6">
        <v>2</v>
      </c>
      <c r="L40" s="6">
        <v>28.46</v>
      </c>
      <c r="M40" s="31" t="str">
        <f t="shared" si="0"/>
        <v>Small</v>
      </c>
    </row>
    <row r="41" spans="8:13" ht="15.75" customHeight="1">
      <c r="H41" s="37">
        <v>43131</v>
      </c>
      <c r="I41" s="6" t="s">
        <v>135</v>
      </c>
      <c r="J41" s="6" t="s">
        <v>187</v>
      </c>
      <c r="K41" s="6">
        <v>1</v>
      </c>
      <c r="L41" s="6">
        <v>12.4</v>
      </c>
      <c r="M41" s="31" t="str">
        <f t="shared" si="0"/>
        <v>Small</v>
      </c>
    </row>
    <row r="42" spans="8:13" ht="15.75" customHeight="1">
      <c r="H42" s="37">
        <v>43217</v>
      </c>
      <c r="I42" s="6" t="s">
        <v>158</v>
      </c>
      <c r="J42" s="6" t="s">
        <v>188</v>
      </c>
      <c r="K42" s="6">
        <v>3</v>
      </c>
      <c r="L42" s="6">
        <v>52.98</v>
      </c>
      <c r="M42" s="31" t="str">
        <f t="shared" si="0"/>
        <v>Small</v>
      </c>
    </row>
    <row r="43" spans="8:13" ht="15.75" customHeight="1">
      <c r="H43" s="37">
        <v>43418</v>
      </c>
      <c r="I43" s="6" t="s">
        <v>168</v>
      </c>
      <c r="J43" s="6" t="s">
        <v>156</v>
      </c>
      <c r="K43" s="6">
        <v>2</v>
      </c>
      <c r="L43" s="6">
        <v>23.88</v>
      </c>
      <c r="M43" s="31" t="str">
        <f t="shared" si="0"/>
        <v>Small</v>
      </c>
    </row>
    <row r="44" spans="8:13" ht="15.75" customHeight="1">
      <c r="H44" s="37">
        <v>43298</v>
      </c>
      <c r="I44" s="6" t="s">
        <v>168</v>
      </c>
      <c r="J44" s="6" t="s">
        <v>189</v>
      </c>
      <c r="K44" s="6">
        <v>1</v>
      </c>
      <c r="L44" s="6">
        <v>11.12</v>
      </c>
      <c r="M44" s="31" t="str">
        <f t="shared" si="0"/>
        <v>Small</v>
      </c>
    </row>
    <row r="45" spans="8:13" ht="15.75" customHeight="1">
      <c r="H45" s="37">
        <v>43410</v>
      </c>
      <c r="I45" s="6" t="s">
        <v>158</v>
      </c>
      <c r="J45" s="6" t="s">
        <v>156</v>
      </c>
      <c r="K45" s="6">
        <v>1</v>
      </c>
      <c r="L45" s="6">
        <v>17.27</v>
      </c>
      <c r="M45" s="31" t="str">
        <f t="shared" si="0"/>
        <v>Small</v>
      </c>
    </row>
    <row r="46" spans="8:13" ht="15.75" customHeight="1">
      <c r="H46" s="37">
        <v>43294</v>
      </c>
      <c r="I46" s="6" t="s">
        <v>171</v>
      </c>
      <c r="J46" s="6" t="s">
        <v>169</v>
      </c>
      <c r="K46" s="6">
        <v>1</v>
      </c>
      <c r="L46" s="6">
        <v>15.51</v>
      </c>
      <c r="M46" s="31" t="str">
        <f t="shared" si="0"/>
        <v>Small</v>
      </c>
    </row>
    <row r="47" spans="8:13" ht="15.75" customHeight="1">
      <c r="H47" s="37">
        <v>43104</v>
      </c>
      <c r="I47" s="6" t="s">
        <v>190</v>
      </c>
      <c r="J47" s="6" t="s">
        <v>185</v>
      </c>
      <c r="K47" s="6">
        <v>3</v>
      </c>
      <c r="L47" s="6">
        <v>49.5</v>
      </c>
      <c r="M47" s="31" t="str">
        <f t="shared" si="0"/>
        <v>Small</v>
      </c>
    </row>
    <row r="48" spans="8:13" ht="15.75" customHeight="1">
      <c r="H48" s="37">
        <v>43407</v>
      </c>
      <c r="I48" s="6" t="s">
        <v>175</v>
      </c>
      <c r="J48" s="6" t="s">
        <v>156</v>
      </c>
      <c r="K48" s="6">
        <v>2</v>
      </c>
      <c r="L48" s="6">
        <v>29.46</v>
      </c>
      <c r="M48" s="31" t="str">
        <f t="shared" si="0"/>
        <v>Small</v>
      </c>
    </row>
    <row r="49" spans="8:13" ht="15.75" customHeight="1">
      <c r="H49" s="37">
        <v>43448</v>
      </c>
      <c r="I49" s="6" t="s">
        <v>168</v>
      </c>
      <c r="J49" s="6" t="s">
        <v>185</v>
      </c>
      <c r="K49" s="6">
        <v>2</v>
      </c>
      <c r="L49" s="6">
        <v>25.26</v>
      </c>
      <c r="M49" s="31" t="str">
        <f t="shared" si="0"/>
        <v>Small</v>
      </c>
    </row>
    <row r="50" spans="8:13" ht="15.75" customHeight="1">
      <c r="H50" s="37">
        <v>43176</v>
      </c>
      <c r="I50" s="6" t="s">
        <v>158</v>
      </c>
      <c r="J50" s="6" t="s">
        <v>156</v>
      </c>
      <c r="K50" s="6">
        <v>1</v>
      </c>
      <c r="L50" s="6">
        <v>13.86</v>
      </c>
      <c r="M50" s="31" t="str">
        <f t="shared" si="0"/>
        <v>Small</v>
      </c>
    </row>
    <row r="51" spans="8:13" ht="15.75" customHeight="1">
      <c r="H51" s="37">
        <v>43338</v>
      </c>
      <c r="I51" s="6" t="s">
        <v>158</v>
      </c>
      <c r="J51" s="6" t="s">
        <v>156</v>
      </c>
      <c r="K51" s="6">
        <v>2</v>
      </c>
      <c r="L51" s="6">
        <v>25.06</v>
      </c>
      <c r="M51" s="31" t="str">
        <f t="shared" si="0"/>
        <v>Small</v>
      </c>
    </row>
    <row r="52" spans="8:13" ht="15.75" customHeight="1">
      <c r="H52" s="37">
        <v>43381</v>
      </c>
      <c r="I52" s="6" t="s">
        <v>168</v>
      </c>
      <c r="J52" s="6" t="s">
        <v>169</v>
      </c>
      <c r="K52" s="6">
        <v>2</v>
      </c>
      <c r="L52" s="6">
        <v>39.18</v>
      </c>
      <c r="M52" s="31" t="str">
        <f t="shared" si="0"/>
        <v>Small</v>
      </c>
    </row>
    <row r="53" spans="8:13" ht="15.75" customHeight="1">
      <c r="H53" s="37">
        <v>43437</v>
      </c>
      <c r="I53" s="6" t="s">
        <v>175</v>
      </c>
      <c r="J53" s="6" t="s">
        <v>191</v>
      </c>
      <c r="K53" s="6">
        <v>1</v>
      </c>
      <c r="L53" s="6">
        <v>12.45</v>
      </c>
      <c r="M53" s="31" t="str">
        <f t="shared" si="0"/>
        <v>Small</v>
      </c>
    </row>
    <row r="54" spans="8:13" ht="15.75" customHeight="1">
      <c r="H54" s="37">
        <v>43154</v>
      </c>
      <c r="I54" s="6" t="s">
        <v>158</v>
      </c>
      <c r="J54" s="6" t="s">
        <v>185</v>
      </c>
      <c r="K54" s="6">
        <v>3</v>
      </c>
      <c r="L54" s="6">
        <v>52.41</v>
      </c>
      <c r="M54" s="31" t="str">
        <f t="shared" si="0"/>
        <v>Small</v>
      </c>
    </row>
    <row r="55" spans="8:13" ht="15.75" customHeight="1">
      <c r="H55" s="37">
        <v>43220</v>
      </c>
      <c r="I55" s="6" t="s">
        <v>171</v>
      </c>
      <c r="J55" s="6" t="s">
        <v>185</v>
      </c>
      <c r="K55" s="6">
        <v>6</v>
      </c>
      <c r="L55" s="6">
        <v>101.63</v>
      </c>
      <c r="M55" s="31" t="str">
        <f t="shared" si="0"/>
        <v>Small</v>
      </c>
    </row>
    <row r="56" spans="8:13" ht="15.75" customHeight="1">
      <c r="H56" s="37">
        <v>43377</v>
      </c>
      <c r="I56" s="6" t="s">
        <v>175</v>
      </c>
      <c r="J56" s="6" t="s">
        <v>156</v>
      </c>
      <c r="K56" s="6">
        <v>5</v>
      </c>
      <c r="L56" s="6">
        <v>98.3</v>
      </c>
      <c r="M56" s="31" t="str">
        <f t="shared" si="0"/>
        <v>Small</v>
      </c>
    </row>
    <row r="57" spans="8:13" ht="15.75" customHeight="1">
      <c r="H57" s="37">
        <v>43450</v>
      </c>
      <c r="I57" s="6" t="s">
        <v>158</v>
      </c>
      <c r="J57" s="6" t="s">
        <v>184</v>
      </c>
      <c r="K57" s="6">
        <v>2</v>
      </c>
      <c r="L57" s="6">
        <v>34.44</v>
      </c>
      <c r="M57" s="31" t="str">
        <f t="shared" si="0"/>
        <v>Small</v>
      </c>
    </row>
    <row r="58" spans="8:13" ht="15.75" customHeight="1">
      <c r="H58" s="37">
        <v>43380</v>
      </c>
      <c r="I58" s="6" t="s">
        <v>141</v>
      </c>
      <c r="J58" s="6" t="s">
        <v>192</v>
      </c>
      <c r="K58" s="6">
        <v>2</v>
      </c>
      <c r="L58" s="6">
        <v>38.58</v>
      </c>
      <c r="M58" s="31" t="str">
        <f t="shared" si="0"/>
        <v>Small</v>
      </c>
    </row>
    <row r="59" spans="8:13" ht="15.75" customHeight="1">
      <c r="H59" s="37">
        <v>43454</v>
      </c>
      <c r="I59" s="6" t="s">
        <v>193</v>
      </c>
      <c r="J59" s="6" t="s">
        <v>167</v>
      </c>
      <c r="K59" s="6">
        <v>3</v>
      </c>
      <c r="L59" s="6">
        <v>56.97</v>
      </c>
      <c r="M59" s="31" t="str">
        <f t="shared" si="0"/>
        <v>Small</v>
      </c>
    </row>
    <row r="60" spans="8:13" ht="15.75" customHeight="1">
      <c r="H60" s="37">
        <v>43163</v>
      </c>
      <c r="I60" s="6" t="s">
        <v>168</v>
      </c>
      <c r="J60" s="6" t="s">
        <v>194</v>
      </c>
      <c r="K60" s="6">
        <v>2</v>
      </c>
      <c r="L60" s="6">
        <v>24.42</v>
      </c>
      <c r="M60" s="31" t="str">
        <f t="shared" si="0"/>
        <v>Small</v>
      </c>
    </row>
    <row r="61" spans="8:13" ht="15.75" customHeight="1">
      <c r="H61" s="37">
        <v>43169</v>
      </c>
      <c r="I61" s="6" t="s">
        <v>175</v>
      </c>
      <c r="J61" s="6" t="s">
        <v>195</v>
      </c>
      <c r="K61" s="6">
        <v>2</v>
      </c>
      <c r="L61" s="6">
        <v>36.26</v>
      </c>
      <c r="M61" s="31" t="str">
        <f t="shared" si="0"/>
        <v>Small</v>
      </c>
    </row>
    <row r="62" spans="8:13" ht="15.75" customHeight="1">
      <c r="H62" s="37">
        <v>43462</v>
      </c>
      <c r="I62" s="6" t="s">
        <v>155</v>
      </c>
      <c r="J62" s="6" t="s">
        <v>196</v>
      </c>
      <c r="K62" s="6">
        <v>2</v>
      </c>
      <c r="L62" s="6">
        <v>26.42</v>
      </c>
      <c r="M62" s="31" t="str">
        <f t="shared" si="0"/>
        <v>Small</v>
      </c>
    </row>
    <row r="63" spans="8:13" ht="15.75" customHeight="1">
      <c r="H63" s="37">
        <v>43159</v>
      </c>
      <c r="I63" s="6" t="s">
        <v>193</v>
      </c>
      <c r="J63" s="6" t="s">
        <v>164</v>
      </c>
      <c r="K63" s="6">
        <v>1</v>
      </c>
      <c r="L63" s="6">
        <v>13.76</v>
      </c>
      <c r="M63" s="31" t="str">
        <f t="shared" si="0"/>
        <v>Small</v>
      </c>
    </row>
    <row r="64" spans="8:13" ht="15.75" customHeight="1">
      <c r="H64" s="37">
        <v>43105</v>
      </c>
      <c r="I64" s="6" t="s">
        <v>163</v>
      </c>
      <c r="J64" s="6" t="s">
        <v>156</v>
      </c>
      <c r="K64" s="6">
        <v>2</v>
      </c>
      <c r="L64" s="6">
        <v>27.44</v>
      </c>
      <c r="M64" s="31" t="str">
        <f t="shared" si="0"/>
        <v>Small</v>
      </c>
    </row>
    <row r="65" spans="8:13" ht="15.75" customHeight="1">
      <c r="H65" s="37">
        <v>43127</v>
      </c>
      <c r="I65" s="6" t="s">
        <v>163</v>
      </c>
      <c r="J65" s="6" t="s">
        <v>197</v>
      </c>
      <c r="K65" s="6">
        <v>1</v>
      </c>
      <c r="L65" s="6">
        <v>12.23</v>
      </c>
      <c r="M65" s="31" t="str">
        <f t="shared" si="0"/>
        <v>Small</v>
      </c>
    </row>
    <row r="66" spans="8:13" ht="15.75" customHeight="1">
      <c r="H66" s="37">
        <v>43454</v>
      </c>
      <c r="I66" s="6" t="s">
        <v>138</v>
      </c>
      <c r="J66" s="6" t="s">
        <v>156</v>
      </c>
      <c r="K66" s="6">
        <v>1</v>
      </c>
      <c r="L66" s="6">
        <v>11.94</v>
      </c>
      <c r="M66" s="31" t="str">
        <f t="shared" si="0"/>
        <v>Small</v>
      </c>
    </row>
    <row r="67" spans="8:13" ht="15.75" customHeight="1">
      <c r="H67" s="37">
        <v>43121</v>
      </c>
      <c r="I67" s="6" t="s">
        <v>198</v>
      </c>
      <c r="J67" s="6" t="s">
        <v>194</v>
      </c>
      <c r="K67" s="6">
        <v>2</v>
      </c>
      <c r="L67" s="6">
        <v>30.4</v>
      </c>
      <c r="M67" s="31" t="str">
        <f t="shared" si="0"/>
        <v>Small</v>
      </c>
    </row>
    <row r="68" spans="8:13" ht="15.75" customHeight="1">
      <c r="H68" s="37">
        <v>43364</v>
      </c>
      <c r="I68" s="6" t="s">
        <v>163</v>
      </c>
      <c r="J68" s="6" t="s">
        <v>156</v>
      </c>
      <c r="K68" s="6">
        <v>36</v>
      </c>
      <c r="L68" s="6">
        <v>403.77</v>
      </c>
      <c r="M68" s="31" t="str">
        <f t="shared" si="0"/>
        <v>Large</v>
      </c>
    </row>
    <row r="69" spans="8:13" ht="15.75" customHeight="1">
      <c r="H69" s="37">
        <v>43185</v>
      </c>
      <c r="I69" s="6" t="s">
        <v>168</v>
      </c>
      <c r="J69" s="6" t="s">
        <v>199</v>
      </c>
      <c r="K69" s="6">
        <v>2</v>
      </c>
      <c r="L69" s="6">
        <v>31.18</v>
      </c>
      <c r="M69" s="31" t="str">
        <f t="shared" si="0"/>
        <v>Small</v>
      </c>
    </row>
    <row r="70" spans="8:13" ht="15.75" customHeight="1">
      <c r="H70" s="37">
        <v>43409</v>
      </c>
      <c r="I70" s="6" t="s">
        <v>163</v>
      </c>
      <c r="J70" s="6" t="s">
        <v>156</v>
      </c>
      <c r="K70" s="6">
        <v>2</v>
      </c>
      <c r="L70" s="6">
        <v>25.32</v>
      </c>
      <c r="M70" s="31" t="str">
        <f t="shared" si="0"/>
        <v>Small</v>
      </c>
    </row>
    <row r="71" spans="8:13" ht="15.75" customHeight="1">
      <c r="H71" s="37">
        <v>43118</v>
      </c>
      <c r="I71" s="6" t="s">
        <v>200</v>
      </c>
      <c r="J71" s="6" t="s">
        <v>181</v>
      </c>
      <c r="K71" s="6">
        <v>2</v>
      </c>
      <c r="L71" s="6">
        <v>37.380000000000003</v>
      </c>
      <c r="M71" s="31" t="str">
        <f t="shared" si="0"/>
        <v>Small</v>
      </c>
    </row>
    <row r="72" spans="8:13" ht="15.75" customHeight="1">
      <c r="H72" s="37">
        <v>43292</v>
      </c>
      <c r="I72" s="6" t="s">
        <v>135</v>
      </c>
      <c r="J72" s="6" t="s">
        <v>156</v>
      </c>
      <c r="K72" s="6">
        <v>3</v>
      </c>
      <c r="L72" s="6">
        <v>32.369999999999997</v>
      </c>
      <c r="M72" s="31" t="str">
        <f t="shared" ref="M72:M135" si="1">IF(L72&gt;250,"Large","Small")</f>
        <v>Small</v>
      </c>
    </row>
    <row r="73" spans="8:13" ht="15.75" customHeight="1">
      <c r="H73" s="37">
        <v>43438</v>
      </c>
      <c r="I73" s="6" t="s">
        <v>201</v>
      </c>
      <c r="J73" s="6" t="s">
        <v>202</v>
      </c>
      <c r="K73" s="6">
        <v>2</v>
      </c>
      <c r="L73" s="6">
        <v>33.56</v>
      </c>
      <c r="M73" s="31" t="str">
        <f t="shared" si="1"/>
        <v>Small</v>
      </c>
    </row>
    <row r="74" spans="8:13" ht="15.75" customHeight="1">
      <c r="H74" s="37">
        <v>43129</v>
      </c>
      <c r="I74" s="6" t="s">
        <v>158</v>
      </c>
      <c r="J74" s="6" t="s">
        <v>203</v>
      </c>
      <c r="K74" s="6">
        <v>35</v>
      </c>
      <c r="L74" s="6">
        <v>250</v>
      </c>
      <c r="M74" s="31" t="str">
        <f t="shared" si="1"/>
        <v>Small</v>
      </c>
    </row>
    <row r="75" spans="8:13" ht="15.75" customHeight="1">
      <c r="H75" s="37">
        <v>43238</v>
      </c>
      <c r="I75" s="6" t="s">
        <v>135</v>
      </c>
      <c r="J75" s="6" t="s">
        <v>185</v>
      </c>
      <c r="K75" s="6">
        <v>2</v>
      </c>
      <c r="L75" s="6">
        <v>29.18</v>
      </c>
      <c r="M75" s="31" t="str">
        <f t="shared" si="1"/>
        <v>Small</v>
      </c>
    </row>
    <row r="76" spans="8:13" ht="15.75" customHeight="1">
      <c r="H76" s="37">
        <v>43270</v>
      </c>
      <c r="I76" s="6" t="s">
        <v>160</v>
      </c>
      <c r="J76" s="6" t="s">
        <v>161</v>
      </c>
      <c r="K76" s="6">
        <v>1</v>
      </c>
      <c r="L76" s="6">
        <v>15.95</v>
      </c>
      <c r="M76" s="31" t="str">
        <f t="shared" si="1"/>
        <v>Small</v>
      </c>
    </row>
    <row r="77" spans="8:13" ht="15.75" customHeight="1">
      <c r="H77" s="37">
        <v>43408</v>
      </c>
      <c r="I77" s="6" t="s">
        <v>158</v>
      </c>
      <c r="J77" s="6" t="s">
        <v>185</v>
      </c>
      <c r="K77" s="6">
        <v>2</v>
      </c>
      <c r="L77" s="6">
        <v>39.479999999999997</v>
      </c>
      <c r="M77" s="31" t="str">
        <f t="shared" si="1"/>
        <v>Small</v>
      </c>
    </row>
    <row r="78" spans="8:13" ht="15.75" customHeight="1">
      <c r="H78" s="37">
        <v>43451</v>
      </c>
      <c r="I78" s="6" t="s">
        <v>160</v>
      </c>
      <c r="J78" s="6" t="s">
        <v>204</v>
      </c>
      <c r="K78" s="6">
        <v>2</v>
      </c>
      <c r="L78" s="6">
        <v>26.08</v>
      </c>
      <c r="M78" s="31" t="str">
        <f t="shared" si="1"/>
        <v>Small</v>
      </c>
    </row>
    <row r="79" spans="8:13" ht="15.75" customHeight="1">
      <c r="H79" s="37">
        <v>43406</v>
      </c>
      <c r="I79" s="6" t="s">
        <v>168</v>
      </c>
      <c r="J79" s="6" t="s">
        <v>185</v>
      </c>
      <c r="K79" s="6">
        <v>2</v>
      </c>
      <c r="L79" s="6">
        <v>25.64</v>
      </c>
      <c r="M79" s="31" t="str">
        <f t="shared" si="1"/>
        <v>Small</v>
      </c>
    </row>
    <row r="80" spans="8:13" ht="15.75" customHeight="1">
      <c r="H80" s="37">
        <v>43435</v>
      </c>
      <c r="I80" s="6" t="s">
        <v>158</v>
      </c>
      <c r="J80" s="6" t="s">
        <v>205</v>
      </c>
      <c r="K80" s="6">
        <v>1</v>
      </c>
      <c r="L80" s="6">
        <v>19.71</v>
      </c>
      <c r="M80" s="31" t="str">
        <f t="shared" si="1"/>
        <v>Small</v>
      </c>
    </row>
    <row r="81" spans="8:13" ht="15.75" customHeight="1">
      <c r="H81" s="37">
        <v>43457</v>
      </c>
      <c r="I81" s="6" t="s">
        <v>193</v>
      </c>
      <c r="J81" s="6" t="s">
        <v>172</v>
      </c>
      <c r="K81" s="6">
        <v>24</v>
      </c>
      <c r="L81" s="6">
        <v>198.58</v>
      </c>
      <c r="M81" s="31" t="str">
        <f t="shared" si="1"/>
        <v>Small</v>
      </c>
    </row>
    <row r="82" spans="8:13" ht="15.75" customHeight="1">
      <c r="H82" s="37">
        <v>43422</v>
      </c>
      <c r="I82" s="6" t="s">
        <v>138</v>
      </c>
      <c r="J82" s="6" t="s">
        <v>182</v>
      </c>
      <c r="K82" s="6">
        <v>2</v>
      </c>
      <c r="L82" s="6">
        <v>27.98</v>
      </c>
      <c r="M82" s="31" t="str">
        <f t="shared" si="1"/>
        <v>Small</v>
      </c>
    </row>
    <row r="83" spans="8:13" ht="15.75" customHeight="1">
      <c r="H83" s="37">
        <v>43143</v>
      </c>
      <c r="I83" s="6" t="s">
        <v>163</v>
      </c>
      <c r="J83" s="6" t="s">
        <v>206</v>
      </c>
      <c r="K83" s="6">
        <v>2</v>
      </c>
      <c r="L83" s="6">
        <v>36.32</v>
      </c>
      <c r="M83" s="31" t="str">
        <f t="shared" si="1"/>
        <v>Small</v>
      </c>
    </row>
    <row r="84" spans="8:13" ht="15.75" customHeight="1">
      <c r="H84" s="37">
        <v>43429</v>
      </c>
      <c r="I84" s="6" t="s">
        <v>198</v>
      </c>
      <c r="J84" s="6" t="s">
        <v>178</v>
      </c>
      <c r="K84" s="6">
        <v>2</v>
      </c>
      <c r="L84" s="6">
        <v>22.46</v>
      </c>
      <c r="M84" s="31" t="str">
        <f t="shared" si="1"/>
        <v>Small</v>
      </c>
    </row>
    <row r="85" spans="8:13" ht="15.75" customHeight="1">
      <c r="H85" s="37">
        <v>43434</v>
      </c>
      <c r="I85" s="6" t="s">
        <v>135</v>
      </c>
      <c r="J85" s="6" t="s">
        <v>202</v>
      </c>
      <c r="K85" s="6">
        <v>2</v>
      </c>
      <c r="L85" s="6">
        <v>24.62</v>
      </c>
      <c r="M85" s="31" t="str">
        <f t="shared" si="1"/>
        <v>Small</v>
      </c>
    </row>
    <row r="86" spans="8:13" ht="15.75" customHeight="1">
      <c r="H86" s="37">
        <v>43421</v>
      </c>
      <c r="I86" s="6" t="s">
        <v>168</v>
      </c>
      <c r="J86" s="6" t="s">
        <v>202</v>
      </c>
      <c r="K86" s="6">
        <v>2</v>
      </c>
      <c r="L86" s="6">
        <v>25.3</v>
      </c>
      <c r="M86" s="31" t="str">
        <f t="shared" si="1"/>
        <v>Small</v>
      </c>
    </row>
    <row r="87" spans="8:13" ht="15.75" customHeight="1">
      <c r="H87" s="37">
        <v>43109</v>
      </c>
      <c r="I87" s="6" t="s">
        <v>171</v>
      </c>
      <c r="J87" s="6" t="s">
        <v>185</v>
      </c>
      <c r="K87" s="6">
        <v>2</v>
      </c>
      <c r="L87" s="6">
        <v>37.380000000000003</v>
      </c>
      <c r="M87" s="31" t="str">
        <f t="shared" si="1"/>
        <v>Small</v>
      </c>
    </row>
    <row r="88" spans="8:13" ht="15.75" customHeight="1">
      <c r="H88" s="37">
        <v>43352</v>
      </c>
      <c r="I88" s="6" t="s">
        <v>141</v>
      </c>
      <c r="J88" s="6" t="s">
        <v>207</v>
      </c>
      <c r="K88" s="6">
        <v>1</v>
      </c>
      <c r="L88" s="6">
        <v>16.440000000000001</v>
      </c>
      <c r="M88" s="31" t="str">
        <f t="shared" si="1"/>
        <v>Small</v>
      </c>
    </row>
    <row r="89" spans="8:13" ht="15.75" customHeight="1">
      <c r="H89" s="37">
        <v>43458</v>
      </c>
      <c r="I89" s="6" t="s">
        <v>193</v>
      </c>
      <c r="J89" s="6" t="s">
        <v>185</v>
      </c>
      <c r="K89" s="6">
        <v>2</v>
      </c>
      <c r="L89" s="6">
        <v>28.98</v>
      </c>
      <c r="M89" s="31" t="str">
        <f t="shared" si="1"/>
        <v>Small</v>
      </c>
    </row>
    <row r="90" spans="8:13" ht="15.75" customHeight="1">
      <c r="H90" s="37">
        <v>43202</v>
      </c>
      <c r="I90" s="6" t="s">
        <v>171</v>
      </c>
      <c r="J90" s="6" t="s">
        <v>187</v>
      </c>
      <c r="K90" s="6">
        <v>1</v>
      </c>
      <c r="L90" s="6">
        <v>19.13</v>
      </c>
      <c r="M90" s="31" t="str">
        <f t="shared" si="1"/>
        <v>Small</v>
      </c>
    </row>
    <row r="91" spans="8:13" ht="15.75" customHeight="1">
      <c r="H91" s="37">
        <v>43117</v>
      </c>
      <c r="I91" s="6" t="s">
        <v>198</v>
      </c>
      <c r="J91" s="6" t="s">
        <v>187</v>
      </c>
      <c r="K91" s="6">
        <v>2</v>
      </c>
      <c r="L91" s="6">
        <v>29.7</v>
      </c>
      <c r="M91" s="31" t="str">
        <f t="shared" si="1"/>
        <v>Small</v>
      </c>
    </row>
    <row r="92" spans="8:13" ht="15.75" customHeight="1">
      <c r="H92" s="37">
        <v>43110</v>
      </c>
      <c r="I92" s="6" t="s">
        <v>158</v>
      </c>
      <c r="J92" s="6" t="s">
        <v>189</v>
      </c>
      <c r="K92" s="6">
        <v>2</v>
      </c>
      <c r="L92" s="6">
        <v>22.34</v>
      </c>
      <c r="M92" s="31" t="str">
        <f t="shared" si="1"/>
        <v>Small</v>
      </c>
    </row>
    <row r="93" spans="8:13" ht="15.75" customHeight="1">
      <c r="H93" s="37">
        <v>43174</v>
      </c>
      <c r="I93" s="6" t="s">
        <v>198</v>
      </c>
      <c r="J93" s="6" t="s">
        <v>170</v>
      </c>
      <c r="K93" s="6">
        <v>3</v>
      </c>
      <c r="L93" s="6">
        <v>51.99</v>
      </c>
      <c r="M93" s="31" t="str">
        <f t="shared" si="1"/>
        <v>Small</v>
      </c>
    </row>
    <row r="94" spans="8:13" ht="15.75" customHeight="1">
      <c r="H94" s="37">
        <v>43324</v>
      </c>
      <c r="I94" s="6" t="s">
        <v>168</v>
      </c>
      <c r="J94" s="6" t="s">
        <v>203</v>
      </c>
      <c r="K94" s="6">
        <v>4</v>
      </c>
      <c r="L94" s="6">
        <v>40.36</v>
      </c>
      <c r="M94" s="31" t="str">
        <f t="shared" si="1"/>
        <v>Small</v>
      </c>
    </row>
    <row r="95" spans="8:13" ht="15.75" customHeight="1">
      <c r="H95" s="37">
        <v>43465</v>
      </c>
      <c r="I95" s="6" t="s">
        <v>175</v>
      </c>
      <c r="J95" s="6" t="s">
        <v>156</v>
      </c>
      <c r="K95" s="6">
        <v>2</v>
      </c>
      <c r="L95" s="6">
        <v>25.02</v>
      </c>
      <c r="M95" s="31" t="str">
        <f t="shared" si="1"/>
        <v>Small</v>
      </c>
    </row>
    <row r="96" spans="8:13" ht="15.75" customHeight="1">
      <c r="H96" s="37">
        <v>43445</v>
      </c>
      <c r="I96" s="6" t="s">
        <v>168</v>
      </c>
      <c r="J96" s="6" t="s">
        <v>199</v>
      </c>
      <c r="K96" s="6">
        <v>1</v>
      </c>
      <c r="L96" s="6">
        <v>19.87</v>
      </c>
      <c r="M96" s="31" t="str">
        <f t="shared" si="1"/>
        <v>Small</v>
      </c>
    </row>
    <row r="97" spans="8:13" ht="15.75" customHeight="1">
      <c r="H97" s="37">
        <v>43442</v>
      </c>
      <c r="I97" s="6" t="s">
        <v>158</v>
      </c>
      <c r="J97" s="6" t="s">
        <v>208</v>
      </c>
      <c r="K97" s="6">
        <v>1</v>
      </c>
      <c r="L97" s="6">
        <v>17.260000000000002</v>
      </c>
      <c r="M97" s="31" t="str">
        <f t="shared" si="1"/>
        <v>Small</v>
      </c>
    </row>
    <row r="98" spans="8:13" ht="15.75" customHeight="1">
      <c r="H98" s="37">
        <v>43126</v>
      </c>
      <c r="I98" s="6" t="s">
        <v>163</v>
      </c>
      <c r="J98" s="6" t="s">
        <v>156</v>
      </c>
      <c r="K98" s="6">
        <v>2</v>
      </c>
      <c r="L98" s="6">
        <v>25.76</v>
      </c>
      <c r="M98" s="31" t="str">
        <f t="shared" si="1"/>
        <v>Small</v>
      </c>
    </row>
    <row r="99" spans="8:13" ht="15.75" customHeight="1">
      <c r="H99" s="37">
        <v>43286</v>
      </c>
      <c r="I99" s="6" t="s">
        <v>127</v>
      </c>
      <c r="J99" s="6" t="s">
        <v>156</v>
      </c>
      <c r="K99" s="6">
        <v>3</v>
      </c>
      <c r="L99" s="6">
        <v>41.55</v>
      </c>
      <c r="M99" s="31" t="str">
        <f t="shared" si="1"/>
        <v>Small</v>
      </c>
    </row>
    <row r="100" spans="8:13" ht="15.75" customHeight="1">
      <c r="H100" s="37">
        <v>43190</v>
      </c>
      <c r="I100" s="6" t="s">
        <v>158</v>
      </c>
      <c r="J100" s="6" t="s">
        <v>156</v>
      </c>
      <c r="K100" s="6">
        <v>3</v>
      </c>
      <c r="L100" s="6">
        <v>37.409999999999997</v>
      </c>
      <c r="M100" s="31" t="str">
        <f t="shared" si="1"/>
        <v>Small</v>
      </c>
    </row>
    <row r="101" spans="8:13" ht="15.75" customHeight="1">
      <c r="H101" s="37">
        <v>43288</v>
      </c>
      <c r="I101" s="6" t="s">
        <v>158</v>
      </c>
      <c r="J101" s="6" t="s">
        <v>185</v>
      </c>
      <c r="K101" s="6">
        <v>3</v>
      </c>
      <c r="L101" s="6">
        <v>47.25</v>
      </c>
      <c r="M101" s="31" t="str">
        <f t="shared" si="1"/>
        <v>Small</v>
      </c>
    </row>
    <row r="102" spans="8:13" ht="15.75" customHeight="1">
      <c r="H102" s="37">
        <v>43417</v>
      </c>
      <c r="I102" s="6" t="s">
        <v>168</v>
      </c>
      <c r="J102" s="6" t="s">
        <v>180</v>
      </c>
      <c r="K102" s="6">
        <v>2</v>
      </c>
      <c r="L102" s="6">
        <v>23.26</v>
      </c>
      <c r="M102" s="31" t="str">
        <f t="shared" si="1"/>
        <v>Small</v>
      </c>
    </row>
    <row r="103" spans="8:13" ht="15.75" customHeight="1">
      <c r="H103" s="37">
        <v>43157</v>
      </c>
      <c r="I103" s="6" t="s">
        <v>163</v>
      </c>
      <c r="J103" s="6" t="s">
        <v>179</v>
      </c>
      <c r="K103" s="6">
        <v>2</v>
      </c>
      <c r="L103" s="6">
        <v>35.06</v>
      </c>
      <c r="M103" s="31" t="str">
        <f t="shared" si="1"/>
        <v>Small</v>
      </c>
    </row>
    <row r="104" spans="8:13" ht="15.75" customHeight="1">
      <c r="H104" s="37">
        <v>43430</v>
      </c>
      <c r="I104" s="6" t="s">
        <v>163</v>
      </c>
      <c r="J104" s="6" t="s">
        <v>209</v>
      </c>
      <c r="K104" s="6">
        <v>3</v>
      </c>
      <c r="L104" s="6">
        <v>35.97</v>
      </c>
      <c r="M104" s="31" t="str">
        <f t="shared" si="1"/>
        <v>Small</v>
      </c>
    </row>
    <row r="105" spans="8:13" ht="15.75" customHeight="1">
      <c r="H105" s="37">
        <v>43417</v>
      </c>
      <c r="I105" s="6" t="s">
        <v>158</v>
      </c>
      <c r="J105" s="6" t="s">
        <v>185</v>
      </c>
      <c r="K105" s="6">
        <v>1</v>
      </c>
      <c r="L105" s="6">
        <v>12.52</v>
      </c>
      <c r="M105" s="31" t="str">
        <f t="shared" si="1"/>
        <v>Small</v>
      </c>
    </row>
    <row r="106" spans="8:13" ht="15.75" customHeight="1">
      <c r="H106" s="37">
        <v>43277</v>
      </c>
      <c r="I106" s="6" t="s">
        <v>160</v>
      </c>
      <c r="J106" s="6" t="s">
        <v>172</v>
      </c>
      <c r="K106" s="6">
        <v>2</v>
      </c>
      <c r="L106" s="6">
        <v>29.54</v>
      </c>
      <c r="M106" s="31" t="str">
        <f t="shared" si="1"/>
        <v>Small</v>
      </c>
    </row>
    <row r="107" spans="8:13" ht="15.75" customHeight="1">
      <c r="H107" s="37">
        <v>43437</v>
      </c>
      <c r="I107" s="6" t="s">
        <v>175</v>
      </c>
      <c r="J107" s="6" t="s">
        <v>187</v>
      </c>
      <c r="K107" s="6">
        <v>2</v>
      </c>
      <c r="L107" s="6">
        <v>32.92</v>
      </c>
      <c r="M107" s="31" t="str">
        <f t="shared" si="1"/>
        <v>Small</v>
      </c>
    </row>
    <row r="108" spans="8:13" ht="15.75" customHeight="1">
      <c r="H108" s="37">
        <v>43444</v>
      </c>
      <c r="I108" s="6" t="s">
        <v>158</v>
      </c>
      <c r="J108" s="6" t="s">
        <v>185</v>
      </c>
      <c r="K108" s="6">
        <v>42</v>
      </c>
      <c r="L108" s="6">
        <v>332.51</v>
      </c>
      <c r="M108" s="31" t="str">
        <f t="shared" si="1"/>
        <v>Large</v>
      </c>
    </row>
    <row r="109" spans="8:13" ht="15.75" customHeight="1">
      <c r="H109" s="37">
        <v>43463</v>
      </c>
      <c r="I109" s="6" t="s">
        <v>158</v>
      </c>
      <c r="J109" s="6" t="s">
        <v>185</v>
      </c>
      <c r="K109" s="6">
        <v>2</v>
      </c>
      <c r="L109" s="6">
        <v>30.34</v>
      </c>
      <c r="M109" s="31" t="str">
        <f t="shared" si="1"/>
        <v>Small</v>
      </c>
    </row>
    <row r="110" spans="8:13" ht="15.75" customHeight="1">
      <c r="H110" s="37">
        <v>43108</v>
      </c>
      <c r="I110" s="6" t="s">
        <v>127</v>
      </c>
      <c r="J110" s="6" t="s">
        <v>205</v>
      </c>
      <c r="K110" s="6">
        <v>3</v>
      </c>
      <c r="L110" s="6">
        <v>43.47</v>
      </c>
      <c r="M110" s="31" t="str">
        <f t="shared" si="1"/>
        <v>Small</v>
      </c>
    </row>
    <row r="111" spans="8:13" ht="15.75" customHeight="1">
      <c r="H111" s="37">
        <v>43216</v>
      </c>
      <c r="I111" s="6" t="s">
        <v>163</v>
      </c>
      <c r="J111" s="6" t="s">
        <v>169</v>
      </c>
      <c r="K111" s="6">
        <v>3</v>
      </c>
      <c r="L111" s="6">
        <v>57.42</v>
      </c>
      <c r="M111" s="31" t="str">
        <f t="shared" si="1"/>
        <v>Small</v>
      </c>
    </row>
    <row r="112" spans="8:13" ht="15.75" customHeight="1">
      <c r="H112" s="37">
        <v>43232</v>
      </c>
      <c r="I112" s="6" t="s">
        <v>160</v>
      </c>
      <c r="J112" s="6" t="s">
        <v>156</v>
      </c>
      <c r="K112" s="6">
        <v>6</v>
      </c>
      <c r="L112" s="6">
        <v>72.23</v>
      </c>
      <c r="M112" s="31" t="str">
        <f t="shared" si="1"/>
        <v>Small</v>
      </c>
    </row>
    <row r="113" spans="8:13" ht="15.75" customHeight="1">
      <c r="H113" s="37">
        <v>43448</v>
      </c>
      <c r="I113" s="6" t="s">
        <v>175</v>
      </c>
      <c r="J113" s="6" t="s">
        <v>210</v>
      </c>
      <c r="K113" s="6">
        <v>4</v>
      </c>
      <c r="L113" s="6">
        <v>76.8</v>
      </c>
      <c r="M113" s="31" t="str">
        <f t="shared" si="1"/>
        <v>Small</v>
      </c>
    </row>
    <row r="114" spans="8:13" ht="15.75" customHeight="1">
      <c r="H114" s="37">
        <v>43194</v>
      </c>
      <c r="I114" s="6" t="s">
        <v>175</v>
      </c>
      <c r="J114" s="6" t="s">
        <v>203</v>
      </c>
      <c r="K114" s="6">
        <v>3</v>
      </c>
      <c r="L114" s="6">
        <v>33.840000000000003</v>
      </c>
      <c r="M114" s="31" t="str">
        <f t="shared" si="1"/>
        <v>Small</v>
      </c>
    </row>
    <row r="115" spans="8:13" ht="15.75" customHeight="1">
      <c r="H115" s="37">
        <v>43385</v>
      </c>
      <c r="I115" s="6" t="s">
        <v>190</v>
      </c>
      <c r="J115" s="6" t="s">
        <v>187</v>
      </c>
      <c r="K115" s="6">
        <v>1</v>
      </c>
      <c r="L115" s="6">
        <v>14.24</v>
      </c>
      <c r="M115" s="31" t="str">
        <f t="shared" si="1"/>
        <v>Small</v>
      </c>
    </row>
    <row r="116" spans="8:13" ht="15.75" customHeight="1">
      <c r="H116" s="37">
        <v>43327</v>
      </c>
      <c r="I116" s="6" t="s">
        <v>135</v>
      </c>
      <c r="J116" s="6" t="s">
        <v>184</v>
      </c>
      <c r="K116" s="6">
        <v>1</v>
      </c>
      <c r="L116" s="6">
        <v>11.5</v>
      </c>
      <c r="M116" s="31" t="str">
        <f t="shared" si="1"/>
        <v>Small</v>
      </c>
    </row>
    <row r="117" spans="8:13" ht="15.75" customHeight="1">
      <c r="H117" s="37">
        <v>43255</v>
      </c>
      <c r="I117" s="6" t="s">
        <v>158</v>
      </c>
      <c r="J117" s="6" t="s">
        <v>184</v>
      </c>
      <c r="K117" s="6">
        <v>4</v>
      </c>
      <c r="L117" s="6">
        <v>40.08</v>
      </c>
      <c r="M117" s="31" t="str">
        <f t="shared" si="1"/>
        <v>Small</v>
      </c>
    </row>
    <row r="118" spans="8:13" ht="15.75" customHeight="1">
      <c r="H118" s="37">
        <v>43310</v>
      </c>
      <c r="I118" s="6" t="s">
        <v>165</v>
      </c>
      <c r="J118" s="6" t="s">
        <v>164</v>
      </c>
      <c r="K118" s="6">
        <v>2</v>
      </c>
      <c r="L118" s="6">
        <v>36.86</v>
      </c>
      <c r="M118" s="31" t="str">
        <f t="shared" si="1"/>
        <v>Small</v>
      </c>
    </row>
    <row r="119" spans="8:13" ht="15.75" customHeight="1">
      <c r="H119" s="37">
        <v>43442</v>
      </c>
      <c r="I119" s="6" t="s">
        <v>163</v>
      </c>
      <c r="J119" s="6" t="s">
        <v>172</v>
      </c>
      <c r="K119" s="6">
        <v>1</v>
      </c>
      <c r="L119" s="6">
        <v>19.010000000000002</v>
      </c>
      <c r="M119" s="31" t="str">
        <f t="shared" si="1"/>
        <v>Small</v>
      </c>
    </row>
    <row r="120" spans="8:13" ht="15.75" customHeight="1">
      <c r="H120" s="37">
        <v>43208</v>
      </c>
      <c r="I120" s="6" t="s">
        <v>135</v>
      </c>
      <c r="J120" s="6" t="s">
        <v>185</v>
      </c>
      <c r="K120" s="6">
        <v>2</v>
      </c>
      <c r="L120" s="6">
        <v>30.48</v>
      </c>
      <c r="M120" s="31" t="str">
        <f t="shared" si="1"/>
        <v>Small</v>
      </c>
    </row>
    <row r="121" spans="8:13" ht="15.75" customHeight="1">
      <c r="H121" s="37">
        <v>43325</v>
      </c>
      <c r="I121" s="6" t="s">
        <v>127</v>
      </c>
      <c r="J121" s="6" t="s">
        <v>185</v>
      </c>
      <c r="K121" s="6">
        <v>3</v>
      </c>
      <c r="L121" s="6">
        <v>35.46</v>
      </c>
      <c r="M121" s="31" t="str">
        <f t="shared" si="1"/>
        <v>Small</v>
      </c>
    </row>
    <row r="122" spans="8:13" ht="15.75" customHeight="1">
      <c r="H122" s="37">
        <v>43379</v>
      </c>
      <c r="I122" s="6" t="s">
        <v>198</v>
      </c>
      <c r="J122" s="6" t="s">
        <v>205</v>
      </c>
      <c r="K122" s="6">
        <v>1</v>
      </c>
      <c r="L122" s="6">
        <v>11.81</v>
      </c>
      <c r="M122" s="31" t="str">
        <f t="shared" si="1"/>
        <v>Small</v>
      </c>
    </row>
    <row r="123" spans="8:13" ht="15.75" customHeight="1">
      <c r="H123" s="37">
        <v>43273</v>
      </c>
      <c r="I123" s="6" t="s">
        <v>158</v>
      </c>
      <c r="J123" s="6" t="s">
        <v>187</v>
      </c>
      <c r="K123" s="6">
        <v>12</v>
      </c>
      <c r="L123" s="6">
        <v>155.4</v>
      </c>
      <c r="M123" s="31" t="str">
        <f t="shared" si="1"/>
        <v>Small</v>
      </c>
    </row>
    <row r="124" spans="8:13" ht="15.75" customHeight="1">
      <c r="H124" s="37">
        <v>43439</v>
      </c>
      <c r="I124" s="6" t="s">
        <v>175</v>
      </c>
      <c r="J124" s="6" t="s">
        <v>162</v>
      </c>
      <c r="K124" s="6">
        <v>2</v>
      </c>
      <c r="L124" s="6">
        <v>27.8</v>
      </c>
      <c r="M124" s="31" t="str">
        <f t="shared" si="1"/>
        <v>Small</v>
      </c>
    </row>
    <row r="125" spans="8:13" ht="15.75" customHeight="1">
      <c r="H125" s="37">
        <v>43294</v>
      </c>
      <c r="I125" s="6" t="s">
        <v>158</v>
      </c>
      <c r="J125" s="6" t="s">
        <v>170</v>
      </c>
      <c r="K125" s="6">
        <v>2</v>
      </c>
      <c r="L125" s="6">
        <v>35.72</v>
      </c>
      <c r="M125" s="31" t="str">
        <f t="shared" si="1"/>
        <v>Small</v>
      </c>
    </row>
    <row r="126" spans="8:13" ht="15.75" customHeight="1">
      <c r="H126" s="37">
        <v>43444</v>
      </c>
      <c r="I126" s="6" t="s">
        <v>160</v>
      </c>
      <c r="J126" s="6" t="s">
        <v>197</v>
      </c>
      <c r="K126" s="6">
        <v>3</v>
      </c>
      <c r="L126" s="6">
        <v>52.47</v>
      </c>
      <c r="M126" s="31" t="str">
        <f t="shared" si="1"/>
        <v>Small</v>
      </c>
    </row>
    <row r="127" spans="8:13" ht="15.75" customHeight="1">
      <c r="H127" s="37">
        <v>43456</v>
      </c>
      <c r="I127" s="6" t="s">
        <v>135</v>
      </c>
      <c r="J127" s="6" t="s">
        <v>211</v>
      </c>
      <c r="K127" s="6">
        <v>1</v>
      </c>
      <c r="L127" s="6">
        <v>11.85</v>
      </c>
      <c r="M127" s="31" t="str">
        <f t="shared" si="1"/>
        <v>Small</v>
      </c>
    </row>
    <row r="128" spans="8:13" ht="15.75" customHeight="1">
      <c r="H128" s="37">
        <v>43305</v>
      </c>
      <c r="I128" s="6" t="s">
        <v>158</v>
      </c>
      <c r="J128" s="6" t="s">
        <v>185</v>
      </c>
      <c r="K128" s="6">
        <v>2</v>
      </c>
      <c r="L128" s="6">
        <v>27.64</v>
      </c>
      <c r="M128" s="31" t="str">
        <f t="shared" si="1"/>
        <v>Small</v>
      </c>
    </row>
    <row r="129" spans="8:13" ht="15.75" customHeight="1">
      <c r="H129" s="37">
        <v>43455</v>
      </c>
      <c r="I129" s="6" t="s">
        <v>190</v>
      </c>
      <c r="J129" s="6" t="s">
        <v>156</v>
      </c>
      <c r="K129" s="6">
        <v>2</v>
      </c>
      <c r="L129" s="6">
        <v>35.28</v>
      </c>
      <c r="M129" s="31" t="str">
        <f t="shared" si="1"/>
        <v>Small</v>
      </c>
    </row>
    <row r="130" spans="8:13" ht="15.75" customHeight="1">
      <c r="H130" s="37">
        <v>43411</v>
      </c>
      <c r="I130" s="6" t="s">
        <v>198</v>
      </c>
      <c r="J130" s="6" t="s">
        <v>169</v>
      </c>
      <c r="K130" s="6">
        <v>1</v>
      </c>
      <c r="L130" s="6">
        <v>13.1</v>
      </c>
      <c r="M130" s="31" t="str">
        <f t="shared" si="1"/>
        <v>Small</v>
      </c>
    </row>
    <row r="131" spans="8:13" ht="15.75" customHeight="1">
      <c r="H131" s="37">
        <v>43177</v>
      </c>
      <c r="I131" s="6" t="s">
        <v>158</v>
      </c>
      <c r="J131" s="6" t="s">
        <v>157</v>
      </c>
      <c r="K131" s="6">
        <v>3</v>
      </c>
      <c r="L131" s="6">
        <v>56.19</v>
      </c>
      <c r="M131" s="31" t="str">
        <f t="shared" si="1"/>
        <v>Small</v>
      </c>
    </row>
    <row r="132" spans="8:13" ht="15.75" customHeight="1">
      <c r="H132" s="37">
        <v>43358</v>
      </c>
      <c r="I132" s="6" t="s">
        <v>135</v>
      </c>
      <c r="J132" s="6" t="s">
        <v>210</v>
      </c>
      <c r="K132" s="6">
        <v>2</v>
      </c>
      <c r="L132" s="6">
        <v>30.52</v>
      </c>
      <c r="M132" s="31" t="str">
        <f t="shared" si="1"/>
        <v>Small</v>
      </c>
    </row>
    <row r="133" spans="8:13" ht="15.75" customHeight="1">
      <c r="H133" s="37">
        <v>43453</v>
      </c>
      <c r="I133" s="6" t="s">
        <v>168</v>
      </c>
      <c r="J133" s="6" t="s">
        <v>202</v>
      </c>
      <c r="K133" s="6">
        <v>1</v>
      </c>
      <c r="L133" s="6">
        <v>12</v>
      </c>
      <c r="M133" s="31" t="str">
        <f t="shared" si="1"/>
        <v>Small</v>
      </c>
    </row>
    <row r="134" spans="8:13" ht="15.75" customHeight="1">
      <c r="H134" s="37">
        <v>43292</v>
      </c>
      <c r="I134" s="6" t="s">
        <v>175</v>
      </c>
      <c r="J134" s="6" t="s">
        <v>156</v>
      </c>
      <c r="K134" s="6">
        <v>2</v>
      </c>
      <c r="L134" s="6">
        <v>34.26</v>
      </c>
      <c r="M134" s="31" t="str">
        <f t="shared" si="1"/>
        <v>Small</v>
      </c>
    </row>
    <row r="135" spans="8:13" ht="15.75" customHeight="1">
      <c r="H135" s="37">
        <v>43257</v>
      </c>
      <c r="I135" s="6" t="s">
        <v>165</v>
      </c>
      <c r="J135" s="6" t="s">
        <v>156</v>
      </c>
      <c r="K135" s="6">
        <v>2</v>
      </c>
      <c r="L135" s="6">
        <v>39.58</v>
      </c>
      <c r="M135" s="31" t="str">
        <f t="shared" si="1"/>
        <v>Small</v>
      </c>
    </row>
    <row r="136" spans="8:13" ht="15.75" customHeight="1">
      <c r="H136" s="37">
        <v>43346</v>
      </c>
      <c r="I136" s="6" t="s">
        <v>175</v>
      </c>
      <c r="J136" s="6" t="s">
        <v>197</v>
      </c>
      <c r="K136" s="6">
        <v>1</v>
      </c>
      <c r="L136" s="6">
        <v>12.38</v>
      </c>
      <c r="M136" s="31" t="str">
        <f t="shared" ref="M136:M199" si="2">IF(L136&gt;250,"Large","Small")</f>
        <v>Small</v>
      </c>
    </row>
    <row r="137" spans="8:13" ht="15.75" customHeight="1">
      <c r="H137" s="37">
        <v>43462</v>
      </c>
      <c r="I137" s="6" t="s">
        <v>175</v>
      </c>
      <c r="J137" s="6" t="s">
        <v>212</v>
      </c>
      <c r="K137" s="6">
        <v>1</v>
      </c>
      <c r="L137" s="6">
        <v>16.38</v>
      </c>
      <c r="M137" s="31" t="str">
        <f t="shared" si="2"/>
        <v>Small</v>
      </c>
    </row>
    <row r="138" spans="8:13" ht="15.75" customHeight="1">
      <c r="H138" s="37">
        <v>43461</v>
      </c>
      <c r="I138" s="6" t="s">
        <v>160</v>
      </c>
      <c r="J138" s="6" t="s">
        <v>189</v>
      </c>
      <c r="K138" s="6">
        <v>1</v>
      </c>
      <c r="L138" s="6">
        <v>12.72</v>
      </c>
      <c r="M138" s="31" t="str">
        <f t="shared" si="2"/>
        <v>Small</v>
      </c>
    </row>
    <row r="139" spans="8:13" ht="15.75" customHeight="1">
      <c r="H139" s="37">
        <v>43174</v>
      </c>
      <c r="I139" s="6" t="s">
        <v>141</v>
      </c>
      <c r="J139" s="6" t="s">
        <v>156</v>
      </c>
      <c r="K139" s="6">
        <v>2</v>
      </c>
      <c r="L139" s="6">
        <v>27.74</v>
      </c>
      <c r="M139" s="31" t="str">
        <f t="shared" si="2"/>
        <v>Small</v>
      </c>
    </row>
    <row r="140" spans="8:13" ht="15.75" customHeight="1">
      <c r="H140" s="37">
        <v>43169</v>
      </c>
      <c r="I140" s="6" t="s">
        <v>158</v>
      </c>
      <c r="J140" s="6" t="s">
        <v>156</v>
      </c>
      <c r="K140" s="6">
        <v>3</v>
      </c>
      <c r="L140" s="6">
        <v>38.85</v>
      </c>
      <c r="M140" s="31" t="str">
        <f t="shared" si="2"/>
        <v>Small</v>
      </c>
    </row>
    <row r="141" spans="8:13" ht="15.75" customHeight="1">
      <c r="H141" s="37">
        <v>43454</v>
      </c>
      <c r="I141" s="6" t="s">
        <v>171</v>
      </c>
      <c r="J141" s="6" t="s">
        <v>166</v>
      </c>
      <c r="K141" s="6">
        <v>1</v>
      </c>
      <c r="L141" s="6">
        <v>17.25</v>
      </c>
      <c r="M141" s="31" t="str">
        <f t="shared" si="2"/>
        <v>Small</v>
      </c>
    </row>
    <row r="142" spans="8:13" ht="15.75" customHeight="1">
      <c r="H142" s="37">
        <v>43445</v>
      </c>
      <c r="I142" s="6" t="s">
        <v>171</v>
      </c>
      <c r="J142" s="6" t="s">
        <v>172</v>
      </c>
      <c r="K142" s="6">
        <v>3</v>
      </c>
      <c r="L142" s="6">
        <v>54.84</v>
      </c>
      <c r="M142" s="31" t="str">
        <f t="shared" si="2"/>
        <v>Small</v>
      </c>
    </row>
    <row r="143" spans="8:13" ht="15.75" customHeight="1">
      <c r="H143" s="37">
        <v>43421</v>
      </c>
      <c r="I143" s="6" t="s">
        <v>163</v>
      </c>
      <c r="J143" s="6" t="s">
        <v>156</v>
      </c>
      <c r="K143" s="6">
        <v>2</v>
      </c>
      <c r="L143" s="6">
        <v>28.82</v>
      </c>
      <c r="M143" s="31" t="str">
        <f t="shared" si="2"/>
        <v>Small</v>
      </c>
    </row>
    <row r="144" spans="8:13" ht="15.75" customHeight="1">
      <c r="H144" s="37">
        <v>43379</v>
      </c>
      <c r="I144" s="6" t="s">
        <v>190</v>
      </c>
      <c r="J144" s="6" t="s">
        <v>207</v>
      </c>
      <c r="K144" s="6">
        <v>2</v>
      </c>
      <c r="L144" s="6">
        <v>29.82</v>
      </c>
      <c r="M144" s="31" t="str">
        <f t="shared" si="2"/>
        <v>Small</v>
      </c>
    </row>
    <row r="145" spans="8:13" ht="15.75" customHeight="1">
      <c r="H145" s="37">
        <v>43131</v>
      </c>
      <c r="I145" s="6" t="s">
        <v>127</v>
      </c>
      <c r="J145" s="6" t="s">
        <v>156</v>
      </c>
      <c r="K145" s="6">
        <v>1</v>
      </c>
      <c r="L145" s="6">
        <v>19.34</v>
      </c>
      <c r="M145" s="31" t="str">
        <f t="shared" si="2"/>
        <v>Small</v>
      </c>
    </row>
    <row r="146" spans="8:13" ht="15.75" customHeight="1">
      <c r="H146" s="37">
        <v>43275</v>
      </c>
      <c r="I146" s="6" t="s">
        <v>175</v>
      </c>
      <c r="J146" s="6" t="s">
        <v>207</v>
      </c>
      <c r="K146" s="6">
        <v>1</v>
      </c>
      <c r="L146" s="6">
        <v>13.08</v>
      </c>
      <c r="M146" s="31" t="str">
        <f t="shared" si="2"/>
        <v>Small</v>
      </c>
    </row>
    <row r="147" spans="8:13" ht="15.75" customHeight="1">
      <c r="H147" s="37">
        <v>43423</v>
      </c>
      <c r="I147" s="6" t="s">
        <v>158</v>
      </c>
      <c r="J147" s="6" t="s">
        <v>194</v>
      </c>
      <c r="K147" s="6">
        <v>5</v>
      </c>
      <c r="L147" s="6">
        <v>82.32</v>
      </c>
      <c r="M147" s="31" t="str">
        <f t="shared" si="2"/>
        <v>Small</v>
      </c>
    </row>
    <row r="148" spans="8:13" ht="15.75" customHeight="1">
      <c r="H148" s="37">
        <v>43415</v>
      </c>
      <c r="I148" s="6" t="s">
        <v>168</v>
      </c>
      <c r="J148" s="6" t="s">
        <v>156</v>
      </c>
      <c r="K148" s="6">
        <v>2</v>
      </c>
      <c r="L148" s="6">
        <v>24.88</v>
      </c>
      <c r="M148" s="31" t="str">
        <f t="shared" si="2"/>
        <v>Small</v>
      </c>
    </row>
    <row r="149" spans="8:13" ht="15.75" customHeight="1">
      <c r="H149" s="37">
        <v>43363</v>
      </c>
      <c r="I149" s="6" t="s">
        <v>160</v>
      </c>
      <c r="J149" s="6" t="s">
        <v>187</v>
      </c>
      <c r="K149" s="6">
        <v>2</v>
      </c>
      <c r="L149" s="6">
        <v>22.54</v>
      </c>
      <c r="M149" s="31" t="str">
        <f t="shared" si="2"/>
        <v>Small</v>
      </c>
    </row>
    <row r="150" spans="8:13" ht="15.75" customHeight="1">
      <c r="H150" s="37">
        <v>43180</v>
      </c>
      <c r="I150" s="6" t="s">
        <v>168</v>
      </c>
      <c r="J150" s="6" t="s">
        <v>209</v>
      </c>
      <c r="K150" s="6">
        <v>2</v>
      </c>
      <c r="L150" s="6">
        <v>23.56</v>
      </c>
      <c r="M150" s="31" t="str">
        <f t="shared" si="2"/>
        <v>Small</v>
      </c>
    </row>
    <row r="151" spans="8:13" ht="15.75" customHeight="1">
      <c r="H151" s="37">
        <v>43432</v>
      </c>
      <c r="I151" s="6" t="s">
        <v>165</v>
      </c>
      <c r="J151" s="6" t="s">
        <v>156</v>
      </c>
      <c r="K151" s="6">
        <v>2</v>
      </c>
      <c r="L151" s="6">
        <v>23.84</v>
      </c>
      <c r="M151" s="31" t="str">
        <f t="shared" si="2"/>
        <v>Small</v>
      </c>
    </row>
    <row r="152" spans="8:13" ht="15.75" customHeight="1">
      <c r="H152" s="37">
        <v>43195</v>
      </c>
      <c r="I152" s="6" t="s">
        <v>135</v>
      </c>
      <c r="J152" s="6" t="s">
        <v>172</v>
      </c>
      <c r="K152" s="6">
        <v>2</v>
      </c>
      <c r="L152" s="6">
        <v>37.840000000000003</v>
      </c>
      <c r="M152" s="31" t="str">
        <f t="shared" si="2"/>
        <v>Small</v>
      </c>
    </row>
    <row r="153" spans="8:13" ht="15.75" customHeight="1">
      <c r="H153" s="37">
        <v>43323</v>
      </c>
      <c r="I153" s="6" t="s">
        <v>168</v>
      </c>
      <c r="J153" s="6" t="s">
        <v>183</v>
      </c>
      <c r="K153" s="6">
        <v>1</v>
      </c>
      <c r="L153" s="6">
        <v>16.66</v>
      </c>
      <c r="M153" s="31" t="str">
        <f t="shared" si="2"/>
        <v>Small</v>
      </c>
    </row>
    <row r="154" spans="8:13" ht="15.75" customHeight="1">
      <c r="H154" s="37">
        <v>43454</v>
      </c>
      <c r="I154" s="6" t="s">
        <v>158</v>
      </c>
      <c r="J154" s="6" t="s">
        <v>156</v>
      </c>
      <c r="K154" s="6">
        <v>2</v>
      </c>
      <c r="L154" s="6">
        <v>22.44</v>
      </c>
      <c r="M154" s="31" t="str">
        <f t="shared" si="2"/>
        <v>Small</v>
      </c>
    </row>
    <row r="155" spans="8:13" ht="15.75" customHeight="1">
      <c r="H155" s="37">
        <v>43119</v>
      </c>
      <c r="I155" s="6" t="s">
        <v>127</v>
      </c>
      <c r="J155" s="6" t="s">
        <v>213</v>
      </c>
      <c r="K155" s="6">
        <v>1</v>
      </c>
      <c r="L155" s="6">
        <v>11.71</v>
      </c>
      <c r="M155" s="31" t="str">
        <f t="shared" si="2"/>
        <v>Small</v>
      </c>
    </row>
    <row r="156" spans="8:13" ht="15.75" customHeight="1">
      <c r="H156" s="37">
        <v>43168</v>
      </c>
      <c r="I156" s="6" t="s">
        <v>141</v>
      </c>
      <c r="J156" s="6" t="s">
        <v>195</v>
      </c>
      <c r="K156" s="6">
        <v>2</v>
      </c>
      <c r="L156" s="6">
        <v>28.7</v>
      </c>
      <c r="M156" s="31" t="str">
        <f t="shared" si="2"/>
        <v>Small</v>
      </c>
    </row>
    <row r="157" spans="8:13" ht="15.75" customHeight="1">
      <c r="H157" s="37">
        <v>43304</v>
      </c>
      <c r="I157" s="6" t="s">
        <v>158</v>
      </c>
      <c r="J157" s="6" t="s">
        <v>214</v>
      </c>
      <c r="K157" s="6">
        <v>41</v>
      </c>
      <c r="L157" s="6">
        <v>277.69</v>
      </c>
      <c r="M157" s="31" t="str">
        <f t="shared" si="2"/>
        <v>Large</v>
      </c>
    </row>
    <row r="158" spans="8:13" ht="15.75" customHeight="1">
      <c r="H158" s="37">
        <v>43355</v>
      </c>
      <c r="I158" s="6" t="s">
        <v>175</v>
      </c>
      <c r="J158" s="6" t="s">
        <v>184</v>
      </c>
      <c r="K158" s="6">
        <v>3</v>
      </c>
      <c r="L158" s="6">
        <v>52.44</v>
      </c>
      <c r="M158" s="31" t="str">
        <f t="shared" si="2"/>
        <v>Small</v>
      </c>
    </row>
    <row r="159" spans="8:13" ht="15.75" customHeight="1">
      <c r="H159" s="37">
        <v>43324</v>
      </c>
      <c r="I159" s="6" t="s">
        <v>141</v>
      </c>
      <c r="J159" s="6" t="s">
        <v>156</v>
      </c>
      <c r="K159" s="6">
        <v>2</v>
      </c>
      <c r="L159" s="6">
        <v>29.34</v>
      </c>
      <c r="M159" s="31" t="str">
        <f t="shared" si="2"/>
        <v>Small</v>
      </c>
    </row>
    <row r="160" spans="8:13" ht="15.75" customHeight="1">
      <c r="H160" s="37">
        <v>43361</v>
      </c>
      <c r="I160" s="6" t="s">
        <v>158</v>
      </c>
      <c r="J160" s="6" t="s">
        <v>156</v>
      </c>
      <c r="K160" s="6">
        <v>2</v>
      </c>
      <c r="L160" s="6">
        <v>21.06</v>
      </c>
      <c r="M160" s="31" t="str">
        <f t="shared" si="2"/>
        <v>Small</v>
      </c>
    </row>
    <row r="161" spans="8:13" ht="15.75" customHeight="1">
      <c r="H161" s="37">
        <v>43222</v>
      </c>
      <c r="I161" s="6" t="s">
        <v>160</v>
      </c>
      <c r="J161" s="6" t="s">
        <v>215</v>
      </c>
      <c r="K161" s="6">
        <v>1</v>
      </c>
      <c r="L161" s="6">
        <v>15.14</v>
      </c>
      <c r="M161" s="31" t="str">
        <f t="shared" si="2"/>
        <v>Small</v>
      </c>
    </row>
    <row r="162" spans="8:13" ht="15.75" customHeight="1">
      <c r="H162" s="37">
        <v>43454</v>
      </c>
      <c r="I162" s="6" t="s">
        <v>135</v>
      </c>
      <c r="J162" s="6" t="s">
        <v>172</v>
      </c>
      <c r="K162" s="6">
        <v>1</v>
      </c>
      <c r="L162" s="6">
        <v>17.739999999999998</v>
      </c>
      <c r="M162" s="31" t="str">
        <f t="shared" si="2"/>
        <v>Small</v>
      </c>
    </row>
    <row r="163" spans="8:13" ht="15.75" customHeight="1">
      <c r="H163" s="37">
        <v>43456</v>
      </c>
      <c r="I163" s="6" t="s">
        <v>158</v>
      </c>
      <c r="J163" s="6" t="s">
        <v>209</v>
      </c>
      <c r="K163" s="6">
        <v>2</v>
      </c>
      <c r="L163" s="6">
        <v>26.02</v>
      </c>
      <c r="M163" s="31" t="str">
        <f t="shared" si="2"/>
        <v>Small</v>
      </c>
    </row>
    <row r="164" spans="8:13" ht="15.75" customHeight="1">
      <c r="H164" s="37">
        <v>43252</v>
      </c>
      <c r="I164" s="6" t="s">
        <v>175</v>
      </c>
      <c r="J164" s="6" t="s">
        <v>184</v>
      </c>
      <c r="K164" s="6">
        <v>1</v>
      </c>
      <c r="L164" s="6">
        <v>18.940000000000001</v>
      </c>
      <c r="M164" s="31" t="str">
        <f t="shared" si="2"/>
        <v>Small</v>
      </c>
    </row>
    <row r="165" spans="8:13" ht="15.75" customHeight="1">
      <c r="H165" s="37">
        <v>43221</v>
      </c>
      <c r="I165" s="6" t="s">
        <v>216</v>
      </c>
      <c r="J165" s="6" t="s">
        <v>210</v>
      </c>
      <c r="K165" s="6">
        <v>3</v>
      </c>
      <c r="L165" s="6">
        <v>37.020000000000003</v>
      </c>
      <c r="M165" s="31" t="str">
        <f t="shared" si="2"/>
        <v>Small</v>
      </c>
    </row>
    <row r="166" spans="8:13" ht="15.75" customHeight="1">
      <c r="H166" s="37">
        <v>43267</v>
      </c>
      <c r="I166" s="6" t="s">
        <v>175</v>
      </c>
      <c r="J166" s="6" t="s">
        <v>170</v>
      </c>
      <c r="K166" s="6">
        <v>1</v>
      </c>
      <c r="L166" s="6">
        <v>19.43</v>
      </c>
      <c r="M166" s="31" t="str">
        <f t="shared" si="2"/>
        <v>Small</v>
      </c>
    </row>
    <row r="167" spans="8:13" ht="15.75" customHeight="1">
      <c r="H167" s="37">
        <v>43386</v>
      </c>
      <c r="I167" s="6" t="s">
        <v>135</v>
      </c>
      <c r="J167" s="6" t="s">
        <v>212</v>
      </c>
      <c r="K167" s="6">
        <v>2</v>
      </c>
      <c r="L167" s="6">
        <v>37.76</v>
      </c>
      <c r="M167" s="31" t="str">
        <f t="shared" si="2"/>
        <v>Small</v>
      </c>
    </row>
    <row r="168" spans="8:13" ht="15.75" customHeight="1">
      <c r="H168" s="37">
        <v>43440</v>
      </c>
      <c r="I168" s="6" t="s">
        <v>171</v>
      </c>
      <c r="J168" s="6" t="s">
        <v>194</v>
      </c>
      <c r="K168" s="6">
        <v>2</v>
      </c>
      <c r="L168" s="6">
        <v>34.64</v>
      </c>
      <c r="M168" s="31" t="str">
        <f t="shared" si="2"/>
        <v>Small</v>
      </c>
    </row>
    <row r="169" spans="8:13" ht="15.75" customHeight="1">
      <c r="H169" s="37">
        <v>43416</v>
      </c>
      <c r="I169" s="6" t="s">
        <v>158</v>
      </c>
      <c r="J169" s="6" t="s">
        <v>217</v>
      </c>
      <c r="K169" s="6">
        <v>2</v>
      </c>
      <c r="L169" s="6">
        <v>21.96</v>
      </c>
      <c r="M169" s="31" t="str">
        <f t="shared" si="2"/>
        <v>Small</v>
      </c>
    </row>
    <row r="170" spans="8:13" ht="15.75" customHeight="1">
      <c r="H170" s="37">
        <v>43276</v>
      </c>
      <c r="I170" s="6" t="s">
        <v>158</v>
      </c>
      <c r="J170" s="6" t="s">
        <v>185</v>
      </c>
      <c r="K170" s="6">
        <v>2</v>
      </c>
      <c r="L170" s="6">
        <v>24.78</v>
      </c>
      <c r="M170" s="31" t="str">
        <f t="shared" si="2"/>
        <v>Small</v>
      </c>
    </row>
    <row r="171" spans="8:13" ht="15.75" customHeight="1">
      <c r="H171" s="37">
        <v>43327</v>
      </c>
      <c r="I171" s="6" t="s">
        <v>135</v>
      </c>
      <c r="J171" s="6" t="s">
        <v>156</v>
      </c>
      <c r="K171" s="6">
        <v>3</v>
      </c>
      <c r="L171" s="6">
        <v>45.48</v>
      </c>
      <c r="M171" s="31" t="str">
        <f t="shared" si="2"/>
        <v>Small</v>
      </c>
    </row>
    <row r="172" spans="8:13" ht="15.75" customHeight="1">
      <c r="H172" s="37">
        <v>43199</v>
      </c>
      <c r="I172" s="6" t="s">
        <v>160</v>
      </c>
      <c r="J172" s="6" t="s">
        <v>182</v>
      </c>
      <c r="K172" s="6">
        <v>4</v>
      </c>
      <c r="L172" s="6">
        <v>65.92</v>
      </c>
      <c r="M172" s="31" t="str">
        <f t="shared" si="2"/>
        <v>Small</v>
      </c>
    </row>
    <row r="173" spans="8:13" ht="15.75" customHeight="1">
      <c r="H173" s="37">
        <v>43142</v>
      </c>
      <c r="I173" s="6" t="s">
        <v>218</v>
      </c>
      <c r="J173" s="6" t="s">
        <v>164</v>
      </c>
      <c r="K173" s="6">
        <v>1</v>
      </c>
      <c r="L173" s="6">
        <v>19.350000000000001</v>
      </c>
      <c r="M173" s="31" t="str">
        <f t="shared" si="2"/>
        <v>Small</v>
      </c>
    </row>
    <row r="174" spans="8:13" ht="15.75" customHeight="1">
      <c r="H174" s="37">
        <v>43330</v>
      </c>
      <c r="I174" s="6" t="s">
        <v>141</v>
      </c>
      <c r="J174" s="6" t="s">
        <v>159</v>
      </c>
      <c r="K174" s="6">
        <v>1</v>
      </c>
      <c r="L174" s="6">
        <v>17.75</v>
      </c>
      <c r="M174" s="31" t="str">
        <f t="shared" si="2"/>
        <v>Small</v>
      </c>
    </row>
    <row r="175" spans="8:13" ht="15.75" customHeight="1">
      <c r="H175" s="37">
        <v>43449</v>
      </c>
      <c r="I175" s="6" t="s">
        <v>127</v>
      </c>
      <c r="J175" s="6" t="s">
        <v>156</v>
      </c>
      <c r="K175" s="6">
        <v>2</v>
      </c>
      <c r="L175" s="6">
        <v>38.92</v>
      </c>
      <c r="M175" s="31" t="str">
        <f t="shared" si="2"/>
        <v>Small</v>
      </c>
    </row>
    <row r="176" spans="8:13" ht="15.75" customHeight="1">
      <c r="H176" s="37">
        <v>43443</v>
      </c>
      <c r="I176" s="6" t="s">
        <v>190</v>
      </c>
      <c r="J176" s="6" t="s">
        <v>214</v>
      </c>
      <c r="K176" s="6">
        <v>48</v>
      </c>
      <c r="L176" s="6">
        <v>391.27</v>
      </c>
      <c r="M176" s="31" t="str">
        <f t="shared" si="2"/>
        <v>Large</v>
      </c>
    </row>
    <row r="177" spans="8:13" ht="15.75" customHeight="1">
      <c r="H177" s="37">
        <v>43456</v>
      </c>
      <c r="I177" s="6" t="s">
        <v>163</v>
      </c>
      <c r="J177" s="6" t="s">
        <v>219</v>
      </c>
      <c r="K177" s="6">
        <v>2</v>
      </c>
      <c r="L177" s="6">
        <v>24.26</v>
      </c>
      <c r="M177" s="31" t="str">
        <f t="shared" si="2"/>
        <v>Small</v>
      </c>
    </row>
    <row r="178" spans="8:13" ht="15.75" customHeight="1">
      <c r="H178" s="37">
        <v>43427</v>
      </c>
      <c r="I178" s="6" t="s">
        <v>168</v>
      </c>
      <c r="J178" s="6" t="s">
        <v>208</v>
      </c>
      <c r="K178" s="6">
        <v>2</v>
      </c>
      <c r="L178" s="6">
        <v>34</v>
      </c>
      <c r="M178" s="31" t="str">
        <f t="shared" si="2"/>
        <v>Small</v>
      </c>
    </row>
    <row r="179" spans="8:13" ht="15.75" customHeight="1">
      <c r="H179" s="37">
        <v>43376</v>
      </c>
      <c r="I179" s="6" t="s">
        <v>141</v>
      </c>
      <c r="J179" s="6" t="s">
        <v>180</v>
      </c>
      <c r="K179" s="6">
        <v>2</v>
      </c>
      <c r="L179" s="6">
        <v>31.74</v>
      </c>
      <c r="M179" s="31" t="str">
        <f t="shared" si="2"/>
        <v>Small</v>
      </c>
    </row>
    <row r="180" spans="8:13" ht="15.75" customHeight="1">
      <c r="H180" s="37">
        <v>43313</v>
      </c>
      <c r="I180" s="6" t="s">
        <v>141</v>
      </c>
      <c r="J180" s="6" t="s">
        <v>220</v>
      </c>
      <c r="K180" s="6">
        <v>3</v>
      </c>
      <c r="L180" s="6">
        <v>52.14</v>
      </c>
      <c r="M180" s="31" t="str">
        <f t="shared" si="2"/>
        <v>Small</v>
      </c>
    </row>
    <row r="181" spans="8:13" ht="15.75" customHeight="1">
      <c r="H181" s="37">
        <v>43418</v>
      </c>
      <c r="I181" s="6" t="s">
        <v>168</v>
      </c>
      <c r="J181" s="6" t="s">
        <v>221</v>
      </c>
      <c r="K181" s="6">
        <v>4</v>
      </c>
      <c r="L181" s="6">
        <v>40</v>
      </c>
      <c r="M181" s="31" t="str">
        <f t="shared" si="2"/>
        <v>Small</v>
      </c>
    </row>
    <row r="182" spans="8:13" ht="15.75" customHeight="1">
      <c r="H182" s="37">
        <v>43315</v>
      </c>
      <c r="I182" s="6" t="s">
        <v>135</v>
      </c>
      <c r="J182" s="6" t="s">
        <v>205</v>
      </c>
      <c r="K182" s="6">
        <v>2</v>
      </c>
      <c r="L182" s="6">
        <v>26.78</v>
      </c>
      <c r="M182" s="31" t="str">
        <f t="shared" si="2"/>
        <v>Small</v>
      </c>
    </row>
    <row r="183" spans="8:13" ht="15.75" customHeight="1">
      <c r="H183" s="37">
        <v>43339</v>
      </c>
      <c r="I183" s="6" t="s">
        <v>175</v>
      </c>
      <c r="J183" s="6" t="s">
        <v>202</v>
      </c>
      <c r="K183" s="6">
        <v>1</v>
      </c>
      <c r="L183" s="6">
        <v>14.96</v>
      </c>
      <c r="M183" s="31" t="str">
        <f t="shared" si="2"/>
        <v>Small</v>
      </c>
    </row>
    <row r="184" spans="8:13" ht="15.75" customHeight="1">
      <c r="H184" s="37">
        <v>43462</v>
      </c>
      <c r="I184" s="6" t="s">
        <v>198</v>
      </c>
      <c r="J184" s="6" t="s">
        <v>184</v>
      </c>
      <c r="K184" s="6">
        <v>1</v>
      </c>
      <c r="L184" s="6">
        <v>16.11</v>
      </c>
      <c r="M184" s="31" t="str">
        <f t="shared" si="2"/>
        <v>Small</v>
      </c>
    </row>
    <row r="185" spans="8:13" ht="15.75" customHeight="1">
      <c r="H185" s="37">
        <v>43436</v>
      </c>
      <c r="I185" s="6" t="s">
        <v>141</v>
      </c>
      <c r="J185" s="6" t="s">
        <v>187</v>
      </c>
      <c r="K185" s="6">
        <v>2</v>
      </c>
      <c r="L185" s="6">
        <v>34.14</v>
      </c>
      <c r="M185" s="31" t="str">
        <f t="shared" si="2"/>
        <v>Small</v>
      </c>
    </row>
    <row r="186" spans="8:13" ht="15.75" customHeight="1">
      <c r="H186" s="37">
        <v>43427</v>
      </c>
      <c r="I186" s="6" t="s">
        <v>165</v>
      </c>
      <c r="J186" s="6" t="s">
        <v>222</v>
      </c>
      <c r="K186" s="6">
        <v>3</v>
      </c>
      <c r="L186" s="6">
        <v>46.41</v>
      </c>
      <c r="M186" s="31" t="str">
        <f t="shared" si="2"/>
        <v>Small</v>
      </c>
    </row>
    <row r="187" spans="8:13" ht="15.75" customHeight="1">
      <c r="H187" s="37">
        <v>43421</v>
      </c>
      <c r="I187" s="6" t="s">
        <v>158</v>
      </c>
      <c r="J187" s="6" t="s">
        <v>185</v>
      </c>
      <c r="K187" s="6">
        <v>2</v>
      </c>
      <c r="L187" s="6">
        <v>28.38</v>
      </c>
      <c r="M187" s="31" t="str">
        <f t="shared" si="2"/>
        <v>Small</v>
      </c>
    </row>
    <row r="188" spans="8:13" ht="15.75" customHeight="1">
      <c r="H188" s="37">
        <v>43325</v>
      </c>
      <c r="I188" s="6" t="s">
        <v>168</v>
      </c>
      <c r="J188" s="6" t="s">
        <v>195</v>
      </c>
      <c r="K188" s="6">
        <v>2</v>
      </c>
      <c r="L188" s="6">
        <v>29.22</v>
      </c>
      <c r="M188" s="31" t="str">
        <f t="shared" si="2"/>
        <v>Small</v>
      </c>
    </row>
    <row r="189" spans="8:13" ht="15.75" customHeight="1">
      <c r="H189" s="37">
        <v>43139</v>
      </c>
      <c r="I189" s="6" t="s">
        <v>158</v>
      </c>
      <c r="J189" s="6" t="s">
        <v>184</v>
      </c>
      <c r="K189" s="6">
        <v>4</v>
      </c>
      <c r="L189" s="6">
        <v>72.52</v>
      </c>
      <c r="M189" s="31" t="str">
        <f t="shared" si="2"/>
        <v>Small</v>
      </c>
    </row>
    <row r="190" spans="8:13" ht="15.75" customHeight="1">
      <c r="H190" s="37">
        <v>43415</v>
      </c>
      <c r="I190" s="6" t="s">
        <v>158</v>
      </c>
      <c r="J190" s="6" t="s">
        <v>170</v>
      </c>
      <c r="K190" s="6">
        <v>4</v>
      </c>
      <c r="L190" s="6">
        <v>63.12</v>
      </c>
      <c r="M190" s="31" t="str">
        <f t="shared" si="2"/>
        <v>Small</v>
      </c>
    </row>
    <row r="191" spans="8:13" ht="15.75" customHeight="1">
      <c r="H191" s="37">
        <v>43462</v>
      </c>
      <c r="I191" s="6" t="s">
        <v>141</v>
      </c>
      <c r="J191" s="6" t="s">
        <v>156</v>
      </c>
      <c r="K191" s="6">
        <v>2</v>
      </c>
      <c r="L191" s="6">
        <v>38.9</v>
      </c>
      <c r="M191" s="31" t="str">
        <f t="shared" si="2"/>
        <v>Small</v>
      </c>
    </row>
    <row r="192" spans="8:13" ht="15.75" customHeight="1">
      <c r="H192" s="37">
        <v>43142</v>
      </c>
      <c r="I192" s="6" t="s">
        <v>223</v>
      </c>
      <c r="J192" s="6" t="s">
        <v>192</v>
      </c>
      <c r="K192" s="6">
        <v>1</v>
      </c>
      <c r="L192" s="6">
        <v>13.49</v>
      </c>
      <c r="M192" s="31" t="str">
        <f t="shared" si="2"/>
        <v>Small</v>
      </c>
    </row>
    <row r="193" spans="8:13" ht="15.75" customHeight="1">
      <c r="H193" s="37">
        <v>43228</v>
      </c>
      <c r="I193" s="6" t="s">
        <v>135</v>
      </c>
      <c r="J193" s="6" t="s">
        <v>156</v>
      </c>
      <c r="K193" s="6">
        <v>50</v>
      </c>
      <c r="L193" s="6">
        <v>325.64</v>
      </c>
      <c r="M193" s="31" t="str">
        <f t="shared" si="2"/>
        <v>Large</v>
      </c>
    </row>
    <row r="194" spans="8:13" ht="15.75" customHeight="1">
      <c r="H194" s="37">
        <v>43316</v>
      </c>
      <c r="I194" s="6" t="s">
        <v>224</v>
      </c>
      <c r="J194" s="6" t="s">
        <v>225</v>
      </c>
      <c r="K194" s="6">
        <v>4</v>
      </c>
      <c r="L194" s="6">
        <v>56.04</v>
      </c>
      <c r="M194" s="31" t="str">
        <f t="shared" si="2"/>
        <v>Small</v>
      </c>
    </row>
    <row r="195" spans="8:13" ht="15.75" customHeight="1">
      <c r="H195" s="37">
        <v>43302</v>
      </c>
      <c r="I195" s="6" t="s">
        <v>168</v>
      </c>
      <c r="J195" s="6" t="s">
        <v>194</v>
      </c>
      <c r="K195" s="6">
        <v>2</v>
      </c>
      <c r="L195" s="6">
        <v>23.98</v>
      </c>
      <c r="M195" s="31" t="str">
        <f t="shared" si="2"/>
        <v>Small</v>
      </c>
    </row>
    <row r="196" spans="8:13" ht="15.75" customHeight="1">
      <c r="H196" s="37">
        <v>43435</v>
      </c>
      <c r="I196" s="6" t="s">
        <v>127</v>
      </c>
      <c r="J196" s="6" t="s">
        <v>157</v>
      </c>
      <c r="K196" s="6">
        <v>2</v>
      </c>
      <c r="L196" s="6">
        <v>35.86</v>
      </c>
      <c r="M196" s="31" t="str">
        <f t="shared" si="2"/>
        <v>Small</v>
      </c>
    </row>
    <row r="197" spans="8:13" ht="15.75" customHeight="1">
      <c r="H197" s="37">
        <v>43462</v>
      </c>
      <c r="I197" s="6" t="s">
        <v>216</v>
      </c>
      <c r="J197" s="6" t="s">
        <v>162</v>
      </c>
      <c r="K197" s="6">
        <v>31</v>
      </c>
      <c r="L197" s="6">
        <v>303.5</v>
      </c>
      <c r="M197" s="31" t="str">
        <f t="shared" si="2"/>
        <v>Large</v>
      </c>
    </row>
    <row r="198" spans="8:13" ht="15.75" customHeight="1">
      <c r="H198" s="37">
        <v>43299</v>
      </c>
      <c r="I198" s="6" t="s">
        <v>171</v>
      </c>
      <c r="J198" s="6" t="s">
        <v>184</v>
      </c>
      <c r="K198" s="6">
        <v>3</v>
      </c>
      <c r="L198" s="6">
        <v>36.9</v>
      </c>
      <c r="M198" s="31" t="str">
        <f t="shared" si="2"/>
        <v>Small</v>
      </c>
    </row>
    <row r="199" spans="8:13" ht="15.75" customHeight="1">
      <c r="H199" s="37">
        <v>43223</v>
      </c>
      <c r="I199" s="6" t="s">
        <v>158</v>
      </c>
      <c r="J199" s="6" t="s">
        <v>184</v>
      </c>
      <c r="K199" s="6">
        <v>1</v>
      </c>
      <c r="L199" s="6">
        <v>16.3</v>
      </c>
      <c r="M199" s="31" t="str">
        <f t="shared" si="2"/>
        <v>Small</v>
      </c>
    </row>
    <row r="200" spans="8:13" ht="15.75" customHeight="1">
      <c r="H200" s="37">
        <v>43192</v>
      </c>
      <c r="I200" s="6" t="s">
        <v>198</v>
      </c>
      <c r="J200" s="6" t="s">
        <v>185</v>
      </c>
      <c r="K200" s="6">
        <v>4</v>
      </c>
      <c r="L200" s="6">
        <v>60.76</v>
      </c>
      <c r="M200" s="31" t="str">
        <f t="shared" ref="M200:M263" si="3">IF(L200&gt;250,"Large","Small")</f>
        <v>Small</v>
      </c>
    </row>
    <row r="201" spans="8:13" ht="15.75" customHeight="1">
      <c r="H201" s="37">
        <v>43383</v>
      </c>
      <c r="I201" s="6" t="s">
        <v>165</v>
      </c>
      <c r="J201" s="6" t="s">
        <v>162</v>
      </c>
      <c r="K201" s="6">
        <v>3</v>
      </c>
      <c r="L201" s="6">
        <v>58.62</v>
      </c>
      <c r="M201" s="31" t="str">
        <f t="shared" si="3"/>
        <v>Small</v>
      </c>
    </row>
    <row r="202" spans="8:13" ht="15.75" customHeight="1">
      <c r="H202" s="37">
        <v>43417</v>
      </c>
      <c r="I202" s="6" t="s">
        <v>160</v>
      </c>
      <c r="J202" s="6" t="s">
        <v>195</v>
      </c>
      <c r="K202" s="6">
        <v>2</v>
      </c>
      <c r="L202" s="6">
        <v>38.340000000000003</v>
      </c>
      <c r="M202" s="31" t="str">
        <f t="shared" si="3"/>
        <v>Small</v>
      </c>
    </row>
    <row r="203" spans="8:13" ht="15.75" customHeight="1">
      <c r="H203" s="37">
        <v>43366</v>
      </c>
      <c r="I203" s="6" t="s">
        <v>168</v>
      </c>
      <c r="J203" s="6" t="s">
        <v>226</v>
      </c>
      <c r="K203" s="6">
        <v>2</v>
      </c>
      <c r="L203" s="6">
        <v>26.74</v>
      </c>
      <c r="M203" s="31" t="str">
        <f t="shared" si="3"/>
        <v>Small</v>
      </c>
    </row>
    <row r="204" spans="8:13" ht="15.75" customHeight="1">
      <c r="H204" s="37">
        <v>43310</v>
      </c>
      <c r="I204" s="6" t="s">
        <v>175</v>
      </c>
      <c r="J204" s="6" t="s">
        <v>156</v>
      </c>
      <c r="K204" s="6">
        <v>3</v>
      </c>
      <c r="L204" s="6">
        <v>34.86</v>
      </c>
      <c r="M204" s="31" t="str">
        <f t="shared" si="3"/>
        <v>Small</v>
      </c>
    </row>
    <row r="205" spans="8:13" ht="15.75" customHeight="1">
      <c r="H205" s="37">
        <v>43192</v>
      </c>
      <c r="I205" s="6" t="s">
        <v>141</v>
      </c>
      <c r="J205" s="6" t="s">
        <v>187</v>
      </c>
      <c r="K205" s="6">
        <v>3</v>
      </c>
      <c r="L205" s="6">
        <v>50.25</v>
      </c>
      <c r="M205" s="31" t="str">
        <f t="shared" si="3"/>
        <v>Small</v>
      </c>
    </row>
    <row r="206" spans="8:13" ht="15.75" customHeight="1">
      <c r="H206" s="37">
        <v>43439</v>
      </c>
      <c r="I206" s="6" t="s">
        <v>158</v>
      </c>
      <c r="J206" s="6" t="s">
        <v>208</v>
      </c>
      <c r="K206" s="6">
        <v>1</v>
      </c>
      <c r="L206" s="6">
        <v>10.16</v>
      </c>
      <c r="M206" s="31" t="str">
        <f t="shared" si="3"/>
        <v>Small</v>
      </c>
    </row>
    <row r="207" spans="8:13" ht="15.75" customHeight="1">
      <c r="H207" s="37">
        <v>43413</v>
      </c>
      <c r="I207" s="6" t="s">
        <v>141</v>
      </c>
      <c r="J207" s="6" t="s">
        <v>157</v>
      </c>
      <c r="K207" s="6">
        <v>2</v>
      </c>
      <c r="L207" s="6">
        <v>38.44</v>
      </c>
      <c r="M207" s="31" t="str">
        <f t="shared" si="3"/>
        <v>Small</v>
      </c>
    </row>
    <row r="208" spans="8:13" ht="15.75" customHeight="1">
      <c r="H208" s="37">
        <v>43459</v>
      </c>
      <c r="I208" s="6" t="s">
        <v>171</v>
      </c>
      <c r="J208" s="6" t="s">
        <v>156</v>
      </c>
      <c r="K208" s="6">
        <v>25</v>
      </c>
      <c r="L208" s="6">
        <v>204.96</v>
      </c>
      <c r="M208" s="31" t="str">
        <f t="shared" si="3"/>
        <v>Small</v>
      </c>
    </row>
    <row r="209" spans="8:13" ht="15.75" customHeight="1">
      <c r="H209" s="37">
        <v>43227</v>
      </c>
      <c r="I209" s="6" t="s">
        <v>158</v>
      </c>
      <c r="J209" s="6" t="s">
        <v>156</v>
      </c>
      <c r="K209" s="6">
        <v>1</v>
      </c>
      <c r="L209" s="6">
        <v>13.51</v>
      </c>
      <c r="M209" s="31" t="str">
        <f t="shared" si="3"/>
        <v>Small</v>
      </c>
    </row>
    <row r="210" spans="8:13" ht="15.75" customHeight="1">
      <c r="H210" s="37">
        <v>43177</v>
      </c>
      <c r="I210" s="6" t="s">
        <v>160</v>
      </c>
      <c r="J210" s="6" t="s">
        <v>180</v>
      </c>
      <c r="K210" s="6">
        <v>2</v>
      </c>
      <c r="L210" s="6">
        <v>38.22</v>
      </c>
      <c r="M210" s="31" t="str">
        <f t="shared" si="3"/>
        <v>Small</v>
      </c>
    </row>
    <row r="211" spans="8:13" ht="15.75" customHeight="1">
      <c r="H211" s="37">
        <v>43382</v>
      </c>
      <c r="I211" s="6" t="s">
        <v>135</v>
      </c>
      <c r="J211" s="6" t="s">
        <v>191</v>
      </c>
      <c r="K211" s="6">
        <v>1</v>
      </c>
      <c r="L211" s="6">
        <v>16.64</v>
      </c>
      <c r="M211" s="31" t="str">
        <f t="shared" si="3"/>
        <v>Small</v>
      </c>
    </row>
    <row r="212" spans="8:13" ht="15.75" customHeight="1">
      <c r="H212" s="37">
        <v>43440</v>
      </c>
      <c r="I212" s="6" t="s">
        <v>198</v>
      </c>
      <c r="J212" s="6" t="s">
        <v>222</v>
      </c>
      <c r="K212" s="6">
        <v>4</v>
      </c>
      <c r="L212" s="6">
        <v>43.6</v>
      </c>
      <c r="M212" s="31" t="str">
        <f t="shared" si="3"/>
        <v>Small</v>
      </c>
    </row>
    <row r="213" spans="8:13" ht="15.75" customHeight="1">
      <c r="H213" s="37">
        <v>43389</v>
      </c>
      <c r="I213" s="6" t="s">
        <v>198</v>
      </c>
      <c r="J213" s="6" t="s">
        <v>194</v>
      </c>
      <c r="K213" s="6">
        <v>2</v>
      </c>
      <c r="L213" s="6">
        <v>38.46</v>
      </c>
      <c r="M213" s="31" t="str">
        <f t="shared" si="3"/>
        <v>Small</v>
      </c>
    </row>
    <row r="214" spans="8:13" ht="15.75" customHeight="1">
      <c r="H214" s="37">
        <v>43155</v>
      </c>
      <c r="I214" s="6" t="s">
        <v>158</v>
      </c>
      <c r="J214" s="6" t="s">
        <v>185</v>
      </c>
      <c r="K214" s="6">
        <v>1</v>
      </c>
      <c r="L214" s="6">
        <v>13</v>
      </c>
      <c r="M214" s="31" t="str">
        <f t="shared" si="3"/>
        <v>Small</v>
      </c>
    </row>
    <row r="215" spans="8:13" ht="15.75" customHeight="1">
      <c r="H215" s="37">
        <v>43145</v>
      </c>
      <c r="I215" s="6" t="s">
        <v>175</v>
      </c>
      <c r="J215" s="6" t="s">
        <v>189</v>
      </c>
      <c r="K215" s="6">
        <v>2</v>
      </c>
      <c r="L215" s="6">
        <v>38.18</v>
      </c>
      <c r="M215" s="31" t="str">
        <f t="shared" si="3"/>
        <v>Small</v>
      </c>
    </row>
    <row r="216" spans="8:13" ht="15.75" customHeight="1">
      <c r="H216" s="37">
        <v>43135</v>
      </c>
      <c r="I216" s="6" t="s">
        <v>168</v>
      </c>
      <c r="J216" s="6" t="s">
        <v>227</v>
      </c>
      <c r="K216" s="6">
        <v>2</v>
      </c>
      <c r="L216" s="6">
        <v>28.42</v>
      </c>
      <c r="M216" s="31" t="str">
        <f t="shared" si="3"/>
        <v>Small</v>
      </c>
    </row>
    <row r="217" spans="8:13" ht="15.75" customHeight="1">
      <c r="H217" s="37">
        <v>43432</v>
      </c>
      <c r="I217" s="6" t="s">
        <v>200</v>
      </c>
      <c r="J217" s="6" t="s">
        <v>184</v>
      </c>
      <c r="K217" s="6">
        <v>3</v>
      </c>
      <c r="L217" s="6">
        <v>37.5</v>
      </c>
      <c r="M217" s="31" t="str">
        <f t="shared" si="3"/>
        <v>Small</v>
      </c>
    </row>
    <row r="218" spans="8:13" ht="15.75" customHeight="1">
      <c r="H218" s="37">
        <v>43425</v>
      </c>
      <c r="I218" s="6" t="s">
        <v>158</v>
      </c>
      <c r="J218" s="6" t="s">
        <v>209</v>
      </c>
      <c r="K218" s="6">
        <v>4</v>
      </c>
      <c r="L218" s="6">
        <v>54.56</v>
      </c>
      <c r="M218" s="31" t="str">
        <f t="shared" si="3"/>
        <v>Small</v>
      </c>
    </row>
    <row r="219" spans="8:13" ht="15.75" customHeight="1">
      <c r="H219" s="37">
        <v>43460</v>
      </c>
      <c r="I219" s="6" t="s">
        <v>158</v>
      </c>
      <c r="J219" s="6" t="s">
        <v>172</v>
      </c>
      <c r="K219" s="6">
        <v>2</v>
      </c>
      <c r="L219" s="6">
        <v>37.44</v>
      </c>
      <c r="M219" s="31" t="str">
        <f t="shared" si="3"/>
        <v>Small</v>
      </c>
    </row>
    <row r="220" spans="8:13" ht="15.75" customHeight="1">
      <c r="H220" s="37">
        <v>43163</v>
      </c>
      <c r="I220" s="6" t="s">
        <v>190</v>
      </c>
      <c r="J220" s="6" t="s">
        <v>164</v>
      </c>
      <c r="K220" s="6">
        <v>1</v>
      </c>
      <c r="L220" s="6">
        <v>12.51</v>
      </c>
      <c r="M220" s="31" t="str">
        <f t="shared" si="3"/>
        <v>Small</v>
      </c>
    </row>
    <row r="221" spans="8:13" ht="15.75" customHeight="1">
      <c r="H221" s="37">
        <v>43384</v>
      </c>
      <c r="I221" s="6" t="s">
        <v>158</v>
      </c>
      <c r="J221" s="6" t="s">
        <v>228</v>
      </c>
      <c r="K221" s="6">
        <v>2</v>
      </c>
      <c r="L221" s="6">
        <v>38.840000000000003</v>
      </c>
      <c r="M221" s="31" t="str">
        <f t="shared" si="3"/>
        <v>Small</v>
      </c>
    </row>
    <row r="222" spans="8:13" ht="15.75" customHeight="1">
      <c r="H222" s="37">
        <v>43251</v>
      </c>
      <c r="I222" s="6" t="s">
        <v>198</v>
      </c>
      <c r="J222" s="6" t="s">
        <v>180</v>
      </c>
      <c r="K222" s="6">
        <v>1</v>
      </c>
      <c r="L222" s="6">
        <v>17.91</v>
      </c>
      <c r="M222" s="31" t="str">
        <f t="shared" si="3"/>
        <v>Small</v>
      </c>
    </row>
    <row r="223" spans="8:13" ht="15.75" customHeight="1">
      <c r="H223" s="37">
        <v>43248</v>
      </c>
      <c r="I223" s="6" t="s">
        <v>201</v>
      </c>
      <c r="J223" s="6" t="s">
        <v>170</v>
      </c>
      <c r="K223" s="6">
        <v>1</v>
      </c>
      <c r="L223" s="6">
        <v>15.13</v>
      </c>
      <c r="M223" s="31" t="str">
        <f t="shared" si="3"/>
        <v>Small</v>
      </c>
    </row>
    <row r="224" spans="8:13" ht="15.75" customHeight="1">
      <c r="H224" s="37">
        <v>43424</v>
      </c>
      <c r="I224" s="6" t="s">
        <v>158</v>
      </c>
      <c r="J224" s="6" t="s">
        <v>208</v>
      </c>
      <c r="K224" s="6">
        <v>3</v>
      </c>
      <c r="L224" s="6">
        <v>38.159999999999997</v>
      </c>
      <c r="M224" s="31" t="str">
        <f t="shared" si="3"/>
        <v>Small</v>
      </c>
    </row>
    <row r="225" spans="8:13" ht="15.75" customHeight="1">
      <c r="H225" s="37">
        <v>43294</v>
      </c>
      <c r="I225" s="6" t="s">
        <v>135</v>
      </c>
      <c r="J225" s="6" t="s">
        <v>206</v>
      </c>
      <c r="K225" s="6">
        <v>1</v>
      </c>
      <c r="L225" s="6">
        <v>15.99</v>
      </c>
      <c r="M225" s="31" t="str">
        <f t="shared" si="3"/>
        <v>Small</v>
      </c>
    </row>
    <row r="226" spans="8:13" ht="15.75" customHeight="1">
      <c r="H226" s="37">
        <v>43215</v>
      </c>
      <c r="I226" s="6" t="s">
        <v>175</v>
      </c>
      <c r="J226" s="6" t="s">
        <v>208</v>
      </c>
      <c r="K226" s="6">
        <v>2</v>
      </c>
      <c r="L226" s="6">
        <v>33.28</v>
      </c>
      <c r="M226" s="31" t="str">
        <f t="shared" si="3"/>
        <v>Small</v>
      </c>
    </row>
    <row r="227" spans="8:13" ht="15.75" customHeight="1">
      <c r="H227" s="37">
        <v>43445</v>
      </c>
      <c r="I227" s="6" t="s">
        <v>168</v>
      </c>
      <c r="J227" s="6" t="s">
        <v>172</v>
      </c>
      <c r="K227" s="6">
        <v>2</v>
      </c>
      <c r="L227" s="6">
        <v>27.14</v>
      </c>
      <c r="M227" s="31" t="str">
        <f t="shared" si="3"/>
        <v>Small</v>
      </c>
    </row>
    <row r="228" spans="8:13" ht="15.75" customHeight="1">
      <c r="H228" s="37">
        <v>43226</v>
      </c>
      <c r="I228" s="6" t="s">
        <v>158</v>
      </c>
      <c r="J228" s="6" t="s">
        <v>227</v>
      </c>
      <c r="K228" s="6">
        <v>5</v>
      </c>
      <c r="L228" s="6">
        <v>60.85</v>
      </c>
      <c r="M228" s="31" t="str">
        <f t="shared" si="3"/>
        <v>Small</v>
      </c>
    </row>
    <row r="229" spans="8:13" ht="15.75" customHeight="1">
      <c r="H229" s="37">
        <v>43328</v>
      </c>
      <c r="I229" s="6" t="s">
        <v>165</v>
      </c>
      <c r="J229" s="6" t="s">
        <v>229</v>
      </c>
      <c r="K229" s="6">
        <v>1</v>
      </c>
      <c r="L229" s="6">
        <v>12.68</v>
      </c>
      <c r="M229" s="31" t="str">
        <f t="shared" si="3"/>
        <v>Small</v>
      </c>
    </row>
    <row r="230" spans="8:13" ht="15.75" customHeight="1">
      <c r="H230" s="37">
        <v>43332</v>
      </c>
      <c r="I230" s="6" t="s">
        <v>158</v>
      </c>
      <c r="J230" s="6" t="s">
        <v>217</v>
      </c>
      <c r="K230" s="6">
        <v>2</v>
      </c>
      <c r="L230" s="6">
        <v>29.18</v>
      </c>
      <c r="M230" s="31" t="str">
        <f t="shared" si="3"/>
        <v>Small</v>
      </c>
    </row>
    <row r="231" spans="8:13" ht="15.75" customHeight="1">
      <c r="H231" s="37">
        <v>43412</v>
      </c>
      <c r="I231" s="6" t="s">
        <v>168</v>
      </c>
      <c r="J231" s="6" t="s">
        <v>182</v>
      </c>
      <c r="K231" s="6">
        <v>2</v>
      </c>
      <c r="L231" s="6">
        <v>25.78</v>
      </c>
      <c r="M231" s="31" t="str">
        <f t="shared" si="3"/>
        <v>Small</v>
      </c>
    </row>
    <row r="232" spans="8:13" ht="15.75" customHeight="1">
      <c r="H232" s="37">
        <v>43427</v>
      </c>
      <c r="I232" s="6" t="s">
        <v>141</v>
      </c>
      <c r="J232" s="6" t="s">
        <v>156</v>
      </c>
      <c r="K232" s="6">
        <v>4</v>
      </c>
      <c r="L232" s="6">
        <v>69.760000000000005</v>
      </c>
      <c r="M232" s="31" t="str">
        <f t="shared" si="3"/>
        <v>Small</v>
      </c>
    </row>
    <row r="233" spans="8:13" ht="15.75" customHeight="1">
      <c r="H233" s="37">
        <v>43406</v>
      </c>
      <c r="I233" s="6" t="s">
        <v>190</v>
      </c>
      <c r="J233" s="6" t="s">
        <v>161</v>
      </c>
      <c r="K233" s="6">
        <v>3</v>
      </c>
      <c r="L233" s="6">
        <v>34.86</v>
      </c>
      <c r="M233" s="31" t="str">
        <f t="shared" si="3"/>
        <v>Small</v>
      </c>
    </row>
    <row r="234" spans="8:13" ht="15.75" customHeight="1">
      <c r="H234" s="37">
        <v>43136</v>
      </c>
      <c r="I234" s="6" t="s">
        <v>141</v>
      </c>
      <c r="J234" s="6" t="s">
        <v>210</v>
      </c>
      <c r="K234" s="6">
        <v>72</v>
      </c>
      <c r="L234" s="6">
        <v>493.79</v>
      </c>
      <c r="M234" s="31" t="str">
        <f t="shared" si="3"/>
        <v>Large</v>
      </c>
    </row>
    <row r="235" spans="8:13" ht="15.75" customHeight="1">
      <c r="H235" s="37">
        <v>43455</v>
      </c>
      <c r="I235" s="6" t="s">
        <v>135</v>
      </c>
      <c r="J235" s="6" t="s">
        <v>199</v>
      </c>
      <c r="K235" s="6">
        <v>2</v>
      </c>
      <c r="L235" s="6">
        <v>32.840000000000003</v>
      </c>
      <c r="M235" s="31" t="str">
        <f t="shared" si="3"/>
        <v>Small</v>
      </c>
    </row>
    <row r="236" spans="8:13" ht="15.75" customHeight="1">
      <c r="H236" s="37">
        <v>43412</v>
      </c>
      <c r="I236" s="6" t="s">
        <v>158</v>
      </c>
      <c r="J236" s="6" t="s">
        <v>156</v>
      </c>
      <c r="K236" s="6">
        <v>2</v>
      </c>
      <c r="L236" s="6">
        <v>25.4</v>
      </c>
      <c r="M236" s="31" t="str">
        <f t="shared" si="3"/>
        <v>Small</v>
      </c>
    </row>
    <row r="237" spans="8:13" ht="15.75" customHeight="1">
      <c r="H237" s="37">
        <v>43463</v>
      </c>
      <c r="I237" s="6" t="s">
        <v>198</v>
      </c>
      <c r="J237" s="6" t="s">
        <v>194</v>
      </c>
      <c r="K237" s="6">
        <v>2</v>
      </c>
      <c r="L237" s="6">
        <v>38.46</v>
      </c>
      <c r="M237" s="31" t="str">
        <f t="shared" si="3"/>
        <v>Small</v>
      </c>
    </row>
    <row r="238" spans="8:13" ht="15.75" customHeight="1">
      <c r="H238" s="37">
        <v>43340</v>
      </c>
      <c r="I238" s="6" t="s">
        <v>160</v>
      </c>
      <c r="J238" s="6" t="s">
        <v>194</v>
      </c>
      <c r="K238" s="6">
        <v>2</v>
      </c>
      <c r="L238" s="6">
        <v>28.5</v>
      </c>
      <c r="M238" s="31" t="str">
        <f t="shared" si="3"/>
        <v>Small</v>
      </c>
    </row>
    <row r="239" spans="8:13" ht="15.75" customHeight="1">
      <c r="H239" s="37">
        <v>43410</v>
      </c>
      <c r="I239" s="6" t="s">
        <v>201</v>
      </c>
      <c r="J239" s="6" t="s">
        <v>170</v>
      </c>
      <c r="K239" s="6">
        <v>1</v>
      </c>
      <c r="L239" s="6">
        <v>16.73</v>
      </c>
      <c r="M239" s="31" t="str">
        <f t="shared" si="3"/>
        <v>Small</v>
      </c>
    </row>
    <row r="240" spans="8:13" ht="15.75" customHeight="1">
      <c r="H240" s="37">
        <v>43273</v>
      </c>
      <c r="I240" s="6" t="s">
        <v>135</v>
      </c>
      <c r="J240" s="6" t="s">
        <v>184</v>
      </c>
      <c r="K240" s="6">
        <v>1</v>
      </c>
      <c r="L240" s="6">
        <v>19.41</v>
      </c>
      <c r="M240" s="31" t="str">
        <f t="shared" si="3"/>
        <v>Small</v>
      </c>
    </row>
    <row r="241" spans="8:13" ht="15.75" customHeight="1">
      <c r="H241" s="37">
        <v>43159</v>
      </c>
      <c r="I241" s="6" t="s">
        <v>198</v>
      </c>
      <c r="J241" s="6" t="s">
        <v>172</v>
      </c>
      <c r="K241" s="6">
        <v>2</v>
      </c>
      <c r="L241" s="6">
        <v>39.880000000000003</v>
      </c>
      <c r="M241" s="31" t="str">
        <f t="shared" si="3"/>
        <v>Small</v>
      </c>
    </row>
    <row r="242" spans="8:13" ht="15.75" customHeight="1">
      <c r="H242" s="37">
        <v>43363</v>
      </c>
      <c r="I242" s="6" t="s">
        <v>158</v>
      </c>
      <c r="J242" s="6" t="s">
        <v>210</v>
      </c>
      <c r="K242" s="6">
        <v>1</v>
      </c>
      <c r="L242" s="6">
        <v>10.18</v>
      </c>
      <c r="M242" s="31" t="str">
        <f t="shared" si="3"/>
        <v>Small</v>
      </c>
    </row>
    <row r="243" spans="8:13" ht="15.75" customHeight="1">
      <c r="H243" s="37">
        <v>43333</v>
      </c>
      <c r="I243" s="6" t="s">
        <v>158</v>
      </c>
      <c r="J243" s="6" t="s">
        <v>157</v>
      </c>
      <c r="K243" s="6">
        <v>1</v>
      </c>
      <c r="L243" s="6">
        <v>14.7</v>
      </c>
      <c r="M243" s="31" t="str">
        <f t="shared" si="3"/>
        <v>Small</v>
      </c>
    </row>
    <row r="244" spans="8:13" ht="15.75" customHeight="1">
      <c r="H244" s="37">
        <v>43360</v>
      </c>
      <c r="I244" s="6" t="s">
        <v>141</v>
      </c>
      <c r="J244" s="6" t="s">
        <v>230</v>
      </c>
      <c r="K244" s="6">
        <v>5</v>
      </c>
      <c r="L244" s="6">
        <v>51.1</v>
      </c>
      <c r="M244" s="31" t="str">
        <f t="shared" si="3"/>
        <v>Small</v>
      </c>
    </row>
    <row r="245" spans="8:13" ht="15.75" customHeight="1">
      <c r="H245" s="37">
        <v>43465</v>
      </c>
      <c r="I245" s="6" t="s">
        <v>158</v>
      </c>
      <c r="J245" s="6" t="s">
        <v>187</v>
      </c>
      <c r="K245" s="6">
        <v>2</v>
      </c>
      <c r="L245" s="6">
        <v>36.479999999999997</v>
      </c>
      <c r="M245" s="31" t="str">
        <f t="shared" si="3"/>
        <v>Small</v>
      </c>
    </row>
    <row r="246" spans="8:13" ht="15.75" customHeight="1">
      <c r="H246" s="37">
        <v>43116</v>
      </c>
      <c r="I246" s="6" t="s">
        <v>175</v>
      </c>
      <c r="J246" s="6" t="s">
        <v>172</v>
      </c>
      <c r="K246" s="6">
        <v>36</v>
      </c>
      <c r="L246" s="6">
        <v>318.94</v>
      </c>
      <c r="M246" s="31" t="str">
        <f t="shared" si="3"/>
        <v>Large</v>
      </c>
    </row>
    <row r="247" spans="8:13" ht="15.75" customHeight="1">
      <c r="H247" s="37">
        <v>43344</v>
      </c>
      <c r="I247" s="6" t="s">
        <v>127</v>
      </c>
      <c r="J247" s="6" t="s">
        <v>186</v>
      </c>
      <c r="K247" s="6">
        <v>2</v>
      </c>
      <c r="L247" s="6">
        <v>21</v>
      </c>
      <c r="M247" s="31" t="str">
        <f t="shared" si="3"/>
        <v>Small</v>
      </c>
    </row>
    <row r="248" spans="8:13" ht="15.75" customHeight="1">
      <c r="H248" s="37">
        <v>43454</v>
      </c>
      <c r="I248" s="6" t="s">
        <v>168</v>
      </c>
      <c r="J248" s="6" t="s">
        <v>231</v>
      </c>
      <c r="K248" s="6">
        <v>1</v>
      </c>
      <c r="L248" s="6">
        <v>11.93</v>
      </c>
      <c r="M248" s="31" t="str">
        <f t="shared" si="3"/>
        <v>Small</v>
      </c>
    </row>
    <row r="249" spans="8:13" ht="15.75" customHeight="1">
      <c r="H249" s="37">
        <v>43124</v>
      </c>
      <c r="I249" s="6" t="s">
        <v>160</v>
      </c>
      <c r="J249" s="6" t="s">
        <v>232</v>
      </c>
      <c r="K249" s="6">
        <v>51</v>
      </c>
      <c r="L249" s="6">
        <v>370.54</v>
      </c>
      <c r="M249" s="31" t="str">
        <f t="shared" si="3"/>
        <v>Large</v>
      </c>
    </row>
    <row r="250" spans="8:13" ht="15.75" customHeight="1">
      <c r="H250" s="37">
        <v>43317</v>
      </c>
      <c r="I250" s="6" t="s">
        <v>198</v>
      </c>
      <c r="J250" s="6" t="s">
        <v>202</v>
      </c>
      <c r="K250" s="6">
        <v>2</v>
      </c>
      <c r="L250" s="6">
        <v>21.3</v>
      </c>
      <c r="M250" s="31" t="str">
        <f t="shared" si="3"/>
        <v>Small</v>
      </c>
    </row>
    <row r="251" spans="8:13" ht="15.75" customHeight="1">
      <c r="H251" s="37">
        <v>43111</v>
      </c>
      <c r="I251" s="6" t="s">
        <v>160</v>
      </c>
      <c r="J251" s="6" t="s">
        <v>226</v>
      </c>
      <c r="K251" s="6">
        <v>1</v>
      </c>
      <c r="L251" s="6">
        <v>14.04</v>
      </c>
      <c r="M251" s="31" t="str">
        <f t="shared" si="3"/>
        <v>Small</v>
      </c>
    </row>
    <row r="252" spans="8:13" ht="15.75" customHeight="1">
      <c r="H252" s="37">
        <v>43422</v>
      </c>
      <c r="I252" s="6" t="s">
        <v>165</v>
      </c>
      <c r="J252" s="6" t="s">
        <v>195</v>
      </c>
      <c r="K252" s="6">
        <v>3</v>
      </c>
      <c r="L252" s="6">
        <v>46.44</v>
      </c>
      <c r="M252" s="31" t="str">
        <f t="shared" si="3"/>
        <v>Small</v>
      </c>
    </row>
    <row r="253" spans="8:13" ht="15.75" customHeight="1">
      <c r="H253" s="37">
        <v>43177</v>
      </c>
      <c r="I253" s="6" t="s">
        <v>171</v>
      </c>
      <c r="J253" s="6" t="s">
        <v>162</v>
      </c>
      <c r="K253" s="6">
        <v>1</v>
      </c>
      <c r="L253" s="6">
        <v>11.85</v>
      </c>
      <c r="M253" s="31" t="str">
        <f t="shared" si="3"/>
        <v>Small</v>
      </c>
    </row>
    <row r="254" spans="8:13" ht="15.75" customHeight="1">
      <c r="H254" s="37">
        <v>43262</v>
      </c>
      <c r="I254" s="6" t="s">
        <v>171</v>
      </c>
      <c r="J254" s="6" t="s">
        <v>233</v>
      </c>
      <c r="K254" s="6">
        <v>3</v>
      </c>
      <c r="L254" s="6">
        <v>30.81</v>
      </c>
      <c r="M254" s="31" t="str">
        <f t="shared" si="3"/>
        <v>Small</v>
      </c>
    </row>
    <row r="255" spans="8:13" ht="15.75" customHeight="1">
      <c r="H255" s="37">
        <v>43303</v>
      </c>
      <c r="I255" s="6" t="s">
        <v>163</v>
      </c>
      <c r="J255" s="6" t="s">
        <v>156</v>
      </c>
      <c r="K255" s="6">
        <v>4</v>
      </c>
      <c r="L255" s="6">
        <v>73.56</v>
      </c>
      <c r="M255" s="31" t="str">
        <f t="shared" si="3"/>
        <v>Small</v>
      </c>
    </row>
    <row r="256" spans="8:13" ht="15.75" customHeight="1">
      <c r="H256" s="37">
        <v>43138</v>
      </c>
      <c r="I256" s="6" t="s">
        <v>190</v>
      </c>
      <c r="J256" s="6" t="s">
        <v>184</v>
      </c>
      <c r="K256" s="6">
        <v>1</v>
      </c>
      <c r="L256" s="6">
        <v>15.62</v>
      </c>
      <c r="M256" s="31" t="str">
        <f t="shared" si="3"/>
        <v>Small</v>
      </c>
    </row>
    <row r="257" spans="8:13" ht="15.75" customHeight="1">
      <c r="H257" s="37">
        <v>43259</v>
      </c>
      <c r="I257" s="6" t="s">
        <v>198</v>
      </c>
      <c r="J257" s="6" t="s">
        <v>210</v>
      </c>
      <c r="K257" s="6">
        <v>2</v>
      </c>
      <c r="L257" s="6">
        <v>33.36</v>
      </c>
      <c r="M257" s="31" t="str">
        <f t="shared" si="3"/>
        <v>Small</v>
      </c>
    </row>
    <row r="258" spans="8:13" ht="15.75" customHeight="1">
      <c r="H258" s="37">
        <v>43150</v>
      </c>
      <c r="I258" s="6" t="s">
        <v>168</v>
      </c>
      <c r="J258" s="6" t="s">
        <v>209</v>
      </c>
      <c r="K258" s="6">
        <v>3</v>
      </c>
      <c r="L258" s="6">
        <v>42.3</v>
      </c>
      <c r="M258" s="31" t="str">
        <f t="shared" si="3"/>
        <v>Small</v>
      </c>
    </row>
    <row r="259" spans="8:13" ht="15.75" customHeight="1">
      <c r="H259" s="37">
        <v>43444</v>
      </c>
      <c r="I259" s="6" t="s">
        <v>158</v>
      </c>
      <c r="J259" s="6" t="s">
        <v>225</v>
      </c>
      <c r="K259" s="6">
        <v>2</v>
      </c>
      <c r="L259" s="6">
        <v>33.36</v>
      </c>
      <c r="M259" s="31" t="str">
        <f t="shared" si="3"/>
        <v>Small</v>
      </c>
    </row>
    <row r="260" spans="8:13" ht="15.75" customHeight="1">
      <c r="H260" s="37">
        <v>43335</v>
      </c>
      <c r="I260" s="6" t="s">
        <v>163</v>
      </c>
      <c r="J260" s="6" t="s">
        <v>161</v>
      </c>
      <c r="K260" s="6">
        <v>5</v>
      </c>
      <c r="L260" s="6">
        <v>92.57</v>
      </c>
      <c r="M260" s="31" t="str">
        <f t="shared" si="3"/>
        <v>Small</v>
      </c>
    </row>
    <row r="261" spans="8:13" ht="15.75" customHeight="1">
      <c r="H261" s="37">
        <v>43436</v>
      </c>
      <c r="I261" s="6" t="s">
        <v>168</v>
      </c>
      <c r="J261" s="6" t="s">
        <v>195</v>
      </c>
      <c r="K261" s="6">
        <v>2</v>
      </c>
      <c r="L261" s="6">
        <v>26.62</v>
      </c>
      <c r="M261" s="31" t="str">
        <f t="shared" si="3"/>
        <v>Small</v>
      </c>
    </row>
    <row r="262" spans="8:13" ht="15.75" customHeight="1">
      <c r="H262" s="37">
        <v>43160</v>
      </c>
      <c r="I262" s="6" t="s">
        <v>200</v>
      </c>
      <c r="J262" s="6" t="s">
        <v>203</v>
      </c>
      <c r="K262" s="6">
        <v>1</v>
      </c>
      <c r="L262" s="6">
        <v>12.84</v>
      </c>
      <c r="M262" s="31" t="str">
        <f t="shared" si="3"/>
        <v>Small</v>
      </c>
    </row>
    <row r="263" spans="8:13" ht="15.75" customHeight="1">
      <c r="H263" s="37">
        <v>43154</v>
      </c>
      <c r="I263" s="6" t="s">
        <v>190</v>
      </c>
      <c r="J263" s="6" t="s">
        <v>185</v>
      </c>
      <c r="K263" s="6">
        <v>2</v>
      </c>
      <c r="L263" s="6">
        <v>35.659999999999997</v>
      </c>
      <c r="M263" s="31" t="str">
        <f t="shared" si="3"/>
        <v>Small</v>
      </c>
    </row>
    <row r="264" spans="8:13" ht="15.75" customHeight="1">
      <c r="H264" s="37">
        <v>43381</v>
      </c>
      <c r="I264" s="6" t="s">
        <v>160</v>
      </c>
      <c r="J264" s="6" t="s">
        <v>184</v>
      </c>
      <c r="K264" s="6">
        <v>2</v>
      </c>
      <c r="L264" s="6">
        <v>37.24</v>
      </c>
      <c r="M264" s="31" t="str">
        <f t="shared" ref="M264:M327" si="4">IF(L264&gt;250,"Large","Small")</f>
        <v>Small</v>
      </c>
    </row>
    <row r="265" spans="8:13" ht="15.75" customHeight="1">
      <c r="H265" s="37">
        <v>43461</v>
      </c>
      <c r="I265" s="6" t="s">
        <v>158</v>
      </c>
      <c r="J265" s="6" t="s">
        <v>180</v>
      </c>
      <c r="K265" s="6">
        <v>5</v>
      </c>
      <c r="L265" s="6">
        <v>86.48</v>
      </c>
      <c r="M265" s="31" t="str">
        <f t="shared" si="4"/>
        <v>Small</v>
      </c>
    </row>
    <row r="266" spans="8:13" ht="15.75" customHeight="1">
      <c r="H266" s="37">
        <v>43333</v>
      </c>
      <c r="I266" s="6" t="s">
        <v>168</v>
      </c>
      <c r="J266" s="6" t="s">
        <v>234</v>
      </c>
      <c r="K266" s="6">
        <v>34</v>
      </c>
      <c r="L266" s="6">
        <v>228.92</v>
      </c>
      <c r="M266" s="31" t="str">
        <f t="shared" si="4"/>
        <v>Small</v>
      </c>
    </row>
    <row r="267" spans="8:13" ht="15.75" customHeight="1">
      <c r="H267" s="37">
        <v>43272</v>
      </c>
      <c r="I267" s="6" t="s">
        <v>160</v>
      </c>
      <c r="J267" s="6" t="s">
        <v>156</v>
      </c>
      <c r="K267" s="6">
        <v>2</v>
      </c>
      <c r="L267" s="6">
        <v>22.6</v>
      </c>
      <c r="M267" s="31" t="str">
        <f t="shared" si="4"/>
        <v>Small</v>
      </c>
    </row>
    <row r="268" spans="8:13" ht="15.75" customHeight="1">
      <c r="H268" s="37">
        <v>43371</v>
      </c>
      <c r="I268" s="6" t="s">
        <v>160</v>
      </c>
      <c r="J268" s="6" t="s">
        <v>204</v>
      </c>
      <c r="K268" s="6">
        <v>36</v>
      </c>
      <c r="L268" s="6">
        <v>244.41</v>
      </c>
      <c r="M268" s="31" t="str">
        <f t="shared" si="4"/>
        <v>Small</v>
      </c>
    </row>
    <row r="269" spans="8:13" ht="15.75" customHeight="1">
      <c r="H269" s="37">
        <v>43416</v>
      </c>
      <c r="I269" s="6" t="s">
        <v>216</v>
      </c>
      <c r="J269" s="6" t="s">
        <v>225</v>
      </c>
      <c r="K269" s="6">
        <v>4</v>
      </c>
      <c r="L269" s="6">
        <v>48.28</v>
      </c>
      <c r="M269" s="31" t="str">
        <f t="shared" si="4"/>
        <v>Small</v>
      </c>
    </row>
    <row r="270" spans="8:13" ht="15.75" customHeight="1">
      <c r="H270" s="37">
        <v>43265</v>
      </c>
      <c r="I270" s="6" t="s">
        <v>177</v>
      </c>
      <c r="J270" s="6" t="s">
        <v>157</v>
      </c>
      <c r="K270" s="6">
        <v>1</v>
      </c>
      <c r="L270" s="6">
        <v>16.899999999999999</v>
      </c>
      <c r="M270" s="31" t="str">
        <f t="shared" si="4"/>
        <v>Small</v>
      </c>
    </row>
    <row r="271" spans="8:13" ht="15.75" customHeight="1">
      <c r="H271" s="37">
        <v>43349</v>
      </c>
      <c r="I271" s="6" t="s">
        <v>168</v>
      </c>
      <c r="J271" s="6" t="s">
        <v>161</v>
      </c>
      <c r="K271" s="6">
        <v>2</v>
      </c>
      <c r="L271" s="6">
        <v>29.08</v>
      </c>
      <c r="M271" s="31" t="str">
        <f t="shared" si="4"/>
        <v>Small</v>
      </c>
    </row>
    <row r="272" spans="8:13" ht="15.75" customHeight="1">
      <c r="H272" s="37">
        <v>43163</v>
      </c>
      <c r="I272" s="6" t="s">
        <v>198</v>
      </c>
      <c r="J272" s="6" t="s">
        <v>184</v>
      </c>
      <c r="K272" s="6">
        <v>2</v>
      </c>
      <c r="L272" s="6">
        <v>23.34</v>
      </c>
      <c r="M272" s="31" t="str">
        <f t="shared" si="4"/>
        <v>Small</v>
      </c>
    </row>
    <row r="273" spans="8:13" ht="15.75" customHeight="1">
      <c r="H273" s="37">
        <v>43216</v>
      </c>
      <c r="I273" s="6" t="s">
        <v>175</v>
      </c>
      <c r="J273" s="6" t="s">
        <v>185</v>
      </c>
      <c r="K273" s="6">
        <v>2</v>
      </c>
      <c r="L273" s="6">
        <v>30.58</v>
      </c>
      <c r="M273" s="31" t="str">
        <f t="shared" si="4"/>
        <v>Small</v>
      </c>
    </row>
    <row r="274" spans="8:13" ht="15.75" customHeight="1">
      <c r="H274" s="37">
        <v>43409</v>
      </c>
      <c r="I274" s="6" t="s">
        <v>198</v>
      </c>
      <c r="J274" s="6" t="s">
        <v>185</v>
      </c>
      <c r="K274" s="6">
        <v>1</v>
      </c>
      <c r="L274" s="6">
        <v>14.81</v>
      </c>
      <c r="M274" s="31" t="str">
        <f t="shared" si="4"/>
        <v>Small</v>
      </c>
    </row>
    <row r="275" spans="8:13" ht="15.75" customHeight="1">
      <c r="H275" s="37">
        <v>43179</v>
      </c>
      <c r="I275" s="6" t="s">
        <v>158</v>
      </c>
      <c r="J275" s="6" t="s">
        <v>156</v>
      </c>
      <c r="K275" s="6">
        <v>1</v>
      </c>
      <c r="L275" s="6">
        <v>10.65</v>
      </c>
      <c r="M275" s="31" t="str">
        <f t="shared" si="4"/>
        <v>Small</v>
      </c>
    </row>
    <row r="276" spans="8:13" ht="15.75" customHeight="1">
      <c r="H276" s="37">
        <v>43450</v>
      </c>
      <c r="I276" s="6" t="s">
        <v>190</v>
      </c>
      <c r="J276" s="6" t="s">
        <v>235</v>
      </c>
      <c r="K276" s="6">
        <v>3</v>
      </c>
      <c r="L276" s="6">
        <v>50.67</v>
      </c>
      <c r="M276" s="31" t="str">
        <f t="shared" si="4"/>
        <v>Small</v>
      </c>
    </row>
    <row r="277" spans="8:13" ht="15.75" customHeight="1">
      <c r="H277" s="37">
        <v>43445</v>
      </c>
      <c r="I277" s="6" t="s">
        <v>135</v>
      </c>
      <c r="J277" s="6" t="s">
        <v>185</v>
      </c>
      <c r="K277" s="6">
        <v>2</v>
      </c>
      <c r="L277" s="6">
        <v>28.78</v>
      </c>
      <c r="M277" s="31" t="str">
        <f t="shared" si="4"/>
        <v>Small</v>
      </c>
    </row>
    <row r="278" spans="8:13" ht="15.75" customHeight="1">
      <c r="H278" s="37">
        <v>43430</v>
      </c>
      <c r="I278" s="6" t="s">
        <v>168</v>
      </c>
      <c r="J278" s="6" t="s">
        <v>183</v>
      </c>
      <c r="K278" s="6">
        <v>1</v>
      </c>
      <c r="L278" s="6">
        <v>12.84</v>
      </c>
      <c r="M278" s="31" t="str">
        <f t="shared" si="4"/>
        <v>Small</v>
      </c>
    </row>
    <row r="279" spans="8:13" ht="15.75" customHeight="1">
      <c r="H279" s="37">
        <v>43368</v>
      </c>
      <c r="I279" s="6" t="s">
        <v>160</v>
      </c>
      <c r="J279" s="6" t="s">
        <v>162</v>
      </c>
      <c r="K279" s="6">
        <v>48</v>
      </c>
      <c r="L279" s="6">
        <v>361.25</v>
      </c>
      <c r="M279" s="31" t="str">
        <f t="shared" si="4"/>
        <v>Large</v>
      </c>
    </row>
    <row r="280" spans="8:13" ht="15.75" customHeight="1">
      <c r="H280" s="37">
        <v>43221</v>
      </c>
      <c r="I280" s="6" t="s">
        <v>158</v>
      </c>
      <c r="J280" s="6" t="s">
        <v>156</v>
      </c>
      <c r="K280" s="6">
        <v>1</v>
      </c>
      <c r="L280" s="6">
        <v>19.329999999999998</v>
      </c>
      <c r="M280" s="31" t="str">
        <f t="shared" si="4"/>
        <v>Small</v>
      </c>
    </row>
    <row r="281" spans="8:13" ht="15.75" customHeight="1">
      <c r="H281" s="37">
        <v>43121</v>
      </c>
      <c r="I281" s="6" t="s">
        <v>165</v>
      </c>
      <c r="J281" s="6" t="s">
        <v>192</v>
      </c>
      <c r="K281" s="6">
        <v>1</v>
      </c>
      <c r="L281" s="6">
        <v>19.2</v>
      </c>
      <c r="M281" s="31" t="str">
        <f t="shared" si="4"/>
        <v>Small</v>
      </c>
    </row>
    <row r="282" spans="8:13" ht="15.75" customHeight="1">
      <c r="H282" s="37">
        <v>43437</v>
      </c>
      <c r="I282" s="6" t="s">
        <v>198</v>
      </c>
      <c r="J282" s="6" t="s">
        <v>181</v>
      </c>
      <c r="K282" s="6">
        <v>2</v>
      </c>
      <c r="L282" s="6">
        <v>22.98</v>
      </c>
      <c r="M282" s="31" t="str">
        <f t="shared" si="4"/>
        <v>Small</v>
      </c>
    </row>
    <row r="283" spans="8:13" ht="15.75" customHeight="1">
      <c r="H283" s="37">
        <v>43285</v>
      </c>
      <c r="I283" s="6" t="s">
        <v>198</v>
      </c>
      <c r="J283" s="6" t="s">
        <v>208</v>
      </c>
      <c r="K283" s="6">
        <v>2</v>
      </c>
      <c r="L283" s="6">
        <v>25.36</v>
      </c>
      <c r="M283" s="31" t="str">
        <f t="shared" si="4"/>
        <v>Small</v>
      </c>
    </row>
    <row r="284" spans="8:13" ht="15.75" customHeight="1">
      <c r="H284" s="37">
        <v>43436</v>
      </c>
      <c r="I284" s="6" t="s">
        <v>175</v>
      </c>
      <c r="J284" s="6" t="s">
        <v>185</v>
      </c>
      <c r="K284" s="6">
        <v>3</v>
      </c>
      <c r="L284" s="6">
        <v>39.03</v>
      </c>
      <c r="M284" s="31" t="str">
        <f t="shared" si="4"/>
        <v>Small</v>
      </c>
    </row>
    <row r="285" spans="8:13" ht="15.75" customHeight="1">
      <c r="H285" s="37">
        <v>43461</v>
      </c>
      <c r="I285" s="6" t="s">
        <v>160</v>
      </c>
      <c r="J285" s="6" t="s">
        <v>208</v>
      </c>
      <c r="K285" s="6">
        <v>2</v>
      </c>
      <c r="L285" s="6">
        <v>39.299999999999997</v>
      </c>
      <c r="M285" s="31" t="str">
        <f t="shared" si="4"/>
        <v>Small</v>
      </c>
    </row>
    <row r="286" spans="8:13" ht="15.75" customHeight="1">
      <c r="H286" s="37">
        <v>43170</v>
      </c>
      <c r="I286" s="6" t="s">
        <v>171</v>
      </c>
      <c r="J286" s="6" t="s">
        <v>166</v>
      </c>
      <c r="K286" s="6">
        <v>1</v>
      </c>
      <c r="L286" s="6">
        <v>10.94</v>
      </c>
      <c r="M286" s="31" t="str">
        <f t="shared" si="4"/>
        <v>Small</v>
      </c>
    </row>
    <row r="287" spans="8:13" ht="15.75" customHeight="1">
      <c r="H287" s="37">
        <v>43454</v>
      </c>
      <c r="I287" s="6" t="s">
        <v>168</v>
      </c>
      <c r="J287" s="6" t="s">
        <v>156</v>
      </c>
      <c r="K287" s="6">
        <v>3</v>
      </c>
      <c r="L287" s="6">
        <v>56.22</v>
      </c>
      <c r="M287" s="31" t="str">
        <f t="shared" si="4"/>
        <v>Small</v>
      </c>
    </row>
    <row r="288" spans="8:13" ht="15.75" customHeight="1">
      <c r="H288" s="37">
        <v>43389</v>
      </c>
      <c r="I288" s="6" t="s">
        <v>175</v>
      </c>
      <c r="J288" s="6" t="s">
        <v>181</v>
      </c>
      <c r="K288" s="6">
        <v>1</v>
      </c>
      <c r="L288" s="6">
        <v>14.79</v>
      </c>
      <c r="M288" s="31" t="str">
        <f t="shared" si="4"/>
        <v>Small</v>
      </c>
    </row>
    <row r="289" spans="8:13" ht="15.75" customHeight="1">
      <c r="H289" s="37">
        <v>43343</v>
      </c>
      <c r="I289" s="6" t="s">
        <v>158</v>
      </c>
      <c r="J289" s="6" t="s">
        <v>204</v>
      </c>
      <c r="K289" s="6">
        <v>2</v>
      </c>
      <c r="L289" s="6">
        <v>31.88</v>
      </c>
      <c r="M289" s="31" t="str">
        <f t="shared" si="4"/>
        <v>Small</v>
      </c>
    </row>
    <row r="290" spans="8:13" ht="15.75" customHeight="1">
      <c r="H290" s="37">
        <v>43426</v>
      </c>
      <c r="I290" s="6" t="s">
        <v>158</v>
      </c>
      <c r="J290" s="6" t="s">
        <v>228</v>
      </c>
      <c r="K290" s="6">
        <v>4</v>
      </c>
      <c r="L290" s="6">
        <v>56.84</v>
      </c>
      <c r="M290" s="31" t="str">
        <f t="shared" si="4"/>
        <v>Small</v>
      </c>
    </row>
    <row r="291" spans="8:13" ht="15.75" customHeight="1">
      <c r="H291" s="37">
        <v>43358</v>
      </c>
      <c r="I291" s="6" t="s">
        <v>135</v>
      </c>
      <c r="J291" s="6" t="s">
        <v>176</v>
      </c>
      <c r="K291" s="6">
        <v>1</v>
      </c>
      <c r="L291" s="6">
        <v>17.77</v>
      </c>
      <c r="M291" s="31" t="str">
        <f t="shared" si="4"/>
        <v>Small</v>
      </c>
    </row>
    <row r="292" spans="8:13" ht="15.75" customHeight="1">
      <c r="H292" s="37">
        <v>43459</v>
      </c>
      <c r="I292" s="6" t="s">
        <v>175</v>
      </c>
      <c r="J292" s="6" t="s">
        <v>217</v>
      </c>
      <c r="K292" s="6">
        <v>46</v>
      </c>
      <c r="L292" s="6">
        <v>368.92</v>
      </c>
      <c r="M292" s="31" t="str">
        <f t="shared" si="4"/>
        <v>Large</v>
      </c>
    </row>
    <row r="293" spans="8:13" ht="15.75" customHeight="1">
      <c r="H293" s="37">
        <v>43102</v>
      </c>
      <c r="I293" s="6" t="s">
        <v>168</v>
      </c>
      <c r="J293" s="6" t="s">
        <v>205</v>
      </c>
      <c r="K293" s="6">
        <v>12</v>
      </c>
      <c r="L293" s="6">
        <v>126.82</v>
      </c>
      <c r="M293" s="31" t="str">
        <f t="shared" si="4"/>
        <v>Small</v>
      </c>
    </row>
    <row r="294" spans="8:13" ht="15.75" customHeight="1">
      <c r="H294" s="37">
        <v>43264</v>
      </c>
      <c r="I294" s="6" t="s">
        <v>158</v>
      </c>
      <c r="J294" s="6" t="s">
        <v>231</v>
      </c>
      <c r="K294" s="6">
        <v>3</v>
      </c>
      <c r="L294" s="6">
        <v>46.41</v>
      </c>
      <c r="M294" s="31" t="str">
        <f t="shared" si="4"/>
        <v>Small</v>
      </c>
    </row>
    <row r="295" spans="8:13" ht="15.75" customHeight="1">
      <c r="H295" s="37">
        <v>43406</v>
      </c>
      <c r="I295" s="6" t="s">
        <v>175</v>
      </c>
      <c r="J295" s="6" t="s">
        <v>197</v>
      </c>
      <c r="K295" s="6">
        <v>3</v>
      </c>
      <c r="L295" s="6">
        <v>33.21</v>
      </c>
      <c r="M295" s="31" t="str">
        <f t="shared" si="4"/>
        <v>Small</v>
      </c>
    </row>
    <row r="296" spans="8:13" ht="15.75" customHeight="1">
      <c r="H296" s="37">
        <v>43238</v>
      </c>
      <c r="I296" s="6" t="s">
        <v>135</v>
      </c>
      <c r="J296" s="6" t="s">
        <v>185</v>
      </c>
      <c r="K296" s="6">
        <v>3</v>
      </c>
      <c r="L296" s="6">
        <v>48.57</v>
      </c>
      <c r="M296" s="31" t="str">
        <f t="shared" si="4"/>
        <v>Small</v>
      </c>
    </row>
    <row r="297" spans="8:13" ht="15.75" customHeight="1">
      <c r="H297" s="37">
        <v>43442</v>
      </c>
      <c r="I297" s="6" t="s">
        <v>168</v>
      </c>
      <c r="J297" s="6" t="s">
        <v>210</v>
      </c>
      <c r="K297" s="6">
        <v>1</v>
      </c>
      <c r="L297" s="6">
        <v>18.28</v>
      </c>
      <c r="M297" s="31" t="str">
        <f t="shared" si="4"/>
        <v>Small</v>
      </c>
    </row>
    <row r="298" spans="8:13" ht="15.75" customHeight="1">
      <c r="H298" s="37">
        <v>43299</v>
      </c>
      <c r="I298" s="6" t="s">
        <v>138</v>
      </c>
      <c r="J298" s="6" t="s">
        <v>185</v>
      </c>
      <c r="K298" s="6">
        <v>3</v>
      </c>
      <c r="L298" s="6">
        <v>50.01</v>
      </c>
      <c r="M298" s="31" t="str">
        <f t="shared" si="4"/>
        <v>Small</v>
      </c>
    </row>
    <row r="299" spans="8:13" ht="15.75" customHeight="1">
      <c r="H299" s="37">
        <v>43282</v>
      </c>
      <c r="I299" s="6" t="s">
        <v>158</v>
      </c>
      <c r="J299" s="6" t="s">
        <v>184</v>
      </c>
      <c r="K299" s="6">
        <v>4</v>
      </c>
      <c r="L299" s="6">
        <v>65.8</v>
      </c>
      <c r="M299" s="31" t="str">
        <f t="shared" si="4"/>
        <v>Small</v>
      </c>
    </row>
    <row r="300" spans="8:13" ht="15.75" customHeight="1">
      <c r="H300" s="37">
        <v>43449</v>
      </c>
      <c r="I300" s="6" t="s">
        <v>141</v>
      </c>
      <c r="J300" s="6" t="s">
        <v>236</v>
      </c>
      <c r="K300" s="6">
        <v>2</v>
      </c>
      <c r="L300" s="6">
        <v>24.98</v>
      </c>
      <c r="M300" s="31" t="str">
        <f t="shared" si="4"/>
        <v>Small</v>
      </c>
    </row>
    <row r="301" spans="8:13" ht="15.75" customHeight="1">
      <c r="H301" s="37">
        <v>43121</v>
      </c>
      <c r="I301" s="6" t="s">
        <v>135</v>
      </c>
      <c r="J301" s="6" t="s">
        <v>194</v>
      </c>
      <c r="K301" s="6">
        <v>24</v>
      </c>
      <c r="L301" s="6">
        <v>261.32</v>
      </c>
      <c r="M301" s="31" t="str">
        <f t="shared" si="4"/>
        <v>Large</v>
      </c>
    </row>
    <row r="302" spans="8:13" ht="15.75" customHeight="1">
      <c r="H302" s="37">
        <v>43335</v>
      </c>
      <c r="I302" s="6" t="s">
        <v>163</v>
      </c>
      <c r="J302" s="6" t="s">
        <v>156</v>
      </c>
      <c r="K302" s="6">
        <v>1</v>
      </c>
      <c r="L302" s="6">
        <v>15.5</v>
      </c>
      <c r="M302" s="31" t="str">
        <f t="shared" si="4"/>
        <v>Small</v>
      </c>
    </row>
    <row r="303" spans="8:13" ht="15.75" customHeight="1">
      <c r="H303" s="37">
        <v>43334</v>
      </c>
      <c r="I303" s="6" t="s">
        <v>171</v>
      </c>
      <c r="J303" s="6" t="s">
        <v>204</v>
      </c>
      <c r="K303" s="6">
        <v>2</v>
      </c>
      <c r="L303" s="6">
        <v>32.74</v>
      </c>
      <c r="M303" s="31" t="str">
        <f t="shared" si="4"/>
        <v>Small</v>
      </c>
    </row>
    <row r="304" spans="8:13" ht="15.75" customHeight="1">
      <c r="H304" s="37">
        <v>43147</v>
      </c>
      <c r="I304" s="6" t="s">
        <v>216</v>
      </c>
      <c r="J304" s="6" t="s">
        <v>183</v>
      </c>
      <c r="K304" s="6">
        <v>1</v>
      </c>
      <c r="L304" s="6">
        <v>19.559999999999999</v>
      </c>
      <c r="M304" s="31" t="str">
        <f t="shared" si="4"/>
        <v>Small</v>
      </c>
    </row>
    <row r="305" spans="8:13" ht="15.75" customHeight="1">
      <c r="H305" s="37">
        <v>43425</v>
      </c>
      <c r="I305" s="6" t="s">
        <v>158</v>
      </c>
      <c r="J305" s="6" t="s">
        <v>237</v>
      </c>
      <c r="K305" s="6">
        <v>3</v>
      </c>
      <c r="L305" s="6">
        <v>36.299999999999997</v>
      </c>
      <c r="M305" s="31" t="str">
        <f t="shared" si="4"/>
        <v>Small</v>
      </c>
    </row>
    <row r="306" spans="8:13" ht="15.75" customHeight="1">
      <c r="H306" s="37">
        <v>43446</v>
      </c>
      <c r="I306" s="6" t="s">
        <v>127</v>
      </c>
      <c r="J306" s="6" t="s">
        <v>227</v>
      </c>
      <c r="K306" s="6">
        <v>2</v>
      </c>
      <c r="L306" s="6">
        <v>23.7</v>
      </c>
      <c r="M306" s="31" t="str">
        <f t="shared" si="4"/>
        <v>Small</v>
      </c>
    </row>
    <row r="307" spans="8:13" ht="15.75" customHeight="1">
      <c r="H307" s="37">
        <v>43433</v>
      </c>
      <c r="I307" s="6" t="s">
        <v>160</v>
      </c>
      <c r="J307" s="6" t="s">
        <v>156</v>
      </c>
      <c r="K307" s="6">
        <v>3</v>
      </c>
      <c r="L307" s="6">
        <v>44.43</v>
      </c>
      <c r="M307" s="31" t="str">
        <f t="shared" si="4"/>
        <v>Small</v>
      </c>
    </row>
    <row r="308" spans="8:13" ht="15.75" customHeight="1">
      <c r="H308" s="37">
        <v>43164</v>
      </c>
      <c r="I308" s="6" t="s">
        <v>193</v>
      </c>
      <c r="J308" s="6" t="s">
        <v>195</v>
      </c>
      <c r="K308" s="6">
        <v>2</v>
      </c>
      <c r="L308" s="6">
        <v>31.78</v>
      </c>
      <c r="M308" s="31" t="str">
        <f t="shared" si="4"/>
        <v>Small</v>
      </c>
    </row>
    <row r="309" spans="8:13" ht="15.75" customHeight="1">
      <c r="H309" s="37">
        <v>43221</v>
      </c>
      <c r="I309" s="6" t="s">
        <v>127</v>
      </c>
      <c r="J309" s="6" t="s">
        <v>187</v>
      </c>
      <c r="K309" s="6">
        <v>2</v>
      </c>
      <c r="L309" s="6">
        <v>20.86</v>
      </c>
      <c r="M309" s="31" t="str">
        <f t="shared" si="4"/>
        <v>Small</v>
      </c>
    </row>
    <row r="310" spans="8:13" ht="15.75" customHeight="1">
      <c r="H310" s="37">
        <v>43167</v>
      </c>
      <c r="I310" s="6" t="s">
        <v>158</v>
      </c>
      <c r="J310" s="6" t="s">
        <v>194</v>
      </c>
      <c r="K310" s="6">
        <v>4</v>
      </c>
      <c r="L310" s="6">
        <v>64.88</v>
      </c>
      <c r="M310" s="31" t="str">
        <f t="shared" si="4"/>
        <v>Small</v>
      </c>
    </row>
    <row r="311" spans="8:13" ht="15.75" customHeight="1">
      <c r="H311" s="37">
        <v>43305</v>
      </c>
      <c r="I311" s="6" t="s">
        <v>175</v>
      </c>
      <c r="J311" s="6" t="s">
        <v>156</v>
      </c>
      <c r="K311" s="6">
        <v>2</v>
      </c>
      <c r="L311" s="6">
        <v>22.96</v>
      </c>
      <c r="M311" s="31" t="str">
        <f t="shared" si="4"/>
        <v>Small</v>
      </c>
    </row>
    <row r="312" spans="8:13" ht="15.75" customHeight="1">
      <c r="H312" s="37">
        <v>43432</v>
      </c>
      <c r="I312" s="6" t="s">
        <v>141</v>
      </c>
      <c r="J312" s="6" t="s">
        <v>187</v>
      </c>
      <c r="K312" s="6">
        <v>2</v>
      </c>
      <c r="L312" s="6">
        <v>30.7</v>
      </c>
      <c r="M312" s="31" t="str">
        <f t="shared" si="4"/>
        <v>Small</v>
      </c>
    </row>
    <row r="313" spans="8:13" ht="15.75" customHeight="1">
      <c r="H313" s="37">
        <v>43255</v>
      </c>
      <c r="I313" s="6" t="s">
        <v>158</v>
      </c>
      <c r="J313" s="6" t="s">
        <v>156</v>
      </c>
      <c r="K313" s="6">
        <v>2</v>
      </c>
      <c r="L313" s="6">
        <v>24.56</v>
      </c>
      <c r="M313" s="31" t="str">
        <f t="shared" si="4"/>
        <v>Small</v>
      </c>
    </row>
    <row r="314" spans="8:13" ht="15.75" customHeight="1">
      <c r="H314" s="37">
        <v>43386</v>
      </c>
      <c r="I314" s="6" t="s">
        <v>141</v>
      </c>
      <c r="J314" s="6" t="s">
        <v>187</v>
      </c>
      <c r="K314" s="6">
        <v>6</v>
      </c>
      <c r="L314" s="6">
        <v>87.06</v>
      </c>
      <c r="M314" s="31" t="str">
        <f t="shared" si="4"/>
        <v>Small</v>
      </c>
    </row>
    <row r="315" spans="8:13" ht="15.75" customHeight="1">
      <c r="H315" s="37">
        <v>43337</v>
      </c>
      <c r="I315" s="6" t="s">
        <v>163</v>
      </c>
      <c r="J315" s="6" t="s">
        <v>185</v>
      </c>
      <c r="K315" s="6">
        <v>2</v>
      </c>
      <c r="L315" s="6">
        <v>34.44</v>
      </c>
      <c r="M315" s="31" t="str">
        <f t="shared" si="4"/>
        <v>Small</v>
      </c>
    </row>
    <row r="316" spans="8:13" ht="15.75" customHeight="1">
      <c r="H316" s="37">
        <v>43445</v>
      </c>
      <c r="I316" s="6" t="s">
        <v>216</v>
      </c>
      <c r="J316" s="6" t="s">
        <v>174</v>
      </c>
      <c r="K316" s="6">
        <v>2</v>
      </c>
      <c r="L316" s="6">
        <v>26.72</v>
      </c>
      <c r="M316" s="31" t="str">
        <f t="shared" si="4"/>
        <v>Small</v>
      </c>
    </row>
    <row r="317" spans="8:13" ht="15.75" customHeight="1">
      <c r="H317" s="37">
        <v>43462</v>
      </c>
      <c r="I317" s="6" t="s">
        <v>190</v>
      </c>
      <c r="J317" s="6" t="s">
        <v>156</v>
      </c>
      <c r="K317" s="6">
        <v>1</v>
      </c>
      <c r="L317" s="6">
        <v>13.03</v>
      </c>
      <c r="M317" s="31" t="str">
        <f t="shared" si="4"/>
        <v>Small</v>
      </c>
    </row>
    <row r="318" spans="8:13" ht="15.75" customHeight="1">
      <c r="H318" s="37">
        <v>43342</v>
      </c>
      <c r="I318" s="6" t="s">
        <v>135</v>
      </c>
      <c r="J318" s="6" t="s">
        <v>156</v>
      </c>
      <c r="K318" s="6">
        <v>1</v>
      </c>
      <c r="L318" s="6">
        <v>12.26</v>
      </c>
      <c r="M318" s="31" t="str">
        <f t="shared" si="4"/>
        <v>Small</v>
      </c>
    </row>
    <row r="319" spans="8:13" ht="15.75" customHeight="1">
      <c r="H319" s="37">
        <v>43464</v>
      </c>
      <c r="I319" s="6" t="s">
        <v>198</v>
      </c>
      <c r="J319" s="6" t="s">
        <v>209</v>
      </c>
      <c r="K319" s="6">
        <v>1</v>
      </c>
      <c r="L319" s="6">
        <v>14.23</v>
      </c>
      <c r="M319" s="31" t="str">
        <f t="shared" si="4"/>
        <v>Small</v>
      </c>
    </row>
    <row r="320" spans="8:13" ht="15.75" customHeight="1">
      <c r="H320" s="37">
        <v>43356</v>
      </c>
      <c r="I320" s="6" t="s">
        <v>224</v>
      </c>
      <c r="J320" s="6" t="s">
        <v>238</v>
      </c>
      <c r="K320" s="6">
        <v>2</v>
      </c>
      <c r="L320" s="6">
        <v>34.200000000000003</v>
      </c>
      <c r="M320" s="31" t="str">
        <f t="shared" si="4"/>
        <v>Small</v>
      </c>
    </row>
    <row r="321" spans="8:13" ht="15.75" customHeight="1">
      <c r="H321" s="37">
        <v>43117</v>
      </c>
      <c r="I321" s="6" t="s">
        <v>158</v>
      </c>
      <c r="J321" s="6" t="s">
        <v>185</v>
      </c>
      <c r="K321" s="6">
        <v>2</v>
      </c>
      <c r="L321" s="6">
        <v>22.28</v>
      </c>
      <c r="M321" s="31" t="str">
        <f t="shared" si="4"/>
        <v>Small</v>
      </c>
    </row>
    <row r="322" spans="8:13" ht="15.75" customHeight="1">
      <c r="H322" s="37">
        <v>43428</v>
      </c>
      <c r="I322" s="6" t="s">
        <v>141</v>
      </c>
      <c r="J322" s="6" t="s">
        <v>234</v>
      </c>
      <c r="K322" s="6">
        <v>1</v>
      </c>
      <c r="L322" s="6">
        <v>18.37</v>
      </c>
      <c r="M322" s="31" t="str">
        <f t="shared" si="4"/>
        <v>Small</v>
      </c>
    </row>
    <row r="323" spans="8:13" ht="15.75" customHeight="1">
      <c r="H323" s="37">
        <v>43427</v>
      </c>
      <c r="I323" s="6" t="s">
        <v>218</v>
      </c>
      <c r="J323" s="6" t="s">
        <v>170</v>
      </c>
      <c r="K323" s="6">
        <v>3</v>
      </c>
      <c r="L323" s="6">
        <v>36.6</v>
      </c>
      <c r="M323" s="31" t="str">
        <f t="shared" si="4"/>
        <v>Small</v>
      </c>
    </row>
    <row r="324" spans="8:13" ht="15.75" customHeight="1">
      <c r="H324" s="37">
        <v>43312</v>
      </c>
      <c r="I324" s="6" t="s">
        <v>193</v>
      </c>
      <c r="J324" s="6" t="s">
        <v>222</v>
      </c>
      <c r="K324" s="6">
        <v>2</v>
      </c>
      <c r="L324" s="6">
        <v>26.76</v>
      </c>
      <c r="M324" s="31" t="str">
        <f t="shared" si="4"/>
        <v>Small</v>
      </c>
    </row>
    <row r="325" spans="8:13" ht="15.75" customHeight="1">
      <c r="H325" s="37">
        <v>43413</v>
      </c>
      <c r="I325" s="6" t="s">
        <v>158</v>
      </c>
      <c r="J325" s="6" t="s">
        <v>236</v>
      </c>
      <c r="K325" s="6">
        <v>1</v>
      </c>
      <c r="L325" s="6">
        <v>11.78</v>
      </c>
      <c r="M325" s="31" t="str">
        <f t="shared" si="4"/>
        <v>Small</v>
      </c>
    </row>
    <row r="326" spans="8:13" ht="15.75" customHeight="1">
      <c r="H326" s="37">
        <v>43185</v>
      </c>
      <c r="I326" s="6" t="s">
        <v>158</v>
      </c>
      <c r="J326" s="6" t="s">
        <v>157</v>
      </c>
      <c r="K326" s="6">
        <v>36</v>
      </c>
      <c r="L326" s="6">
        <v>230.47</v>
      </c>
      <c r="M326" s="31" t="str">
        <f t="shared" si="4"/>
        <v>Small</v>
      </c>
    </row>
    <row r="327" spans="8:13" ht="15.75" customHeight="1">
      <c r="H327" s="37">
        <v>43406</v>
      </c>
      <c r="I327" s="6" t="s">
        <v>135</v>
      </c>
      <c r="J327" s="6" t="s">
        <v>208</v>
      </c>
      <c r="K327" s="6">
        <v>1</v>
      </c>
      <c r="L327" s="6">
        <v>12.48</v>
      </c>
      <c r="M327" s="31" t="str">
        <f t="shared" si="4"/>
        <v>Small</v>
      </c>
    </row>
    <row r="328" spans="8:13" ht="15.75" customHeight="1">
      <c r="H328" s="37">
        <v>43259</v>
      </c>
      <c r="I328" s="6" t="s">
        <v>165</v>
      </c>
      <c r="J328" s="6" t="s">
        <v>221</v>
      </c>
      <c r="K328" s="6">
        <v>1</v>
      </c>
      <c r="L328" s="6">
        <v>19.940000000000001</v>
      </c>
      <c r="M328" s="31" t="str">
        <f t="shared" ref="M328:M391" si="5">IF(L328&gt;250,"Large","Small")</f>
        <v>Small</v>
      </c>
    </row>
    <row r="329" spans="8:13" ht="15.75" customHeight="1">
      <c r="H329" s="37">
        <v>43434</v>
      </c>
      <c r="I329" s="6" t="s">
        <v>163</v>
      </c>
      <c r="J329" s="6" t="s">
        <v>157</v>
      </c>
      <c r="K329" s="6">
        <v>1</v>
      </c>
      <c r="L329" s="6">
        <v>10.01</v>
      </c>
      <c r="M329" s="31" t="str">
        <f t="shared" si="5"/>
        <v>Small</v>
      </c>
    </row>
    <row r="330" spans="8:13" ht="15.75" customHeight="1">
      <c r="H330" s="37">
        <v>43122</v>
      </c>
      <c r="I330" s="6" t="s">
        <v>141</v>
      </c>
      <c r="J330" s="6" t="s">
        <v>226</v>
      </c>
      <c r="K330" s="6">
        <v>1</v>
      </c>
      <c r="L330" s="6">
        <v>13.44</v>
      </c>
      <c r="M330" s="31" t="str">
        <f t="shared" si="5"/>
        <v>Small</v>
      </c>
    </row>
    <row r="331" spans="8:13" ht="15.75" customHeight="1">
      <c r="H331" s="37">
        <v>43434</v>
      </c>
      <c r="I331" s="6" t="s">
        <v>190</v>
      </c>
      <c r="J331" s="6" t="s">
        <v>156</v>
      </c>
      <c r="K331" s="6">
        <v>2</v>
      </c>
      <c r="L331" s="6">
        <v>26.98</v>
      </c>
      <c r="M331" s="31" t="str">
        <f t="shared" si="5"/>
        <v>Small</v>
      </c>
    </row>
    <row r="332" spans="8:13" ht="15.75" customHeight="1">
      <c r="H332" s="37">
        <v>43202</v>
      </c>
      <c r="I332" s="6" t="s">
        <v>163</v>
      </c>
      <c r="J332" s="6" t="s">
        <v>189</v>
      </c>
      <c r="K332" s="6">
        <v>2</v>
      </c>
      <c r="L332" s="6">
        <v>21.22</v>
      </c>
      <c r="M332" s="31" t="str">
        <f t="shared" si="5"/>
        <v>Small</v>
      </c>
    </row>
    <row r="333" spans="8:13" ht="15.75" customHeight="1">
      <c r="H333" s="37">
        <v>43387</v>
      </c>
      <c r="I333" s="6" t="s">
        <v>158</v>
      </c>
      <c r="J333" s="6" t="s">
        <v>188</v>
      </c>
      <c r="K333" s="6">
        <v>1</v>
      </c>
      <c r="L333" s="6">
        <v>19.329999999999998</v>
      </c>
      <c r="M333" s="31" t="str">
        <f t="shared" si="5"/>
        <v>Small</v>
      </c>
    </row>
    <row r="334" spans="8:13" ht="15.75" customHeight="1">
      <c r="H334" s="37">
        <v>43275</v>
      </c>
      <c r="I334" s="6" t="s">
        <v>165</v>
      </c>
      <c r="J334" s="6" t="s">
        <v>196</v>
      </c>
      <c r="K334" s="6">
        <v>1</v>
      </c>
      <c r="L334" s="6">
        <v>14.19</v>
      </c>
      <c r="M334" s="31" t="str">
        <f t="shared" si="5"/>
        <v>Small</v>
      </c>
    </row>
    <row r="335" spans="8:13" ht="15.75" customHeight="1">
      <c r="H335" s="37">
        <v>43108</v>
      </c>
      <c r="I335" s="6" t="s">
        <v>175</v>
      </c>
      <c r="J335" s="6" t="s">
        <v>210</v>
      </c>
      <c r="K335" s="6">
        <v>1</v>
      </c>
      <c r="L335" s="6">
        <v>15.47</v>
      </c>
      <c r="M335" s="31" t="str">
        <f t="shared" si="5"/>
        <v>Small</v>
      </c>
    </row>
    <row r="336" spans="8:13" ht="15.75" customHeight="1">
      <c r="H336" s="37">
        <v>43429</v>
      </c>
      <c r="I336" s="6" t="s">
        <v>158</v>
      </c>
      <c r="J336" s="6" t="s">
        <v>202</v>
      </c>
      <c r="K336" s="6">
        <v>48</v>
      </c>
      <c r="L336" s="6">
        <v>240.72</v>
      </c>
      <c r="M336" s="31" t="str">
        <f t="shared" si="5"/>
        <v>Small</v>
      </c>
    </row>
    <row r="337" spans="8:13" ht="15.75" customHeight="1">
      <c r="H337" s="37">
        <v>43191</v>
      </c>
      <c r="I337" s="6" t="s">
        <v>190</v>
      </c>
      <c r="J337" s="6" t="s">
        <v>176</v>
      </c>
      <c r="K337" s="6">
        <v>3</v>
      </c>
      <c r="L337" s="6">
        <v>59.46</v>
      </c>
      <c r="M337" s="31" t="str">
        <f t="shared" si="5"/>
        <v>Small</v>
      </c>
    </row>
    <row r="338" spans="8:13" ht="15.75" customHeight="1">
      <c r="H338" s="37">
        <v>43297</v>
      </c>
      <c r="I338" s="6" t="s">
        <v>175</v>
      </c>
      <c r="J338" s="6" t="s">
        <v>166</v>
      </c>
      <c r="K338" s="6">
        <v>4</v>
      </c>
      <c r="L338" s="6">
        <v>44.88</v>
      </c>
      <c r="M338" s="31" t="str">
        <f t="shared" si="5"/>
        <v>Small</v>
      </c>
    </row>
    <row r="339" spans="8:13" ht="15.75" customHeight="1">
      <c r="H339" s="37">
        <v>43307</v>
      </c>
      <c r="I339" s="6" t="s">
        <v>171</v>
      </c>
      <c r="J339" s="6" t="s">
        <v>185</v>
      </c>
      <c r="K339" s="6">
        <v>1</v>
      </c>
      <c r="L339" s="6">
        <v>13.89</v>
      </c>
      <c r="M339" s="31" t="str">
        <f t="shared" si="5"/>
        <v>Small</v>
      </c>
    </row>
    <row r="340" spans="8:13" ht="15.75" customHeight="1">
      <c r="H340" s="37">
        <v>43404</v>
      </c>
      <c r="I340" s="6" t="s">
        <v>135</v>
      </c>
      <c r="J340" s="6" t="s">
        <v>185</v>
      </c>
      <c r="K340" s="6">
        <v>1</v>
      </c>
      <c r="L340" s="6">
        <v>16.57</v>
      </c>
      <c r="M340" s="31" t="str">
        <f t="shared" si="5"/>
        <v>Small</v>
      </c>
    </row>
    <row r="341" spans="8:13" ht="15.75" customHeight="1">
      <c r="H341" s="37">
        <v>43247</v>
      </c>
      <c r="I341" s="6" t="s">
        <v>138</v>
      </c>
      <c r="J341" s="6" t="s">
        <v>167</v>
      </c>
      <c r="K341" s="6">
        <v>2</v>
      </c>
      <c r="L341" s="6">
        <v>35.24</v>
      </c>
      <c r="M341" s="31" t="str">
        <f t="shared" si="5"/>
        <v>Small</v>
      </c>
    </row>
    <row r="342" spans="8:13" ht="15.75" customHeight="1">
      <c r="H342" s="37">
        <v>43413</v>
      </c>
      <c r="I342" s="6" t="s">
        <v>160</v>
      </c>
      <c r="J342" s="6" t="s">
        <v>181</v>
      </c>
      <c r="K342" s="6">
        <v>2</v>
      </c>
      <c r="L342" s="6">
        <v>29.78</v>
      </c>
      <c r="M342" s="31" t="str">
        <f t="shared" si="5"/>
        <v>Small</v>
      </c>
    </row>
    <row r="343" spans="8:13" ht="15.75" customHeight="1">
      <c r="H343" s="37">
        <v>43293</v>
      </c>
      <c r="I343" s="6" t="s">
        <v>141</v>
      </c>
      <c r="J343" s="6" t="s">
        <v>156</v>
      </c>
      <c r="K343" s="6">
        <v>48</v>
      </c>
      <c r="L343" s="6">
        <v>326.98</v>
      </c>
      <c r="M343" s="31" t="str">
        <f t="shared" si="5"/>
        <v>Large</v>
      </c>
    </row>
    <row r="344" spans="8:13" ht="15.75" customHeight="1">
      <c r="H344" s="37">
        <v>43335</v>
      </c>
      <c r="I344" s="6" t="s">
        <v>168</v>
      </c>
      <c r="J344" s="6" t="s">
        <v>156</v>
      </c>
      <c r="K344" s="6">
        <v>3</v>
      </c>
      <c r="L344" s="6">
        <v>53.52</v>
      </c>
      <c r="M344" s="31" t="str">
        <f t="shared" si="5"/>
        <v>Small</v>
      </c>
    </row>
    <row r="345" spans="8:13" ht="15.75" customHeight="1">
      <c r="H345" s="37">
        <v>43458</v>
      </c>
      <c r="I345" s="6" t="s">
        <v>141</v>
      </c>
      <c r="J345" s="6" t="s">
        <v>226</v>
      </c>
      <c r="K345" s="6">
        <v>5</v>
      </c>
      <c r="L345" s="6">
        <v>54.15</v>
      </c>
      <c r="M345" s="31" t="str">
        <f t="shared" si="5"/>
        <v>Small</v>
      </c>
    </row>
    <row r="346" spans="8:13" ht="15.75" customHeight="1">
      <c r="H346" s="37">
        <v>43158</v>
      </c>
      <c r="I346" s="6" t="s">
        <v>160</v>
      </c>
      <c r="J346" s="6" t="s">
        <v>185</v>
      </c>
      <c r="K346" s="6">
        <v>2</v>
      </c>
      <c r="L346" s="6">
        <v>34.64</v>
      </c>
      <c r="M346" s="31" t="str">
        <f t="shared" si="5"/>
        <v>Small</v>
      </c>
    </row>
    <row r="347" spans="8:13" ht="15.75" customHeight="1">
      <c r="H347" s="37">
        <v>43436</v>
      </c>
      <c r="I347" s="6" t="s">
        <v>198</v>
      </c>
      <c r="J347" s="6" t="s">
        <v>156</v>
      </c>
      <c r="K347" s="6">
        <v>1</v>
      </c>
      <c r="L347" s="6">
        <v>19.670000000000002</v>
      </c>
      <c r="M347" s="31" t="str">
        <f t="shared" si="5"/>
        <v>Small</v>
      </c>
    </row>
    <row r="348" spans="8:13" ht="15.75" customHeight="1">
      <c r="H348" s="37">
        <v>43253</v>
      </c>
      <c r="I348" s="6" t="s">
        <v>135</v>
      </c>
      <c r="J348" s="6" t="s">
        <v>170</v>
      </c>
      <c r="K348" s="6">
        <v>1</v>
      </c>
      <c r="L348" s="6">
        <v>10.38</v>
      </c>
      <c r="M348" s="31" t="str">
        <f t="shared" si="5"/>
        <v>Small</v>
      </c>
    </row>
    <row r="349" spans="8:13" ht="15.75" customHeight="1">
      <c r="H349" s="37">
        <v>43269</v>
      </c>
      <c r="I349" s="6" t="s">
        <v>158</v>
      </c>
      <c r="J349" s="6" t="s">
        <v>229</v>
      </c>
      <c r="K349" s="6">
        <v>1</v>
      </c>
      <c r="L349" s="6">
        <v>11.93</v>
      </c>
      <c r="M349" s="31" t="str">
        <f t="shared" si="5"/>
        <v>Small</v>
      </c>
    </row>
    <row r="350" spans="8:13" ht="15.75" customHeight="1">
      <c r="H350" s="37">
        <v>43191</v>
      </c>
      <c r="I350" s="6" t="s">
        <v>160</v>
      </c>
      <c r="J350" s="6" t="s">
        <v>226</v>
      </c>
      <c r="K350" s="6">
        <v>2</v>
      </c>
      <c r="L350" s="6">
        <v>21.4</v>
      </c>
      <c r="M350" s="31" t="str">
        <f t="shared" si="5"/>
        <v>Small</v>
      </c>
    </row>
    <row r="351" spans="8:13" ht="15.75" customHeight="1">
      <c r="H351" s="37">
        <v>43161</v>
      </c>
      <c r="I351" s="6" t="s">
        <v>175</v>
      </c>
      <c r="J351" s="6" t="s">
        <v>174</v>
      </c>
      <c r="K351" s="6">
        <v>2</v>
      </c>
      <c r="L351" s="6">
        <v>32.18</v>
      </c>
      <c r="M351" s="31" t="str">
        <f t="shared" si="5"/>
        <v>Small</v>
      </c>
    </row>
    <row r="352" spans="8:13" ht="15.75" customHeight="1">
      <c r="H352" s="37">
        <v>43461</v>
      </c>
      <c r="I352" s="6" t="s">
        <v>175</v>
      </c>
      <c r="J352" s="6" t="s">
        <v>194</v>
      </c>
      <c r="K352" s="6">
        <v>2</v>
      </c>
      <c r="L352" s="6">
        <v>27.52</v>
      </c>
      <c r="M352" s="31" t="str">
        <f t="shared" si="5"/>
        <v>Small</v>
      </c>
    </row>
    <row r="353" spans="8:13" ht="15.75" customHeight="1">
      <c r="H353" s="37">
        <v>43137</v>
      </c>
      <c r="I353" s="6" t="s">
        <v>141</v>
      </c>
      <c r="J353" s="6" t="s">
        <v>197</v>
      </c>
      <c r="K353" s="6">
        <v>1</v>
      </c>
      <c r="L353" s="6">
        <v>18.29</v>
      </c>
      <c r="M353" s="31" t="str">
        <f t="shared" si="5"/>
        <v>Small</v>
      </c>
    </row>
    <row r="354" spans="8:13" ht="15.75" customHeight="1">
      <c r="H354" s="37">
        <v>43463</v>
      </c>
      <c r="I354" s="6" t="s">
        <v>158</v>
      </c>
      <c r="J354" s="6" t="s">
        <v>194</v>
      </c>
      <c r="K354" s="6">
        <v>1</v>
      </c>
      <c r="L354" s="6">
        <v>17.29</v>
      </c>
      <c r="M354" s="31" t="str">
        <f t="shared" si="5"/>
        <v>Small</v>
      </c>
    </row>
    <row r="355" spans="8:13" ht="15.75" customHeight="1">
      <c r="H355" s="37">
        <v>43212</v>
      </c>
      <c r="I355" s="6" t="s">
        <v>175</v>
      </c>
      <c r="J355" s="6" t="s">
        <v>161</v>
      </c>
      <c r="K355" s="6">
        <v>2</v>
      </c>
      <c r="L355" s="6">
        <v>22.66</v>
      </c>
      <c r="M355" s="31" t="str">
        <f t="shared" si="5"/>
        <v>Small</v>
      </c>
    </row>
    <row r="356" spans="8:13" ht="15.75" customHeight="1">
      <c r="H356" s="37">
        <v>43387</v>
      </c>
      <c r="I356" s="6" t="s">
        <v>158</v>
      </c>
      <c r="J356" s="6" t="s">
        <v>197</v>
      </c>
      <c r="K356" s="6">
        <v>2</v>
      </c>
      <c r="L356" s="6">
        <v>34.18</v>
      </c>
      <c r="M356" s="31" t="str">
        <f t="shared" si="5"/>
        <v>Small</v>
      </c>
    </row>
    <row r="357" spans="8:13" ht="15.75" customHeight="1">
      <c r="H357" s="37">
        <v>43246</v>
      </c>
      <c r="I357" s="6" t="s">
        <v>135</v>
      </c>
      <c r="J357" s="6" t="s">
        <v>209</v>
      </c>
      <c r="K357" s="6">
        <v>1</v>
      </c>
      <c r="L357" s="6">
        <v>15.04</v>
      </c>
      <c r="M357" s="31" t="str">
        <f t="shared" si="5"/>
        <v>Small</v>
      </c>
    </row>
    <row r="358" spans="8:13" ht="15.75" customHeight="1">
      <c r="H358" s="37">
        <v>43177</v>
      </c>
      <c r="I358" s="6" t="s">
        <v>158</v>
      </c>
      <c r="J358" s="6" t="s">
        <v>164</v>
      </c>
      <c r="K358" s="6">
        <v>2</v>
      </c>
      <c r="L358" s="6">
        <v>34.64</v>
      </c>
      <c r="M358" s="31" t="str">
        <f t="shared" si="5"/>
        <v>Small</v>
      </c>
    </row>
    <row r="359" spans="8:13" ht="15.75" customHeight="1">
      <c r="H359" s="37">
        <v>43303</v>
      </c>
      <c r="I359" s="6" t="s">
        <v>158</v>
      </c>
      <c r="J359" s="6" t="s">
        <v>156</v>
      </c>
      <c r="K359" s="6">
        <v>37</v>
      </c>
      <c r="L359" s="6">
        <v>329.37</v>
      </c>
      <c r="M359" s="31" t="str">
        <f t="shared" si="5"/>
        <v>Large</v>
      </c>
    </row>
    <row r="360" spans="8:13" ht="15.75" customHeight="1">
      <c r="H360" s="37">
        <v>43409</v>
      </c>
      <c r="I360" s="6" t="s">
        <v>190</v>
      </c>
      <c r="J360" s="6" t="s">
        <v>156</v>
      </c>
      <c r="K360" s="6">
        <v>12</v>
      </c>
      <c r="L360" s="6">
        <v>179.53</v>
      </c>
      <c r="M360" s="31" t="str">
        <f t="shared" si="5"/>
        <v>Small</v>
      </c>
    </row>
    <row r="361" spans="8:13" ht="15.75" customHeight="1">
      <c r="H361" s="37">
        <v>43382</v>
      </c>
      <c r="I361" s="6" t="s">
        <v>190</v>
      </c>
      <c r="J361" s="6" t="s">
        <v>181</v>
      </c>
      <c r="K361" s="6">
        <v>2</v>
      </c>
      <c r="L361" s="6">
        <v>25.14</v>
      </c>
      <c r="M361" s="31" t="str">
        <f t="shared" si="5"/>
        <v>Small</v>
      </c>
    </row>
    <row r="362" spans="8:13" ht="15.75" customHeight="1">
      <c r="H362" s="37">
        <v>43427</v>
      </c>
      <c r="I362" s="6" t="s">
        <v>141</v>
      </c>
      <c r="J362" s="6" t="s">
        <v>161</v>
      </c>
      <c r="K362" s="6">
        <v>49</v>
      </c>
      <c r="L362" s="6">
        <v>505.65</v>
      </c>
      <c r="M362" s="31" t="str">
        <f t="shared" si="5"/>
        <v>Large</v>
      </c>
    </row>
    <row r="363" spans="8:13" ht="15.75" customHeight="1">
      <c r="H363" s="37">
        <v>43433</v>
      </c>
      <c r="I363" s="6" t="s">
        <v>216</v>
      </c>
      <c r="J363" s="6" t="s">
        <v>187</v>
      </c>
      <c r="K363" s="6">
        <v>1</v>
      </c>
      <c r="L363" s="6">
        <v>15.96</v>
      </c>
      <c r="M363" s="31" t="str">
        <f t="shared" si="5"/>
        <v>Small</v>
      </c>
    </row>
    <row r="364" spans="8:13" ht="15.75" customHeight="1">
      <c r="H364" s="37">
        <v>43454</v>
      </c>
      <c r="I364" s="6" t="s">
        <v>138</v>
      </c>
      <c r="J364" s="6" t="s">
        <v>214</v>
      </c>
      <c r="K364" s="6">
        <v>2</v>
      </c>
      <c r="L364" s="6">
        <v>36.119999999999997</v>
      </c>
      <c r="M364" s="31" t="str">
        <f t="shared" si="5"/>
        <v>Small</v>
      </c>
    </row>
    <row r="365" spans="8:13" ht="15.75" customHeight="1">
      <c r="H365" s="37">
        <v>43383</v>
      </c>
      <c r="I365" s="6" t="s">
        <v>163</v>
      </c>
      <c r="J365" s="6" t="s">
        <v>184</v>
      </c>
      <c r="K365" s="6">
        <v>2</v>
      </c>
      <c r="L365" s="6">
        <v>39.619999999999997</v>
      </c>
      <c r="M365" s="31" t="str">
        <f t="shared" si="5"/>
        <v>Small</v>
      </c>
    </row>
    <row r="366" spans="8:13" ht="15.75" customHeight="1">
      <c r="H366" s="37">
        <v>43421</v>
      </c>
      <c r="I366" s="6" t="s">
        <v>160</v>
      </c>
      <c r="J366" s="6" t="s">
        <v>185</v>
      </c>
      <c r="K366" s="6">
        <v>1</v>
      </c>
      <c r="L366" s="6">
        <v>11.02</v>
      </c>
      <c r="M366" s="31" t="str">
        <f t="shared" si="5"/>
        <v>Small</v>
      </c>
    </row>
    <row r="367" spans="8:13" ht="15.75" customHeight="1">
      <c r="H367" s="37">
        <v>43417</v>
      </c>
      <c r="I367" s="6" t="s">
        <v>160</v>
      </c>
      <c r="J367" s="6" t="s">
        <v>179</v>
      </c>
      <c r="K367" s="6">
        <v>1</v>
      </c>
      <c r="L367" s="6">
        <v>10.86</v>
      </c>
      <c r="M367" s="31" t="str">
        <f t="shared" si="5"/>
        <v>Small</v>
      </c>
    </row>
    <row r="368" spans="8:13" ht="15.75" customHeight="1">
      <c r="H368" s="37">
        <v>43410</v>
      </c>
      <c r="I368" s="6" t="s">
        <v>223</v>
      </c>
      <c r="J368" s="6" t="s">
        <v>156</v>
      </c>
      <c r="K368" s="6">
        <v>2</v>
      </c>
      <c r="L368" s="6">
        <v>33.72</v>
      </c>
      <c r="M368" s="31" t="str">
        <f t="shared" si="5"/>
        <v>Small</v>
      </c>
    </row>
    <row r="369" spans="8:13" ht="15.75" customHeight="1">
      <c r="H369" s="37">
        <v>43407</v>
      </c>
      <c r="I369" s="6" t="s">
        <v>223</v>
      </c>
      <c r="J369" s="6" t="s">
        <v>194</v>
      </c>
      <c r="K369" s="6">
        <v>3</v>
      </c>
      <c r="L369" s="6">
        <v>54.69</v>
      </c>
      <c r="M369" s="31" t="str">
        <f t="shared" si="5"/>
        <v>Small</v>
      </c>
    </row>
    <row r="370" spans="8:13" ht="15.75" customHeight="1">
      <c r="H370" s="37">
        <v>43434</v>
      </c>
      <c r="I370" s="6" t="s">
        <v>158</v>
      </c>
      <c r="J370" s="6" t="s">
        <v>181</v>
      </c>
      <c r="K370" s="6">
        <v>1</v>
      </c>
      <c r="L370" s="6">
        <v>19.32</v>
      </c>
      <c r="M370" s="31" t="str">
        <f t="shared" si="5"/>
        <v>Small</v>
      </c>
    </row>
    <row r="371" spans="8:13" ht="15.75" customHeight="1">
      <c r="H371" s="37">
        <v>43436</v>
      </c>
      <c r="I371" s="6" t="s">
        <v>158</v>
      </c>
      <c r="J371" s="6" t="s">
        <v>156</v>
      </c>
      <c r="K371" s="6">
        <v>4</v>
      </c>
      <c r="L371" s="6">
        <v>64.760000000000005</v>
      </c>
      <c r="M371" s="31" t="str">
        <f t="shared" si="5"/>
        <v>Small</v>
      </c>
    </row>
    <row r="372" spans="8:13" ht="15.75" customHeight="1">
      <c r="H372" s="37">
        <v>43406</v>
      </c>
      <c r="I372" s="6" t="s">
        <v>141</v>
      </c>
      <c r="J372" s="6" t="s">
        <v>156</v>
      </c>
      <c r="K372" s="6">
        <v>2</v>
      </c>
      <c r="L372" s="6">
        <v>20.420000000000002</v>
      </c>
      <c r="M372" s="31" t="str">
        <f t="shared" si="5"/>
        <v>Small</v>
      </c>
    </row>
    <row r="373" spans="8:13" ht="15.75" customHeight="1">
      <c r="H373" s="37">
        <v>43206</v>
      </c>
      <c r="I373" s="6" t="s">
        <v>141</v>
      </c>
      <c r="J373" s="6" t="s">
        <v>170</v>
      </c>
      <c r="K373" s="6">
        <v>2</v>
      </c>
      <c r="L373" s="6">
        <v>29.74</v>
      </c>
      <c r="M373" s="31" t="str">
        <f t="shared" si="5"/>
        <v>Small</v>
      </c>
    </row>
    <row r="374" spans="8:13" ht="15.75" customHeight="1">
      <c r="H374" s="37">
        <v>43450</v>
      </c>
      <c r="I374" s="6" t="s">
        <v>177</v>
      </c>
      <c r="J374" s="6" t="s">
        <v>229</v>
      </c>
      <c r="K374" s="6">
        <v>1</v>
      </c>
      <c r="L374" s="6">
        <v>19.239999999999998</v>
      </c>
      <c r="M374" s="31" t="str">
        <f t="shared" si="5"/>
        <v>Small</v>
      </c>
    </row>
    <row r="375" spans="8:13" ht="15.75" customHeight="1">
      <c r="H375" s="37">
        <v>43157</v>
      </c>
      <c r="I375" s="6" t="s">
        <v>198</v>
      </c>
      <c r="J375" s="6" t="s">
        <v>167</v>
      </c>
      <c r="K375" s="6">
        <v>20</v>
      </c>
      <c r="L375" s="6">
        <v>212.98</v>
      </c>
      <c r="M375" s="31" t="str">
        <f t="shared" si="5"/>
        <v>Small</v>
      </c>
    </row>
    <row r="376" spans="8:13" ht="15.75" customHeight="1">
      <c r="H376" s="37">
        <v>43393</v>
      </c>
      <c r="I376" s="6" t="s">
        <v>200</v>
      </c>
      <c r="J376" s="6" t="s">
        <v>184</v>
      </c>
      <c r="K376" s="6">
        <v>1</v>
      </c>
      <c r="L376" s="6">
        <v>15.78</v>
      </c>
      <c r="M376" s="31" t="str">
        <f t="shared" si="5"/>
        <v>Small</v>
      </c>
    </row>
    <row r="377" spans="8:13" ht="15.75" customHeight="1">
      <c r="H377" s="37">
        <v>43431</v>
      </c>
      <c r="I377" s="6" t="s">
        <v>158</v>
      </c>
      <c r="J377" s="6" t="s">
        <v>237</v>
      </c>
      <c r="K377" s="6">
        <v>2</v>
      </c>
      <c r="L377" s="6">
        <v>32.44</v>
      </c>
      <c r="M377" s="31" t="str">
        <f t="shared" si="5"/>
        <v>Small</v>
      </c>
    </row>
    <row r="378" spans="8:13" ht="15.75" customHeight="1">
      <c r="H378" s="37">
        <v>43416</v>
      </c>
      <c r="I378" s="6" t="s">
        <v>160</v>
      </c>
      <c r="J378" s="6" t="s">
        <v>225</v>
      </c>
      <c r="K378" s="6">
        <v>4</v>
      </c>
      <c r="L378" s="6">
        <v>77.959999999999994</v>
      </c>
      <c r="M378" s="31" t="str">
        <f t="shared" si="5"/>
        <v>Small</v>
      </c>
    </row>
    <row r="379" spans="8:13" ht="15.75" customHeight="1">
      <c r="H379" s="37">
        <v>43112</v>
      </c>
      <c r="I379" s="6" t="s">
        <v>198</v>
      </c>
      <c r="J379" s="6" t="s">
        <v>206</v>
      </c>
      <c r="K379" s="6">
        <v>1</v>
      </c>
      <c r="L379" s="6">
        <v>10.54</v>
      </c>
      <c r="M379" s="31" t="str">
        <f t="shared" si="5"/>
        <v>Small</v>
      </c>
    </row>
    <row r="380" spans="8:13" ht="15.75" customHeight="1">
      <c r="H380" s="37">
        <v>43167</v>
      </c>
      <c r="I380" s="6" t="s">
        <v>158</v>
      </c>
      <c r="J380" s="6" t="s">
        <v>230</v>
      </c>
      <c r="K380" s="6">
        <v>4</v>
      </c>
      <c r="L380" s="6">
        <v>56.64</v>
      </c>
      <c r="M380" s="31" t="str">
        <f t="shared" si="5"/>
        <v>Small</v>
      </c>
    </row>
    <row r="381" spans="8:13" ht="15.75" customHeight="1">
      <c r="H381" s="37">
        <v>43170</v>
      </c>
      <c r="I381" s="6" t="s">
        <v>158</v>
      </c>
      <c r="J381" s="6" t="s">
        <v>156</v>
      </c>
      <c r="K381" s="6">
        <v>2</v>
      </c>
      <c r="L381" s="6">
        <v>31.84</v>
      </c>
      <c r="M381" s="31" t="str">
        <f t="shared" si="5"/>
        <v>Small</v>
      </c>
    </row>
    <row r="382" spans="8:13" ht="15.75" customHeight="1">
      <c r="H382" s="37">
        <v>43422</v>
      </c>
      <c r="I382" s="6" t="s">
        <v>141</v>
      </c>
      <c r="J382" s="6" t="s">
        <v>185</v>
      </c>
      <c r="K382" s="6">
        <v>1</v>
      </c>
      <c r="L382" s="6">
        <v>12.08</v>
      </c>
      <c r="M382" s="31" t="str">
        <f t="shared" si="5"/>
        <v>Small</v>
      </c>
    </row>
    <row r="383" spans="8:13" ht="15.75" customHeight="1">
      <c r="H383" s="37">
        <v>43430</v>
      </c>
      <c r="I383" s="6" t="s">
        <v>175</v>
      </c>
      <c r="J383" s="6" t="s">
        <v>172</v>
      </c>
      <c r="K383" s="6">
        <v>2</v>
      </c>
      <c r="L383" s="6">
        <v>28.32</v>
      </c>
      <c r="M383" s="31" t="str">
        <f t="shared" si="5"/>
        <v>Small</v>
      </c>
    </row>
    <row r="384" spans="8:13" ht="15.75" customHeight="1">
      <c r="H384" s="37">
        <v>43459</v>
      </c>
      <c r="I384" s="6" t="s">
        <v>163</v>
      </c>
      <c r="J384" s="6" t="s">
        <v>170</v>
      </c>
      <c r="K384" s="6">
        <v>63</v>
      </c>
      <c r="L384" s="6">
        <v>326.33999999999997</v>
      </c>
      <c r="M384" s="31" t="str">
        <f t="shared" si="5"/>
        <v>Large</v>
      </c>
    </row>
    <row r="385" spans="8:13" ht="15.75" customHeight="1">
      <c r="H385" s="37">
        <v>43431</v>
      </c>
      <c r="I385" s="6" t="s">
        <v>127</v>
      </c>
      <c r="J385" s="6" t="s">
        <v>203</v>
      </c>
      <c r="K385" s="6">
        <v>1</v>
      </c>
      <c r="L385" s="6">
        <v>18.78</v>
      </c>
      <c r="M385" s="31" t="str">
        <f t="shared" si="5"/>
        <v>Small</v>
      </c>
    </row>
    <row r="386" spans="8:13" ht="15.75" customHeight="1">
      <c r="H386" s="37">
        <v>43397</v>
      </c>
      <c r="I386" s="6" t="s">
        <v>135</v>
      </c>
      <c r="J386" s="6" t="s">
        <v>227</v>
      </c>
      <c r="K386" s="6">
        <v>1</v>
      </c>
      <c r="L386" s="6">
        <v>18.23</v>
      </c>
      <c r="M386" s="31" t="str">
        <f t="shared" si="5"/>
        <v>Small</v>
      </c>
    </row>
    <row r="387" spans="8:13" ht="15.75" customHeight="1">
      <c r="H387" s="37">
        <v>43456</v>
      </c>
      <c r="I387" s="6" t="s">
        <v>141</v>
      </c>
      <c r="J387" s="6" t="s">
        <v>181</v>
      </c>
      <c r="K387" s="6">
        <v>2</v>
      </c>
      <c r="L387" s="6">
        <v>28.38</v>
      </c>
      <c r="M387" s="31" t="str">
        <f t="shared" si="5"/>
        <v>Small</v>
      </c>
    </row>
    <row r="388" spans="8:13" ht="15.75" customHeight="1">
      <c r="H388" s="37">
        <v>43464</v>
      </c>
      <c r="I388" s="6" t="s">
        <v>177</v>
      </c>
      <c r="J388" s="6" t="s">
        <v>184</v>
      </c>
      <c r="K388" s="6">
        <v>3</v>
      </c>
      <c r="L388" s="6">
        <v>53.79</v>
      </c>
      <c r="M388" s="31" t="str">
        <f t="shared" si="5"/>
        <v>Small</v>
      </c>
    </row>
    <row r="389" spans="8:13" ht="15.75" customHeight="1">
      <c r="H389" s="37">
        <v>43177</v>
      </c>
      <c r="I389" s="6" t="s">
        <v>168</v>
      </c>
      <c r="J389" s="6" t="s">
        <v>203</v>
      </c>
      <c r="K389" s="6">
        <v>1</v>
      </c>
      <c r="L389" s="6">
        <v>16.010000000000002</v>
      </c>
      <c r="M389" s="31" t="str">
        <f t="shared" si="5"/>
        <v>Small</v>
      </c>
    </row>
    <row r="390" spans="8:13" ht="15.75" customHeight="1">
      <c r="H390" s="37">
        <v>43318</v>
      </c>
      <c r="I390" s="6" t="s">
        <v>177</v>
      </c>
      <c r="J390" s="6" t="s">
        <v>192</v>
      </c>
      <c r="K390" s="6">
        <v>1</v>
      </c>
      <c r="L390" s="6">
        <v>13.02</v>
      </c>
      <c r="M390" s="31" t="str">
        <f t="shared" si="5"/>
        <v>Small</v>
      </c>
    </row>
    <row r="391" spans="8:13" ht="15.75" customHeight="1">
      <c r="H391" s="37">
        <v>43172</v>
      </c>
      <c r="I391" s="6" t="s">
        <v>193</v>
      </c>
      <c r="J391" s="6" t="s">
        <v>183</v>
      </c>
      <c r="K391" s="6">
        <v>3</v>
      </c>
      <c r="L391" s="6">
        <v>40.08</v>
      </c>
      <c r="M391" s="31" t="str">
        <f t="shared" si="5"/>
        <v>Small</v>
      </c>
    </row>
    <row r="392" spans="8:13" ht="15.75" customHeight="1">
      <c r="H392" s="37">
        <v>43189</v>
      </c>
      <c r="I392" s="6" t="s">
        <v>163</v>
      </c>
      <c r="J392" s="6" t="s">
        <v>184</v>
      </c>
      <c r="K392" s="6">
        <v>5</v>
      </c>
      <c r="L392" s="6">
        <v>77.12</v>
      </c>
      <c r="M392" s="31" t="str">
        <f t="shared" ref="M392:M455" si="6">IF(L392&gt;250,"Large","Small")</f>
        <v>Small</v>
      </c>
    </row>
    <row r="393" spans="8:13" ht="15.75" customHeight="1">
      <c r="H393" s="37">
        <v>43152</v>
      </c>
      <c r="I393" s="6" t="s">
        <v>158</v>
      </c>
      <c r="J393" s="6" t="s">
        <v>180</v>
      </c>
      <c r="K393" s="6">
        <v>24</v>
      </c>
      <c r="L393" s="6">
        <v>268.29000000000002</v>
      </c>
      <c r="M393" s="31" t="str">
        <f t="shared" si="6"/>
        <v>Large</v>
      </c>
    </row>
    <row r="394" spans="8:13" ht="15.75" customHeight="1">
      <c r="H394" s="37">
        <v>43373</v>
      </c>
      <c r="I394" s="6" t="s">
        <v>190</v>
      </c>
      <c r="J394" s="6" t="s">
        <v>239</v>
      </c>
      <c r="K394" s="6">
        <v>2</v>
      </c>
      <c r="L394" s="6">
        <v>34.6</v>
      </c>
      <c r="M394" s="31" t="str">
        <f t="shared" si="6"/>
        <v>Small</v>
      </c>
    </row>
    <row r="395" spans="8:13" ht="15.75" customHeight="1">
      <c r="H395" s="37">
        <v>43238</v>
      </c>
      <c r="I395" s="6" t="s">
        <v>168</v>
      </c>
      <c r="J395" s="6" t="s">
        <v>170</v>
      </c>
      <c r="K395" s="6">
        <v>1</v>
      </c>
      <c r="L395" s="6">
        <v>13.84</v>
      </c>
      <c r="M395" s="31" t="str">
        <f t="shared" si="6"/>
        <v>Small</v>
      </c>
    </row>
    <row r="396" spans="8:13" ht="15.75" customHeight="1">
      <c r="H396" s="37">
        <v>43432</v>
      </c>
      <c r="I396" s="6" t="s">
        <v>135</v>
      </c>
      <c r="J396" s="6" t="s">
        <v>187</v>
      </c>
      <c r="K396" s="6">
        <v>47</v>
      </c>
      <c r="L396" s="6">
        <v>445.84</v>
      </c>
      <c r="M396" s="31" t="str">
        <f t="shared" si="6"/>
        <v>Large</v>
      </c>
    </row>
    <row r="397" spans="8:13" ht="15.75" customHeight="1">
      <c r="H397" s="37">
        <v>43414</v>
      </c>
      <c r="I397" s="6" t="s">
        <v>223</v>
      </c>
      <c r="J397" s="6" t="s">
        <v>202</v>
      </c>
      <c r="K397" s="6">
        <v>1</v>
      </c>
      <c r="L397" s="6">
        <v>12.11</v>
      </c>
      <c r="M397" s="31" t="str">
        <f t="shared" si="6"/>
        <v>Small</v>
      </c>
    </row>
    <row r="398" spans="8:13" ht="15.75" customHeight="1">
      <c r="H398" s="37">
        <v>43208</v>
      </c>
      <c r="I398" s="6" t="s">
        <v>175</v>
      </c>
      <c r="J398" s="6" t="s">
        <v>187</v>
      </c>
      <c r="K398" s="6">
        <v>2</v>
      </c>
      <c r="L398" s="6">
        <v>28.58</v>
      </c>
      <c r="M398" s="31" t="str">
        <f t="shared" si="6"/>
        <v>Small</v>
      </c>
    </row>
    <row r="399" spans="8:13" ht="15.75" customHeight="1">
      <c r="H399" s="37">
        <v>43167</v>
      </c>
      <c r="I399" s="6" t="s">
        <v>158</v>
      </c>
      <c r="J399" s="6" t="s">
        <v>194</v>
      </c>
      <c r="K399" s="6">
        <v>1</v>
      </c>
      <c r="L399" s="6">
        <v>17.399999999999999</v>
      </c>
      <c r="M399" s="31" t="str">
        <f t="shared" si="6"/>
        <v>Small</v>
      </c>
    </row>
    <row r="400" spans="8:13" ht="15.75" customHeight="1">
      <c r="H400" s="37">
        <v>43301</v>
      </c>
      <c r="I400" s="6" t="s">
        <v>163</v>
      </c>
      <c r="J400" s="6" t="s">
        <v>226</v>
      </c>
      <c r="K400" s="6">
        <v>2</v>
      </c>
      <c r="L400" s="6">
        <v>29.18</v>
      </c>
      <c r="M400" s="31" t="str">
        <f t="shared" si="6"/>
        <v>Small</v>
      </c>
    </row>
    <row r="401" spans="8:13" ht="15.75" customHeight="1">
      <c r="H401" s="37">
        <v>43405</v>
      </c>
      <c r="I401" s="6" t="s">
        <v>158</v>
      </c>
      <c r="J401" s="6" t="s">
        <v>205</v>
      </c>
      <c r="K401" s="6">
        <v>1</v>
      </c>
      <c r="L401" s="6">
        <v>10.11</v>
      </c>
      <c r="M401" s="31" t="str">
        <f t="shared" si="6"/>
        <v>Small</v>
      </c>
    </row>
    <row r="402" spans="8:13" ht="15.75" customHeight="1">
      <c r="H402" s="37">
        <v>43171</v>
      </c>
      <c r="I402" s="6" t="s">
        <v>158</v>
      </c>
      <c r="J402" s="6" t="s">
        <v>195</v>
      </c>
      <c r="K402" s="6">
        <v>1</v>
      </c>
      <c r="L402" s="6">
        <v>10.28</v>
      </c>
      <c r="M402" s="31" t="str">
        <f t="shared" si="6"/>
        <v>Small</v>
      </c>
    </row>
    <row r="403" spans="8:13" ht="15.75" customHeight="1">
      <c r="H403" s="37">
        <v>43307</v>
      </c>
      <c r="I403" s="6" t="s">
        <v>135</v>
      </c>
      <c r="J403" s="6" t="s">
        <v>238</v>
      </c>
      <c r="K403" s="6">
        <v>1</v>
      </c>
      <c r="L403" s="6">
        <v>13.34</v>
      </c>
      <c r="M403" s="31" t="str">
        <f t="shared" si="6"/>
        <v>Small</v>
      </c>
    </row>
    <row r="404" spans="8:13" ht="15.75" customHeight="1">
      <c r="H404" s="37">
        <v>43443</v>
      </c>
      <c r="I404" s="6" t="s">
        <v>160</v>
      </c>
      <c r="J404" s="6" t="s">
        <v>205</v>
      </c>
      <c r="K404" s="6">
        <v>1</v>
      </c>
      <c r="L404" s="6">
        <v>10.27</v>
      </c>
      <c r="M404" s="31" t="str">
        <f t="shared" si="6"/>
        <v>Small</v>
      </c>
    </row>
    <row r="405" spans="8:13" ht="15.75" customHeight="1">
      <c r="H405" s="37">
        <v>43434</v>
      </c>
      <c r="I405" s="6" t="s">
        <v>141</v>
      </c>
      <c r="J405" s="6" t="s">
        <v>156</v>
      </c>
      <c r="K405" s="6">
        <v>47</v>
      </c>
      <c r="L405" s="6">
        <v>354.76</v>
      </c>
      <c r="M405" s="31" t="str">
        <f t="shared" si="6"/>
        <v>Large</v>
      </c>
    </row>
    <row r="406" spans="8:13" ht="15.75" customHeight="1">
      <c r="H406" s="37">
        <v>43231</v>
      </c>
      <c r="I406" s="6" t="s">
        <v>163</v>
      </c>
      <c r="J406" s="6" t="s">
        <v>157</v>
      </c>
      <c r="K406" s="6">
        <v>2</v>
      </c>
      <c r="L406" s="6">
        <v>30.04</v>
      </c>
      <c r="M406" s="31" t="str">
        <f t="shared" si="6"/>
        <v>Small</v>
      </c>
    </row>
    <row r="407" spans="8:13" ht="15.75" customHeight="1">
      <c r="H407" s="37">
        <v>43368</v>
      </c>
      <c r="I407" s="6" t="s">
        <v>160</v>
      </c>
      <c r="J407" s="6" t="s">
        <v>156</v>
      </c>
      <c r="K407" s="6">
        <v>4</v>
      </c>
      <c r="L407" s="6">
        <v>78.680000000000007</v>
      </c>
      <c r="M407" s="31" t="str">
        <f t="shared" si="6"/>
        <v>Small</v>
      </c>
    </row>
    <row r="408" spans="8:13" ht="15.75" customHeight="1">
      <c r="H408" s="37">
        <v>43202</v>
      </c>
      <c r="I408" s="6" t="s">
        <v>175</v>
      </c>
      <c r="J408" s="6" t="s">
        <v>237</v>
      </c>
      <c r="K408" s="6">
        <v>2</v>
      </c>
      <c r="L408" s="6">
        <v>29.3</v>
      </c>
      <c r="M408" s="31" t="str">
        <f t="shared" si="6"/>
        <v>Small</v>
      </c>
    </row>
    <row r="409" spans="8:13" ht="15.75" customHeight="1">
      <c r="H409" s="37">
        <v>43436</v>
      </c>
      <c r="I409" s="6" t="s">
        <v>158</v>
      </c>
      <c r="J409" s="6" t="s">
        <v>187</v>
      </c>
      <c r="K409" s="6">
        <v>2</v>
      </c>
      <c r="L409" s="6">
        <v>25.9</v>
      </c>
      <c r="M409" s="31" t="str">
        <f t="shared" si="6"/>
        <v>Small</v>
      </c>
    </row>
    <row r="410" spans="8:13" ht="15.75" customHeight="1">
      <c r="H410" s="37">
        <v>43327</v>
      </c>
      <c r="I410" s="6" t="s">
        <v>168</v>
      </c>
      <c r="J410" s="6" t="s">
        <v>221</v>
      </c>
      <c r="K410" s="6">
        <v>2</v>
      </c>
      <c r="L410" s="6">
        <v>20.76</v>
      </c>
      <c r="M410" s="31" t="str">
        <f t="shared" si="6"/>
        <v>Small</v>
      </c>
    </row>
    <row r="411" spans="8:13" ht="15.75" customHeight="1">
      <c r="H411" s="37">
        <v>43172</v>
      </c>
      <c r="I411" s="6" t="s">
        <v>193</v>
      </c>
      <c r="J411" s="6" t="s">
        <v>235</v>
      </c>
      <c r="K411" s="6">
        <v>1</v>
      </c>
      <c r="L411" s="6">
        <v>14.86</v>
      </c>
      <c r="M411" s="31" t="str">
        <f t="shared" si="6"/>
        <v>Small</v>
      </c>
    </row>
    <row r="412" spans="8:13" ht="15.75" customHeight="1">
      <c r="H412" s="37">
        <v>43437</v>
      </c>
      <c r="I412" s="6" t="s">
        <v>163</v>
      </c>
      <c r="J412" s="6" t="s">
        <v>156</v>
      </c>
      <c r="K412" s="6">
        <v>1</v>
      </c>
      <c r="L412" s="6">
        <v>18.420000000000002</v>
      </c>
      <c r="M412" s="31" t="str">
        <f t="shared" si="6"/>
        <v>Small</v>
      </c>
    </row>
    <row r="413" spans="8:13" ht="15.75" customHeight="1">
      <c r="H413" s="37">
        <v>43405</v>
      </c>
      <c r="I413" s="6" t="s">
        <v>138</v>
      </c>
      <c r="J413" s="6" t="s">
        <v>174</v>
      </c>
      <c r="K413" s="6">
        <v>2</v>
      </c>
      <c r="L413" s="6">
        <v>36.520000000000003</v>
      </c>
      <c r="M413" s="31" t="str">
        <f t="shared" si="6"/>
        <v>Small</v>
      </c>
    </row>
    <row r="414" spans="8:13" ht="15.75" customHeight="1">
      <c r="H414" s="37">
        <v>43456</v>
      </c>
      <c r="I414" s="6" t="s">
        <v>171</v>
      </c>
      <c r="J414" s="6" t="s">
        <v>227</v>
      </c>
      <c r="K414" s="6">
        <v>2</v>
      </c>
      <c r="L414" s="6">
        <v>36.6</v>
      </c>
      <c r="M414" s="31" t="str">
        <f t="shared" si="6"/>
        <v>Small</v>
      </c>
    </row>
    <row r="415" spans="8:13" ht="15.75" customHeight="1">
      <c r="H415" s="37">
        <v>43237</v>
      </c>
      <c r="I415" s="6" t="s">
        <v>218</v>
      </c>
      <c r="J415" s="6" t="s">
        <v>156</v>
      </c>
      <c r="K415" s="6">
        <v>1</v>
      </c>
      <c r="L415" s="6">
        <v>16.66</v>
      </c>
      <c r="M415" s="31" t="str">
        <f t="shared" si="6"/>
        <v>Small</v>
      </c>
    </row>
    <row r="416" spans="8:13" ht="15.75" customHeight="1">
      <c r="H416" s="37">
        <v>43218</v>
      </c>
      <c r="I416" s="6" t="s">
        <v>201</v>
      </c>
      <c r="J416" s="6" t="s">
        <v>194</v>
      </c>
      <c r="K416" s="6">
        <v>1</v>
      </c>
      <c r="L416" s="6">
        <v>15.79</v>
      </c>
      <c r="M416" s="31" t="str">
        <f t="shared" si="6"/>
        <v>Small</v>
      </c>
    </row>
    <row r="417" spans="8:13" ht="15.75" customHeight="1">
      <c r="H417" s="37">
        <v>43460</v>
      </c>
      <c r="I417" s="6" t="s">
        <v>138</v>
      </c>
      <c r="J417" s="6" t="s">
        <v>185</v>
      </c>
      <c r="K417" s="6">
        <v>12</v>
      </c>
      <c r="L417" s="6">
        <v>145.16999999999999</v>
      </c>
      <c r="M417" s="31" t="str">
        <f t="shared" si="6"/>
        <v>Small</v>
      </c>
    </row>
    <row r="418" spans="8:13" ht="15.75" customHeight="1">
      <c r="H418" s="37">
        <v>43428</v>
      </c>
      <c r="I418" s="6" t="s">
        <v>218</v>
      </c>
      <c r="J418" s="6" t="s">
        <v>199</v>
      </c>
      <c r="K418" s="6">
        <v>1</v>
      </c>
      <c r="L418" s="6">
        <v>11.59</v>
      </c>
      <c r="M418" s="31" t="str">
        <f t="shared" si="6"/>
        <v>Small</v>
      </c>
    </row>
    <row r="419" spans="8:13" ht="15.75" customHeight="1">
      <c r="H419" s="37">
        <v>43120</v>
      </c>
      <c r="I419" s="6" t="s">
        <v>141</v>
      </c>
      <c r="J419" s="6" t="s">
        <v>184</v>
      </c>
      <c r="K419" s="6">
        <v>2</v>
      </c>
      <c r="L419" s="6">
        <v>28.8</v>
      </c>
      <c r="M419" s="31" t="str">
        <f t="shared" si="6"/>
        <v>Small</v>
      </c>
    </row>
    <row r="420" spans="8:13" ht="15.75" customHeight="1">
      <c r="H420" s="37">
        <v>43244</v>
      </c>
      <c r="I420" s="6" t="s">
        <v>190</v>
      </c>
      <c r="J420" s="6" t="s">
        <v>156</v>
      </c>
      <c r="K420" s="6">
        <v>6</v>
      </c>
      <c r="L420" s="6">
        <v>62.13</v>
      </c>
      <c r="M420" s="31" t="str">
        <f t="shared" si="6"/>
        <v>Small</v>
      </c>
    </row>
    <row r="421" spans="8:13" ht="15.75" customHeight="1">
      <c r="H421" s="37">
        <v>43179</v>
      </c>
      <c r="I421" s="6" t="s">
        <v>168</v>
      </c>
      <c r="J421" s="6" t="s">
        <v>157</v>
      </c>
      <c r="K421" s="6">
        <v>2</v>
      </c>
      <c r="L421" s="6">
        <v>37.44</v>
      </c>
      <c r="M421" s="31" t="str">
        <f t="shared" si="6"/>
        <v>Small</v>
      </c>
    </row>
    <row r="422" spans="8:13" ht="15.75" customHeight="1">
      <c r="H422" s="37">
        <v>43272</v>
      </c>
      <c r="I422" s="6" t="s">
        <v>171</v>
      </c>
      <c r="J422" s="6" t="s">
        <v>178</v>
      </c>
      <c r="K422" s="6">
        <v>6</v>
      </c>
      <c r="L422" s="6">
        <v>111.49</v>
      </c>
      <c r="M422" s="31" t="str">
        <f t="shared" si="6"/>
        <v>Small</v>
      </c>
    </row>
    <row r="423" spans="8:13" ht="15.75" customHeight="1">
      <c r="H423" s="37">
        <v>43236</v>
      </c>
      <c r="I423" s="6" t="s">
        <v>223</v>
      </c>
      <c r="J423" s="6" t="s">
        <v>221</v>
      </c>
      <c r="K423" s="6">
        <v>1</v>
      </c>
      <c r="L423" s="6">
        <v>13.36</v>
      </c>
      <c r="M423" s="31" t="str">
        <f t="shared" si="6"/>
        <v>Small</v>
      </c>
    </row>
    <row r="424" spans="8:13" ht="15.75" customHeight="1">
      <c r="H424" s="37">
        <v>43408</v>
      </c>
      <c r="I424" s="6" t="s">
        <v>163</v>
      </c>
      <c r="J424" s="6" t="s">
        <v>210</v>
      </c>
      <c r="K424" s="6">
        <v>1</v>
      </c>
      <c r="L424" s="6">
        <v>17.22</v>
      </c>
      <c r="M424" s="31" t="str">
        <f t="shared" si="6"/>
        <v>Small</v>
      </c>
    </row>
    <row r="425" spans="8:13" ht="15.75" customHeight="1">
      <c r="H425" s="37">
        <v>43282</v>
      </c>
      <c r="I425" s="6" t="s">
        <v>163</v>
      </c>
      <c r="J425" s="6" t="s">
        <v>232</v>
      </c>
      <c r="K425" s="6">
        <v>1</v>
      </c>
      <c r="L425" s="6">
        <v>17.2</v>
      </c>
      <c r="M425" s="31" t="str">
        <f t="shared" si="6"/>
        <v>Small</v>
      </c>
    </row>
    <row r="426" spans="8:13" ht="15.75" customHeight="1">
      <c r="H426" s="37">
        <v>43411</v>
      </c>
      <c r="I426" s="6" t="s">
        <v>175</v>
      </c>
      <c r="J426" s="6" t="s">
        <v>229</v>
      </c>
      <c r="K426" s="6">
        <v>2</v>
      </c>
      <c r="L426" s="6">
        <v>32.92</v>
      </c>
      <c r="M426" s="31" t="str">
        <f t="shared" si="6"/>
        <v>Small</v>
      </c>
    </row>
    <row r="427" spans="8:13" ht="15.75" customHeight="1">
      <c r="H427" s="37">
        <v>43302</v>
      </c>
      <c r="I427" s="6" t="s">
        <v>127</v>
      </c>
      <c r="J427" s="6" t="s">
        <v>226</v>
      </c>
      <c r="K427" s="6">
        <v>1</v>
      </c>
      <c r="L427" s="6">
        <v>19.760000000000002</v>
      </c>
      <c r="M427" s="31" t="str">
        <f t="shared" si="6"/>
        <v>Small</v>
      </c>
    </row>
    <row r="428" spans="8:13" ht="15.75" customHeight="1">
      <c r="H428" s="37">
        <v>43435</v>
      </c>
      <c r="I428" s="6" t="s">
        <v>168</v>
      </c>
      <c r="J428" s="6" t="s">
        <v>174</v>
      </c>
      <c r="K428" s="6">
        <v>48</v>
      </c>
      <c r="L428" s="6">
        <v>390.61</v>
      </c>
      <c r="M428" s="31" t="str">
        <f t="shared" si="6"/>
        <v>Large</v>
      </c>
    </row>
    <row r="429" spans="8:13" ht="15.75" customHeight="1">
      <c r="H429" s="37">
        <v>43439</v>
      </c>
      <c r="I429" s="6" t="s">
        <v>163</v>
      </c>
      <c r="J429" s="6" t="s">
        <v>170</v>
      </c>
      <c r="K429" s="6">
        <v>6</v>
      </c>
      <c r="L429" s="6">
        <v>68.34</v>
      </c>
      <c r="M429" s="31" t="str">
        <f t="shared" si="6"/>
        <v>Small</v>
      </c>
    </row>
    <row r="430" spans="8:13" ht="15.75" customHeight="1">
      <c r="H430" s="37">
        <v>43121</v>
      </c>
      <c r="I430" s="6" t="s">
        <v>135</v>
      </c>
      <c r="J430" s="6" t="s">
        <v>184</v>
      </c>
      <c r="K430" s="6">
        <v>1</v>
      </c>
      <c r="L430" s="6">
        <v>15.27</v>
      </c>
      <c r="M430" s="31" t="str">
        <f t="shared" si="6"/>
        <v>Small</v>
      </c>
    </row>
    <row r="431" spans="8:13" ht="15.75" customHeight="1">
      <c r="H431" s="37">
        <v>43228</v>
      </c>
      <c r="I431" s="6" t="s">
        <v>158</v>
      </c>
      <c r="J431" s="6" t="s">
        <v>156</v>
      </c>
      <c r="K431" s="6">
        <v>2</v>
      </c>
      <c r="L431" s="6">
        <v>25.8</v>
      </c>
      <c r="M431" s="31" t="str">
        <f t="shared" si="6"/>
        <v>Small</v>
      </c>
    </row>
    <row r="432" spans="8:13" ht="15.75" customHeight="1">
      <c r="H432" s="37">
        <v>43260</v>
      </c>
      <c r="I432" s="6" t="s">
        <v>175</v>
      </c>
      <c r="J432" s="6" t="s">
        <v>156</v>
      </c>
      <c r="K432" s="6">
        <v>1</v>
      </c>
      <c r="L432" s="6">
        <v>18.38</v>
      </c>
      <c r="M432" s="31" t="str">
        <f t="shared" si="6"/>
        <v>Small</v>
      </c>
    </row>
    <row r="433" spans="8:13" ht="15.75" customHeight="1">
      <c r="H433" s="37">
        <v>43340</v>
      </c>
      <c r="I433" s="6" t="s">
        <v>141</v>
      </c>
      <c r="J433" s="6" t="s">
        <v>219</v>
      </c>
      <c r="K433" s="6">
        <v>36</v>
      </c>
      <c r="L433" s="6">
        <v>409.88</v>
      </c>
      <c r="M433" s="31" t="str">
        <f t="shared" si="6"/>
        <v>Large</v>
      </c>
    </row>
    <row r="434" spans="8:13" ht="15.75" customHeight="1">
      <c r="H434" s="37">
        <v>43250</v>
      </c>
      <c r="I434" s="6" t="s">
        <v>168</v>
      </c>
      <c r="J434" s="6" t="s">
        <v>167</v>
      </c>
      <c r="K434" s="6">
        <v>1</v>
      </c>
      <c r="L434" s="6">
        <v>12.02</v>
      </c>
      <c r="M434" s="31" t="str">
        <f t="shared" si="6"/>
        <v>Small</v>
      </c>
    </row>
    <row r="435" spans="8:13" ht="15.75" customHeight="1">
      <c r="H435" s="37">
        <v>43402</v>
      </c>
      <c r="I435" s="6" t="s">
        <v>175</v>
      </c>
      <c r="J435" s="6" t="s">
        <v>187</v>
      </c>
      <c r="K435" s="6">
        <v>2</v>
      </c>
      <c r="L435" s="6">
        <v>27.16</v>
      </c>
      <c r="M435" s="31" t="str">
        <f t="shared" si="6"/>
        <v>Small</v>
      </c>
    </row>
    <row r="436" spans="8:13" ht="15.75" customHeight="1">
      <c r="H436" s="37">
        <v>43391</v>
      </c>
      <c r="I436" s="6" t="s">
        <v>141</v>
      </c>
      <c r="J436" s="6" t="s">
        <v>228</v>
      </c>
      <c r="K436" s="6">
        <v>1</v>
      </c>
      <c r="L436" s="6">
        <v>19.34</v>
      </c>
      <c r="M436" s="31" t="str">
        <f t="shared" si="6"/>
        <v>Small</v>
      </c>
    </row>
    <row r="437" spans="8:13" ht="15.75" customHeight="1">
      <c r="H437" s="37">
        <v>43443</v>
      </c>
      <c r="I437" s="6" t="s">
        <v>175</v>
      </c>
      <c r="J437" s="6" t="s">
        <v>166</v>
      </c>
      <c r="K437" s="6">
        <v>3</v>
      </c>
      <c r="L437" s="6">
        <v>48.33</v>
      </c>
      <c r="M437" s="31" t="str">
        <f t="shared" si="6"/>
        <v>Small</v>
      </c>
    </row>
    <row r="438" spans="8:13" ht="15.75" customHeight="1">
      <c r="H438" s="37">
        <v>43257</v>
      </c>
      <c r="I438" s="6" t="s">
        <v>158</v>
      </c>
      <c r="J438" s="6" t="s">
        <v>156</v>
      </c>
      <c r="K438" s="6">
        <v>3</v>
      </c>
      <c r="L438" s="6">
        <v>35.520000000000003</v>
      </c>
      <c r="M438" s="31" t="str">
        <f t="shared" si="6"/>
        <v>Small</v>
      </c>
    </row>
    <row r="439" spans="8:13" ht="15.75" customHeight="1">
      <c r="H439" s="37">
        <v>43112</v>
      </c>
      <c r="I439" s="6" t="s">
        <v>141</v>
      </c>
      <c r="J439" s="6" t="s">
        <v>184</v>
      </c>
      <c r="K439" s="6">
        <v>1</v>
      </c>
      <c r="L439" s="6">
        <v>18.88</v>
      </c>
      <c r="M439" s="31" t="str">
        <f t="shared" si="6"/>
        <v>Small</v>
      </c>
    </row>
    <row r="440" spans="8:13" ht="15.75" customHeight="1">
      <c r="H440" s="37">
        <v>43170</v>
      </c>
      <c r="I440" s="6" t="s">
        <v>155</v>
      </c>
      <c r="J440" s="6" t="s">
        <v>180</v>
      </c>
      <c r="K440" s="6">
        <v>1</v>
      </c>
      <c r="L440" s="6">
        <v>12.82</v>
      </c>
      <c r="M440" s="31" t="str">
        <f t="shared" si="6"/>
        <v>Small</v>
      </c>
    </row>
    <row r="441" spans="8:13" ht="15.75" customHeight="1">
      <c r="H441" s="37">
        <v>43442</v>
      </c>
      <c r="I441" s="6" t="s">
        <v>160</v>
      </c>
      <c r="J441" s="6" t="s">
        <v>157</v>
      </c>
      <c r="K441" s="6">
        <v>2</v>
      </c>
      <c r="L441" s="6">
        <v>33.04</v>
      </c>
      <c r="M441" s="31" t="str">
        <f t="shared" si="6"/>
        <v>Small</v>
      </c>
    </row>
    <row r="442" spans="8:13" ht="15.75" customHeight="1">
      <c r="H442" s="37">
        <v>43408</v>
      </c>
      <c r="I442" s="6" t="s">
        <v>175</v>
      </c>
      <c r="J442" s="6" t="s">
        <v>180</v>
      </c>
      <c r="K442" s="6">
        <v>1</v>
      </c>
      <c r="L442" s="6">
        <v>12.62</v>
      </c>
      <c r="M442" s="31" t="str">
        <f t="shared" si="6"/>
        <v>Small</v>
      </c>
    </row>
    <row r="443" spans="8:13" ht="15.75" customHeight="1">
      <c r="H443" s="37">
        <v>43170</v>
      </c>
      <c r="I443" s="6" t="s">
        <v>141</v>
      </c>
      <c r="J443" s="6" t="s">
        <v>187</v>
      </c>
      <c r="K443" s="6">
        <v>1</v>
      </c>
      <c r="L443" s="6">
        <v>10.64</v>
      </c>
      <c r="M443" s="31" t="str">
        <f t="shared" si="6"/>
        <v>Small</v>
      </c>
    </row>
    <row r="444" spans="8:13" ht="15.75" customHeight="1">
      <c r="H444" s="37">
        <v>43302</v>
      </c>
      <c r="I444" s="6" t="s">
        <v>198</v>
      </c>
      <c r="J444" s="6" t="s">
        <v>187</v>
      </c>
      <c r="K444" s="6">
        <v>50</v>
      </c>
      <c r="L444" s="6">
        <v>312.97000000000003</v>
      </c>
      <c r="M444" s="31" t="str">
        <f t="shared" si="6"/>
        <v>Large</v>
      </c>
    </row>
    <row r="445" spans="8:13" ht="15.75" customHeight="1">
      <c r="H445" s="37">
        <v>43412</v>
      </c>
      <c r="I445" s="6" t="s">
        <v>193</v>
      </c>
      <c r="J445" s="6" t="s">
        <v>164</v>
      </c>
      <c r="K445" s="6">
        <v>1</v>
      </c>
      <c r="L445" s="6">
        <v>15.93</v>
      </c>
      <c r="M445" s="31" t="str">
        <f t="shared" si="6"/>
        <v>Small</v>
      </c>
    </row>
    <row r="446" spans="8:13" ht="15.75" customHeight="1">
      <c r="H446" s="37">
        <v>43333</v>
      </c>
      <c r="I446" s="6" t="s">
        <v>163</v>
      </c>
      <c r="J446" s="6" t="s">
        <v>233</v>
      </c>
      <c r="K446" s="6">
        <v>1</v>
      </c>
      <c r="L446" s="6">
        <v>11.24</v>
      </c>
      <c r="M446" s="31" t="str">
        <f t="shared" si="6"/>
        <v>Small</v>
      </c>
    </row>
    <row r="447" spans="8:13" ht="15.75" customHeight="1">
      <c r="H447" s="37">
        <v>43186</v>
      </c>
      <c r="I447" s="6" t="s">
        <v>175</v>
      </c>
      <c r="J447" s="6" t="s">
        <v>195</v>
      </c>
      <c r="K447" s="6">
        <v>49</v>
      </c>
      <c r="L447" s="6">
        <v>378.64</v>
      </c>
      <c r="M447" s="31" t="str">
        <f t="shared" si="6"/>
        <v>Large</v>
      </c>
    </row>
    <row r="448" spans="8:13" ht="15.75" customHeight="1">
      <c r="H448" s="37">
        <v>43362</v>
      </c>
      <c r="I448" s="6" t="s">
        <v>158</v>
      </c>
      <c r="J448" s="6" t="s">
        <v>230</v>
      </c>
      <c r="K448" s="6">
        <v>2</v>
      </c>
      <c r="L448" s="6">
        <v>37.08</v>
      </c>
      <c r="M448" s="31" t="str">
        <f t="shared" si="6"/>
        <v>Small</v>
      </c>
    </row>
    <row r="449" spans="8:13" ht="15.75" customHeight="1">
      <c r="H449" s="37">
        <v>43136</v>
      </c>
      <c r="I449" s="6" t="s">
        <v>198</v>
      </c>
      <c r="J449" s="6" t="s">
        <v>203</v>
      </c>
      <c r="K449" s="6">
        <v>1</v>
      </c>
      <c r="L449" s="6">
        <v>14.02</v>
      </c>
      <c r="M449" s="31" t="str">
        <f t="shared" si="6"/>
        <v>Small</v>
      </c>
    </row>
    <row r="450" spans="8:13" ht="15.75" customHeight="1">
      <c r="H450" s="37">
        <v>43200</v>
      </c>
      <c r="I450" s="6" t="s">
        <v>177</v>
      </c>
      <c r="J450" s="6" t="s">
        <v>166</v>
      </c>
      <c r="K450" s="6">
        <v>2</v>
      </c>
      <c r="L450" s="6">
        <v>24.32</v>
      </c>
      <c r="M450" s="31" t="str">
        <f t="shared" si="6"/>
        <v>Small</v>
      </c>
    </row>
    <row r="451" spans="8:13" ht="15.75" customHeight="1">
      <c r="H451" s="37">
        <v>43239</v>
      </c>
      <c r="I451" s="6" t="s">
        <v>163</v>
      </c>
      <c r="J451" s="6" t="s">
        <v>185</v>
      </c>
      <c r="K451" s="6">
        <v>1</v>
      </c>
      <c r="L451" s="6">
        <v>12.3</v>
      </c>
      <c r="M451" s="31" t="str">
        <f t="shared" si="6"/>
        <v>Small</v>
      </c>
    </row>
    <row r="452" spans="8:13" ht="15.75" customHeight="1">
      <c r="H452" s="37">
        <v>43394</v>
      </c>
      <c r="I452" s="6" t="s">
        <v>218</v>
      </c>
      <c r="J452" s="6" t="s">
        <v>156</v>
      </c>
      <c r="K452" s="6">
        <v>2</v>
      </c>
      <c r="L452" s="6">
        <v>37</v>
      </c>
      <c r="M452" s="31" t="str">
        <f t="shared" si="6"/>
        <v>Small</v>
      </c>
    </row>
    <row r="453" spans="8:13" ht="15.75" customHeight="1">
      <c r="H453" s="37">
        <v>43330</v>
      </c>
      <c r="I453" s="6" t="s">
        <v>190</v>
      </c>
      <c r="J453" s="6" t="s">
        <v>233</v>
      </c>
      <c r="K453" s="6">
        <v>2</v>
      </c>
      <c r="L453" s="6">
        <v>33.32</v>
      </c>
      <c r="M453" s="31" t="str">
        <f t="shared" si="6"/>
        <v>Small</v>
      </c>
    </row>
    <row r="454" spans="8:13" ht="15.75" customHeight="1">
      <c r="H454" s="37">
        <v>43200</v>
      </c>
      <c r="I454" s="6" t="s">
        <v>168</v>
      </c>
      <c r="J454" s="6" t="s">
        <v>170</v>
      </c>
      <c r="K454" s="6">
        <v>2</v>
      </c>
      <c r="L454" s="6">
        <v>39.1</v>
      </c>
      <c r="M454" s="31" t="str">
        <f t="shared" si="6"/>
        <v>Small</v>
      </c>
    </row>
    <row r="455" spans="8:13" ht="15.75" customHeight="1">
      <c r="H455" s="37">
        <v>43108</v>
      </c>
      <c r="I455" s="6" t="s">
        <v>141</v>
      </c>
      <c r="J455" s="6" t="s">
        <v>181</v>
      </c>
      <c r="K455" s="6">
        <v>63</v>
      </c>
      <c r="L455" s="6">
        <v>615.20000000000005</v>
      </c>
      <c r="M455" s="31" t="str">
        <f t="shared" si="6"/>
        <v>Large</v>
      </c>
    </row>
    <row r="456" spans="8:13" ht="15.75" customHeight="1">
      <c r="H456" s="37">
        <v>43420</v>
      </c>
      <c r="I456" s="6" t="s">
        <v>160</v>
      </c>
      <c r="J456" s="6" t="s">
        <v>194</v>
      </c>
      <c r="K456" s="6">
        <v>1</v>
      </c>
      <c r="L456" s="6">
        <v>10.38</v>
      </c>
      <c r="M456" s="31" t="str">
        <f t="shared" ref="M456:M519" si="7">IF(L456&gt;250,"Large","Small")</f>
        <v>Small</v>
      </c>
    </row>
    <row r="457" spans="8:13" ht="15.75" customHeight="1">
      <c r="H457" s="37">
        <v>43381</v>
      </c>
      <c r="I457" s="6" t="s">
        <v>135</v>
      </c>
      <c r="J457" s="6" t="s">
        <v>179</v>
      </c>
      <c r="K457" s="6">
        <v>1</v>
      </c>
      <c r="L457" s="6">
        <v>18.36</v>
      </c>
      <c r="M457" s="31" t="str">
        <f t="shared" si="7"/>
        <v>Small</v>
      </c>
    </row>
    <row r="458" spans="8:13" ht="15.75" customHeight="1">
      <c r="H458" s="37">
        <v>43379</v>
      </c>
      <c r="I458" s="6" t="s">
        <v>216</v>
      </c>
      <c r="J458" s="6" t="s">
        <v>207</v>
      </c>
      <c r="K458" s="6">
        <v>3</v>
      </c>
      <c r="L458" s="6">
        <v>50.7</v>
      </c>
      <c r="M458" s="31" t="str">
        <f t="shared" si="7"/>
        <v>Small</v>
      </c>
    </row>
    <row r="459" spans="8:13" ht="15.75" customHeight="1">
      <c r="H459" s="37">
        <v>43226</v>
      </c>
      <c r="I459" s="6" t="s">
        <v>175</v>
      </c>
      <c r="J459" s="6" t="s">
        <v>192</v>
      </c>
      <c r="K459" s="6">
        <v>2</v>
      </c>
      <c r="L459" s="6">
        <v>25.72</v>
      </c>
      <c r="M459" s="31" t="str">
        <f t="shared" si="7"/>
        <v>Small</v>
      </c>
    </row>
    <row r="460" spans="8:13" ht="15.75" customHeight="1">
      <c r="H460" s="37">
        <v>43340</v>
      </c>
      <c r="I460" s="6" t="s">
        <v>165</v>
      </c>
      <c r="J460" s="6" t="s">
        <v>192</v>
      </c>
      <c r="K460" s="6">
        <v>2</v>
      </c>
      <c r="L460" s="6">
        <v>25.14</v>
      </c>
      <c r="M460" s="31" t="str">
        <f t="shared" si="7"/>
        <v>Small</v>
      </c>
    </row>
    <row r="461" spans="8:13" ht="15.75" customHeight="1">
      <c r="H461" s="37">
        <v>43411</v>
      </c>
      <c r="I461" s="6" t="s">
        <v>168</v>
      </c>
      <c r="J461" s="6" t="s">
        <v>172</v>
      </c>
      <c r="K461" s="6">
        <v>48</v>
      </c>
      <c r="L461" s="6">
        <v>454.61</v>
      </c>
      <c r="M461" s="31" t="str">
        <f t="shared" si="7"/>
        <v>Large</v>
      </c>
    </row>
    <row r="462" spans="8:13" ht="15.75" customHeight="1">
      <c r="H462" s="37">
        <v>43179</v>
      </c>
      <c r="I462" s="6" t="s">
        <v>158</v>
      </c>
      <c r="J462" s="6" t="s">
        <v>156</v>
      </c>
      <c r="K462" s="6">
        <v>1</v>
      </c>
      <c r="L462" s="6">
        <v>12.25</v>
      </c>
      <c r="M462" s="31" t="str">
        <f t="shared" si="7"/>
        <v>Small</v>
      </c>
    </row>
    <row r="463" spans="8:13" ht="15.75" customHeight="1">
      <c r="H463" s="37">
        <v>43416</v>
      </c>
      <c r="I463" s="6" t="s">
        <v>198</v>
      </c>
      <c r="J463" s="6" t="s">
        <v>221</v>
      </c>
      <c r="K463" s="6">
        <v>1</v>
      </c>
      <c r="L463" s="6">
        <v>13.95</v>
      </c>
      <c r="M463" s="31" t="str">
        <f t="shared" si="7"/>
        <v>Small</v>
      </c>
    </row>
    <row r="464" spans="8:13" ht="15.75" customHeight="1">
      <c r="H464" s="37">
        <v>43117</v>
      </c>
      <c r="I464" s="6" t="s">
        <v>158</v>
      </c>
      <c r="J464" s="6" t="s">
        <v>184</v>
      </c>
      <c r="K464" s="6">
        <v>2</v>
      </c>
      <c r="L464" s="6">
        <v>33.479999999999997</v>
      </c>
      <c r="M464" s="31" t="str">
        <f t="shared" si="7"/>
        <v>Small</v>
      </c>
    </row>
    <row r="465" spans="8:13" ht="15.75" customHeight="1">
      <c r="H465" s="37">
        <v>43127</v>
      </c>
      <c r="I465" s="6" t="s">
        <v>193</v>
      </c>
      <c r="J465" s="6" t="s">
        <v>184</v>
      </c>
      <c r="K465" s="6">
        <v>1</v>
      </c>
      <c r="L465" s="6">
        <v>11.43</v>
      </c>
      <c r="M465" s="31" t="str">
        <f t="shared" si="7"/>
        <v>Small</v>
      </c>
    </row>
    <row r="466" spans="8:13" ht="15.75" customHeight="1">
      <c r="H466" s="37">
        <v>43270</v>
      </c>
      <c r="I466" s="6" t="s">
        <v>171</v>
      </c>
      <c r="J466" s="6" t="s">
        <v>230</v>
      </c>
      <c r="K466" s="6">
        <v>1</v>
      </c>
      <c r="L466" s="6">
        <v>11.26</v>
      </c>
      <c r="M466" s="31" t="str">
        <f t="shared" si="7"/>
        <v>Small</v>
      </c>
    </row>
    <row r="467" spans="8:13" ht="15.75" customHeight="1">
      <c r="H467" s="37">
        <v>43455</v>
      </c>
      <c r="I467" s="6" t="s">
        <v>135</v>
      </c>
      <c r="J467" s="6" t="s">
        <v>169</v>
      </c>
      <c r="K467" s="6">
        <v>6</v>
      </c>
      <c r="L467" s="6">
        <v>106.74</v>
      </c>
      <c r="M467" s="31" t="str">
        <f t="shared" si="7"/>
        <v>Small</v>
      </c>
    </row>
    <row r="468" spans="8:13" ht="15.75" customHeight="1">
      <c r="H468" s="37">
        <v>43448</v>
      </c>
      <c r="I468" s="6" t="s">
        <v>158</v>
      </c>
      <c r="J468" s="6" t="s">
        <v>240</v>
      </c>
      <c r="K468" s="6">
        <v>56</v>
      </c>
      <c r="L468" s="6">
        <v>484.66</v>
      </c>
      <c r="M468" s="31" t="str">
        <f t="shared" si="7"/>
        <v>Large</v>
      </c>
    </row>
    <row r="469" spans="8:13" ht="15.75" customHeight="1">
      <c r="H469" s="37">
        <v>43312</v>
      </c>
      <c r="I469" s="6" t="s">
        <v>158</v>
      </c>
      <c r="J469" s="6" t="s">
        <v>181</v>
      </c>
      <c r="K469" s="6">
        <v>4</v>
      </c>
      <c r="L469" s="6">
        <v>76.92</v>
      </c>
      <c r="M469" s="31" t="str">
        <f t="shared" si="7"/>
        <v>Small</v>
      </c>
    </row>
    <row r="470" spans="8:13" ht="15.75" customHeight="1">
      <c r="H470" s="37">
        <v>43378</v>
      </c>
      <c r="I470" s="6" t="s">
        <v>165</v>
      </c>
      <c r="J470" s="6" t="s">
        <v>194</v>
      </c>
      <c r="K470" s="6">
        <v>1</v>
      </c>
      <c r="L470" s="6">
        <v>14.73</v>
      </c>
      <c r="M470" s="31" t="str">
        <f t="shared" si="7"/>
        <v>Small</v>
      </c>
    </row>
    <row r="471" spans="8:13" ht="15.75" customHeight="1">
      <c r="H471" s="37">
        <v>43192</v>
      </c>
      <c r="I471" s="6" t="s">
        <v>190</v>
      </c>
      <c r="J471" s="6" t="s">
        <v>233</v>
      </c>
      <c r="K471" s="6">
        <v>2</v>
      </c>
      <c r="L471" s="6">
        <v>25.82</v>
      </c>
      <c r="M471" s="31" t="str">
        <f t="shared" si="7"/>
        <v>Small</v>
      </c>
    </row>
    <row r="472" spans="8:13" ht="15.75" customHeight="1">
      <c r="H472" s="37">
        <v>43289</v>
      </c>
      <c r="I472" s="6" t="s">
        <v>141</v>
      </c>
      <c r="J472" s="6" t="s">
        <v>225</v>
      </c>
      <c r="K472" s="6">
        <v>3</v>
      </c>
      <c r="L472" s="6">
        <v>30.33</v>
      </c>
      <c r="M472" s="31" t="str">
        <f t="shared" si="7"/>
        <v>Small</v>
      </c>
    </row>
    <row r="473" spans="8:13" ht="15.75" customHeight="1">
      <c r="H473" s="37">
        <v>43441</v>
      </c>
      <c r="I473" s="6" t="s">
        <v>216</v>
      </c>
      <c r="J473" s="6" t="s">
        <v>219</v>
      </c>
      <c r="K473" s="6">
        <v>2</v>
      </c>
      <c r="L473" s="6">
        <v>36.119999999999997</v>
      </c>
      <c r="M473" s="31" t="str">
        <f t="shared" si="7"/>
        <v>Small</v>
      </c>
    </row>
    <row r="474" spans="8:13" ht="15.75" customHeight="1">
      <c r="H474" s="37">
        <v>43318</v>
      </c>
      <c r="I474" s="6" t="s">
        <v>168</v>
      </c>
      <c r="J474" s="6" t="s">
        <v>174</v>
      </c>
      <c r="K474" s="6">
        <v>1</v>
      </c>
      <c r="L474" s="6">
        <v>10.73</v>
      </c>
      <c r="M474" s="31" t="str">
        <f t="shared" si="7"/>
        <v>Small</v>
      </c>
    </row>
    <row r="475" spans="8:13" ht="15.75" customHeight="1">
      <c r="H475" s="37">
        <v>43137</v>
      </c>
      <c r="I475" s="6" t="s">
        <v>163</v>
      </c>
      <c r="J475" s="6" t="s">
        <v>156</v>
      </c>
      <c r="K475" s="6">
        <v>2</v>
      </c>
      <c r="L475" s="6">
        <v>30.34</v>
      </c>
      <c r="M475" s="31" t="str">
        <f t="shared" si="7"/>
        <v>Small</v>
      </c>
    </row>
    <row r="476" spans="8:13" ht="15.75" customHeight="1">
      <c r="H476" s="37">
        <v>43438</v>
      </c>
      <c r="I476" s="6" t="s">
        <v>155</v>
      </c>
      <c r="J476" s="6" t="s">
        <v>237</v>
      </c>
      <c r="K476" s="6">
        <v>4</v>
      </c>
      <c r="L476" s="6">
        <v>77.36</v>
      </c>
      <c r="M476" s="31" t="str">
        <f t="shared" si="7"/>
        <v>Small</v>
      </c>
    </row>
    <row r="477" spans="8:13" ht="15.75" customHeight="1">
      <c r="H477" s="37">
        <v>43442</v>
      </c>
      <c r="I477" s="6" t="s">
        <v>163</v>
      </c>
      <c r="J477" s="6" t="s">
        <v>183</v>
      </c>
      <c r="K477" s="6">
        <v>2</v>
      </c>
      <c r="L477" s="6">
        <v>30.54</v>
      </c>
      <c r="M477" s="31" t="str">
        <f t="shared" si="7"/>
        <v>Small</v>
      </c>
    </row>
    <row r="478" spans="8:13" ht="15.75" customHeight="1">
      <c r="H478" s="37">
        <v>43461</v>
      </c>
      <c r="I478" s="6" t="s">
        <v>168</v>
      </c>
      <c r="J478" s="6" t="s">
        <v>185</v>
      </c>
      <c r="K478" s="6">
        <v>1</v>
      </c>
      <c r="L478" s="6">
        <v>18.07</v>
      </c>
      <c r="M478" s="31" t="str">
        <f t="shared" si="7"/>
        <v>Small</v>
      </c>
    </row>
    <row r="479" spans="8:13" ht="15.75" customHeight="1">
      <c r="H479" s="37">
        <v>43456</v>
      </c>
      <c r="I479" s="6" t="s">
        <v>175</v>
      </c>
      <c r="J479" s="6" t="s">
        <v>232</v>
      </c>
      <c r="K479" s="6">
        <v>36</v>
      </c>
      <c r="L479" s="6">
        <v>409.54</v>
      </c>
      <c r="M479" s="31" t="str">
        <f t="shared" si="7"/>
        <v>Large</v>
      </c>
    </row>
    <row r="480" spans="8:13" ht="15.75" customHeight="1">
      <c r="H480" s="37">
        <v>43427</v>
      </c>
      <c r="I480" s="6" t="s">
        <v>160</v>
      </c>
      <c r="J480" s="6" t="s">
        <v>156</v>
      </c>
      <c r="K480" s="6">
        <v>2</v>
      </c>
      <c r="L480" s="6">
        <v>29.26</v>
      </c>
      <c r="M480" s="31" t="str">
        <f t="shared" si="7"/>
        <v>Small</v>
      </c>
    </row>
    <row r="481" spans="8:13" ht="15.75" customHeight="1">
      <c r="H481" s="37">
        <v>43235</v>
      </c>
      <c r="I481" s="6" t="s">
        <v>163</v>
      </c>
      <c r="J481" s="6" t="s">
        <v>185</v>
      </c>
      <c r="K481" s="6">
        <v>1</v>
      </c>
      <c r="L481" s="6">
        <v>16.89</v>
      </c>
      <c r="M481" s="31" t="str">
        <f t="shared" si="7"/>
        <v>Small</v>
      </c>
    </row>
    <row r="482" spans="8:13" ht="15.75" customHeight="1">
      <c r="H482" s="37">
        <v>43441</v>
      </c>
      <c r="I482" s="6" t="s">
        <v>160</v>
      </c>
      <c r="J482" s="6" t="s">
        <v>176</v>
      </c>
      <c r="K482" s="6">
        <v>3</v>
      </c>
      <c r="L482" s="6">
        <v>30.45</v>
      </c>
      <c r="M482" s="31" t="str">
        <f t="shared" si="7"/>
        <v>Small</v>
      </c>
    </row>
    <row r="483" spans="8:13" ht="15.75" customHeight="1">
      <c r="H483" s="37">
        <v>43205</v>
      </c>
      <c r="I483" s="6" t="s">
        <v>158</v>
      </c>
      <c r="J483" s="6" t="s">
        <v>156</v>
      </c>
      <c r="K483" s="6">
        <v>1</v>
      </c>
      <c r="L483" s="6">
        <v>13.07</v>
      </c>
      <c r="M483" s="31" t="str">
        <f t="shared" si="7"/>
        <v>Small</v>
      </c>
    </row>
    <row r="484" spans="8:13" ht="15.75" customHeight="1">
      <c r="H484" s="37">
        <v>43103</v>
      </c>
      <c r="I484" s="6" t="s">
        <v>135</v>
      </c>
      <c r="J484" s="6" t="s">
        <v>222</v>
      </c>
      <c r="K484" s="6">
        <v>3</v>
      </c>
      <c r="L484" s="6">
        <v>49.53</v>
      </c>
      <c r="M484" s="31" t="str">
        <f t="shared" si="7"/>
        <v>Small</v>
      </c>
    </row>
    <row r="485" spans="8:13" ht="15.75" customHeight="1">
      <c r="H485" s="37">
        <v>43420</v>
      </c>
      <c r="I485" s="6" t="s">
        <v>223</v>
      </c>
      <c r="J485" s="6" t="s">
        <v>212</v>
      </c>
      <c r="K485" s="6">
        <v>1</v>
      </c>
      <c r="L485" s="6">
        <v>18.010000000000002</v>
      </c>
      <c r="M485" s="31" t="str">
        <f t="shared" si="7"/>
        <v>Small</v>
      </c>
    </row>
    <row r="486" spans="8:13" ht="15.75" customHeight="1">
      <c r="H486" s="37">
        <v>43125</v>
      </c>
      <c r="I486" s="6" t="s">
        <v>141</v>
      </c>
      <c r="J486" s="6" t="s">
        <v>183</v>
      </c>
      <c r="K486" s="6">
        <v>1</v>
      </c>
      <c r="L486" s="6">
        <v>11.45</v>
      </c>
      <c r="M486" s="31" t="str">
        <f t="shared" si="7"/>
        <v>Small</v>
      </c>
    </row>
    <row r="487" spans="8:13" ht="15.75" customHeight="1">
      <c r="H487" s="37">
        <v>43119</v>
      </c>
      <c r="I487" s="6" t="s">
        <v>190</v>
      </c>
      <c r="J487" s="6" t="s">
        <v>206</v>
      </c>
      <c r="K487" s="6">
        <v>2</v>
      </c>
      <c r="L487" s="6">
        <v>28.76</v>
      </c>
      <c r="M487" s="31" t="str">
        <f t="shared" si="7"/>
        <v>Small</v>
      </c>
    </row>
    <row r="488" spans="8:13" ht="15.75" customHeight="1">
      <c r="H488" s="37">
        <v>43441</v>
      </c>
      <c r="I488" s="6" t="s">
        <v>158</v>
      </c>
      <c r="J488" s="6" t="s">
        <v>184</v>
      </c>
      <c r="K488" s="6">
        <v>1</v>
      </c>
      <c r="L488" s="6">
        <v>15.63</v>
      </c>
      <c r="M488" s="31" t="str">
        <f t="shared" si="7"/>
        <v>Small</v>
      </c>
    </row>
    <row r="489" spans="8:13" ht="15.75" customHeight="1">
      <c r="H489" s="37">
        <v>43454</v>
      </c>
      <c r="I489" s="6" t="s">
        <v>158</v>
      </c>
      <c r="J489" s="6" t="s">
        <v>185</v>
      </c>
      <c r="K489" s="6">
        <v>4</v>
      </c>
      <c r="L489" s="6">
        <v>68.599999999999994</v>
      </c>
      <c r="M489" s="31" t="str">
        <f t="shared" si="7"/>
        <v>Small</v>
      </c>
    </row>
    <row r="490" spans="8:13" ht="15.75" customHeight="1">
      <c r="H490" s="37">
        <v>43453</v>
      </c>
      <c r="I490" s="6" t="s">
        <v>158</v>
      </c>
      <c r="J490" s="6" t="s">
        <v>184</v>
      </c>
      <c r="K490" s="6">
        <v>2</v>
      </c>
      <c r="L490" s="6">
        <v>29.72</v>
      </c>
      <c r="M490" s="31" t="str">
        <f t="shared" si="7"/>
        <v>Small</v>
      </c>
    </row>
    <row r="491" spans="8:13" ht="15.75" customHeight="1">
      <c r="H491" s="37">
        <v>43451</v>
      </c>
      <c r="I491" s="6" t="s">
        <v>160</v>
      </c>
      <c r="J491" s="6" t="s">
        <v>194</v>
      </c>
      <c r="K491" s="6">
        <v>1</v>
      </c>
      <c r="L491" s="6">
        <v>14.26</v>
      </c>
      <c r="M491" s="31" t="str">
        <f t="shared" si="7"/>
        <v>Small</v>
      </c>
    </row>
    <row r="492" spans="8:13" ht="15.75" customHeight="1">
      <c r="H492" s="37">
        <v>43430</v>
      </c>
      <c r="I492" s="6" t="s">
        <v>160</v>
      </c>
      <c r="J492" s="6" t="s">
        <v>156</v>
      </c>
      <c r="K492" s="6">
        <v>3</v>
      </c>
      <c r="L492" s="6">
        <v>31.41</v>
      </c>
      <c r="M492" s="31" t="str">
        <f t="shared" si="7"/>
        <v>Small</v>
      </c>
    </row>
    <row r="493" spans="8:13" ht="15.75" customHeight="1">
      <c r="H493" s="37">
        <v>43440</v>
      </c>
      <c r="I493" s="6" t="s">
        <v>163</v>
      </c>
      <c r="J493" s="6" t="s">
        <v>184</v>
      </c>
      <c r="K493" s="6">
        <v>1</v>
      </c>
      <c r="L493" s="6">
        <v>15.21</v>
      </c>
      <c r="M493" s="31" t="str">
        <f t="shared" si="7"/>
        <v>Small</v>
      </c>
    </row>
    <row r="494" spans="8:13" ht="15.75" customHeight="1">
      <c r="H494" s="37">
        <v>43434</v>
      </c>
      <c r="I494" s="6" t="s">
        <v>201</v>
      </c>
      <c r="J494" s="6" t="s">
        <v>194</v>
      </c>
      <c r="K494" s="6">
        <v>3</v>
      </c>
      <c r="L494" s="6">
        <v>51.48</v>
      </c>
      <c r="M494" s="31" t="str">
        <f t="shared" si="7"/>
        <v>Small</v>
      </c>
    </row>
    <row r="495" spans="8:13" ht="15.75" customHeight="1">
      <c r="H495" s="37">
        <v>43368</v>
      </c>
      <c r="I495" s="6" t="s">
        <v>190</v>
      </c>
      <c r="J495" s="6" t="s">
        <v>156</v>
      </c>
      <c r="K495" s="6">
        <v>2</v>
      </c>
      <c r="L495" s="6">
        <v>23.3</v>
      </c>
      <c r="M495" s="31" t="str">
        <f t="shared" si="7"/>
        <v>Small</v>
      </c>
    </row>
    <row r="496" spans="8:13" ht="15.75" customHeight="1">
      <c r="H496" s="37">
        <v>43135</v>
      </c>
      <c r="I496" s="6" t="s">
        <v>141</v>
      </c>
      <c r="J496" s="6" t="s">
        <v>184</v>
      </c>
      <c r="K496" s="6">
        <v>2</v>
      </c>
      <c r="L496" s="6">
        <v>30.68</v>
      </c>
      <c r="M496" s="31" t="str">
        <f t="shared" si="7"/>
        <v>Small</v>
      </c>
    </row>
    <row r="497" spans="8:13" ht="15.75" customHeight="1">
      <c r="H497" s="37">
        <v>43431</v>
      </c>
      <c r="I497" s="6" t="s">
        <v>175</v>
      </c>
      <c r="J497" s="6" t="s">
        <v>229</v>
      </c>
      <c r="K497" s="6">
        <v>1</v>
      </c>
      <c r="L497" s="6">
        <v>14.62</v>
      </c>
      <c r="M497" s="31" t="str">
        <f t="shared" si="7"/>
        <v>Small</v>
      </c>
    </row>
    <row r="498" spans="8:13" ht="15.75" customHeight="1">
      <c r="H498" s="37">
        <v>43259</v>
      </c>
      <c r="I498" s="6" t="s">
        <v>190</v>
      </c>
      <c r="J498" s="6" t="s">
        <v>236</v>
      </c>
      <c r="K498" s="6">
        <v>1</v>
      </c>
      <c r="L498" s="6">
        <v>10.15</v>
      </c>
      <c r="M498" s="31" t="str">
        <f t="shared" si="7"/>
        <v>Small</v>
      </c>
    </row>
    <row r="499" spans="8:13" ht="15.75" customHeight="1">
      <c r="H499" s="37">
        <v>43140</v>
      </c>
      <c r="I499" s="6" t="s">
        <v>158</v>
      </c>
      <c r="J499" s="6" t="s">
        <v>156</v>
      </c>
      <c r="K499" s="6">
        <v>4</v>
      </c>
      <c r="L499" s="6">
        <v>44.68</v>
      </c>
      <c r="M499" s="31" t="str">
        <f t="shared" si="7"/>
        <v>Small</v>
      </c>
    </row>
    <row r="500" spans="8:13" ht="15.75" customHeight="1">
      <c r="H500" s="37">
        <v>43441</v>
      </c>
      <c r="I500" s="6" t="s">
        <v>141</v>
      </c>
      <c r="J500" s="6" t="s">
        <v>173</v>
      </c>
      <c r="K500" s="6">
        <v>2</v>
      </c>
      <c r="L500" s="6">
        <v>23.3</v>
      </c>
      <c r="M500" s="31" t="str">
        <f t="shared" si="7"/>
        <v>Small</v>
      </c>
    </row>
    <row r="501" spans="8:13" ht="15.75" customHeight="1">
      <c r="H501" s="37">
        <v>43111</v>
      </c>
      <c r="I501" s="6" t="s">
        <v>160</v>
      </c>
      <c r="J501" s="6" t="s">
        <v>156</v>
      </c>
      <c r="K501" s="6">
        <v>1</v>
      </c>
      <c r="L501" s="6">
        <v>11.1</v>
      </c>
      <c r="M501" s="31" t="str">
        <f t="shared" si="7"/>
        <v>Small</v>
      </c>
    </row>
    <row r="502" spans="8:13" ht="15.75" customHeight="1">
      <c r="H502" s="37">
        <v>43415</v>
      </c>
      <c r="I502" s="6" t="s">
        <v>135</v>
      </c>
      <c r="J502" s="6" t="s">
        <v>194</v>
      </c>
      <c r="K502" s="6">
        <v>3</v>
      </c>
      <c r="L502" s="6">
        <v>33.270000000000003</v>
      </c>
      <c r="M502" s="31" t="str">
        <f t="shared" si="7"/>
        <v>Small</v>
      </c>
    </row>
    <row r="503" spans="8:13" ht="15.75" customHeight="1">
      <c r="H503" s="37">
        <v>43462</v>
      </c>
      <c r="I503" s="6" t="s">
        <v>158</v>
      </c>
      <c r="J503" s="6" t="s">
        <v>184</v>
      </c>
      <c r="K503" s="6">
        <v>2</v>
      </c>
      <c r="L503" s="6">
        <v>26.36</v>
      </c>
      <c r="M503" s="31" t="str">
        <f t="shared" si="7"/>
        <v>Small</v>
      </c>
    </row>
    <row r="504" spans="8:13" ht="15.75" customHeight="1">
      <c r="H504" s="37">
        <v>43343</v>
      </c>
      <c r="I504" s="6" t="s">
        <v>163</v>
      </c>
      <c r="J504" s="6" t="s">
        <v>231</v>
      </c>
      <c r="K504" s="6">
        <v>1</v>
      </c>
      <c r="L504" s="6">
        <v>19.97</v>
      </c>
      <c r="M504" s="31" t="str">
        <f t="shared" si="7"/>
        <v>Small</v>
      </c>
    </row>
    <row r="505" spans="8:13" ht="15.75" customHeight="1">
      <c r="H505" s="37">
        <v>43316</v>
      </c>
      <c r="I505" s="6" t="s">
        <v>175</v>
      </c>
      <c r="J505" s="6" t="s">
        <v>156</v>
      </c>
      <c r="K505" s="6">
        <v>6</v>
      </c>
      <c r="L505" s="6">
        <v>112.56</v>
      </c>
      <c r="M505" s="31" t="str">
        <f t="shared" si="7"/>
        <v>Small</v>
      </c>
    </row>
    <row r="506" spans="8:13" ht="15.75" customHeight="1">
      <c r="H506" s="37">
        <v>43149</v>
      </c>
      <c r="I506" s="6" t="s">
        <v>160</v>
      </c>
      <c r="J506" s="6" t="s">
        <v>188</v>
      </c>
      <c r="K506" s="6">
        <v>1</v>
      </c>
      <c r="L506" s="6">
        <v>10.38</v>
      </c>
      <c r="M506" s="31" t="str">
        <f t="shared" si="7"/>
        <v>Small</v>
      </c>
    </row>
    <row r="507" spans="8:13" ht="15.75" customHeight="1">
      <c r="H507" s="37">
        <v>43461</v>
      </c>
      <c r="I507" s="6" t="s">
        <v>165</v>
      </c>
      <c r="J507" s="6" t="s">
        <v>180</v>
      </c>
      <c r="K507" s="6">
        <v>2</v>
      </c>
      <c r="L507" s="6">
        <v>21.74</v>
      </c>
      <c r="M507" s="31" t="str">
        <f t="shared" si="7"/>
        <v>Small</v>
      </c>
    </row>
    <row r="508" spans="8:13" ht="15.75" customHeight="1">
      <c r="H508" s="37">
        <v>43423</v>
      </c>
      <c r="I508" s="6" t="s">
        <v>135</v>
      </c>
      <c r="J508" s="6" t="s">
        <v>156</v>
      </c>
      <c r="K508" s="6">
        <v>2</v>
      </c>
      <c r="L508" s="6">
        <v>23.34</v>
      </c>
      <c r="M508" s="31" t="str">
        <f t="shared" si="7"/>
        <v>Small</v>
      </c>
    </row>
    <row r="509" spans="8:13" ht="15.75" customHeight="1">
      <c r="H509" s="37">
        <v>43427</v>
      </c>
      <c r="I509" s="6" t="s">
        <v>198</v>
      </c>
      <c r="J509" s="6" t="s">
        <v>189</v>
      </c>
      <c r="K509" s="6">
        <v>2</v>
      </c>
      <c r="L509" s="6">
        <v>24.26</v>
      </c>
      <c r="M509" s="31" t="str">
        <f t="shared" si="7"/>
        <v>Small</v>
      </c>
    </row>
    <row r="510" spans="8:13" ht="15.75" customHeight="1">
      <c r="H510" s="37">
        <v>43437</v>
      </c>
      <c r="I510" s="6" t="s">
        <v>163</v>
      </c>
      <c r="J510" s="6" t="s">
        <v>210</v>
      </c>
      <c r="K510" s="6">
        <v>2</v>
      </c>
      <c r="L510" s="6">
        <v>34.1</v>
      </c>
      <c r="M510" s="31" t="str">
        <f t="shared" si="7"/>
        <v>Small</v>
      </c>
    </row>
    <row r="511" spans="8:13" ht="15.75" customHeight="1">
      <c r="H511" s="37">
        <v>43343</v>
      </c>
      <c r="I511" s="6" t="s">
        <v>193</v>
      </c>
      <c r="J511" s="6" t="s">
        <v>170</v>
      </c>
      <c r="K511" s="6">
        <v>2</v>
      </c>
      <c r="L511" s="6">
        <v>28.68</v>
      </c>
      <c r="M511" s="31" t="str">
        <f t="shared" si="7"/>
        <v>Small</v>
      </c>
    </row>
    <row r="512" spans="8:13" ht="15.75" customHeight="1">
      <c r="H512" s="37">
        <v>43461</v>
      </c>
      <c r="I512" s="6" t="s">
        <v>168</v>
      </c>
      <c r="J512" s="6" t="s">
        <v>208</v>
      </c>
      <c r="K512" s="6">
        <v>1</v>
      </c>
      <c r="L512" s="6">
        <v>13.89</v>
      </c>
      <c r="M512" s="31" t="str">
        <f t="shared" si="7"/>
        <v>Small</v>
      </c>
    </row>
    <row r="513" spans="8:13" ht="15.75" customHeight="1">
      <c r="H513" s="37">
        <v>43358</v>
      </c>
      <c r="I513" s="6" t="s">
        <v>175</v>
      </c>
      <c r="J513" s="6" t="s">
        <v>203</v>
      </c>
      <c r="K513" s="6">
        <v>2</v>
      </c>
      <c r="L513" s="6">
        <v>27.36</v>
      </c>
      <c r="M513" s="31" t="str">
        <f t="shared" si="7"/>
        <v>Small</v>
      </c>
    </row>
    <row r="514" spans="8:13" ht="15.75" customHeight="1">
      <c r="H514" s="37">
        <v>43414</v>
      </c>
      <c r="I514" s="6" t="s">
        <v>160</v>
      </c>
      <c r="J514" s="6" t="s">
        <v>203</v>
      </c>
      <c r="K514" s="6">
        <v>3</v>
      </c>
      <c r="L514" s="6">
        <v>46.59</v>
      </c>
      <c r="M514" s="31" t="str">
        <f t="shared" si="7"/>
        <v>Small</v>
      </c>
    </row>
    <row r="515" spans="8:13" ht="15.75" customHeight="1">
      <c r="H515" s="37">
        <v>43431</v>
      </c>
      <c r="I515" s="6" t="s">
        <v>190</v>
      </c>
      <c r="J515" s="6" t="s">
        <v>156</v>
      </c>
      <c r="K515" s="6">
        <v>3</v>
      </c>
      <c r="L515" s="6">
        <v>43.23</v>
      </c>
      <c r="M515" s="31" t="str">
        <f t="shared" si="7"/>
        <v>Small</v>
      </c>
    </row>
    <row r="516" spans="8:13" ht="15.75" customHeight="1">
      <c r="H516" s="37">
        <v>43413</v>
      </c>
      <c r="I516" s="6" t="s">
        <v>168</v>
      </c>
      <c r="J516" s="6" t="s">
        <v>194</v>
      </c>
      <c r="K516" s="6">
        <v>3</v>
      </c>
      <c r="L516" s="6">
        <v>57.24</v>
      </c>
      <c r="M516" s="31" t="str">
        <f t="shared" si="7"/>
        <v>Small</v>
      </c>
    </row>
    <row r="517" spans="8:13" ht="15.75" customHeight="1">
      <c r="H517" s="37">
        <v>43396</v>
      </c>
      <c r="I517" s="6" t="s">
        <v>171</v>
      </c>
      <c r="J517" s="6" t="s">
        <v>156</v>
      </c>
      <c r="K517" s="6">
        <v>2</v>
      </c>
      <c r="L517" s="6">
        <v>22.2</v>
      </c>
      <c r="M517" s="31" t="str">
        <f t="shared" si="7"/>
        <v>Small</v>
      </c>
    </row>
    <row r="518" spans="8:13" ht="15.75" customHeight="1">
      <c r="H518" s="37">
        <v>43315</v>
      </c>
      <c r="I518" s="6" t="s">
        <v>198</v>
      </c>
      <c r="J518" s="6" t="s">
        <v>176</v>
      </c>
      <c r="K518" s="6">
        <v>1</v>
      </c>
      <c r="L518" s="6">
        <v>15.53</v>
      </c>
      <c r="M518" s="31" t="str">
        <f t="shared" si="7"/>
        <v>Small</v>
      </c>
    </row>
    <row r="519" spans="8:13" ht="15.75" customHeight="1">
      <c r="H519" s="37">
        <v>43142</v>
      </c>
      <c r="I519" s="6" t="s">
        <v>141</v>
      </c>
      <c r="J519" s="6" t="s">
        <v>239</v>
      </c>
      <c r="K519" s="6">
        <v>1</v>
      </c>
      <c r="L519" s="6">
        <v>10.02</v>
      </c>
      <c r="M519" s="31" t="str">
        <f t="shared" si="7"/>
        <v>Small</v>
      </c>
    </row>
    <row r="520" spans="8:13" ht="15.75" customHeight="1">
      <c r="H520" s="37">
        <v>43457</v>
      </c>
      <c r="I520" s="6" t="s">
        <v>127</v>
      </c>
      <c r="J520" s="6" t="s">
        <v>156</v>
      </c>
      <c r="K520" s="6">
        <v>48</v>
      </c>
      <c r="L520" s="6">
        <v>356.67</v>
      </c>
      <c r="M520" s="31" t="str">
        <f t="shared" ref="M520:M583" si="8">IF(L520&gt;250,"Large","Small")</f>
        <v>Large</v>
      </c>
    </row>
    <row r="521" spans="8:13" ht="15.75" customHeight="1">
      <c r="H521" s="37">
        <v>43418</v>
      </c>
      <c r="I521" s="6" t="s">
        <v>127</v>
      </c>
      <c r="J521" s="6" t="s">
        <v>159</v>
      </c>
      <c r="K521" s="6">
        <v>1</v>
      </c>
      <c r="L521" s="6">
        <v>16.28</v>
      </c>
      <c r="M521" s="31" t="str">
        <f t="shared" si="8"/>
        <v>Small</v>
      </c>
    </row>
    <row r="522" spans="8:13" ht="15.75" customHeight="1">
      <c r="H522" s="37">
        <v>43415</v>
      </c>
      <c r="I522" s="6" t="s">
        <v>198</v>
      </c>
      <c r="J522" s="6" t="s">
        <v>159</v>
      </c>
      <c r="K522" s="6">
        <v>6</v>
      </c>
      <c r="L522" s="6">
        <v>83.93</v>
      </c>
      <c r="M522" s="31" t="str">
        <f t="shared" si="8"/>
        <v>Small</v>
      </c>
    </row>
    <row r="523" spans="8:13" ht="15.75" customHeight="1">
      <c r="H523" s="37">
        <v>43253</v>
      </c>
      <c r="I523" s="6" t="s">
        <v>160</v>
      </c>
      <c r="J523" s="6" t="s">
        <v>156</v>
      </c>
      <c r="K523" s="6">
        <v>2</v>
      </c>
      <c r="L523" s="6">
        <v>33.799999999999997</v>
      </c>
      <c r="M523" s="31" t="str">
        <f t="shared" si="8"/>
        <v>Small</v>
      </c>
    </row>
    <row r="524" spans="8:13" ht="15.75" customHeight="1">
      <c r="H524" s="37">
        <v>43336</v>
      </c>
      <c r="I524" s="6" t="s">
        <v>198</v>
      </c>
      <c r="J524" s="6" t="s">
        <v>156</v>
      </c>
      <c r="K524" s="6">
        <v>2</v>
      </c>
      <c r="L524" s="6">
        <v>31.16</v>
      </c>
      <c r="M524" s="31" t="str">
        <f t="shared" si="8"/>
        <v>Small</v>
      </c>
    </row>
    <row r="525" spans="8:13" ht="15.75" customHeight="1">
      <c r="H525" s="37">
        <v>43236</v>
      </c>
      <c r="I525" s="6" t="s">
        <v>127</v>
      </c>
      <c r="J525" s="6" t="s">
        <v>166</v>
      </c>
      <c r="K525" s="6">
        <v>3</v>
      </c>
      <c r="L525" s="6">
        <v>49.23</v>
      </c>
      <c r="M525" s="31" t="str">
        <f t="shared" si="8"/>
        <v>Small</v>
      </c>
    </row>
    <row r="526" spans="8:13" ht="15.75" customHeight="1">
      <c r="H526" s="37">
        <v>43325</v>
      </c>
      <c r="I526" s="6" t="s">
        <v>201</v>
      </c>
      <c r="J526" s="6" t="s">
        <v>172</v>
      </c>
      <c r="K526" s="6">
        <v>1</v>
      </c>
      <c r="L526" s="6">
        <v>11.2</v>
      </c>
      <c r="M526" s="31" t="str">
        <f t="shared" si="8"/>
        <v>Small</v>
      </c>
    </row>
    <row r="527" spans="8:13" ht="15.75" customHeight="1">
      <c r="H527" s="37">
        <v>43249</v>
      </c>
      <c r="I527" s="6" t="s">
        <v>158</v>
      </c>
      <c r="J527" s="6" t="s">
        <v>170</v>
      </c>
      <c r="K527" s="6">
        <v>1</v>
      </c>
      <c r="L527" s="6">
        <v>16.510000000000002</v>
      </c>
      <c r="M527" s="31" t="str">
        <f t="shared" si="8"/>
        <v>Small</v>
      </c>
    </row>
    <row r="528" spans="8:13" ht="15.75" customHeight="1">
      <c r="H528" s="37">
        <v>43399</v>
      </c>
      <c r="I528" s="6" t="s">
        <v>127</v>
      </c>
      <c r="J528" s="6" t="s">
        <v>186</v>
      </c>
      <c r="K528" s="6">
        <v>1</v>
      </c>
      <c r="L528" s="6">
        <v>11.47</v>
      </c>
      <c r="M528" s="31" t="str">
        <f t="shared" si="8"/>
        <v>Small</v>
      </c>
    </row>
    <row r="529" spans="8:13" ht="15.75" customHeight="1">
      <c r="H529" s="37">
        <v>43411</v>
      </c>
      <c r="I529" s="6" t="s">
        <v>198</v>
      </c>
      <c r="J529" s="6" t="s">
        <v>170</v>
      </c>
      <c r="K529" s="6">
        <v>4</v>
      </c>
      <c r="L529" s="6">
        <v>79.92</v>
      </c>
      <c r="M529" s="31" t="str">
        <f t="shared" si="8"/>
        <v>Small</v>
      </c>
    </row>
    <row r="530" spans="8:13" ht="15.75" customHeight="1">
      <c r="H530" s="37">
        <v>43447</v>
      </c>
      <c r="I530" s="6" t="s">
        <v>141</v>
      </c>
      <c r="J530" s="6" t="s">
        <v>185</v>
      </c>
      <c r="K530" s="6">
        <v>2</v>
      </c>
      <c r="L530" s="6">
        <v>24.56</v>
      </c>
      <c r="M530" s="31" t="str">
        <f t="shared" si="8"/>
        <v>Small</v>
      </c>
    </row>
    <row r="531" spans="8:13" ht="15.75" customHeight="1">
      <c r="H531" s="37">
        <v>43271</v>
      </c>
      <c r="I531" s="6" t="s">
        <v>218</v>
      </c>
      <c r="J531" s="6" t="s">
        <v>156</v>
      </c>
      <c r="K531" s="6">
        <v>2</v>
      </c>
      <c r="L531" s="6">
        <v>21.08</v>
      </c>
      <c r="M531" s="31" t="str">
        <f t="shared" si="8"/>
        <v>Small</v>
      </c>
    </row>
    <row r="532" spans="8:13" ht="15.75" customHeight="1">
      <c r="H532" s="37">
        <v>43435</v>
      </c>
      <c r="I532" s="6" t="s">
        <v>168</v>
      </c>
      <c r="J532" s="6" t="s">
        <v>167</v>
      </c>
      <c r="K532" s="6">
        <v>2</v>
      </c>
      <c r="L532" s="6">
        <v>20.32</v>
      </c>
      <c r="M532" s="31" t="str">
        <f t="shared" si="8"/>
        <v>Small</v>
      </c>
    </row>
    <row r="533" spans="8:13" ht="15.75" customHeight="1">
      <c r="H533" s="37">
        <v>43460</v>
      </c>
      <c r="I533" s="6" t="s">
        <v>175</v>
      </c>
      <c r="J533" s="6" t="s">
        <v>187</v>
      </c>
      <c r="K533" s="6">
        <v>3</v>
      </c>
      <c r="L533" s="6">
        <v>45.81</v>
      </c>
      <c r="M533" s="31" t="str">
        <f t="shared" si="8"/>
        <v>Small</v>
      </c>
    </row>
    <row r="534" spans="8:13" ht="15.75" customHeight="1">
      <c r="H534" s="37">
        <v>43423</v>
      </c>
      <c r="I534" s="6" t="s">
        <v>158</v>
      </c>
      <c r="J534" s="6" t="s">
        <v>181</v>
      </c>
      <c r="K534" s="6">
        <v>3</v>
      </c>
      <c r="L534" s="6">
        <v>40.92</v>
      </c>
      <c r="M534" s="31" t="str">
        <f t="shared" si="8"/>
        <v>Small</v>
      </c>
    </row>
    <row r="535" spans="8:13" ht="15.75" customHeight="1">
      <c r="H535" s="37">
        <v>43195</v>
      </c>
      <c r="I535" s="6" t="s">
        <v>177</v>
      </c>
      <c r="J535" s="6" t="s">
        <v>156</v>
      </c>
      <c r="K535" s="6">
        <v>1</v>
      </c>
      <c r="L535" s="6">
        <v>11.07</v>
      </c>
      <c r="M535" s="31" t="str">
        <f t="shared" si="8"/>
        <v>Small</v>
      </c>
    </row>
    <row r="536" spans="8:13" ht="15.75" customHeight="1">
      <c r="H536" s="37">
        <v>43366</v>
      </c>
      <c r="I536" s="6" t="s">
        <v>158</v>
      </c>
      <c r="J536" s="6" t="s">
        <v>203</v>
      </c>
      <c r="K536" s="6">
        <v>1</v>
      </c>
      <c r="L536" s="6">
        <v>11.54</v>
      </c>
      <c r="M536" s="31" t="str">
        <f t="shared" si="8"/>
        <v>Small</v>
      </c>
    </row>
    <row r="537" spans="8:13" ht="15.75" customHeight="1">
      <c r="H537" s="37">
        <v>43380</v>
      </c>
      <c r="I537" s="6" t="s">
        <v>171</v>
      </c>
      <c r="J537" s="6" t="s">
        <v>156</v>
      </c>
      <c r="K537" s="6">
        <v>1</v>
      </c>
      <c r="L537" s="6">
        <v>19.25</v>
      </c>
      <c r="M537" s="31" t="str">
        <f t="shared" si="8"/>
        <v>Small</v>
      </c>
    </row>
    <row r="538" spans="8:13" ht="15.75" customHeight="1">
      <c r="H538" s="37">
        <v>43279</v>
      </c>
      <c r="I538" s="6" t="s">
        <v>163</v>
      </c>
      <c r="J538" s="6" t="s">
        <v>167</v>
      </c>
      <c r="K538" s="6">
        <v>53</v>
      </c>
      <c r="L538" s="6">
        <v>499.11</v>
      </c>
      <c r="M538" s="31" t="str">
        <f t="shared" si="8"/>
        <v>Large</v>
      </c>
    </row>
    <row r="539" spans="8:13" ht="15.75" customHeight="1">
      <c r="H539" s="37">
        <v>43406</v>
      </c>
      <c r="I539" s="6" t="s">
        <v>155</v>
      </c>
      <c r="J539" s="6" t="s">
        <v>188</v>
      </c>
      <c r="K539" s="6">
        <v>2</v>
      </c>
      <c r="L539" s="6">
        <v>38.42</v>
      </c>
      <c r="M539" s="31" t="str">
        <f t="shared" si="8"/>
        <v>Small</v>
      </c>
    </row>
    <row r="540" spans="8:13" ht="15.75" customHeight="1">
      <c r="H540" s="37">
        <v>43208</v>
      </c>
      <c r="I540" s="6" t="s">
        <v>168</v>
      </c>
      <c r="J540" s="6" t="s">
        <v>167</v>
      </c>
      <c r="K540" s="6">
        <v>2</v>
      </c>
      <c r="L540" s="6">
        <v>24.18</v>
      </c>
      <c r="M540" s="31" t="str">
        <f t="shared" si="8"/>
        <v>Small</v>
      </c>
    </row>
    <row r="541" spans="8:13" ht="15.75" customHeight="1">
      <c r="H541" s="37">
        <v>43429</v>
      </c>
      <c r="I541" s="6" t="s">
        <v>138</v>
      </c>
      <c r="J541" s="6" t="s">
        <v>159</v>
      </c>
      <c r="K541" s="6">
        <v>3</v>
      </c>
      <c r="L541" s="6">
        <v>43.74</v>
      </c>
      <c r="M541" s="31" t="str">
        <f t="shared" si="8"/>
        <v>Small</v>
      </c>
    </row>
    <row r="542" spans="8:13" ht="15.75" customHeight="1">
      <c r="H542" s="37">
        <v>43108</v>
      </c>
      <c r="I542" s="6" t="s">
        <v>177</v>
      </c>
      <c r="J542" s="6" t="s">
        <v>202</v>
      </c>
      <c r="K542" s="6">
        <v>2</v>
      </c>
      <c r="L542" s="6">
        <v>24.38</v>
      </c>
      <c r="M542" s="31" t="str">
        <f t="shared" si="8"/>
        <v>Small</v>
      </c>
    </row>
    <row r="543" spans="8:13" ht="15.75" customHeight="1">
      <c r="H543" s="37">
        <v>43447</v>
      </c>
      <c r="I543" s="6" t="s">
        <v>171</v>
      </c>
      <c r="J543" s="6" t="s">
        <v>186</v>
      </c>
      <c r="K543" s="6">
        <v>72</v>
      </c>
      <c r="L543" s="6">
        <v>775.27</v>
      </c>
      <c r="M543" s="31" t="str">
        <f t="shared" si="8"/>
        <v>Large</v>
      </c>
    </row>
    <row r="544" spans="8:13" ht="15.75" customHeight="1">
      <c r="H544" s="37">
        <v>43152</v>
      </c>
      <c r="I544" s="6" t="s">
        <v>163</v>
      </c>
      <c r="J544" s="6" t="s">
        <v>172</v>
      </c>
      <c r="K544" s="6">
        <v>32</v>
      </c>
      <c r="L544" s="6">
        <v>273.17</v>
      </c>
      <c r="M544" s="31" t="str">
        <f t="shared" si="8"/>
        <v>Large</v>
      </c>
    </row>
    <row r="545" spans="8:13" ht="15.75" customHeight="1">
      <c r="H545" s="37">
        <v>43281</v>
      </c>
      <c r="I545" s="6" t="s">
        <v>218</v>
      </c>
      <c r="J545" s="6" t="s">
        <v>156</v>
      </c>
      <c r="K545" s="6">
        <v>2</v>
      </c>
      <c r="L545" s="6">
        <v>31.44</v>
      </c>
      <c r="M545" s="31" t="str">
        <f t="shared" si="8"/>
        <v>Small</v>
      </c>
    </row>
    <row r="546" spans="8:13" ht="15.75" customHeight="1">
      <c r="H546" s="37">
        <v>43188</v>
      </c>
      <c r="I546" s="6" t="s">
        <v>200</v>
      </c>
      <c r="J546" s="6" t="s">
        <v>157</v>
      </c>
      <c r="K546" s="6">
        <v>1</v>
      </c>
      <c r="L546" s="6">
        <v>10.88</v>
      </c>
      <c r="M546" s="31" t="str">
        <f t="shared" si="8"/>
        <v>Small</v>
      </c>
    </row>
    <row r="547" spans="8:13" ht="15.75" customHeight="1">
      <c r="H547" s="37">
        <v>43302</v>
      </c>
      <c r="I547" s="6" t="s">
        <v>168</v>
      </c>
      <c r="J547" s="6" t="s">
        <v>217</v>
      </c>
      <c r="K547" s="6">
        <v>1</v>
      </c>
      <c r="L547" s="6">
        <v>15.95</v>
      </c>
      <c r="M547" s="31" t="str">
        <f t="shared" si="8"/>
        <v>Small</v>
      </c>
    </row>
    <row r="548" spans="8:13" ht="15.75" customHeight="1">
      <c r="H548" s="37">
        <v>43133</v>
      </c>
      <c r="I548" s="6" t="s">
        <v>198</v>
      </c>
      <c r="J548" s="6" t="s">
        <v>196</v>
      </c>
      <c r="K548" s="6">
        <v>3</v>
      </c>
      <c r="L548" s="6">
        <v>48.72</v>
      </c>
      <c r="M548" s="31" t="str">
        <f t="shared" si="8"/>
        <v>Small</v>
      </c>
    </row>
    <row r="549" spans="8:13" ht="15.75" customHeight="1">
      <c r="H549" s="37">
        <v>43143</v>
      </c>
      <c r="I549" s="6" t="s">
        <v>190</v>
      </c>
      <c r="J549" s="6" t="s">
        <v>232</v>
      </c>
      <c r="K549" s="6">
        <v>2</v>
      </c>
      <c r="L549" s="6">
        <v>37.26</v>
      </c>
      <c r="M549" s="31" t="str">
        <f t="shared" si="8"/>
        <v>Small</v>
      </c>
    </row>
    <row r="550" spans="8:13" ht="15.75" customHeight="1">
      <c r="H550" s="37">
        <v>43393</v>
      </c>
      <c r="I550" s="6" t="s">
        <v>141</v>
      </c>
      <c r="J550" s="6" t="s">
        <v>161</v>
      </c>
      <c r="K550" s="6">
        <v>2</v>
      </c>
      <c r="L550" s="6">
        <v>25.48</v>
      </c>
      <c r="M550" s="31" t="str">
        <f t="shared" si="8"/>
        <v>Small</v>
      </c>
    </row>
    <row r="551" spans="8:13" ht="15.75" customHeight="1">
      <c r="H551" s="37">
        <v>43370</v>
      </c>
      <c r="I551" s="6" t="s">
        <v>165</v>
      </c>
      <c r="J551" s="6" t="s">
        <v>185</v>
      </c>
      <c r="K551" s="6">
        <v>2</v>
      </c>
      <c r="L551" s="6">
        <v>31.22</v>
      </c>
      <c r="M551" s="31" t="str">
        <f t="shared" si="8"/>
        <v>Small</v>
      </c>
    </row>
    <row r="552" spans="8:13" ht="15.75" customHeight="1">
      <c r="H552" s="37">
        <v>43355</v>
      </c>
      <c r="I552" s="6" t="s">
        <v>163</v>
      </c>
      <c r="J552" s="6" t="s">
        <v>156</v>
      </c>
      <c r="K552" s="6">
        <v>2</v>
      </c>
      <c r="L552" s="6">
        <v>23.12</v>
      </c>
      <c r="M552" s="31" t="str">
        <f t="shared" si="8"/>
        <v>Small</v>
      </c>
    </row>
    <row r="553" spans="8:13" ht="15.75" customHeight="1">
      <c r="H553" s="37">
        <v>43401</v>
      </c>
      <c r="I553" s="6" t="s">
        <v>168</v>
      </c>
      <c r="J553" s="6" t="s">
        <v>159</v>
      </c>
      <c r="K553" s="6">
        <v>2</v>
      </c>
      <c r="L553" s="6">
        <v>30.6</v>
      </c>
      <c r="M553" s="31" t="str">
        <f t="shared" si="8"/>
        <v>Small</v>
      </c>
    </row>
    <row r="554" spans="8:13" ht="15.75" customHeight="1">
      <c r="H554" s="37">
        <v>43241</v>
      </c>
      <c r="I554" s="6" t="s">
        <v>163</v>
      </c>
      <c r="J554" s="6" t="s">
        <v>199</v>
      </c>
      <c r="K554" s="6">
        <v>2</v>
      </c>
      <c r="L554" s="6">
        <v>21.68</v>
      </c>
      <c r="M554" s="31" t="str">
        <f t="shared" si="8"/>
        <v>Small</v>
      </c>
    </row>
    <row r="555" spans="8:13" ht="15.75" customHeight="1">
      <c r="H555" s="37">
        <v>43410</v>
      </c>
      <c r="I555" s="6" t="s">
        <v>216</v>
      </c>
      <c r="J555" s="6" t="s">
        <v>156</v>
      </c>
      <c r="K555" s="6">
        <v>2</v>
      </c>
      <c r="L555" s="6">
        <v>23.12</v>
      </c>
      <c r="M555" s="31" t="str">
        <f t="shared" si="8"/>
        <v>Small</v>
      </c>
    </row>
    <row r="556" spans="8:13" ht="15.75" customHeight="1">
      <c r="H556" s="37">
        <v>43437</v>
      </c>
      <c r="I556" s="6" t="s">
        <v>158</v>
      </c>
      <c r="J556" s="6" t="s">
        <v>205</v>
      </c>
      <c r="K556" s="6">
        <v>2</v>
      </c>
      <c r="L556" s="6">
        <v>31.18</v>
      </c>
      <c r="M556" s="31" t="str">
        <f t="shared" si="8"/>
        <v>Small</v>
      </c>
    </row>
    <row r="557" spans="8:13" ht="15.75" customHeight="1">
      <c r="H557" s="37">
        <v>43455</v>
      </c>
      <c r="I557" s="6" t="s">
        <v>198</v>
      </c>
      <c r="J557" s="6" t="s">
        <v>230</v>
      </c>
      <c r="K557" s="6">
        <v>1</v>
      </c>
      <c r="L557" s="6">
        <v>14.38</v>
      </c>
      <c r="M557" s="31" t="str">
        <f t="shared" si="8"/>
        <v>Small</v>
      </c>
    </row>
    <row r="558" spans="8:13" ht="15.75" customHeight="1">
      <c r="H558" s="37">
        <v>43420</v>
      </c>
      <c r="I558" s="6" t="s">
        <v>138</v>
      </c>
      <c r="J558" s="6" t="s">
        <v>156</v>
      </c>
      <c r="K558" s="6">
        <v>1</v>
      </c>
      <c r="L558" s="6">
        <v>14.08</v>
      </c>
      <c r="M558" s="31" t="str">
        <f t="shared" si="8"/>
        <v>Small</v>
      </c>
    </row>
    <row r="559" spans="8:13" ht="15.75" customHeight="1">
      <c r="H559" s="37">
        <v>43368</v>
      </c>
      <c r="I559" s="6" t="s">
        <v>175</v>
      </c>
      <c r="J559" s="6" t="s">
        <v>164</v>
      </c>
      <c r="K559" s="6">
        <v>2</v>
      </c>
      <c r="L559" s="6">
        <v>35.659999999999997</v>
      </c>
      <c r="M559" s="31" t="str">
        <f t="shared" si="8"/>
        <v>Small</v>
      </c>
    </row>
    <row r="560" spans="8:13" ht="15.75" customHeight="1">
      <c r="H560" s="37">
        <v>43439</v>
      </c>
      <c r="I560" s="6" t="s">
        <v>171</v>
      </c>
      <c r="J560" s="6" t="s">
        <v>156</v>
      </c>
      <c r="K560" s="6">
        <v>1</v>
      </c>
      <c r="L560" s="6">
        <v>13.72</v>
      </c>
      <c r="M560" s="31" t="str">
        <f t="shared" si="8"/>
        <v>Small</v>
      </c>
    </row>
    <row r="561" spans="8:13" ht="15.75" customHeight="1">
      <c r="H561" s="37">
        <v>43334</v>
      </c>
      <c r="I561" s="6" t="s">
        <v>168</v>
      </c>
      <c r="J561" s="6" t="s">
        <v>157</v>
      </c>
      <c r="K561" s="6">
        <v>3</v>
      </c>
      <c r="L561" s="6">
        <v>37.08</v>
      </c>
      <c r="M561" s="31" t="str">
        <f t="shared" si="8"/>
        <v>Small</v>
      </c>
    </row>
    <row r="562" spans="8:13" ht="15.75" customHeight="1">
      <c r="H562" s="37">
        <v>43158</v>
      </c>
      <c r="I562" s="6" t="s">
        <v>158</v>
      </c>
      <c r="J562" s="6" t="s">
        <v>156</v>
      </c>
      <c r="K562" s="6">
        <v>1</v>
      </c>
      <c r="L562" s="6">
        <v>19.41</v>
      </c>
      <c r="M562" s="31" t="str">
        <f t="shared" si="8"/>
        <v>Small</v>
      </c>
    </row>
    <row r="563" spans="8:13" ht="15.75" customHeight="1">
      <c r="H563" s="37">
        <v>43182</v>
      </c>
      <c r="I563" s="6" t="s">
        <v>223</v>
      </c>
      <c r="J563" s="6" t="s">
        <v>208</v>
      </c>
      <c r="K563" s="6">
        <v>1</v>
      </c>
      <c r="L563" s="6">
        <v>10.84</v>
      </c>
      <c r="M563" s="31" t="str">
        <f t="shared" si="8"/>
        <v>Small</v>
      </c>
    </row>
    <row r="564" spans="8:13" ht="15.75" customHeight="1">
      <c r="H564" s="37">
        <v>43253</v>
      </c>
      <c r="I564" s="6" t="s">
        <v>171</v>
      </c>
      <c r="J564" s="6" t="s">
        <v>166</v>
      </c>
      <c r="K564" s="6">
        <v>2</v>
      </c>
      <c r="L564" s="6">
        <v>23.92</v>
      </c>
      <c r="M564" s="31" t="str">
        <f t="shared" si="8"/>
        <v>Small</v>
      </c>
    </row>
    <row r="565" spans="8:13" ht="15.75" customHeight="1">
      <c r="H565" s="37">
        <v>43148</v>
      </c>
      <c r="I565" s="6" t="s">
        <v>163</v>
      </c>
      <c r="J565" s="6" t="s">
        <v>166</v>
      </c>
      <c r="K565" s="6">
        <v>1</v>
      </c>
      <c r="L565" s="6">
        <v>19.18</v>
      </c>
      <c r="M565" s="31" t="str">
        <f t="shared" si="8"/>
        <v>Small</v>
      </c>
    </row>
    <row r="566" spans="8:13" ht="15.75" customHeight="1">
      <c r="H566" s="37">
        <v>43336</v>
      </c>
      <c r="I566" s="6" t="s">
        <v>160</v>
      </c>
      <c r="J566" s="6" t="s">
        <v>205</v>
      </c>
      <c r="K566" s="6">
        <v>2</v>
      </c>
      <c r="L566" s="6">
        <v>23.48</v>
      </c>
      <c r="M566" s="31" t="str">
        <f t="shared" si="8"/>
        <v>Small</v>
      </c>
    </row>
    <row r="567" spans="8:13" ht="15.75" customHeight="1">
      <c r="H567" s="37">
        <v>43168</v>
      </c>
      <c r="I567" s="6" t="s">
        <v>158</v>
      </c>
      <c r="J567" s="6" t="s">
        <v>210</v>
      </c>
      <c r="K567" s="6">
        <v>3</v>
      </c>
      <c r="L567" s="6">
        <v>55.26</v>
      </c>
      <c r="M567" s="31" t="str">
        <f t="shared" si="8"/>
        <v>Small</v>
      </c>
    </row>
    <row r="568" spans="8:13" ht="15.75" customHeight="1">
      <c r="H568" s="37">
        <v>43393</v>
      </c>
      <c r="I568" s="6" t="s">
        <v>158</v>
      </c>
      <c r="J568" s="6" t="s">
        <v>184</v>
      </c>
      <c r="K568" s="6">
        <v>2</v>
      </c>
      <c r="L568" s="6">
        <v>23.46</v>
      </c>
      <c r="M568" s="31" t="str">
        <f t="shared" si="8"/>
        <v>Small</v>
      </c>
    </row>
    <row r="569" spans="8:13" ht="15.75" customHeight="1">
      <c r="H569" s="37">
        <v>43448</v>
      </c>
      <c r="I569" s="6" t="s">
        <v>190</v>
      </c>
      <c r="J569" s="6" t="s">
        <v>239</v>
      </c>
      <c r="K569" s="6">
        <v>1</v>
      </c>
      <c r="L569" s="6">
        <v>10.27</v>
      </c>
      <c r="M569" s="31" t="str">
        <f t="shared" si="8"/>
        <v>Small</v>
      </c>
    </row>
    <row r="570" spans="8:13" ht="15.75" customHeight="1">
      <c r="H570" s="37">
        <v>43441</v>
      </c>
      <c r="I570" s="6" t="s">
        <v>135</v>
      </c>
      <c r="J570" s="6" t="s">
        <v>170</v>
      </c>
      <c r="K570" s="6">
        <v>49</v>
      </c>
      <c r="L570" s="6">
        <v>360.11</v>
      </c>
      <c r="M570" s="31" t="str">
        <f t="shared" si="8"/>
        <v>Large</v>
      </c>
    </row>
    <row r="571" spans="8:13" ht="15.75" customHeight="1">
      <c r="H571" s="37">
        <v>43414</v>
      </c>
      <c r="I571" s="6" t="s">
        <v>163</v>
      </c>
      <c r="J571" s="6" t="s">
        <v>180</v>
      </c>
      <c r="K571" s="6">
        <v>2</v>
      </c>
      <c r="L571" s="6">
        <v>24.14</v>
      </c>
      <c r="M571" s="31" t="str">
        <f t="shared" si="8"/>
        <v>Small</v>
      </c>
    </row>
    <row r="572" spans="8:13" ht="15.75" customHeight="1">
      <c r="H572" s="37">
        <v>43425</v>
      </c>
      <c r="I572" s="6" t="s">
        <v>160</v>
      </c>
      <c r="J572" s="6" t="s">
        <v>157</v>
      </c>
      <c r="K572" s="6">
        <v>2</v>
      </c>
      <c r="L572" s="6">
        <v>29.24</v>
      </c>
      <c r="M572" s="31" t="str">
        <f t="shared" si="8"/>
        <v>Small</v>
      </c>
    </row>
    <row r="573" spans="8:13" ht="15.75" customHeight="1">
      <c r="H573" s="37">
        <v>43227</v>
      </c>
      <c r="I573" s="6" t="s">
        <v>158</v>
      </c>
      <c r="J573" s="6" t="s">
        <v>228</v>
      </c>
      <c r="K573" s="6">
        <v>2</v>
      </c>
      <c r="L573" s="6">
        <v>26.46</v>
      </c>
      <c r="M573" s="31" t="str">
        <f t="shared" si="8"/>
        <v>Small</v>
      </c>
    </row>
    <row r="574" spans="8:13" ht="15.75" customHeight="1">
      <c r="H574" s="37">
        <v>43107</v>
      </c>
      <c r="I574" s="6" t="s">
        <v>158</v>
      </c>
      <c r="J574" s="6" t="s">
        <v>156</v>
      </c>
      <c r="K574" s="6">
        <v>3</v>
      </c>
      <c r="L574" s="6">
        <v>46.77</v>
      </c>
      <c r="M574" s="31" t="str">
        <f t="shared" si="8"/>
        <v>Small</v>
      </c>
    </row>
    <row r="575" spans="8:13" ht="15.75" customHeight="1">
      <c r="H575" s="37">
        <v>43118</v>
      </c>
      <c r="I575" s="6" t="s">
        <v>163</v>
      </c>
      <c r="J575" s="6" t="s">
        <v>156</v>
      </c>
      <c r="K575" s="6">
        <v>4</v>
      </c>
      <c r="L575" s="6">
        <v>64.72</v>
      </c>
      <c r="M575" s="31" t="str">
        <f t="shared" si="8"/>
        <v>Small</v>
      </c>
    </row>
    <row r="576" spans="8:13" ht="15.75" customHeight="1">
      <c r="H576" s="37">
        <v>43184</v>
      </c>
      <c r="I576" s="6" t="s">
        <v>201</v>
      </c>
      <c r="J576" s="6" t="s">
        <v>156</v>
      </c>
      <c r="K576" s="6">
        <v>2</v>
      </c>
      <c r="L576" s="6">
        <v>37.020000000000003</v>
      </c>
      <c r="M576" s="31" t="str">
        <f t="shared" si="8"/>
        <v>Small</v>
      </c>
    </row>
    <row r="577" spans="8:13" ht="15.75" customHeight="1">
      <c r="H577" s="37">
        <v>43156</v>
      </c>
      <c r="I577" s="6" t="s">
        <v>135</v>
      </c>
      <c r="J577" s="6" t="s">
        <v>187</v>
      </c>
      <c r="K577" s="6">
        <v>45</v>
      </c>
      <c r="L577" s="6">
        <v>539.37</v>
      </c>
      <c r="M577" s="31" t="str">
        <f t="shared" si="8"/>
        <v>Large</v>
      </c>
    </row>
    <row r="578" spans="8:13" ht="15.75" customHeight="1">
      <c r="H578" s="37">
        <v>43127</v>
      </c>
      <c r="I578" s="6" t="s">
        <v>175</v>
      </c>
      <c r="J578" s="6" t="s">
        <v>184</v>
      </c>
      <c r="K578" s="6">
        <v>1</v>
      </c>
      <c r="L578" s="6">
        <v>12.83</v>
      </c>
      <c r="M578" s="31" t="str">
        <f t="shared" si="8"/>
        <v>Small</v>
      </c>
    </row>
    <row r="579" spans="8:13" ht="15.75" customHeight="1">
      <c r="H579" s="37">
        <v>43277</v>
      </c>
      <c r="I579" s="6" t="s">
        <v>175</v>
      </c>
      <c r="J579" s="6" t="s">
        <v>185</v>
      </c>
      <c r="K579" s="6">
        <v>4</v>
      </c>
      <c r="L579" s="6">
        <v>47.72</v>
      </c>
      <c r="M579" s="31" t="str">
        <f t="shared" si="8"/>
        <v>Small</v>
      </c>
    </row>
    <row r="580" spans="8:13" ht="15.75" customHeight="1">
      <c r="H580" s="37">
        <v>43111</v>
      </c>
      <c r="I580" s="6" t="s">
        <v>158</v>
      </c>
      <c r="J580" s="6" t="s">
        <v>206</v>
      </c>
      <c r="K580" s="6">
        <v>4</v>
      </c>
      <c r="L580" s="6">
        <v>50.84</v>
      </c>
      <c r="M580" s="31" t="str">
        <f t="shared" si="8"/>
        <v>Small</v>
      </c>
    </row>
    <row r="581" spans="8:13" ht="15.75" customHeight="1">
      <c r="H581" s="37">
        <v>43308</v>
      </c>
      <c r="I581" s="6" t="s">
        <v>168</v>
      </c>
      <c r="J581" s="6" t="s">
        <v>156</v>
      </c>
      <c r="K581" s="6">
        <v>3</v>
      </c>
      <c r="L581" s="6">
        <v>47.16</v>
      </c>
      <c r="M581" s="31" t="str">
        <f t="shared" si="8"/>
        <v>Small</v>
      </c>
    </row>
    <row r="582" spans="8:13" ht="15.75" customHeight="1">
      <c r="H582" s="37">
        <v>43423</v>
      </c>
      <c r="I582" s="6" t="s">
        <v>163</v>
      </c>
      <c r="J582" s="6" t="s">
        <v>156</v>
      </c>
      <c r="K582" s="6">
        <v>3</v>
      </c>
      <c r="L582" s="6">
        <v>56.34</v>
      </c>
      <c r="M582" s="31" t="str">
        <f t="shared" si="8"/>
        <v>Small</v>
      </c>
    </row>
    <row r="583" spans="8:13" ht="15.75" customHeight="1">
      <c r="H583" s="37">
        <v>43279</v>
      </c>
      <c r="I583" s="6" t="s">
        <v>158</v>
      </c>
      <c r="J583" s="6" t="s">
        <v>219</v>
      </c>
      <c r="K583" s="6">
        <v>60</v>
      </c>
      <c r="L583" s="6">
        <v>331.5</v>
      </c>
      <c r="M583" s="31" t="str">
        <f t="shared" si="8"/>
        <v>Large</v>
      </c>
    </row>
    <row r="584" spans="8:13" ht="15.75" customHeight="1">
      <c r="H584" s="37">
        <v>43342</v>
      </c>
      <c r="I584" s="6" t="s">
        <v>163</v>
      </c>
      <c r="J584" s="6" t="s">
        <v>159</v>
      </c>
      <c r="K584" s="6">
        <v>2</v>
      </c>
      <c r="L584" s="6">
        <v>21.3</v>
      </c>
      <c r="M584" s="31" t="str">
        <f t="shared" ref="M584:M647" si="9">IF(L584&gt;250,"Large","Small")</f>
        <v>Small</v>
      </c>
    </row>
    <row r="585" spans="8:13" ht="15.75" customHeight="1">
      <c r="H585" s="37">
        <v>43301</v>
      </c>
      <c r="I585" s="6" t="s">
        <v>175</v>
      </c>
      <c r="J585" s="6" t="s">
        <v>156</v>
      </c>
      <c r="K585" s="6">
        <v>2</v>
      </c>
      <c r="L585" s="6">
        <v>36.340000000000003</v>
      </c>
      <c r="M585" s="31" t="str">
        <f t="shared" si="9"/>
        <v>Small</v>
      </c>
    </row>
    <row r="586" spans="8:13" ht="15.75" customHeight="1">
      <c r="H586" s="37">
        <v>43200</v>
      </c>
      <c r="I586" s="6" t="s">
        <v>165</v>
      </c>
      <c r="J586" s="6" t="s">
        <v>226</v>
      </c>
      <c r="K586" s="6">
        <v>3</v>
      </c>
      <c r="L586" s="6">
        <v>35.82</v>
      </c>
      <c r="M586" s="31" t="str">
        <f t="shared" si="9"/>
        <v>Small</v>
      </c>
    </row>
    <row r="587" spans="8:13" ht="15.75" customHeight="1">
      <c r="H587" s="37">
        <v>43340</v>
      </c>
      <c r="I587" s="6" t="s">
        <v>155</v>
      </c>
      <c r="J587" s="6" t="s">
        <v>187</v>
      </c>
      <c r="K587" s="6">
        <v>2</v>
      </c>
      <c r="L587" s="6">
        <v>32.72</v>
      </c>
      <c r="M587" s="31" t="str">
        <f t="shared" si="9"/>
        <v>Small</v>
      </c>
    </row>
    <row r="588" spans="8:13" ht="15.75" customHeight="1">
      <c r="H588" s="37">
        <v>43193</v>
      </c>
      <c r="I588" s="6" t="s">
        <v>175</v>
      </c>
      <c r="J588" s="6" t="s">
        <v>162</v>
      </c>
      <c r="K588" s="6">
        <v>1</v>
      </c>
      <c r="L588" s="6">
        <v>11.57</v>
      </c>
      <c r="M588" s="31" t="str">
        <f t="shared" si="9"/>
        <v>Small</v>
      </c>
    </row>
    <row r="589" spans="8:13" ht="15.75" customHeight="1">
      <c r="H589" s="37">
        <v>43161</v>
      </c>
      <c r="I589" s="6" t="s">
        <v>168</v>
      </c>
      <c r="J589" s="6" t="s">
        <v>169</v>
      </c>
      <c r="K589" s="6">
        <v>2</v>
      </c>
      <c r="L589" s="6">
        <v>29.7</v>
      </c>
      <c r="M589" s="31" t="str">
        <f t="shared" si="9"/>
        <v>Small</v>
      </c>
    </row>
    <row r="590" spans="8:13" ht="15.75" customHeight="1">
      <c r="H590" s="37">
        <v>43143</v>
      </c>
      <c r="I590" s="6" t="s">
        <v>168</v>
      </c>
      <c r="J590" s="6" t="s">
        <v>231</v>
      </c>
      <c r="K590" s="6">
        <v>2</v>
      </c>
      <c r="L590" s="6">
        <v>25.26</v>
      </c>
      <c r="M590" s="31" t="str">
        <f t="shared" si="9"/>
        <v>Small</v>
      </c>
    </row>
    <row r="591" spans="8:13" ht="15.75" customHeight="1">
      <c r="H591" s="37">
        <v>43457</v>
      </c>
      <c r="I591" s="6" t="s">
        <v>158</v>
      </c>
      <c r="J591" s="6" t="s">
        <v>156</v>
      </c>
      <c r="K591" s="6">
        <v>3</v>
      </c>
      <c r="L591" s="6">
        <v>44.79</v>
      </c>
      <c r="M591" s="31" t="str">
        <f t="shared" si="9"/>
        <v>Small</v>
      </c>
    </row>
    <row r="592" spans="8:13" ht="15.75" customHeight="1">
      <c r="H592" s="37">
        <v>43407</v>
      </c>
      <c r="I592" s="6" t="s">
        <v>171</v>
      </c>
      <c r="J592" s="6" t="s">
        <v>170</v>
      </c>
      <c r="K592" s="6">
        <v>48</v>
      </c>
      <c r="L592" s="6">
        <v>291.36</v>
      </c>
      <c r="M592" s="31" t="str">
        <f t="shared" si="9"/>
        <v>Large</v>
      </c>
    </row>
    <row r="593" spans="8:13" ht="15.75" customHeight="1">
      <c r="H593" s="37">
        <v>43432</v>
      </c>
      <c r="I593" s="6" t="s">
        <v>158</v>
      </c>
      <c r="J593" s="6" t="s">
        <v>220</v>
      </c>
      <c r="K593" s="6">
        <v>2</v>
      </c>
      <c r="L593" s="6">
        <v>30.9</v>
      </c>
      <c r="M593" s="31" t="str">
        <f t="shared" si="9"/>
        <v>Small</v>
      </c>
    </row>
    <row r="594" spans="8:13" ht="15.75" customHeight="1">
      <c r="H594" s="37">
        <v>43245</v>
      </c>
      <c r="I594" s="6" t="s">
        <v>135</v>
      </c>
      <c r="J594" s="6" t="s">
        <v>212</v>
      </c>
      <c r="K594" s="6">
        <v>1</v>
      </c>
      <c r="L594" s="6">
        <v>17.27</v>
      </c>
      <c r="M594" s="31" t="str">
        <f t="shared" si="9"/>
        <v>Small</v>
      </c>
    </row>
    <row r="595" spans="8:13" ht="15.75" customHeight="1">
      <c r="H595" s="37">
        <v>43158</v>
      </c>
      <c r="I595" s="6" t="s">
        <v>163</v>
      </c>
      <c r="J595" s="6" t="s">
        <v>185</v>
      </c>
      <c r="K595" s="6">
        <v>1</v>
      </c>
      <c r="L595" s="6">
        <v>12.4</v>
      </c>
      <c r="M595" s="31" t="str">
        <f t="shared" si="9"/>
        <v>Small</v>
      </c>
    </row>
    <row r="596" spans="8:13" ht="15.75" customHeight="1">
      <c r="H596" s="37">
        <v>43273</v>
      </c>
      <c r="I596" s="6" t="s">
        <v>190</v>
      </c>
      <c r="J596" s="6" t="s">
        <v>232</v>
      </c>
      <c r="K596" s="6">
        <v>1</v>
      </c>
      <c r="L596" s="6">
        <v>17.36</v>
      </c>
      <c r="M596" s="31" t="str">
        <f t="shared" si="9"/>
        <v>Small</v>
      </c>
    </row>
    <row r="597" spans="8:13" ht="15.75" customHeight="1">
      <c r="H597" s="37">
        <v>43238</v>
      </c>
      <c r="I597" s="6" t="s">
        <v>158</v>
      </c>
      <c r="J597" s="6" t="s">
        <v>215</v>
      </c>
      <c r="K597" s="6">
        <v>1</v>
      </c>
      <c r="L597" s="6">
        <v>12.2</v>
      </c>
      <c r="M597" s="31" t="str">
        <f t="shared" si="9"/>
        <v>Small</v>
      </c>
    </row>
    <row r="598" spans="8:13" ht="15.75" customHeight="1">
      <c r="H598" s="37">
        <v>43438</v>
      </c>
      <c r="I598" s="6" t="s">
        <v>198</v>
      </c>
      <c r="J598" s="6" t="s">
        <v>174</v>
      </c>
      <c r="K598" s="6">
        <v>4</v>
      </c>
      <c r="L598" s="6">
        <v>45.4</v>
      </c>
      <c r="M598" s="31" t="str">
        <f t="shared" si="9"/>
        <v>Small</v>
      </c>
    </row>
    <row r="599" spans="8:13" ht="15.75" customHeight="1">
      <c r="H599" s="37">
        <v>43405</v>
      </c>
      <c r="I599" s="6" t="s">
        <v>158</v>
      </c>
      <c r="J599" s="6" t="s">
        <v>156</v>
      </c>
      <c r="K599" s="6">
        <v>1</v>
      </c>
      <c r="L599" s="6">
        <v>15.43</v>
      </c>
      <c r="M599" s="31" t="str">
        <f t="shared" si="9"/>
        <v>Small</v>
      </c>
    </row>
    <row r="600" spans="8:13" ht="15.75" customHeight="1">
      <c r="H600" s="37">
        <v>43334</v>
      </c>
      <c r="I600" s="6" t="s">
        <v>168</v>
      </c>
      <c r="J600" s="6" t="s">
        <v>222</v>
      </c>
      <c r="K600" s="6">
        <v>6</v>
      </c>
      <c r="L600" s="6">
        <v>101.16</v>
      </c>
      <c r="M600" s="31" t="str">
        <f t="shared" si="9"/>
        <v>Small</v>
      </c>
    </row>
    <row r="601" spans="8:13" ht="15.75" customHeight="1">
      <c r="H601" s="37">
        <v>43344</v>
      </c>
      <c r="I601" s="6" t="s">
        <v>138</v>
      </c>
      <c r="J601" s="6" t="s">
        <v>156</v>
      </c>
      <c r="K601" s="6">
        <v>2</v>
      </c>
      <c r="L601" s="6">
        <v>20.74</v>
      </c>
      <c r="M601" s="31" t="str">
        <f t="shared" si="9"/>
        <v>Small</v>
      </c>
    </row>
    <row r="602" spans="8:13" ht="15.75" customHeight="1">
      <c r="H602" s="37">
        <v>43208</v>
      </c>
      <c r="I602" s="6" t="s">
        <v>158</v>
      </c>
      <c r="J602" s="6" t="s">
        <v>239</v>
      </c>
      <c r="K602" s="6">
        <v>3</v>
      </c>
      <c r="L602" s="6">
        <v>43.56</v>
      </c>
      <c r="M602" s="31" t="str">
        <f t="shared" si="9"/>
        <v>Small</v>
      </c>
    </row>
    <row r="603" spans="8:13" ht="15.75" customHeight="1">
      <c r="H603" s="37">
        <v>43294</v>
      </c>
      <c r="I603" s="6" t="s">
        <v>163</v>
      </c>
      <c r="J603" s="6" t="s">
        <v>194</v>
      </c>
      <c r="K603" s="6">
        <v>3</v>
      </c>
      <c r="L603" s="6">
        <v>36.270000000000003</v>
      </c>
      <c r="M603" s="31" t="str">
        <f t="shared" si="9"/>
        <v>Small</v>
      </c>
    </row>
    <row r="604" spans="8:13" ht="15.75" customHeight="1">
      <c r="H604" s="37">
        <v>43279</v>
      </c>
      <c r="I604" s="6" t="s">
        <v>168</v>
      </c>
      <c r="J604" s="6" t="s">
        <v>185</v>
      </c>
      <c r="K604" s="6">
        <v>2</v>
      </c>
      <c r="L604" s="6">
        <v>38.380000000000003</v>
      </c>
      <c r="M604" s="31" t="str">
        <f t="shared" si="9"/>
        <v>Small</v>
      </c>
    </row>
    <row r="605" spans="8:13" ht="15.75" customHeight="1">
      <c r="H605" s="37">
        <v>43450</v>
      </c>
      <c r="I605" s="6" t="s">
        <v>200</v>
      </c>
      <c r="J605" s="6" t="s">
        <v>210</v>
      </c>
      <c r="K605" s="6">
        <v>3</v>
      </c>
      <c r="L605" s="6">
        <v>39.36</v>
      </c>
      <c r="M605" s="31" t="str">
        <f t="shared" si="9"/>
        <v>Small</v>
      </c>
    </row>
    <row r="606" spans="8:13" ht="15.75" customHeight="1">
      <c r="H606" s="37">
        <v>43281</v>
      </c>
      <c r="I606" s="6" t="s">
        <v>160</v>
      </c>
      <c r="J606" s="6" t="s">
        <v>217</v>
      </c>
      <c r="K606" s="6">
        <v>47</v>
      </c>
      <c r="L606" s="6">
        <v>353.46</v>
      </c>
      <c r="M606" s="31" t="str">
        <f t="shared" si="9"/>
        <v>Large</v>
      </c>
    </row>
    <row r="607" spans="8:13" ht="15.75" customHeight="1">
      <c r="H607" s="37">
        <v>43435</v>
      </c>
      <c r="I607" s="6" t="s">
        <v>163</v>
      </c>
      <c r="J607" s="6" t="s">
        <v>194</v>
      </c>
      <c r="K607" s="6">
        <v>2</v>
      </c>
      <c r="L607" s="6">
        <v>34.58</v>
      </c>
      <c r="M607" s="31" t="str">
        <f t="shared" si="9"/>
        <v>Small</v>
      </c>
    </row>
    <row r="608" spans="8:13" ht="15.75" customHeight="1">
      <c r="H608" s="37">
        <v>43420</v>
      </c>
      <c r="I608" s="6" t="s">
        <v>223</v>
      </c>
      <c r="J608" s="6" t="s">
        <v>210</v>
      </c>
      <c r="K608" s="6">
        <v>35</v>
      </c>
      <c r="L608" s="6">
        <v>310.91000000000003</v>
      </c>
      <c r="M608" s="31" t="str">
        <f t="shared" si="9"/>
        <v>Large</v>
      </c>
    </row>
    <row r="609" spans="8:13" ht="15.75" customHeight="1">
      <c r="H609" s="37">
        <v>43439</v>
      </c>
      <c r="I609" s="6" t="s">
        <v>175</v>
      </c>
      <c r="J609" s="6" t="s">
        <v>167</v>
      </c>
      <c r="K609" s="6">
        <v>1</v>
      </c>
      <c r="L609" s="6">
        <v>19.59</v>
      </c>
      <c r="M609" s="31" t="str">
        <f t="shared" si="9"/>
        <v>Small</v>
      </c>
    </row>
    <row r="610" spans="8:13" ht="15.75" customHeight="1">
      <c r="H610" s="37">
        <v>43434</v>
      </c>
      <c r="I610" s="6" t="s">
        <v>158</v>
      </c>
      <c r="J610" s="6" t="s">
        <v>184</v>
      </c>
      <c r="K610" s="6">
        <v>2</v>
      </c>
      <c r="L610" s="6">
        <v>38.82</v>
      </c>
      <c r="M610" s="31" t="str">
        <f t="shared" si="9"/>
        <v>Small</v>
      </c>
    </row>
    <row r="611" spans="8:13" ht="15.75" customHeight="1">
      <c r="H611" s="37">
        <v>43135</v>
      </c>
      <c r="I611" s="6" t="s">
        <v>171</v>
      </c>
      <c r="J611" s="6" t="s">
        <v>156</v>
      </c>
      <c r="K611" s="6">
        <v>1</v>
      </c>
      <c r="L611" s="6">
        <v>14.64</v>
      </c>
      <c r="M611" s="31" t="str">
        <f t="shared" si="9"/>
        <v>Small</v>
      </c>
    </row>
    <row r="612" spans="8:13" ht="15.75" customHeight="1">
      <c r="H612" s="37">
        <v>43360</v>
      </c>
      <c r="I612" s="6" t="s">
        <v>201</v>
      </c>
      <c r="J612" s="6" t="s">
        <v>207</v>
      </c>
      <c r="K612" s="6">
        <v>2</v>
      </c>
      <c r="L612" s="6">
        <v>28.38</v>
      </c>
      <c r="M612" s="31" t="str">
        <f t="shared" si="9"/>
        <v>Small</v>
      </c>
    </row>
    <row r="613" spans="8:13" ht="15.75" customHeight="1">
      <c r="H613" s="37">
        <v>43454</v>
      </c>
      <c r="I613" s="6" t="s">
        <v>141</v>
      </c>
      <c r="J613" s="6" t="s">
        <v>183</v>
      </c>
      <c r="K613" s="6">
        <v>1</v>
      </c>
      <c r="L613" s="6">
        <v>14.74</v>
      </c>
      <c r="M613" s="31" t="str">
        <f t="shared" si="9"/>
        <v>Small</v>
      </c>
    </row>
    <row r="614" spans="8:13" ht="15.75" customHeight="1">
      <c r="H614" s="37">
        <v>43342</v>
      </c>
      <c r="I614" s="6" t="s">
        <v>218</v>
      </c>
      <c r="J614" s="6" t="s">
        <v>161</v>
      </c>
      <c r="K614" s="6">
        <v>2</v>
      </c>
      <c r="L614" s="6">
        <v>24.14</v>
      </c>
      <c r="M614" s="31" t="str">
        <f t="shared" si="9"/>
        <v>Small</v>
      </c>
    </row>
    <row r="615" spans="8:13" ht="15.75" customHeight="1">
      <c r="H615" s="37">
        <v>43446</v>
      </c>
      <c r="I615" s="6" t="s">
        <v>201</v>
      </c>
      <c r="J615" s="6" t="s">
        <v>187</v>
      </c>
      <c r="K615" s="6">
        <v>3</v>
      </c>
      <c r="L615" s="6">
        <v>34.049999999999997</v>
      </c>
      <c r="M615" s="31" t="str">
        <f t="shared" si="9"/>
        <v>Small</v>
      </c>
    </row>
    <row r="616" spans="8:13" ht="15.75" customHeight="1">
      <c r="H616" s="37">
        <v>43213</v>
      </c>
      <c r="I616" s="6" t="s">
        <v>158</v>
      </c>
      <c r="J616" s="6" t="s">
        <v>241</v>
      </c>
      <c r="K616" s="6">
        <v>3</v>
      </c>
      <c r="L616" s="6">
        <v>49.59</v>
      </c>
      <c r="M616" s="31" t="str">
        <f t="shared" si="9"/>
        <v>Small</v>
      </c>
    </row>
    <row r="617" spans="8:13" ht="15.75" customHeight="1">
      <c r="H617" s="37">
        <v>43317</v>
      </c>
      <c r="I617" s="6" t="s">
        <v>135</v>
      </c>
      <c r="J617" s="6" t="s">
        <v>156</v>
      </c>
      <c r="K617" s="6">
        <v>2</v>
      </c>
      <c r="L617" s="6">
        <v>22.68</v>
      </c>
      <c r="M617" s="31" t="str">
        <f t="shared" si="9"/>
        <v>Small</v>
      </c>
    </row>
    <row r="618" spans="8:13" ht="15.75" customHeight="1">
      <c r="H618" s="37">
        <v>43368</v>
      </c>
      <c r="I618" s="6" t="s">
        <v>177</v>
      </c>
      <c r="J618" s="6" t="s">
        <v>156</v>
      </c>
      <c r="K618" s="6">
        <v>2</v>
      </c>
      <c r="L618" s="6">
        <v>20.04</v>
      </c>
      <c r="M618" s="31" t="str">
        <f t="shared" si="9"/>
        <v>Small</v>
      </c>
    </row>
    <row r="619" spans="8:13" ht="15.75" customHeight="1">
      <c r="H619" s="37">
        <v>43174</v>
      </c>
      <c r="I619" s="6" t="s">
        <v>223</v>
      </c>
      <c r="J619" s="6" t="s">
        <v>205</v>
      </c>
      <c r="K619" s="6">
        <v>3</v>
      </c>
      <c r="L619" s="6">
        <v>41.76</v>
      </c>
      <c r="M619" s="31" t="str">
        <f t="shared" si="9"/>
        <v>Small</v>
      </c>
    </row>
    <row r="620" spans="8:13" ht="15.75" customHeight="1">
      <c r="H620" s="37">
        <v>43165</v>
      </c>
      <c r="I620" s="6" t="s">
        <v>160</v>
      </c>
      <c r="J620" s="6" t="s">
        <v>169</v>
      </c>
      <c r="K620" s="6">
        <v>1</v>
      </c>
      <c r="L620" s="6">
        <v>12.8</v>
      </c>
      <c r="M620" s="31" t="str">
        <f t="shared" si="9"/>
        <v>Small</v>
      </c>
    </row>
    <row r="621" spans="8:13" ht="15.75" customHeight="1">
      <c r="H621" s="37">
        <v>43289</v>
      </c>
      <c r="I621" s="6" t="s">
        <v>165</v>
      </c>
      <c r="J621" s="6" t="s">
        <v>227</v>
      </c>
      <c r="K621" s="6">
        <v>4</v>
      </c>
      <c r="L621" s="6">
        <v>79.72</v>
      </c>
      <c r="M621" s="31" t="str">
        <f t="shared" si="9"/>
        <v>Small</v>
      </c>
    </row>
    <row r="622" spans="8:13" ht="15.75" customHeight="1">
      <c r="H622" s="37">
        <v>43415</v>
      </c>
      <c r="I622" s="6" t="s">
        <v>198</v>
      </c>
      <c r="J622" s="6" t="s">
        <v>187</v>
      </c>
      <c r="K622" s="6">
        <v>47</v>
      </c>
      <c r="L622" s="6">
        <v>414.85</v>
      </c>
      <c r="M622" s="31" t="str">
        <f t="shared" si="9"/>
        <v>Large</v>
      </c>
    </row>
    <row r="623" spans="8:13" ht="15.75" customHeight="1">
      <c r="H623" s="37">
        <v>43145</v>
      </c>
      <c r="I623" s="6" t="s">
        <v>158</v>
      </c>
      <c r="J623" s="6" t="s">
        <v>156</v>
      </c>
      <c r="K623" s="6">
        <v>4</v>
      </c>
      <c r="L623" s="6">
        <v>75.52</v>
      </c>
      <c r="M623" s="31" t="str">
        <f t="shared" si="9"/>
        <v>Small</v>
      </c>
    </row>
    <row r="624" spans="8:13" ht="15.75" customHeight="1">
      <c r="H624" s="37">
        <v>43409</v>
      </c>
      <c r="I624" s="6" t="s">
        <v>175</v>
      </c>
      <c r="J624" s="6" t="s">
        <v>156</v>
      </c>
      <c r="K624" s="6">
        <v>1</v>
      </c>
      <c r="L624" s="6">
        <v>10.83</v>
      </c>
      <c r="M624" s="31" t="str">
        <f t="shared" si="9"/>
        <v>Small</v>
      </c>
    </row>
    <row r="625" spans="8:13" ht="15.75" customHeight="1">
      <c r="H625" s="37">
        <v>43405</v>
      </c>
      <c r="I625" s="6" t="s">
        <v>141</v>
      </c>
      <c r="J625" s="6" t="s">
        <v>185</v>
      </c>
      <c r="K625" s="6">
        <v>6</v>
      </c>
      <c r="L625" s="6">
        <v>60.6</v>
      </c>
      <c r="M625" s="31" t="str">
        <f t="shared" si="9"/>
        <v>Small</v>
      </c>
    </row>
    <row r="626" spans="8:13" ht="15.75" customHeight="1">
      <c r="H626" s="37">
        <v>43447</v>
      </c>
      <c r="I626" s="6" t="s">
        <v>141</v>
      </c>
      <c r="J626" s="6" t="s">
        <v>156</v>
      </c>
      <c r="K626" s="6">
        <v>1</v>
      </c>
      <c r="L626" s="6">
        <v>17.940000000000001</v>
      </c>
      <c r="M626" s="31" t="str">
        <f t="shared" si="9"/>
        <v>Small</v>
      </c>
    </row>
    <row r="627" spans="8:13" ht="15.75" customHeight="1">
      <c r="H627" s="37">
        <v>43443</v>
      </c>
      <c r="I627" s="6" t="s">
        <v>158</v>
      </c>
      <c r="J627" s="6" t="s">
        <v>202</v>
      </c>
      <c r="K627" s="6">
        <v>2</v>
      </c>
      <c r="L627" s="6">
        <v>30.42</v>
      </c>
      <c r="M627" s="31" t="str">
        <f t="shared" si="9"/>
        <v>Small</v>
      </c>
    </row>
    <row r="628" spans="8:13" ht="15.75" customHeight="1">
      <c r="H628" s="37">
        <v>43460</v>
      </c>
      <c r="I628" s="6" t="s">
        <v>160</v>
      </c>
      <c r="J628" s="6" t="s">
        <v>156</v>
      </c>
      <c r="K628" s="6">
        <v>2</v>
      </c>
      <c r="L628" s="6">
        <v>28.72</v>
      </c>
      <c r="M628" s="31" t="str">
        <f t="shared" si="9"/>
        <v>Small</v>
      </c>
    </row>
    <row r="629" spans="8:13" ht="15.75" customHeight="1">
      <c r="H629" s="37">
        <v>43307</v>
      </c>
      <c r="I629" s="6" t="s">
        <v>171</v>
      </c>
      <c r="J629" s="6" t="s">
        <v>180</v>
      </c>
      <c r="K629" s="6">
        <v>2</v>
      </c>
      <c r="L629" s="6">
        <v>36.9</v>
      </c>
      <c r="M629" s="31" t="str">
        <f t="shared" si="9"/>
        <v>Small</v>
      </c>
    </row>
    <row r="630" spans="8:13" ht="15.75" customHeight="1">
      <c r="H630" s="37">
        <v>43399</v>
      </c>
      <c r="I630" s="6" t="s">
        <v>158</v>
      </c>
      <c r="J630" s="6" t="s">
        <v>185</v>
      </c>
      <c r="K630" s="6">
        <v>45</v>
      </c>
      <c r="L630" s="6">
        <v>367.98</v>
      </c>
      <c r="M630" s="31" t="str">
        <f t="shared" si="9"/>
        <v>Large</v>
      </c>
    </row>
    <row r="631" spans="8:13" ht="15.75" customHeight="1">
      <c r="H631" s="37">
        <v>43162</v>
      </c>
      <c r="I631" s="6" t="s">
        <v>168</v>
      </c>
      <c r="J631" s="6" t="s">
        <v>156</v>
      </c>
      <c r="K631" s="6">
        <v>21</v>
      </c>
      <c r="L631" s="6">
        <v>281.57</v>
      </c>
      <c r="M631" s="31" t="str">
        <f t="shared" si="9"/>
        <v>Large</v>
      </c>
    </row>
    <row r="632" spans="8:13" ht="15.75" customHeight="1">
      <c r="H632" s="37">
        <v>43122</v>
      </c>
      <c r="I632" s="6" t="s">
        <v>198</v>
      </c>
      <c r="J632" s="6" t="s">
        <v>210</v>
      </c>
      <c r="K632" s="6">
        <v>4</v>
      </c>
      <c r="L632" s="6">
        <v>69.88</v>
      </c>
      <c r="M632" s="31" t="str">
        <f t="shared" si="9"/>
        <v>Small</v>
      </c>
    </row>
    <row r="633" spans="8:13" ht="15.75" customHeight="1">
      <c r="H633" s="37">
        <v>43367</v>
      </c>
      <c r="I633" s="6" t="s">
        <v>223</v>
      </c>
      <c r="J633" s="6" t="s">
        <v>156</v>
      </c>
      <c r="K633" s="6">
        <v>3</v>
      </c>
      <c r="L633" s="6">
        <v>58.89</v>
      </c>
      <c r="M633" s="31" t="str">
        <f t="shared" si="9"/>
        <v>Small</v>
      </c>
    </row>
    <row r="634" spans="8:13" ht="15.75" customHeight="1">
      <c r="H634" s="37">
        <v>43434</v>
      </c>
      <c r="I634" s="6" t="s">
        <v>158</v>
      </c>
      <c r="J634" s="6" t="s">
        <v>172</v>
      </c>
      <c r="K634" s="6">
        <v>1</v>
      </c>
      <c r="L634" s="6">
        <v>10.32</v>
      </c>
      <c r="M634" s="31" t="str">
        <f t="shared" si="9"/>
        <v>Small</v>
      </c>
    </row>
    <row r="635" spans="8:13" ht="15.75" customHeight="1">
      <c r="H635" s="37">
        <v>43336</v>
      </c>
      <c r="I635" s="6" t="s">
        <v>158</v>
      </c>
      <c r="J635" s="6" t="s">
        <v>187</v>
      </c>
      <c r="K635" s="6">
        <v>2</v>
      </c>
      <c r="L635" s="6">
        <v>25.96</v>
      </c>
      <c r="M635" s="31" t="str">
        <f t="shared" si="9"/>
        <v>Small</v>
      </c>
    </row>
    <row r="636" spans="8:13" ht="15.75" customHeight="1">
      <c r="H636" s="37">
        <v>43202</v>
      </c>
      <c r="I636" s="6" t="s">
        <v>190</v>
      </c>
      <c r="J636" s="6" t="s">
        <v>236</v>
      </c>
      <c r="K636" s="6">
        <v>2</v>
      </c>
      <c r="L636" s="6">
        <v>37.840000000000003</v>
      </c>
      <c r="M636" s="31" t="str">
        <f t="shared" si="9"/>
        <v>Small</v>
      </c>
    </row>
    <row r="637" spans="8:13" ht="15.75" customHeight="1">
      <c r="H637" s="37">
        <v>43282</v>
      </c>
      <c r="I637" s="6" t="s">
        <v>158</v>
      </c>
      <c r="J637" s="6" t="s">
        <v>181</v>
      </c>
      <c r="K637" s="6">
        <v>2</v>
      </c>
      <c r="L637" s="6">
        <v>25.14</v>
      </c>
      <c r="M637" s="31" t="str">
        <f t="shared" si="9"/>
        <v>Small</v>
      </c>
    </row>
    <row r="638" spans="8:13" ht="15.75" customHeight="1">
      <c r="H638" s="37">
        <v>43446</v>
      </c>
      <c r="I638" s="6" t="s">
        <v>160</v>
      </c>
      <c r="J638" s="6" t="s">
        <v>211</v>
      </c>
      <c r="K638" s="6">
        <v>2</v>
      </c>
      <c r="L638" s="6">
        <v>38.979999999999997</v>
      </c>
      <c r="M638" s="31" t="str">
        <f t="shared" si="9"/>
        <v>Small</v>
      </c>
    </row>
    <row r="639" spans="8:13" ht="15.75" customHeight="1">
      <c r="H639" s="37">
        <v>43421</v>
      </c>
      <c r="I639" s="6" t="s">
        <v>160</v>
      </c>
      <c r="J639" s="6" t="s">
        <v>179</v>
      </c>
      <c r="K639" s="6">
        <v>2</v>
      </c>
      <c r="L639" s="6">
        <v>33.58</v>
      </c>
      <c r="M639" s="31" t="str">
        <f t="shared" si="9"/>
        <v>Small</v>
      </c>
    </row>
    <row r="640" spans="8:13" ht="15.75" customHeight="1">
      <c r="H640" s="37">
        <v>43106</v>
      </c>
      <c r="I640" s="6" t="s">
        <v>216</v>
      </c>
      <c r="J640" s="6" t="s">
        <v>185</v>
      </c>
      <c r="K640" s="6">
        <v>2</v>
      </c>
      <c r="L640" s="6">
        <v>25.6</v>
      </c>
      <c r="M640" s="31" t="str">
        <f t="shared" si="9"/>
        <v>Small</v>
      </c>
    </row>
    <row r="641" spans="8:13" ht="15.75" customHeight="1">
      <c r="H641" s="37">
        <v>43131</v>
      </c>
      <c r="I641" s="6" t="s">
        <v>138</v>
      </c>
      <c r="J641" s="6" t="s">
        <v>185</v>
      </c>
      <c r="K641" s="6">
        <v>3</v>
      </c>
      <c r="L641" s="6">
        <v>35.46</v>
      </c>
      <c r="M641" s="31" t="str">
        <f t="shared" si="9"/>
        <v>Small</v>
      </c>
    </row>
    <row r="642" spans="8:13" ht="15.75" customHeight="1">
      <c r="H642" s="37">
        <v>43403</v>
      </c>
      <c r="I642" s="6" t="s">
        <v>158</v>
      </c>
      <c r="J642" s="6" t="s">
        <v>183</v>
      </c>
      <c r="K642" s="6">
        <v>1</v>
      </c>
      <c r="L642" s="6">
        <v>10.83</v>
      </c>
      <c r="M642" s="31" t="str">
        <f t="shared" si="9"/>
        <v>Small</v>
      </c>
    </row>
    <row r="643" spans="8:13" ht="15.75" customHeight="1">
      <c r="H643" s="37">
        <v>43124</v>
      </c>
      <c r="I643" s="6" t="s">
        <v>175</v>
      </c>
      <c r="J643" s="6" t="s">
        <v>170</v>
      </c>
      <c r="K643" s="6">
        <v>40</v>
      </c>
      <c r="L643" s="6">
        <v>394.82</v>
      </c>
      <c r="M643" s="31" t="str">
        <f t="shared" si="9"/>
        <v>Large</v>
      </c>
    </row>
    <row r="644" spans="8:13" ht="15.75" customHeight="1">
      <c r="H644" s="37">
        <v>43168</v>
      </c>
      <c r="I644" s="6" t="s">
        <v>198</v>
      </c>
      <c r="J644" s="6" t="s">
        <v>184</v>
      </c>
      <c r="K644" s="6">
        <v>1</v>
      </c>
      <c r="L644" s="6">
        <v>14.15</v>
      </c>
      <c r="M644" s="31" t="str">
        <f t="shared" si="9"/>
        <v>Small</v>
      </c>
    </row>
    <row r="645" spans="8:13" ht="15.75" customHeight="1">
      <c r="H645" s="37">
        <v>43258</v>
      </c>
      <c r="I645" s="6" t="s">
        <v>175</v>
      </c>
      <c r="J645" s="6" t="s">
        <v>156</v>
      </c>
      <c r="K645" s="6">
        <v>1</v>
      </c>
      <c r="L645" s="6">
        <v>16.54</v>
      </c>
      <c r="M645" s="31" t="str">
        <f t="shared" si="9"/>
        <v>Small</v>
      </c>
    </row>
    <row r="646" spans="8:13" ht="15.75" customHeight="1">
      <c r="H646" s="37">
        <v>43116</v>
      </c>
      <c r="I646" s="6" t="s">
        <v>158</v>
      </c>
      <c r="J646" s="6" t="s">
        <v>194</v>
      </c>
      <c r="K646" s="6">
        <v>2</v>
      </c>
      <c r="L646" s="6">
        <v>27.32</v>
      </c>
      <c r="M646" s="31" t="str">
        <f t="shared" si="9"/>
        <v>Small</v>
      </c>
    </row>
    <row r="647" spans="8:13" ht="15.75" customHeight="1">
      <c r="H647" s="37">
        <v>43106</v>
      </c>
      <c r="I647" s="6" t="s">
        <v>177</v>
      </c>
      <c r="J647" s="6" t="s">
        <v>220</v>
      </c>
      <c r="K647" s="6">
        <v>2</v>
      </c>
      <c r="L647" s="6">
        <v>28.64</v>
      </c>
      <c r="M647" s="31" t="str">
        <f t="shared" si="9"/>
        <v>Small</v>
      </c>
    </row>
    <row r="648" spans="8:13" ht="15.75" customHeight="1">
      <c r="H648" s="37">
        <v>43167</v>
      </c>
      <c r="I648" s="6" t="s">
        <v>135</v>
      </c>
      <c r="J648" s="6" t="s">
        <v>174</v>
      </c>
      <c r="K648" s="6">
        <v>4</v>
      </c>
      <c r="L648" s="6">
        <v>65.16</v>
      </c>
      <c r="M648" s="31" t="str">
        <f t="shared" ref="M648:M711" si="10">IF(L648&gt;250,"Large","Small")</f>
        <v>Small</v>
      </c>
    </row>
    <row r="649" spans="8:13" ht="15.75" customHeight="1">
      <c r="H649" s="37">
        <v>43305</v>
      </c>
      <c r="I649" s="6" t="s">
        <v>171</v>
      </c>
      <c r="J649" s="6" t="s">
        <v>217</v>
      </c>
      <c r="K649" s="6">
        <v>1</v>
      </c>
      <c r="L649" s="6">
        <v>11.07</v>
      </c>
      <c r="M649" s="31" t="str">
        <f t="shared" si="10"/>
        <v>Small</v>
      </c>
    </row>
    <row r="650" spans="8:13" ht="15.75" customHeight="1">
      <c r="H650" s="37">
        <v>43320</v>
      </c>
      <c r="I650" s="6" t="s">
        <v>163</v>
      </c>
      <c r="J650" s="6" t="s">
        <v>170</v>
      </c>
      <c r="K650" s="6">
        <v>3</v>
      </c>
      <c r="L650" s="6">
        <v>59.01</v>
      </c>
      <c r="M650" s="31" t="str">
        <f t="shared" si="10"/>
        <v>Small</v>
      </c>
    </row>
    <row r="651" spans="8:13" ht="15.75" customHeight="1">
      <c r="H651" s="37">
        <v>43308</v>
      </c>
      <c r="I651" s="6" t="s">
        <v>163</v>
      </c>
      <c r="J651" s="6" t="s">
        <v>199</v>
      </c>
      <c r="K651" s="6">
        <v>1</v>
      </c>
      <c r="L651" s="6">
        <v>13.45</v>
      </c>
      <c r="M651" s="31" t="str">
        <f t="shared" si="10"/>
        <v>Small</v>
      </c>
    </row>
    <row r="652" spans="8:13" ht="15.75" customHeight="1">
      <c r="H652" s="37">
        <v>43391</v>
      </c>
      <c r="I652" s="6" t="s">
        <v>141</v>
      </c>
      <c r="J652" s="6" t="s">
        <v>156</v>
      </c>
      <c r="K652" s="6">
        <v>69</v>
      </c>
      <c r="L652" s="6">
        <v>522.77</v>
      </c>
      <c r="M652" s="31" t="str">
        <f t="shared" si="10"/>
        <v>Large</v>
      </c>
    </row>
    <row r="653" spans="8:13" ht="15.75" customHeight="1">
      <c r="H653" s="37">
        <v>43326</v>
      </c>
      <c r="I653" s="6" t="s">
        <v>216</v>
      </c>
      <c r="J653" s="6" t="s">
        <v>235</v>
      </c>
      <c r="K653" s="6">
        <v>4</v>
      </c>
      <c r="L653" s="6">
        <v>49.2</v>
      </c>
      <c r="M653" s="31" t="str">
        <f t="shared" si="10"/>
        <v>Small</v>
      </c>
    </row>
    <row r="654" spans="8:13" ht="15.75" customHeight="1">
      <c r="H654" s="37">
        <v>43429</v>
      </c>
      <c r="I654" s="6" t="s">
        <v>175</v>
      </c>
      <c r="J654" s="6" t="s">
        <v>185</v>
      </c>
      <c r="K654" s="6">
        <v>30</v>
      </c>
      <c r="L654" s="6">
        <v>191.52</v>
      </c>
      <c r="M654" s="31" t="str">
        <f t="shared" si="10"/>
        <v>Small</v>
      </c>
    </row>
    <row r="655" spans="8:13" ht="15.75" customHeight="1">
      <c r="H655" s="37">
        <v>43277</v>
      </c>
      <c r="I655" s="6" t="s">
        <v>158</v>
      </c>
      <c r="J655" s="6" t="s">
        <v>194</v>
      </c>
      <c r="K655" s="6">
        <v>3</v>
      </c>
      <c r="L655" s="6">
        <v>44.13</v>
      </c>
      <c r="M655" s="31" t="str">
        <f t="shared" si="10"/>
        <v>Small</v>
      </c>
    </row>
    <row r="656" spans="8:13" ht="15.75" customHeight="1">
      <c r="H656" s="37">
        <v>43416</v>
      </c>
      <c r="I656" s="6" t="s">
        <v>190</v>
      </c>
      <c r="J656" s="6" t="s">
        <v>227</v>
      </c>
      <c r="K656" s="6">
        <v>5</v>
      </c>
      <c r="L656" s="6">
        <v>71.599999999999994</v>
      </c>
      <c r="M656" s="31" t="str">
        <f t="shared" si="10"/>
        <v>Small</v>
      </c>
    </row>
    <row r="657" spans="8:13" ht="15.75" customHeight="1">
      <c r="H657" s="37">
        <v>43448</v>
      </c>
      <c r="I657" s="6" t="s">
        <v>158</v>
      </c>
      <c r="J657" s="6" t="s">
        <v>161</v>
      </c>
      <c r="K657" s="6">
        <v>2</v>
      </c>
      <c r="L657" s="6">
        <v>28.32</v>
      </c>
      <c r="M657" s="31" t="str">
        <f t="shared" si="10"/>
        <v>Small</v>
      </c>
    </row>
    <row r="658" spans="8:13" ht="15.75" customHeight="1">
      <c r="H658" s="37">
        <v>43458</v>
      </c>
      <c r="I658" s="6" t="s">
        <v>163</v>
      </c>
      <c r="J658" s="6" t="s">
        <v>174</v>
      </c>
      <c r="K658" s="6">
        <v>2</v>
      </c>
      <c r="L658" s="6">
        <v>33.020000000000003</v>
      </c>
      <c r="M658" s="31" t="str">
        <f t="shared" si="10"/>
        <v>Small</v>
      </c>
    </row>
    <row r="659" spans="8:13" ht="15.75" customHeight="1">
      <c r="H659" s="37">
        <v>43170</v>
      </c>
      <c r="I659" s="6" t="s">
        <v>168</v>
      </c>
      <c r="J659" s="6" t="s">
        <v>156</v>
      </c>
      <c r="K659" s="6">
        <v>3</v>
      </c>
      <c r="L659" s="6">
        <v>59.7</v>
      </c>
      <c r="M659" s="31" t="str">
        <f t="shared" si="10"/>
        <v>Small</v>
      </c>
    </row>
    <row r="660" spans="8:13" ht="15.75" customHeight="1">
      <c r="H660" s="37">
        <v>43126</v>
      </c>
      <c r="I660" s="6" t="s">
        <v>171</v>
      </c>
      <c r="J660" s="6" t="s">
        <v>172</v>
      </c>
      <c r="K660" s="6">
        <v>1</v>
      </c>
      <c r="L660" s="6">
        <v>14.11</v>
      </c>
      <c r="M660" s="31" t="str">
        <f t="shared" si="10"/>
        <v>Small</v>
      </c>
    </row>
    <row r="661" spans="8:13" ht="15.75" customHeight="1">
      <c r="H661" s="37">
        <v>43372</v>
      </c>
      <c r="I661" s="6" t="s">
        <v>168</v>
      </c>
      <c r="J661" s="6" t="s">
        <v>194</v>
      </c>
      <c r="K661" s="6">
        <v>2</v>
      </c>
      <c r="L661" s="6">
        <v>32.6</v>
      </c>
      <c r="M661" s="31" t="str">
        <f t="shared" si="10"/>
        <v>Small</v>
      </c>
    </row>
    <row r="662" spans="8:13" ht="15.75" customHeight="1">
      <c r="H662" s="37">
        <v>43364</v>
      </c>
      <c r="I662" s="6" t="s">
        <v>158</v>
      </c>
      <c r="J662" s="6" t="s">
        <v>220</v>
      </c>
      <c r="K662" s="6">
        <v>35</v>
      </c>
      <c r="L662" s="6">
        <v>285.24</v>
      </c>
      <c r="M662" s="31" t="str">
        <f t="shared" si="10"/>
        <v>Large</v>
      </c>
    </row>
    <row r="663" spans="8:13" ht="15.75" customHeight="1">
      <c r="H663" s="37">
        <v>43406</v>
      </c>
      <c r="I663" s="6" t="s">
        <v>168</v>
      </c>
      <c r="J663" s="6" t="s">
        <v>184</v>
      </c>
      <c r="K663" s="6">
        <v>1</v>
      </c>
      <c r="L663" s="6">
        <v>16.79</v>
      </c>
      <c r="M663" s="31" t="str">
        <f t="shared" si="10"/>
        <v>Small</v>
      </c>
    </row>
    <row r="664" spans="8:13" ht="15.75" customHeight="1">
      <c r="H664" s="37">
        <v>43412</v>
      </c>
      <c r="I664" s="6" t="s">
        <v>193</v>
      </c>
      <c r="J664" s="6" t="s">
        <v>233</v>
      </c>
      <c r="K664" s="6">
        <v>1</v>
      </c>
      <c r="L664" s="6">
        <v>19.78</v>
      </c>
      <c r="M664" s="31" t="str">
        <f t="shared" si="10"/>
        <v>Small</v>
      </c>
    </row>
    <row r="665" spans="8:13" ht="15.75" customHeight="1">
      <c r="H665" s="37">
        <v>43447</v>
      </c>
      <c r="I665" s="6" t="s">
        <v>175</v>
      </c>
      <c r="J665" s="6" t="s">
        <v>185</v>
      </c>
      <c r="K665" s="6">
        <v>2</v>
      </c>
      <c r="L665" s="6">
        <v>39.56</v>
      </c>
      <c r="M665" s="31" t="str">
        <f t="shared" si="10"/>
        <v>Small</v>
      </c>
    </row>
    <row r="666" spans="8:13" ht="15.75" customHeight="1">
      <c r="H666" s="37">
        <v>43119</v>
      </c>
      <c r="I666" s="6" t="s">
        <v>190</v>
      </c>
      <c r="J666" s="6" t="s">
        <v>226</v>
      </c>
      <c r="K666" s="6">
        <v>1</v>
      </c>
      <c r="L666" s="6">
        <v>17.04</v>
      </c>
      <c r="M666" s="31" t="str">
        <f t="shared" si="10"/>
        <v>Small</v>
      </c>
    </row>
    <row r="667" spans="8:13" ht="15.75" customHeight="1">
      <c r="H667" s="37">
        <v>43400</v>
      </c>
      <c r="I667" s="6" t="s">
        <v>141</v>
      </c>
      <c r="J667" s="6" t="s">
        <v>156</v>
      </c>
      <c r="K667" s="6">
        <v>2</v>
      </c>
      <c r="L667" s="6">
        <v>37.72</v>
      </c>
      <c r="M667" s="31" t="str">
        <f t="shared" si="10"/>
        <v>Small</v>
      </c>
    </row>
    <row r="668" spans="8:13" ht="15.75" customHeight="1">
      <c r="H668" s="37">
        <v>43455</v>
      </c>
      <c r="I668" s="6" t="s">
        <v>163</v>
      </c>
      <c r="J668" s="6" t="s">
        <v>156</v>
      </c>
      <c r="K668" s="6">
        <v>1</v>
      </c>
      <c r="L668" s="6">
        <v>17.36</v>
      </c>
      <c r="M668" s="31" t="str">
        <f t="shared" si="10"/>
        <v>Small</v>
      </c>
    </row>
    <row r="669" spans="8:13" ht="15.75" customHeight="1">
      <c r="H669" s="37">
        <v>43364</v>
      </c>
      <c r="I669" s="6" t="s">
        <v>138</v>
      </c>
      <c r="J669" s="6" t="s">
        <v>174</v>
      </c>
      <c r="K669" s="6">
        <v>2</v>
      </c>
      <c r="L669" s="6">
        <v>38.42</v>
      </c>
      <c r="M669" s="31" t="str">
        <f t="shared" si="10"/>
        <v>Small</v>
      </c>
    </row>
    <row r="670" spans="8:13" ht="15.75" customHeight="1">
      <c r="H670" s="37">
        <v>43194</v>
      </c>
      <c r="I670" s="6" t="s">
        <v>171</v>
      </c>
      <c r="J670" s="6" t="s">
        <v>156</v>
      </c>
      <c r="K670" s="6">
        <v>3</v>
      </c>
      <c r="L670" s="6">
        <v>34.619999999999997</v>
      </c>
      <c r="M670" s="31" t="str">
        <f t="shared" si="10"/>
        <v>Small</v>
      </c>
    </row>
    <row r="671" spans="8:13" ht="15.75" customHeight="1">
      <c r="H671" s="37">
        <v>43380</v>
      </c>
      <c r="I671" s="6" t="s">
        <v>155</v>
      </c>
      <c r="J671" s="6" t="s">
        <v>185</v>
      </c>
      <c r="K671" s="6">
        <v>1</v>
      </c>
      <c r="L671" s="6">
        <v>12.69</v>
      </c>
      <c r="M671" s="31" t="str">
        <f t="shared" si="10"/>
        <v>Small</v>
      </c>
    </row>
    <row r="672" spans="8:13" ht="15.75" customHeight="1">
      <c r="H672" s="37">
        <v>43347</v>
      </c>
      <c r="I672" s="6" t="s">
        <v>163</v>
      </c>
      <c r="J672" s="6" t="s">
        <v>232</v>
      </c>
      <c r="K672" s="6">
        <v>2</v>
      </c>
      <c r="L672" s="6">
        <v>20.54</v>
      </c>
      <c r="M672" s="31" t="str">
        <f t="shared" si="10"/>
        <v>Small</v>
      </c>
    </row>
    <row r="673" spans="8:13" ht="15.75" customHeight="1">
      <c r="H673" s="37">
        <v>43447</v>
      </c>
      <c r="I673" s="6" t="s">
        <v>198</v>
      </c>
      <c r="J673" s="6" t="s">
        <v>217</v>
      </c>
      <c r="K673" s="6">
        <v>3</v>
      </c>
      <c r="L673" s="6">
        <v>44.52</v>
      </c>
      <c r="M673" s="31" t="str">
        <f t="shared" si="10"/>
        <v>Small</v>
      </c>
    </row>
    <row r="674" spans="8:13" ht="15.75" customHeight="1">
      <c r="H674" s="37">
        <v>43429</v>
      </c>
      <c r="I674" s="6" t="s">
        <v>135</v>
      </c>
      <c r="J674" s="6" t="s">
        <v>156</v>
      </c>
      <c r="K674" s="6">
        <v>1</v>
      </c>
      <c r="L674" s="6">
        <v>19.09</v>
      </c>
      <c r="M674" s="31" t="str">
        <f t="shared" si="10"/>
        <v>Small</v>
      </c>
    </row>
    <row r="675" spans="8:13" ht="15.75" customHeight="1">
      <c r="H675" s="37">
        <v>43345</v>
      </c>
      <c r="I675" s="6" t="s">
        <v>175</v>
      </c>
      <c r="J675" s="6" t="s">
        <v>194</v>
      </c>
      <c r="K675" s="6">
        <v>3</v>
      </c>
      <c r="L675" s="6">
        <v>36.119999999999997</v>
      </c>
      <c r="M675" s="31" t="str">
        <f t="shared" si="10"/>
        <v>Small</v>
      </c>
    </row>
    <row r="676" spans="8:13" ht="15.75" customHeight="1">
      <c r="H676" s="37">
        <v>43279</v>
      </c>
      <c r="I676" s="6" t="s">
        <v>198</v>
      </c>
      <c r="J676" s="6" t="s">
        <v>185</v>
      </c>
      <c r="K676" s="6">
        <v>1</v>
      </c>
      <c r="L676" s="6">
        <v>15.89</v>
      </c>
      <c r="M676" s="31" t="str">
        <f t="shared" si="10"/>
        <v>Small</v>
      </c>
    </row>
    <row r="677" spans="8:13" ht="15.75" customHeight="1">
      <c r="H677" s="37">
        <v>43444</v>
      </c>
      <c r="I677" s="6" t="s">
        <v>155</v>
      </c>
      <c r="J677" s="6" t="s">
        <v>231</v>
      </c>
      <c r="K677" s="6">
        <v>1</v>
      </c>
      <c r="L677" s="6">
        <v>11.49</v>
      </c>
      <c r="M677" s="31" t="str">
        <f t="shared" si="10"/>
        <v>Small</v>
      </c>
    </row>
    <row r="678" spans="8:13" ht="15.75" customHeight="1">
      <c r="H678" s="37">
        <v>43142</v>
      </c>
      <c r="I678" s="6" t="s">
        <v>141</v>
      </c>
      <c r="J678" s="6" t="s">
        <v>184</v>
      </c>
      <c r="K678" s="6">
        <v>2</v>
      </c>
      <c r="L678" s="6">
        <v>35.28</v>
      </c>
      <c r="M678" s="31" t="str">
        <f t="shared" si="10"/>
        <v>Small</v>
      </c>
    </row>
    <row r="679" spans="8:13" ht="15.75" customHeight="1">
      <c r="H679" s="37">
        <v>43426</v>
      </c>
      <c r="I679" s="6" t="s">
        <v>141</v>
      </c>
      <c r="J679" s="6" t="s">
        <v>211</v>
      </c>
      <c r="K679" s="6">
        <v>2</v>
      </c>
      <c r="L679" s="6">
        <v>22.92</v>
      </c>
      <c r="M679" s="31" t="str">
        <f t="shared" si="10"/>
        <v>Small</v>
      </c>
    </row>
    <row r="680" spans="8:13" ht="15.75" customHeight="1">
      <c r="H680" s="37">
        <v>43455</v>
      </c>
      <c r="I680" s="6" t="s">
        <v>175</v>
      </c>
      <c r="J680" s="6" t="s">
        <v>194</v>
      </c>
      <c r="K680" s="6">
        <v>2</v>
      </c>
      <c r="L680" s="6">
        <v>32.46</v>
      </c>
      <c r="M680" s="31" t="str">
        <f t="shared" si="10"/>
        <v>Small</v>
      </c>
    </row>
    <row r="681" spans="8:13" ht="15.75" customHeight="1">
      <c r="H681" s="37">
        <v>43219</v>
      </c>
      <c r="I681" s="6" t="s">
        <v>200</v>
      </c>
      <c r="J681" s="6" t="s">
        <v>236</v>
      </c>
      <c r="K681" s="6">
        <v>2</v>
      </c>
      <c r="L681" s="6">
        <v>26.16</v>
      </c>
      <c r="M681" s="31" t="str">
        <f t="shared" si="10"/>
        <v>Small</v>
      </c>
    </row>
    <row r="682" spans="8:13" ht="15.75" customHeight="1">
      <c r="H682" s="37">
        <v>43373</v>
      </c>
      <c r="I682" s="6" t="s">
        <v>175</v>
      </c>
      <c r="J682" s="6" t="s">
        <v>176</v>
      </c>
      <c r="K682" s="6">
        <v>2</v>
      </c>
      <c r="L682" s="6">
        <v>25.04</v>
      </c>
      <c r="M682" s="31" t="str">
        <f t="shared" si="10"/>
        <v>Small</v>
      </c>
    </row>
    <row r="683" spans="8:13" ht="15.75" customHeight="1">
      <c r="H683" s="37">
        <v>43465</v>
      </c>
      <c r="I683" s="6" t="s">
        <v>158</v>
      </c>
      <c r="J683" s="6" t="s">
        <v>184</v>
      </c>
      <c r="K683" s="6">
        <v>2</v>
      </c>
      <c r="L683" s="6">
        <v>21.28</v>
      </c>
      <c r="M683" s="31" t="str">
        <f t="shared" si="10"/>
        <v>Small</v>
      </c>
    </row>
    <row r="684" spans="8:13" ht="15.75" customHeight="1">
      <c r="H684" s="37">
        <v>43361</v>
      </c>
      <c r="I684" s="6" t="s">
        <v>163</v>
      </c>
      <c r="J684" s="6" t="s">
        <v>161</v>
      </c>
      <c r="K684" s="6">
        <v>1</v>
      </c>
      <c r="L684" s="6">
        <v>11.41</v>
      </c>
      <c r="M684" s="31" t="str">
        <f t="shared" si="10"/>
        <v>Small</v>
      </c>
    </row>
    <row r="685" spans="8:13" ht="15.75" customHeight="1">
      <c r="H685" s="37">
        <v>43246</v>
      </c>
      <c r="I685" s="6" t="s">
        <v>163</v>
      </c>
      <c r="J685" s="6" t="s">
        <v>228</v>
      </c>
      <c r="K685" s="6">
        <v>2</v>
      </c>
      <c r="L685" s="6">
        <v>30.86</v>
      </c>
      <c r="M685" s="31" t="str">
        <f t="shared" si="10"/>
        <v>Small</v>
      </c>
    </row>
    <row r="686" spans="8:13" ht="15.75" customHeight="1">
      <c r="H686" s="37">
        <v>43194</v>
      </c>
      <c r="I686" s="6" t="s">
        <v>158</v>
      </c>
      <c r="J686" s="6" t="s">
        <v>183</v>
      </c>
      <c r="K686" s="6">
        <v>1</v>
      </c>
      <c r="L686" s="6">
        <v>10.95</v>
      </c>
      <c r="M686" s="31" t="str">
        <f t="shared" si="10"/>
        <v>Small</v>
      </c>
    </row>
    <row r="687" spans="8:13" ht="15.75" customHeight="1">
      <c r="H687" s="37">
        <v>43344</v>
      </c>
      <c r="I687" s="6" t="s">
        <v>193</v>
      </c>
      <c r="J687" s="6" t="s">
        <v>156</v>
      </c>
      <c r="K687" s="6">
        <v>1</v>
      </c>
      <c r="L687" s="6">
        <v>17.75</v>
      </c>
      <c r="M687" s="31" t="str">
        <f t="shared" si="10"/>
        <v>Small</v>
      </c>
    </row>
    <row r="688" spans="8:13" ht="15.75" customHeight="1">
      <c r="H688" s="37">
        <v>43199</v>
      </c>
      <c r="I688" s="6" t="s">
        <v>201</v>
      </c>
      <c r="J688" s="6" t="s">
        <v>227</v>
      </c>
      <c r="K688" s="6">
        <v>2</v>
      </c>
      <c r="L688" s="6">
        <v>20.64</v>
      </c>
      <c r="M688" s="31" t="str">
        <f t="shared" si="10"/>
        <v>Small</v>
      </c>
    </row>
    <row r="689" spans="8:13" ht="15.75" customHeight="1">
      <c r="H689" s="37">
        <v>43448</v>
      </c>
      <c r="I689" s="6" t="s">
        <v>127</v>
      </c>
      <c r="J689" s="6" t="s">
        <v>227</v>
      </c>
      <c r="K689" s="6">
        <v>1</v>
      </c>
      <c r="L689" s="6">
        <v>19.43</v>
      </c>
      <c r="M689" s="31" t="str">
        <f t="shared" si="10"/>
        <v>Small</v>
      </c>
    </row>
    <row r="690" spans="8:13" ht="15.75" customHeight="1">
      <c r="H690" s="37">
        <v>43464</v>
      </c>
      <c r="I690" s="6" t="s">
        <v>141</v>
      </c>
      <c r="J690" s="6" t="s">
        <v>188</v>
      </c>
      <c r="K690" s="6">
        <v>2</v>
      </c>
      <c r="L690" s="6">
        <v>35.36</v>
      </c>
      <c r="M690" s="31" t="str">
        <f t="shared" si="10"/>
        <v>Small</v>
      </c>
    </row>
    <row r="691" spans="8:13" ht="15.75" customHeight="1">
      <c r="H691" s="37">
        <v>43453</v>
      </c>
      <c r="I691" s="6" t="s">
        <v>158</v>
      </c>
      <c r="J691" s="6" t="s">
        <v>156</v>
      </c>
      <c r="K691" s="6">
        <v>4</v>
      </c>
      <c r="L691" s="6">
        <v>65.400000000000006</v>
      </c>
      <c r="M691" s="31" t="str">
        <f t="shared" si="10"/>
        <v>Small</v>
      </c>
    </row>
    <row r="692" spans="8:13" ht="15.75" customHeight="1">
      <c r="H692" s="37">
        <v>43319</v>
      </c>
      <c r="I692" s="6" t="s">
        <v>216</v>
      </c>
      <c r="J692" s="6" t="s">
        <v>206</v>
      </c>
      <c r="K692" s="6">
        <v>3</v>
      </c>
      <c r="L692" s="6">
        <v>39.24</v>
      </c>
      <c r="M692" s="31" t="str">
        <f t="shared" si="10"/>
        <v>Small</v>
      </c>
    </row>
    <row r="693" spans="8:13" ht="15.75" customHeight="1">
      <c r="H693" s="37">
        <v>43232</v>
      </c>
      <c r="I693" s="6" t="s">
        <v>127</v>
      </c>
      <c r="J693" s="6" t="s">
        <v>219</v>
      </c>
      <c r="K693" s="6">
        <v>2</v>
      </c>
      <c r="L693" s="6">
        <v>31.14</v>
      </c>
      <c r="M693" s="31" t="str">
        <f t="shared" si="10"/>
        <v>Small</v>
      </c>
    </row>
    <row r="694" spans="8:13" ht="15.75" customHeight="1">
      <c r="H694" s="37">
        <v>43384</v>
      </c>
      <c r="I694" s="6" t="s">
        <v>158</v>
      </c>
      <c r="J694" s="6" t="s">
        <v>156</v>
      </c>
      <c r="K694" s="6">
        <v>3</v>
      </c>
      <c r="L694" s="6">
        <v>43.14</v>
      </c>
      <c r="M694" s="31" t="str">
        <f t="shared" si="10"/>
        <v>Small</v>
      </c>
    </row>
    <row r="695" spans="8:13" ht="15.75" customHeight="1">
      <c r="H695" s="37">
        <v>43442</v>
      </c>
      <c r="I695" s="6" t="s">
        <v>168</v>
      </c>
      <c r="J695" s="6" t="s">
        <v>194</v>
      </c>
      <c r="K695" s="6">
        <v>3</v>
      </c>
      <c r="L695" s="6">
        <v>44.88</v>
      </c>
      <c r="M695" s="31" t="str">
        <f t="shared" si="10"/>
        <v>Small</v>
      </c>
    </row>
    <row r="696" spans="8:13" ht="15.75" customHeight="1">
      <c r="H696" s="37">
        <v>43411</v>
      </c>
      <c r="I696" s="6" t="s">
        <v>135</v>
      </c>
      <c r="J696" s="6" t="s">
        <v>225</v>
      </c>
      <c r="K696" s="6">
        <v>2</v>
      </c>
      <c r="L696" s="6">
        <v>26.34</v>
      </c>
      <c r="M696" s="31" t="str">
        <f t="shared" si="10"/>
        <v>Small</v>
      </c>
    </row>
    <row r="697" spans="8:13" ht="15.75" customHeight="1">
      <c r="H697" s="37">
        <v>43112</v>
      </c>
      <c r="I697" s="6" t="s">
        <v>168</v>
      </c>
      <c r="J697" s="6" t="s">
        <v>167</v>
      </c>
      <c r="K697" s="6">
        <v>2</v>
      </c>
      <c r="L697" s="6">
        <v>20.239999999999998</v>
      </c>
      <c r="M697" s="31" t="str">
        <f t="shared" si="10"/>
        <v>Small</v>
      </c>
    </row>
    <row r="698" spans="8:13" ht="15.75" customHeight="1">
      <c r="H698" s="37">
        <v>43315</v>
      </c>
      <c r="I698" s="6" t="s">
        <v>163</v>
      </c>
      <c r="J698" s="6" t="s">
        <v>157</v>
      </c>
      <c r="K698" s="6">
        <v>5</v>
      </c>
      <c r="L698" s="6">
        <v>83.5</v>
      </c>
      <c r="M698" s="31" t="str">
        <f t="shared" si="10"/>
        <v>Small</v>
      </c>
    </row>
    <row r="699" spans="8:13" ht="15.75" customHeight="1">
      <c r="H699" s="37">
        <v>43296</v>
      </c>
      <c r="I699" s="6" t="s">
        <v>158</v>
      </c>
      <c r="J699" s="6" t="s">
        <v>208</v>
      </c>
      <c r="K699" s="6">
        <v>1</v>
      </c>
      <c r="L699" s="6">
        <v>11.15</v>
      </c>
      <c r="M699" s="31" t="str">
        <f t="shared" si="10"/>
        <v>Small</v>
      </c>
    </row>
    <row r="700" spans="8:13" ht="15.75" customHeight="1">
      <c r="H700" s="37">
        <v>43127</v>
      </c>
      <c r="I700" s="6" t="s">
        <v>160</v>
      </c>
      <c r="J700" s="6" t="s">
        <v>170</v>
      </c>
      <c r="K700" s="6">
        <v>2</v>
      </c>
      <c r="L700" s="6">
        <v>23.92</v>
      </c>
      <c r="M700" s="31" t="str">
        <f t="shared" si="10"/>
        <v>Small</v>
      </c>
    </row>
    <row r="701" spans="8:13" ht="15.75" customHeight="1">
      <c r="H701" s="37">
        <v>43213</v>
      </c>
      <c r="I701" s="6" t="s">
        <v>177</v>
      </c>
      <c r="J701" s="6" t="s">
        <v>156</v>
      </c>
      <c r="K701" s="6">
        <v>2</v>
      </c>
      <c r="L701" s="6">
        <v>27.76</v>
      </c>
      <c r="M701" s="31" t="str">
        <f t="shared" si="10"/>
        <v>Small</v>
      </c>
    </row>
    <row r="702" spans="8:13" ht="15.75" customHeight="1">
      <c r="H702" s="37">
        <v>43428</v>
      </c>
      <c r="I702" s="6" t="s">
        <v>200</v>
      </c>
      <c r="J702" s="6" t="s">
        <v>196</v>
      </c>
      <c r="K702" s="6">
        <v>3</v>
      </c>
      <c r="L702" s="6">
        <v>48.09</v>
      </c>
      <c r="M702" s="31" t="str">
        <f t="shared" si="10"/>
        <v>Small</v>
      </c>
    </row>
    <row r="703" spans="8:13" ht="15.75" customHeight="1">
      <c r="H703" s="37">
        <v>43125</v>
      </c>
      <c r="I703" s="6" t="s">
        <v>177</v>
      </c>
      <c r="J703" s="6" t="s">
        <v>156</v>
      </c>
      <c r="K703" s="6">
        <v>39</v>
      </c>
      <c r="L703" s="6">
        <v>480.59</v>
      </c>
      <c r="M703" s="31" t="str">
        <f t="shared" si="10"/>
        <v>Large</v>
      </c>
    </row>
    <row r="704" spans="8:13" ht="15.75" customHeight="1">
      <c r="H704" s="37">
        <v>43180</v>
      </c>
      <c r="I704" s="6" t="s">
        <v>141</v>
      </c>
      <c r="J704" s="6" t="s">
        <v>156</v>
      </c>
      <c r="K704" s="6">
        <v>1</v>
      </c>
      <c r="L704" s="6">
        <v>14.65</v>
      </c>
      <c r="M704" s="31" t="str">
        <f t="shared" si="10"/>
        <v>Small</v>
      </c>
    </row>
    <row r="705" spans="8:13" ht="15.75" customHeight="1">
      <c r="H705" s="37">
        <v>43426</v>
      </c>
      <c r="I705" s="6" t="s">
        <v>135</v>
      </c>
      <c r="J705" s="6" t="s">
        <v>195</v>
      </c>
      <c r="K705" s="6">
        <v>1</v>
      </c>
      <c r="L705" s="6">
        <v>17.260000000000002</v>
      </c>
      <c r="M705" s="31" t="str">
        <f t="shared" si="10"/>
        <v>Small</v>
      </c>
    </row>
    <row r="706" spans="8:13" ht="15.75" customHeight="1">
      <c r="H706" s="37">
        <v>43177</v>
      </c>
      <c r="I706" s="6" t="s">
        <v>158</v>
      </c>
      <c r="J706" s="6" t="s">
        <v>227</v>
      </c>
      <c r="K706" s="6">
        <v>2</v>
      </c>
      <c r="L706" s="6">
        <v>32.06</v>
      </c>
      <c r="M706" s="31" t="str">
        <f t="shared" si="10"/>
        <v>Small</v>
      </c>
    </row>
    <row r="707" spans="8:13" ht="15.75" customHeight="1">
      <c r="H707" s="37">
        <v>43433</v>
      </c>
      <c r="I707" s="6" t="s">
        <v>190</v>
      </c>
      <c r="J707" s="6" t="s">
        <v>185</v>
      </c>
      <c r="K707" s="6">
        <v>2</v>
      </c>
      <c r="L707" s="6">
        <v>38</v>
      </c>
      <c r="M707" s="31" t="str">
        <f t="shared" si="10"/>
        <v>Small</v>
      </c>
    </row>
    <row r="708" spans="8:13" ht="15.75" customHeight="1">
      <c r="H708" s="37">
        <v>43410</v>
      </c>
      <c r="I708" s="6" t="s">
        <v>158</v>
      </c>
      <c r="J708" s="6" t="s">
        <v>156</v>
      </c>
      <c r="K708" s="6">
        <v>2</v>
      </c>
      <c r="L708" s="6">
        <v>35.78</v>
      </c>
      <c r="M708" s="31" t="str">
        <f t="shared" si="10"/>
        <v>Small</v>
      </c>
    </row>
    <row r="709" spans="8:13" ht="15.75" customHeight="1">
      <c r="H709" s="37">
        <v>43418</v>
      </c>
      <c r="I709" s="6" t="s">
        <v>158</v>
      </c>
      <c r="J709" s="6" t="s">
        <v>187</v>
      </c>
      <c r="K709" s="6">
        <v>3</v>
      </c>
      <c r="L709" s="6">
        <v>43.02</v>
      </c>
      <c r="M709" s="31" t="str">
        <f t="shared" si="10"/>
        <v>Small</v>
      </c>
    </row>
    <row r="710" spans="8:13" ht="15.75" customHeight="1">
      <c r="H710" s="37">
        <v>43188</v>
      </c>
      <c r="I710" s="6" t="s">
        <v>175</v>
      </c>
      <c r="J710" s="6" t="s">
        <v>156</v>
      </c>
      <c r="K710" s="6">
        <v>5</v>
      </c>
      <c r="L710" s="6">
        <v>59.35</v>
      </c>
      <c r="M710" s="31" t="str">
        <f t="shared" si="10"/>
        <v>Small</v>
      </c>
    </row>
    <row r="711" spans="8:13" ht="15.75" customHeight="1">
      <c r="H711" s="37">
        <v>43441</v>
      </c>
      <c r="I711" s="6" t="s">
        <v>135</v>
      </c>
      <c r="J711" s="6" t="s">
        <v>180</v>
      </c>
      <c r="K711" s="6">
        <v>27</v>
      </c>
      <c r="L711" s="6">
        <v>174.53</v>
      </c>
      <c r="M711" s="31" t="str">
        <f t="shared" si="10"/>
        <v>Small</v>
      </c>
    </row>
    <row r="712" spans="8:13" ht="15.75" customHeight="1">
      <c r="H712" s="37">
        <v>43456</v>
      </c>
      <c r="I712" s="6" t="s">
        <v>168</v>
      </c>
      <c r="J712" s="6" t="s">
        <v>210</v>
      </c>
      <c r="K712" s="6">
        <v>4</v>
      </c>
      <c r="L712" s="6">
        <v>75.12</v>
      </c>
      <c r="M712" s="31" t="str">
        <f t="shared" ref="M712:M775" si="11">IF(L712&gt;250,"Large","Small")</f>
        <v>Small</v>
      </c>
    </row>
    <row r="713" spans="8:13" ht="15.75" customHeight="1">
      <c r="H713" s="37">
        <v>43414</v>
      </c>
      <c r="I713" s="6" t="s">
        <v>155</v>
      </c>
      <c r="J713" s="6" t="s">
        <v>210</v>
      </c>
      <c r="K713" s="6">
        <v>1</v>
      </c>
      <c r="L713" s="6">
        <v>19.850000000000001</v>
      </c>
      <c r="M713" s="31" t="str">
        <f t="shared" si="11"/>
        <v>Small</v>
      </c>
    </row>
    <row r="714" spans="8:13" ht="15.75" customHeight="1">
      <c r="H714" s="37">
        <v>43239</v>
      </c>
      <c r="I714" s="6" t="s">
        <v>216</v>
      </c>
      <c r="J714" s="6" t="s">
        <v>185</v>
      </c>
      <c r="K714" s="6">
        <v>2</v>
      </c>
      <c r="L714" s="6">
        <v>33.26</v>
      </c>
      <c r="M714" s="31" t="str">
        <f t="shared" si="11"/>
        <v>Small</v>
      </c>
    </row>
    <row r="715" spans="8:13" ht="15.75" customHeight="1">
      <c r="H715" s="37">
        <v>43310</v>
      </c>
      <c r="I715" s="6" t="s">
        <v>190</v>
      </c>
      <c r="J715" s="6" t="s">
        <v>157</v>
      </c>
      <c r="K715" s="6">
        <v>3</v>
      </c>
      <c r="L715" s="6">
        <v>38.700000000000003</v>
      </c>
      <c r="M715" s="31" t="str">
        <f t="shared" si="11"/>
        <v>Small</v>
      </c>
    </row>
    <row r="716" spans="8:13" ht="15.75" customHeight="1">
      <c r="H716" s="37">
        <v>43417</v>
      </c>
      <c r="I716" s="6" t="s">
        <v>171</v>
      </c>
      <c r="J716" s="6" t="s">
        <v>192</v>
      </c>
      <c r="K716" s="6">
        <v>2</v>
      </c>
      <c r="L716" s="6">
        <v>30.2</v>
      </c>
      <c r="M716" s="31" t="str">
        <f t="shared" si="11"/>
        <v>Small</v>
      </c>
    </row>
    <row r="717" spans="8:13" ht="15.75" customHeight="1">
      <c r="H717" s="37">
        <v>43389</v>
      </c>
      <c r="I717" s="6" t="s">
        <v>175</v>
      </c>
      <c r="J717" s="6" t="s">
        <v>211</v>
      </c>
      <c r="K717" s="6">
        <v>2</v>
      </c>
      <c r="L717" s="6">
        <v>38.78</v>
      </c>
      <c r="M717" s="31" t="str">
        <f t="shared" si="11"/>
        <v>Small</v>
      </c>
    </row>
    <row r="718" spans="8:13" ht="15.75" customHeight="1">
      <c r="H718" s="37">
        <v>43369</v>
      </c>
      <c r="I718" s="6" t="s">
        <v>165</v>
      </c>
      <c r="J718" s="6" t="s">
        <v>156</v>
      </c>
      <c r="K718" s="6">
        <v>3</v>
      </c>
      <c r="L718" s="6">
        <v>38.22</v>
      </c>
      <c r="M718" s="31" t="str">
        <f t="shared" si="11"/>
        <v>Small</v>
      </c>
    </row>
    <row r="719" spans="8:13" ht="15.75" customHeight="1">
      <c r="H719" s="37">
        <v>43229</v>
      </c>
      <c r="I719" s="6" t="s">
        <v>141</v>
      </c>
      <c r="J719" s="6" t="s">
        <v>181</v>
      </c>
      <c r="K719" s="6">
        <v>1</v>
      </c>
      <c r="L719" s="6">
        <v>19.18</v>
      </c>
      <c r="M719" s="31" t="str">
        <f t="shared" si="11"/>
        <v>Small</v>
      </c>
    </row>
    <row r="720" spans="8:13" ht="15.75" customHeight="1">
      <c r="H720" s="37">
        <v>43369</v>
      </c>
      <c r="I720" s="6" t="s">
        <v>158</v>
      </c>
      <c r="J720" s="6" t="s">
        <v>199</v>
      </c>
      <c r="K720" s="6">
        <v>1</v>
      </c>
      <c r="L720" s="6">
        <v>17.760000000000002</v>
      </c>
      <c r="M720" s="31" t="str">
        <f t="shared" si="11"/>
        <v>Small</v>
      </c>
    </row>
    <row r="721" spans="8:13" ht="15.75" customHeight="1">
      <c r="H721" s="37">
        <v>43181</v>
      </c>
      <c r="I721" s="6" t="s">
        <v>163</v>
      </c>
      <c r="J721" s="6" t="s">
        <v>156</v>
      </c>
      <c r="K721" s="6">
        <v>1</v>
      </c>
      <c r="L721" s="6">
        <v>17.02</v>
      </c>
      <c r="M721" s="31" t="str">
        <f t="shared" si="11"/>
        <v>Small</v>
      </c>
    </row>
    <row r="722" spans="8:13" ht="15.75" customHeight="1">
      <c r="H722" s="37">
        <v>43159</v>
      </c>
      <c r="I722" s="6" t="s">
        <v>198</v>
      </c>
      <c r="J722" s="6" t="s">
        <v>169</v>
      </c>
      <c r="K722" s="6">
        <v>2</v>
      </c>
      <c r="L722" s="6">
        <v>22.76</v>
      </c>
      <c r="M722" s="31" t="str">
        <f t="shared" si="11"/>
        <v>Small</v>
      </c>
    </row>
    <row r="723" spans="8:13" ht="15.75" customHeight="1">
      <c r="H723" s="37">
        <v>43316</v>
      </c>
      <c r="I723" s="6" t="s">
        <v>155</v>
      </c>
      <c r="J723" s="6" t="s">
        <v>240</v>
      </c>
      <c r="K723" s="6">
        <v>1</v>
      </c>
      <c r="L723" s="6">
        <v>10.62</v>
      </c>
      <c r="M723" s="31" t="str">
        <f t="shared" si="11"/>
        <v>Small</v>
      </c>
    </row>
    <row r="724" spans="8:13" ht="15.75" customHeight="1">
      <c r="H724" s="37">
        <v>43172</v>
      </c>
      <c r="I724" s="6" t="s">
        <v>198</v>
      </c>
      <c r="J724" s="6" t="s">
        <v>210</v>
      </c>
      <c r="K724" s="6">
        <v>2</v>
      </c>
      <c r="L724" s="6">
        <v>25.26</v>
      </c>
      <c r="M724" s="31" t="str">
        <f t="shared" si="11"/>
        <v>Small</v>
      </c>
    </row>
    <row r="725" spans="8:13" ht="15.75" customHeight="1">
      <c r="H725" s="37">
        <v>43148</v>
      </c>
      <c r="I725" s="6" t="s">
        <v>175</v>
      </c>
      <c r="J725" s="6" t="s">
        <v>185</v>
      </c>
      <c r="K725" s="6">
        <v>3</v>
      </c>
      <c r="L725" s="6">
        <v>38.07</v>
      </c>
      <c r="M725" s="31" t="str">
        <f t="shared" si="11"/>
        <v>Small</v>
      </c>
    </row>
    <row r="726" spans="8:13" ht="15.75" customHeight="1">
      <c r="H726" s="37">
        <v>43447</v>
      </c>
      <c r="I726" s="6" t="s">
        <v>158</v>
      </c>
      <c r="J726" s="6" t="s">
        <v>156</v>
      </c>
      <c r="K726" s="6">
        <v>2</v>
      </c>
      <c r="L726" s="6">
        <v>36.979999999999997</v>
      </c>
      <c r="M726" s="31" t="str">
        <f t="shared" si="11"/>
        <v>Small</v>
      </c>
    </row>
    <row r="727" spans="8:13" ht="15.75" customHeight="1">
      <c r="H727" s="37">
        <v>43427</v>
      </c>
      <c r="I727" s="6" t="s">
        <v>168</v>
      </c>
      <c r="J727" s="6" t="s">
        <v>187</v>
      </c>
      <c r="K727" s="6">
        <v>2</v>
      </c>
      <c r="L727" s="6">
        <v>37.18</v>
      </c>
      <c r="M727" s="31" t="str">
        <f t="shared" si="11"/>
        <v>Small</v>
      </c>
    </row>
    <row r="728" spans="8:13" ht="15.75" customHeight="1">
      <c r="H728" s="37">
        <v>43398</v>
      </c>
      <c r="I728" s="6" t="s">
        <v>141</v>
      </c>
      <c r="J728" s="6" t="s">
        <v>205</v>
      </c>
      <c r="K728" s="6">
        <v>2</v>
      </c>
      <c r="L728" s="6">
        <v>27.96</v>
      </c>
      <c r="M728" s="31" t="str">
        <f t="shared" si="11"/>
        <v>Small</v>
      </c>
    </row>
    <row r="729" spans="8:13" ht="15.75" customHeight="1">
      <c r="H729" s="37">
        <v>43210</v>
      </c>
      <c r="I729" s="6" t="s">
        <v>141</v>
      </c>
      <c r="J729" s="6" t="s">
        <v>197</v>
      </c>
      <c r="K729" s="6">
        <v>2</v>
      </c>
      <c r="L729" s="6">
        <v>23.82</v>
      </c>
      <c r="M729" s="31" t="str">
        <f t="shared" si="11"/>
        <v>Small</v>
      </c>
    </row>
    <row r="730" spans="8:13" ht="15.75" customHeight="1">
      <c r="H730" s="37">
        <v>43204</v>
      </c>
      <c r="I730" s="6" t="s">
        <v>135</v>
      </c>
      <c r="J730" s="6" t="s">
        <v>208</v>
      </c>
      <c r="K730" s="6">
        <v>43</v>
      </c>
      <c r="L730" s="6">
        <v>424.16</v>
      </c>
      <c r="M730" s="31" t="str">
        <f t="shared" si="11"/>
        <v>Large</v>
      </c>
    </row>
    <row r="731" spans="8:13" ht="15.75" customHeight="1">
      <c r="H731" s="37">
        <v>43269</v>
      </c>
      <c r="I731" s="6" t="s">
        <v>141</v>
      </c>
      <c r="J731" s="6" t="s">
        <v>161</v>
      </c>
      <c r="K731" s="6">
        <v>2</v>
      </c>
      <c r="L731" s="6">
        <v>25</v>
      </c>
      <c r="M731" s="31" t="str">
        <f t="shared" si="11"/>
        <v>Small</v>
      </c>
    </row>
    <row r="732" spans="8:13" ht="15.75" customHeight="1">
      <c r="H732" s="37">
        <v>43245</v>
      </c>
      <c r="I732" s="6" t="s">
        <v>163</v>
      </c>
      <c r="J732" s="6" t="s">
        <v>182</v>
      </c>
      <c r="K732" s="6">
        <v>3</v>
      </c>
      <c r="L732" s="6">
        <v>35.67</v>
      </c>
      <c r="M732" s="31" t="str">
        <f t="shared" si="11"/>
        <v>Small</v>
      </c>
    </row>
    <row r="733" spans="8:13" ht="15.75" customHeight="1">
      <c r="H733" s="37">
        <v>43365</v>
      </c>
      <c r="I733" s="6" t="s">
        <v>198</v>
      </c>
      <c r="J733" s="6" t="s">
        <v>213</v>
      </c>
      <c r="K733" s="6">
        <v>4</v>
      </c>
      <c r="L733" s="6">
        <v>75.16</v>
      </c>
      <c r="M733" s="31" t="str">
        <f t="shared" si="11"/>
        <v>Small</v>
      </c>
    </row>
    <row r="734" spans="8:13" ht="15.75" customHeight="1">
      <c r="H734" s="37">
        <v>43315</v>
      </c>
      <c r="I734" s="6" t="s">
        <v>141</v>
      </c>
      <c r="J734" s="6" t="s">
        <v>162</v>
      </c>
      <c r="K734" s="6">
        <v>2</v>
      </c>
      <c r="L734" s="6">
        <v>24.76</v>
      </c>
      <c r="M734" s="31" t="str">
        <f t="shared" si="11"/>
        <v>Small</v>
      </c>
    </row>
    <row r="735" spans="8:13" ht="15.75" customHeight="1">
      <c r="H735" s="37">
        <v>43460</v>
      </c>
      <c r="I735" s="6" t="s">
        <v>135</v>
      </c>
      <c r="J735" s="6" t="s">
        <v>156</v>
      </c>
      <c r="K735" s="6">
        <v>1</v>
      </c>
      <c r="L735" s="6">
        <v>17.77</v>
      </c>
      <c r="M735" s="31" t="str">
        <f t="shared" si="11"/>
        <v>Small</v>
      </c>
    </row>
    <row r="736" spans="8:13" ht="15.75" customHeight="1">
      <c r="H736" s="37">
        <v>43440</v>
      </c>
      <c r="I736" s="6" t="s">
        <v>138</v>
      </c>
      <c r="J736" s="6" t="s">
        <v>185</v>
      </c>
      <c r="K736" s="6">
        <v>2</v>
      </c>
      <c r="L736" s="6">
        <v>25.02</v>
      </c>
      <c r="M736" s="31" t="str">
        <f t="shared" si="11"/>
        <v>Small</v>
      </c>
    </row>
    <row r="737" spans="8:13" ht="15.75" customHeight="1">
      <c r="H737" s="37">
        <v>43285</v>
      </c>
      <c r="I737" s="6" t="s">
        <v>141</v>
      </c>
      <c r="J737" s="6" t="s">
        <v>215</v>
      </c>
      <c r="K737" s="6">
        <v>1</v>
      </c>
      <c r="L737" s="6">
        <v>19.95</v>
      </c>
      <c r="M737" s="31" t="str">
        <f t="shared" si="11"/>
        <v>Small</v>
      </c>
    </row>
    <row r="738" spans="8:13" ht="15.75" customHeight="1">
      <c r="H738" s="37">
        <v>43394</v>
      </c>
      <c r="I738" s="6" t="s">
        <v>135</v>
      </c>
      <c r="J738" s="6" t="s">
        <v>232</v>
      </c>
      <c r="K738" s="6">
        <v>2</v>
      </c>
      <c r="L738" s="6">
        <v>20.78</v>
      </c>
      <c r="M738" s="31" t="str">
        <f t="shared" si="11"/>
        <v>Small</v>
      </c>
    </row>
    <row r="739" spans="8:13" ht="15.75" customHeight="1">
      <c r="H739" s="37">
        <v>43162</v>
      </c>
      <c r="I739" s="6" t="s">
        <v>224</v>
      </c>
      <c r="J739" s="6" t="s">
        <v>185</v>
      </c>
      <c r="K739" s="6">
        <v>1</v>
      </c>
      <c r="L739" s="6">
        <v>10.69</v>
      </c>
      <c r="M739" s="31" t="str">
        <f t="shared" si="11"/>
        <v>Small</v>
      </c>
    </row>
    <row r="740" spans="8:13" ht="15.75" customHeight="1">
      <c r="H740" s="37">
        <v>43379</v>
      </c>
      <c r="I740" s="6" t="s">
        <v>158</v>
      </c>
      <c r="J740" s="6" t="s">
        <v>241</v>
      </c>
      <c r="K740" s="6">
        <v>4</v>
      </c>
      <c r="L740" s="6">
        <v>49.08</v>
      </c>
      <c r="M740" s="31" t="str">
        <f t="shared" si="11"/>
        <v>Small</v>
      </c>
    </row>
    <row r="741" spans="8:13" ht="15.75" customHeight="1">
      <c r="H741" s="37">
        <v>43444</v>
      </c>
      <c r="I741" s="6" t="s">
        <v>168</v>
      </c>
      <c r="J741" s="6" t="s">
        <v>194</v>
      </c>
      <c r="K741" s="6">
        <v>2</v>
      </c>
      <c r="L741" s="6">
        <v>33.74</v>
      </c>
      <c r="M741" s="31" t="str">
        <f t="shared" si="11"/>
        <v>Small</v>
      </c>
    </row>
    <row r="742" spans="8:13" ht="15.75" customHeight="1">
      <c r="H742" s="37">
        <v>43224</v>
      </c>
      <c r="I742" s="6" t="s">
        <v>141</v>
      </c>
      <c r="J742" s="6" t="s">
        <v>156</v>
      </c>
      <c r="K742" s="6">
        <v>1</v>
      </c>
      <c r="L742" s="6">
        <v>17.8</v>
      </c>
      <c r="M742" s="31" t="str">
        <f t="shared" si="11"/>
        <v>Small</v>
      </c>
    </row>
    <row r="743" spans="8:13" ht="15.75" customHeight="1">
      <c r="H743" s="37">
        <v>43449</v>
      </c>
      <c r="I743" s="6" t="s">
        <v>201</v>
      </c>
      <c r="J743" s="6" t="s">
        <v>226</v>
      </c>
      <c r="K743" s="6">
        <v>60</v>
      </c>
      <c r="L743" s="6">
        <v>550.46</v>
      </c>
      <c r="M743" s="31" t="str">
        <f t="shared" si="11"/>
        <v>Large</v>
      </c>
    </row>
    <row r="744" spans="8:13" ht="15.75" customHeight="1">
      <c r="H744" s="37">
        <v>43429</v>
      </c>
      <c r="I744" s="6" t="s">
        <v>190</v>
      </c>
      <c r="J744" s="6" t="s">
        <v>222</v>
      </c>
      <c r="K744" s="6">
        <v>1</v>
      </c>
      <c r="L744" s="6">
        <v>13.54</v>
      </c>
      <c r="M744" s="31" t="str">
        <f t="shared" si="11"/>
        <v>Small</v>
      </c>
    </row>
    <row r="745" spans="8:13" ht="15.75" customHeight="1">
      <c r="H745" s="37">
        <v>43412</v>
      </c>
      <c r="I745" s="6" t="s">
        <v>163</v>
      </c>
      <c r="J745" s="6" t="s">
        <v>194</v>
      </c>
      <c r="K745" s="6">
        <v>2</v>
      </c>
      <c r="L745" s="6">
        <v>34.159999999999997</v>
      </c>
      <c r="M745" s="31" t="str">
        <f t="shared" si="11"/>
        <v>Small</v>
      </c>
    </row>
    <row r="746" spans="8:13" ht="15.75" customHeight="1">
      <c r="H746" s="37">
        <v>43264</v>
      </c>
      <c r="I746" s="6" t="s">
        <v>135</v>
      </c>
      <c r="J746" s="6" t="s">
        <v>156</v>
      </c>
      <c r="K746" s="6">
        <v>2</v>
      </c>
      <c r="L746" s="6">
        <v>27.72</v>
      </c>
      <c r="M746" s="31" t="str">
        <f t="shared" si="11"/>
        <v>Small</v>
      </c>
    </row>
    <row r="747" spans="8:13" ht="15.75" customHeight="1">
      <c r="H747" s="37">
        <v>43353</v>
      </c>
      <c r="I747" s="6" t="s">
        <v>158</v>
      </c>
      <c r="J747" s="6" t="s">
        <v>167</v>
      </c>
      <c r="K747" s="6">
        <v>1</v>
      </c>
      <c r="L747" s="6">
        <v>10.54</v>
      </c>
      <c r="M747" s="31" t="str">
        <f t="shared" si="11"/>
        <v>Small</v>
      </c>
    </row>
    <row r="748" spans="8:13" ht="15.75" customHeight="1">
      <c r="H748" s="37">
        <v>43355</v>
      </c>
      <c r="I748" s="6" t="s">
        <v>135</v>
      </c>
      <c r="J748" s="6" t="s">
        <v>208</v>
      </c>
      <c r="K748" s="6">
        <v>46</v>
      </c>
      <c r="L748" s="6">
        <v>452.99</v>
      </c>
      <c r="M748" s="31" t="str">
        <f t="shared" si="11"/>
        <v>Large</v>
      </c>
    </row>
    <row r="749" spans="8:13" ht="15.75" customHeight="1">
      <c r="H749" s="37">
        <v>43260</v>
      </c>
      <c r="I749" s="6" t="s">
        <v>158</v>
      </c>
      <c r="J749" s="6" t="s">
        <v>234</v>
      </c>
      <c r="K749" s="6">
        <v>2</v>
      </c>
      <c r="L749" s="6">
        <v>24.98</v>
      </c>
      <c r="M749" s="31" t="str">
        <f t="shared" si="11"/>
        <v>Small</v>
      </c>
    </row>
    <row r="750" spans="8:13" ht="15.75" customHeight="1">
      <c r="H750" s="37">
        <v>43103</v>
      </c>
      <c r="I750" s="6" t="s">
        <v>160</v>
      </c>
      <c r="J750" s="6" t="s">
        <v>156</v>
      </c>
      <c r="K750" s="6">
        <v>3</v>
      </c>
      <c r="L750" s="6">
        <v>40.29</v>
      </c>
      <c r="M750" s="31" t="str">
        <f t="shared" si="11"/>
        <v>Small</v>
      </c>
    </row>
    <row r="751" spans="8:13" ht="15.75" customHeight="1">
      <c r="H751" s="37">
        <v>43437</v>
      </c>
      <c r="I751" s="6" t="s">
        <v>175</v>
      </c>
      <c r="J751" s="6" t="s">
        <v>197</v>
      </c>
      <c r="K751" s="6">
        <v>3</v>
      </c>
      <c r="L751" s="6">
        <v>36.869999999999997</v>
      </c>
      <c r="M751" s="31" t="str">
        <f t="shared" si="11"/>
        <v>Small</v>
      </c>
    </row>
    <row r="752" spans="8:13" ht="15.75" customHeight="1">
      <c r="H752" s="37">
        <v>43130</v>
      </c>
      <c r="I752" s="6" t="s">
        <v>163</v>
      </c>
      <c r="J752" s="6" t="s">
        <v>194</v>
      </c>
      <c r="K752" s="6">
        <v>1</v>
      </c>
      <c r="L752" s="6">
        <v>10.46</v>
      </c>
      <c r="M752" s="31" t="str">
        <f t="shared" si="11"/>
        <v>Small</v>
      </c>
    </row>
    <row r="753" spans="8:13" ht="15.75" customHeight="1">
      <c r="H753" s="37">
        <v>43441</v>
      </c>
      <c r="I753" s="6" t="s">
        <v>158</v>
      </c>
      <c r="J753" s="6" t="s">
        <v>184</v>
      </c>
      <c r="K753" s="6">
        <v>2</v>
      </c>
      <c r="L753" s="6">
        <v>34.04</v>
      </c>
      <c r="M753" s="31" t="str">
        <f t="shared" si="11"/>
        <v>Small</v>
      </c>
    </row>
    <row r="754" spans="8:13" ht="15.75" customHeight="1">
      <c r="H754" s="37">
        <v>43272</v>
      </c>
      <c r="I754" s="6" t="s">
        <v>141</v>
      </c>
      <c r="J754" s="6" t="s">
        <v>185</v>
      </c>
      <c r="K754" s="6">
        <v>2</v>
      </c>
      <c r="L754" s="6">
        <v>21.4</v>
      </c>
      <c r="M754" s="31" t="str">
        <f t="shared" si="11"/>
        <v>Small</v>
      </c>
    </row>
    <row r="755" spans="8:13" ht="15.75" customHeight="1">
      <c r="H755" s="37">
        <v>43258</v>
      </c>
      <c r="I755" s="6" t="s">
        <v>138</v>
      </c>
      <c r="J755" s="6" t="s">
        <v>172</v>
      </c>
      <c r="K755" s="6">
        <v>2</v>
      </c>
      <c r="L755" s="6">
        <v>33.68</v>
      </c>
      <c r="M755" s="31" t="str">
        <f t="shared" si="11"/>
        <v>Small</v>
      </c>
    </row>
    <row r="756" spans="8:13" ht="15.75" customHeight="1">
      <c r="H756" s="37">
        <v>43250</v>
      </c>
      <c r="I756" s="6" t="s">
        <v>168</v>
      </c>
      <c r="J756" s="6" t="s">
        <v>197</v>
      </c>
      <c r="K756" s="6">
        <v>68</v>
      </c>
      <c r="L756" s="6">
        <v>562.87</v>
      </c>
      <c r="M756" s="31" t="str">
        <f t="shared" si="11"/>
        <v>Large</v>
      </c>
    </row>
    <row r="757" spans="8:13" ht="15.75" customHeight="1">
      <c r="H757" s="37">
        <v>43456</v>
      </c>
      <c r="I757" s="6" t="s">
        <v>218</v>
      </c>
      <c r="J757" s="6" t="s">
        <v>185</v>
      </c>
      <c r="K757" s="6">
        <v>2</v>
      </c>
      <c r="L757" s="6">
        <v>29.84</v>
      </c>
      <c r="M757" s="31" t="str">
        <f t="shared" si="11"/>
        <v>Small</v>
      </c>
    </row>
    <row r="758" spans="8:13" ht="15.75" customHeight="1">
      <c r="H758" s="37">
        <v>43440</v>
      </c>
      <c r="I758" s="6" t="s">
        <v>175</v>
      </c>
      <c r="J758" s="6" t="s">
        <v>204</v>
      </c>
      <c r="K758" s="6">
        <v>2</v>
      </c>
      <c r="L758" s="6">
        <v>36.46</v>
      </c>
      <c r="M758" s="31" t="str">
        <f t="shared" si="11"/>
        <v>Small</v>
      </c>
    </row>
    <row r="759" spans="8:13" ht="15.75" customHeight="1">
      <c r="H759" s="37">
        <v>43436</v>
      </c>
      <c r="I759" s="6" t="s">
        <v>135</v>
      </c>
      <c r="J759" s="6" t="s">
        <v>236</v>
      </c>
      <c r="K759" s="6">
        <v>4</v>
      </c>
      <c r="L759" s="6">
        <v>74.52</v>
      </c>
      <c r="M759" s="31" t="str">
        <f t="shared" si="11"/>
        <v>Small</v>
      </c>
    </row>
    <row r="760" spans="8:13" ht="15.75" customHeight="1">
      <c r="H760" s="37">
        <v>43450</v>
      </c>
      <c r="I760" s="6" t="s">
        <v>171</v>
      </c>
      <c r="J760" s="6" t="s">
        <v>185</v>
      </c>
      <c r="K760" s="6">
        <v>3</v>
      </c>
      <c r="L760" s="6">
        <v>43.98</v>
      </c>
      <c r="M760" s="31" t="str">
        <f t="shared" si="11"/>
        <v>Small</v>
      </c>
    </row>
    <row r="761" spans="8:13" ht="15.75" customHeight="1">
      <c r="H761" s="37">
        <v>43327</v>
      </c>
      <c r="I761" s="6" t="s">
        <v>160</v>
      </c>
      <c r="J761" s="6" t="s">
        <v>185</v>
      </c>
      <c r="K761" s="6">
        <v>3</v>
      </c>
      <c r="L761" s="6">
        <v>59.43</v>
      </c>
      <c r="M761" s="31" t="str">
        <f t="shared" si="11"/>
        <v>Small</v>
      </c>
    </row>
    <row r="762" spans="8:13" ht="15.75" customHeight="1">
      <c r="H762" s="37">
        <v>43290</v>
      </c>
      <c r="I762" s="6" t="s">
        <v>168</v>
      </c>
      <c r="J762" s="6" t="s">
        <v>184</v>
      </c>
      <c r="K762" s="6">
        <v>2</v>
      </c>
      <c r="L762" s="6">
        <v>27.96</v>
      </c>
      <c r="M762" s="31" t="str">
        <f t="shared" si="11"/>
        <v>Small</v>
      </c>
    </row>
    <row r="763" spans="8:13" ht="15.75" customHeight="1">
      <c r="H763" s="37">
        <v>43408</v>
      </c>
      <c r="I763" s="6" t="s">
        <v>160</v>
      </c>
      <c r="J763" s="6" t="s">
        <v>156</v>
      </c>
      <c r="K763" s="6">
        <v>2</v>
      </c>
      <c r="L763" s="6">
        <v>21.24</v>
      </c>
      <c r="M763" s="31" t="str">
        <f t="shared" si="11"/>
        <v>Small</v>
      </c>
    </row>
    <row r="764" spans="8:13" ht="15.75" customHeight="1">
      <c r="H764" s="37">
        <v>43119</v>
      </c>
      <c r="I764" s="6" t="s">
        <v>160</v>
      </c>
      <c r="J764" s="6" t="s">
        <v>185</v>
      </c>
      <c r="K764" s="6">
        <v>2</v>
      </c>
      <c r="L764" s="6">
        <v>27.8</v>
      </c>
      <c r="M764" s="31" t="str">
        <f t="shared" si="11"/>
        <v>Small</v>
      </c>
    </row>
    <row r="765" spans="8:13" ht="15.75" customHeight="1">
      <c r="H765" s="37">
        <v>43284</v>
      </c>
      <c r="I765" s="6" t="s">
        <v>163</v>
      </c>
      <c r="J765" s="6" t="s">
        <v>169</v>
      </c>
      <c r="K765" s="6">
        <v>2</v>
      </c>
      <c r="L765" s="6">
        <v>33.28</v>
      </c>
      <c r="M765" s="31" t="str">
        <f t="shared" si="11"/>
        <v>Small</v>
      </c>
    </row>
    <row r="766" spans="8:13" ht="15.75" customHeight="1">
      <c r="H766" s="37">
        <v>43382</v>
      </c>
      <c r="I766" s="6" t="s">
        <v>158</v>
      </c>
      <c r="J766" s="6" t="s">
        <v>225</v>
      </c>
      <c r="K766" s="6">
        <v>3</v>
      </c>
      <c r="L766" s="6">
        <v>38.67</v>
      </c>
      <c r="M766" s="31" t="str">
        <f t="shared" si="11"/>
        <v>Small</v>
      </c>
    </row>
    <row r="767" spans="8:13" ht="15.75" customHeight="1">
      <c r="H767" s="37">
        <v>43330</v>
      </c>
      <c r="I767" s="6" t="s">
        <v>135</v>
      </c>
      <c r="J767" s="6" t="s">
        <v>170</v>
      </c>
      <c r="K767" s="6">
        <v>2</v>
      </c>
      <c r="L767" s="6">
        <v>37.340000000000003</v>
      </c>
      <c r="M767" s="31" t="str">
        <f t="shared" si="11"/>
        <v>Small</v>
      </c>
    </row>
    <row r="768" spans="8:13" ht="15.75" customHeight="1">
      <c r="H768" s="37">
        <v>43272</v>
      </c>
      <c r="I768" s="6" t="s">
        <v>158</v>
      </c>
      <c r="J768" s="6" t="s">
        <v>184</v>
      </c>
      <c r="K768" s="6">
        <v>3</v>
      </c>
      <c r="L768" s="6">
        <v>48.87</v>
      </c>
      <c r="M768" s="31" t="str">
        <f t="shared" si="11"/>
        <v>Small</v>
      </c>
    </row>
    <row r="769" spans="8:13" ht="15.75" customHeight="1">
      <c r="H769" s="37">
        <v>43455</v>
      </c>
      <c r="I769" s="6" t="s">
        <v>175</v>
      </c>
      <c r="J769" s="6" t="s">
        <v>221</v>
      </c>
      <c r="K769" s="6">
        <v>2</v>
      </c>
      <c r="L769" s="6">
        <v>29.4</v>
      </c>
      <c r="M769" s="31" t="str">
        <f t="shared" si="11"/>
        <v>Small</v>
      </c>
    </row>
    <row r="770" spans="8:13" ht="15.75" customHeight="1">
      <c r="H770" s="37">
        <v>43304</v>
      </c>
      <c r="I770" s="6" t="s">
        <v>171</v>
      </c>
      <c r="J770" s="6" t="s">
        <v>156</v>
      </c>
      <c r="K770" s="6">
        <v>2</v>
      </c>
      <c r="L770" s="6">
        <v>37.56</v>
      </c>
      <c r="M770" s="31" t="str">
        <f t="shared" si="11"/>
        <v>Small</v>
      </c>
    </row>
    <row r="771" spans="8:13" ht="15.75" customHeight="1">
      <c r="H771" s="37">
        <v>43355</v>
      </c>
      <c r="I771" s="6" t="s">
        <v>168</v>
      </c>
      <c r="J771" s="6" t="s">
        <v>172</v>
      </c>
      <c r="K771" s="6">
        <v>1</v>
      </c>
      <c r="L771" s="6">
        <v>16.23</v>
      </c>
      <c r="M771" s="31" t="str">
        <f t="shared" si="11"/>
        <v>Small</v>
      </c>
    </row>
    <row r="772" spans="8:13" ht="15.75" customHeight="1">
      <c r="H772" s="37">
        <v>43336</v>
      </c>
      <c r="I772" s="6" t="s">
        <v>163</v>
      </c>
      <c r="J772" s="6" t="s">
        <v>189</v>
      </c>
      <c r="K772" s="6">
        <v>6</v>
      </c>
      <c r="L772" s="6">
        <v>113.46</v>
      </c>
      <c r="M772" s="31" t="str">
        <f t="shared" si="11"/>
        <v>Small</v>
      </c>
    </row>
    <row r="773" spans="8:13" ht="15.75" customHeight="1">
      <c r="H773" s="37">
        <v>43426</v>
      </c>
      <c r="I773" s="6" t="s">
        <v>158</v>
      </c>
      <c r="J773" s="6" t="s">
        <v>236</v>
      </c>
      <c r="K773" s="6">
        <v>47</v>
      </c>
      <c r="L773" s="6">
        <v>439.51</v>
      </c>
      <c r="M773" s="31" t="str">
        <f t="shared" si="11"/>
        <v>Large</v>
      </c>
    </row>
    <row r="774" spans="8:13" ht="15.75" customHeight="1">
      <c r="H774" s="37">
        <v>43358</v>
      </c>
      <c r="I774" s="6" t="s">
        <v>158</v>
      </c>
      <c r="J774" s="6" t="s">
        <v>212</v>
      </c>
      <c r="K774" s="6">
        <v>72</v>
      </c>
      <c r="L774" s="6">
        <v>747.27</v>
      </c>
      <c r="M774" s="31" t="str">
        <f t="shared" si="11"/>
        <v>Large</v>
      </c>
    </row>
    <row r="775" spans="8:13" ht="15.75" customHeight="1">
      <c r="H775" s="37">
        <v>43305</v>
      </c>
      <c r="I775" s="6" t="s">
        <v>163</v>
      </c>
      <c r="J775" s="6" t="s">
        <v>219</v>
      </c>
      <c r="K775" s="6">
        <v>72</v>
      </c>
      <c r="L775" s="6">
        <v>718.89</v>
      </c>
      <c r="M775" s="31" t="str">
        <f t="shared" si="11"/>
        <v>Large</v>
      </c>
    </row>
    <row r="776" spans="8:13" ht="15.75" customHeight="1">
      <c r="H776" s="37">
        <v>43267</v>
      </c>
      <c r="I776" s="6" t="s">
        <v>201</v>
      </c>
      <c r="J776" s="6" t="s">
        <v>184</v>
      </c>
      <c r="K776" s="6">
        <v>3</v>
      </c>
      <c r="L776" s="6">
        <v>54.9</v>
      </c>
      <c r="M776" s="31" t="str">
        <f t="shared" ref="M776:M839" si="12">IF(L776&gt;250,"Large","Small")</f>
        <v>Small</v>
      </c>
    </row>
    <row r="777" spans="8:13" ht="15.75" customHeight="1">
      <c r="H777" s="37">
        <v>43301</v>
      </c>
      <c r="I777" s="6" t="s">
        <v>160</v>
      </c>
      <c r="J777" s="6" t="s">
        <v>156</v>
      </c>
      <c r="K777" s="6">
        <v>1</v>
      </c>
      <c r="L777" s="6">
        <v>18.559999999999999</v>
      </c>
      <c r="M777" s="31" t="str">
        <f t="shared" si="12"/>
        <v>Small</v>
      </c>
    </row>
    <row r="778" spans="8:13" ht="15.75" customHeight="1">
      <c r="H778" s="37">
        <v>43309</v>
      </c>
      <c r="I778" s="6" t="s">
        <v>190</v>
      </c>
      <c r="J778" s="6" t="s">
        <v>187</v>
      </c>
      <c r="K778" s="6">
        <v>1</v>
      </c>
      <c r="L778" s="6">
        <v>15</v>
      </c>
      <c r="M778" s="31" t="str">
        <f t="shared" si="12"/>
        <v>Small</v>
      </c>
    </row>
    <row r="779" spans="8:13" ht="15.75" customHeight="1">
      <c r="H779" s="37">
        <v>43313</v>
      </c>
      <c r="I779" s="6" t="s">
        <v>168</v>
      </c>
      <c r="J779" s="6" t="s">
        <v>220</v>
      </c>
      <c r="K779" s="6">
        <v>2</v>
      </c>
      <c r="L779" s="6">
        <v>25.04</v>
      </c>
      <c r="M779" s="31" t="str">
        <f t="shared" si="12"/>
        <v>Small</v>
      </c>
    </row>
    <row r="780" spans="8:13" ht="15.75" customHeight="1">
      <c r="H780" s="37">
        <v>43132</v>
      </c>
      <c r="I780" s="6" t="s">
        <v>141</v>
      </c>
      <c r="J780" s="6" t="s">
        <v>239</v>
      </c>
      <c r="K780" s="6">
        <v>1</v>
      </c>
      <c r="L780" s="6">
        <v>12.88</v>
      </c>
      <c r="M780" s="31" t="str">
        <f t="shared" si="12"/>
        <v>Small</v>
      </c>
    </row>
    <row r="781" spans="8:13" ht="15.75" customHeight="1">
      <c r="H781" s="37">
        <v>43379</v>
      </c>
      <c r="I781" s="6" t="s">
        <v>163</v>
      </c>
      <c r="J781" s="6" t="s">
        <v>157</v>
      </c>
      <c r="K781" s="6">
        <v>1</v>
      </c>
      <c r="L781" s="6">
        <v>12.08</v>
      </c>
      <c r="M781" s="31" t="str">
        <f t="shared" si="12"/>
        <v>Small</v>
      </c>
    </row>
    <row r="782" spans="8:13" ht="15.75" customHeight="1">
      <c r="H782" s="37">
        <v>43463</v>
      </c>
      <c r="I782" s="6" t="s">
        <v>135</v>
      </c>
      <c r="J782" s="6" t="s">
        <v>185</v>
      </c>
      <c r="K782" s="6">
        <v>2</v>
      </c>
      <c r="L782" s="6">
        <v>25.42</v>
      </c>
      <c r="M782" s="31" t="str">
        <f t="shared" si="12"/>
        <v>Small</v>
      </c>
    </row>
    <row r="783" spans="8:13" ht="15.75" customHeight="1">
      <c r="H783" s="37">
        <v>43378</v>
      </c>
      <c r="I783" s="6" t="s">
        <v>141</v>
      </c>
      <c r="J783" s="6" t="s">
        <v>207</v>
      </c>
      <c r="K783" s="6">
        <v>1</v>
      </c>
      <c r="L783" s="6">
        <v>19.420000000000002</v>
      </c>
      <c r="M783" s="31" t="str">
        <f t="shared" si="12"/>
        <v>Small</v>
      </c>
    </row>
    <row r="784" spans="8:13" ht="15.75" customHeight="1">
      <c r="H784" s="37">
        <v>43421</v>
      </c>
      <c r="I784" s="6" t="s">
        <v>158</v>
      </c>
      <c r="J784" s="6" t="s">
        <v>156</v>
      </c>
      <c r="K784" s="6">
        <v>1</v>
      </c>
      <c r="L784" s="6">
        <v>10.14</v>
      </c>
      <c r="M784" s="31" t="str">
        <f t="shared" si="12"/>
        <v>Small</v>
      </c>
    </row>
    <row r="785" spans="8:13" ht="15.75" customHeight="1">
      <c r="H785" s="37">
        <v>43431</v>
      </c>
      <c r="I785" s="6" t="s">
        <v>141</v>
      </c>
      <c r="J785" s="6" t="s">
        <v>167</v>
      </c>
      <c r="K785" s="6">
        <v>3</v>
      </c>
      <c r="L785" s="6">
        <v>58.53</v>
      </c>
      <c r="M785" s="31" t="str">
        <f t="shared" si="12"/>
        <v>Small</v>
      </c>
    </row>
    <row r="786" spans="8:13" ht="15.75" customHeight="1">
      <c r="H786" s="37">
        <v>43145</v>
      </c>
      <c r="I786" s="6" t="s">
        <v>141</v>
      </c>
      <c r="J786" s="6" t="s">
        <v>181</v>
      </c>
      <c r="K786" s="6">
        <v>4</v>
      </c>
      <c r="L786" s="6">
        <v>71.680000000000007</v>
      </c>
      <c r="M786" s="31" t="str">
        <f t="shared" si="12"/>
        <v>Small</v>
      </c>
    </row>
    <row r="787" spans="8:13" ht="15.75" customHeight="1">
      <c r="H787" s="37">
        <v>43383</v>
      </c>
      <c r="I787" s="6" t="s">
        <v>141</v>
      </c>
      <c r="J787" s="6" t="s">
        <v>232</v>
      </c>
      <c r="K787" s="6">
        <v>3</v>
      </c>
      <c r="L787" s="6">
        <v>32.46</v>
      </c>
      <c r="M787" s="31" t="str">
        <f t="shared" si="12"/>
        <v>Small</v>
      </c>
    </row>
    <row r="788" spans="8:13" ht="15.75" customHeight="1">
      <c r="H788" s="37">
        <v>43231</v>
      </c>
      <c r="I788" s="6" t="s">
        <v>165</v>
      </c>
      <c r="J788" s="6" t="s">
        <v>210</v>
      </c>
      <c r="K788" s="6">
        <v>1</v>
      </c>
      <c r="L788" s="6">
        <v>14.2</v>
      </c>
      <c r="M788" s="31" t="str">
        <f t="shared" si="12"/>
        <v>Small</v>
      </c>
    </row>
    <row r="789" spans="8:13" ht="15.75" customHeight="1">
      <c r="H789" s="37">
        <v>43344</v>
      </c>
      <c r="I789" s="6" t="s">
        <v>141</v>
      </c>
      <c r="J789" s="6" t="s">
        <v>156</v>
      </c>
      <c r="K789" s="6">
        <v>1</v>
      </c>
      <c r="L789" s="6">
        <v>18.38</v>
      </c>
      <c r="M789" s="31" t="str">
        <f t="shared" si="12"/>
        <v>Small</v>
      </c>
    </row>
    <row r="790" spans="8:13" ht="15.75" customHeight="1">
      <c r="H790" s="37">
        <v>43463</v>
      </c>
      <c r="I790" s="6" t="s">
        <v>168</v>
      </c>
      <c r="J790" s="6" t="s">
        <v>237</v>
      </c>
      <c r="K790" s="6">
        <v>3</v>
      </c>
      <c r="L790" s="6">
        <v>49.77</v>
      </c>
      <c r="M790" s="31" t="str">
        <f t="shared" si="12"/>
        <v>Small</v>
      </c>
    </row>
    <row r="791" spans="8:13" ht="15.75" customHeight="1">
      <c r="H791" s="37">
        <v>43115</v>
      </c>
      <c r="I791" s="6" t="s">
        <v>163</v>
      </c>
      <c r="J791" s="6" t="s">
        <v>185</v>
      </c>
      <c r="K791" s="6">
        <v>2</v>
      </c>
      <c r="L791" s="6">
        <v>30.7</v>
      </c>
      <c r="M791" s="31" t="str">
        <f t="shared" si="12"/>
        <v>Small</v>
      </c>
    </row>
    <row r="792" spans="8:13" ht="15.75" customHeight="1">
      <c r="H792" s="37">
        <v>43312</v>
      </c>
      <c r="I792" s="6" t="s">
        <v>127</v>
      </c>
      <c r="J792" s="6" t="s">
        <v>241</v>
      </c>
      <c r="K792" s="6">
        <v>1</v>
      </c>
      <c r="L792" s="6">
        <v>11.42</v>
      </c>
      <c r="M792" s="31" t="str">
        <f t="shared" si="12"/>
        <v>Small</v>
      </c>
    </row>
    <row r="793" spans="8:13" ht="15.75" customHeight="1">
      <c r="H793" s="37">
        <v>43322</v>
      </c>
      <c r="I793" s="6" t="s">
        <v>168</v>
      </c>
      <c r="J793" s="6" t="s">
        <v>167</v>
      </c>
      <c r="K793" s="6">
        <v>1</v>
      </c>
      <c r="L793" s="6">
        <v>15.9</v>
      </c>
      <c r="M793" s="31" t="str">
        <f t="shared" si="12"/>
        <v>Small</v>
      </c>
    </row>
    <row r="794" spans="8:13" ht="15.75" customHeight="1">
      <c r="H794" s="37">
        <v>43348</v>
      </c>
      <c r="I794" s="6" t="s">
        <v>198</v>
      </c>
      <c r="J794" s="6" t="s">
        <v>161</v>
      </c>
      <c r="K794" s="6">
        <v>2</v>
      </c>
      <c r="L794" s="6">
        <v>28.62</v>
      </c>
      <c r="M794" s="31" t="str">
        <f t="shared" si="12"/>
        <v>Small</v>
      </c>
    </row>
    <row r="795" spans="8:13" ht="15.75" customHeight="1">
      <c r="H795" s="37">
        <v>43444</v>
      </c>
      <c r="I795" s="6" t="s">
        <v>175</v>
      </c>
      <c r="J795" s="6" t="s">
        <v>182</v>
      </c>
      <c r="K795" s="6">
        <v>2</v>
      </c>
      <c r="L795" s="6">
        <v>20.260000000000002</v>
      </c>
      <c r="M795" s="31" t="str">
        <f t="shared" si="12"/>
        <v>Small</v>
      </c>
    </row>
    <row r="796" spans="8:13" ht="15.75" customHeight="1">
      <c r="H796" s="37">
        <v>43248</v>
      </c>
      <c r="I796" s="6" t="s">
        <v>158</v>
      </c>
      <c r="J796" s="6" t="s">
        <v>156</v>
      </c>
      <c r="K796" s="6">
        <v>2</v>
      </c>
      <c r="L796" s="6">
        <v>38.68</v>
      </c>
      <c r="M796" s="31" t="str">
        <f t="shared" si="12"/>
        <v>Small</v>
      </c>
    </row>
    <row r="797" spans="8:13" ht="15.75" customHeight="1">
      <c r="H797" s="37">
        <v>43221</v>
      </c>
      <c r="I797" s="6" t="s">
        <v>135</v>
      </c>
      <c r="J797" s="6" t="s">
        <v>183</v>
      </c>
      <c r="K797" s="6">
        <v>5</v>
      </c>
      <c r="L797" s="6">
        <v>86.5</v>
      </c>
      <c r="M797" s="31" t="str">
        <f t="shared" si="12"/>
        <v>Small</v>
      </c>
    </row>
    <row r="798" spans="8:13" ht="15.75" customHeight="1">
      <c r="H798" s="37">
        <v>43360</v>
      </c>
      <c r="I798" s="6" t="s">
        <v>135</v>
      </c>
      <c r="J798" s="6" t="s">
        <v>185</v>
      </c>
      <c r="K798" s="6">
        <v>3</v>
      </c>
      <c r="L798" s="6">
        <v>58.32</v>
      </c>
      <c r="M798" s="31" t="str">
        <f t="shared" si="12"/>
        <v>Small</v>
      </c>
    </row>
    <row r="799" spans="8:13" ht="15.75" customHeight="1">
      <c r="H799" s="37">
        <v>43444</v>
      </c>
      <c r="I799" s="6" t="s">
        <v>141</v>
      </c>
      <c r="J799" s="6" t="s">
        <v>215</v>
      </c>
      <c r="K799" s="6">
        <v>5</v>
      </c>
      <c r="L799" s="6">
        <v>73.8</v>
      </c>
      <c r="M799" s="31" t="str">
        <f t="shared" si="12"/>
        <v>Small</v>
      </c>
    </row>
    <row r="800" spans="8:13" ht="15.75" customHeight="1">
      <c r="H800" s="37">
        <v>43290</v>
      </c>
      <c r="I800" s="6" t="s">
        <v>218</v>
      </c>
      <c r="J800" s="6" t="s">
        <v>157</v>
      </c>
      <c r="K800" s="6">
        <v>70</v>
      </c>
      <c r="L800" s="6">
        <v>360.57</v>
      </c>
      <c r="M800" s="31" t="str">
        <f t="shared" si="12"/>
        <v>Large</v>
      </c>
    </row>
    <row r="801" spans="8:13" ht="15.75" customHeight="1">
      <c r="H801" s="37">
        <v>43255</v>
      </c>
      <c r="I801" s="6" t="s">
        <v>168</v>
      </c>
      <c r="J801" s="6" t="s">
        <v>187</v>
      </c>
      <c r="K801" s="6">
        <v>1</v>
      </c>
      <c r="L801" s="6">
        <v>17.809999999999999</v>
      </c>
      <c r="M801" s="31" t="str">
        <f t="shared" si="12"/>
        <v>Small</v>
      </c>
    </row>
    <row r="802" spans="8:13" ht="15.75" customHeight="1">
      <c r="H802" s="37">
        <v>43343</v>
      </c>
      <c r="I802" s="6" t="s">
        <v>168</v>
      </c>
      <c r="J802" s="6" t="s">
        <v>232</v>
      </c>
      <c r="K802" s="6">
        <v>3</v>
      </c>
      <c r="L802" s="6">
        <v>45.78</v>
      </c>
      <c r="M802" s="31" t="str">
        <f t="shared" si="12"/>
        <v>Small</v>
      </c>
    </row>
    <row r="803" spans="8:13" ht="15.75" customHeight="1">
      <c r="H803" s="37">
        <v>43299</v>
      </c>
      <c r="I803" s="6" t="s">
        <v>163</v>
      </c>
      <c r="J803" s="6" t="s">
        <v>194</v>
      </c>
      <c r="K803" s="6">
        <v>1</v>
      </c>
      <c r="L803" s="6">
        <v>11.27</v>
      </c>
      <c r="M803" s="31" t="str">
        <f t="shared" si="12"/>
        <v>Small</v>
      </c>
    </row>
    <row r="804" spans="8:13" ht="15.75" customHeight="1">
      <c r="H804" s="37">
        <v>43316</v>
      </c>
      <c r="I804" s="6" t="s">
        <v>127</v>
      </c>
      <c r="J804" s="6" t="s">
        <v>187</v>
      </c>
      <c r="K804" s="6">
        <v>1</v>
      </c>
      <c r="L804" s="6">
        <v>16.27</v>
      </c>
      <c r="M804" s="31" t="str">
        <f t="shared" si="12"/>
        <v>Small</v>
      </c>
    </row>
    <row r="805" spans="8:13" ht="15.75" customHeight="1">
      <c r="H805" s="37">
        <v>43357</v>
      </c>
      <c r="I805" s="6" t="s">
        <v>158</v>
      </c>
      <c r="J805" s="6" t="s">
        <v>172</v>
      </c>
      <c r="K805" s="6">
        <v>1</v>
      </c>
      <c r="L805" s="6">
        <v>16.329999999999998</v>
      </c>
      <c r="M805" s="31" t="str">
        <f t="shared" si="12"/>
        <v>Small</v>
      </c>
    </row>
    <row r="806" spans="8:13" ht="15.75" customHeight="1">
      <c r="H806" s="37">
        <v>43449</v>
      </c>
      <c r="I806" s="6" t="s">
        <v>160</v>
      </c>
      <c r="J806" s="6" t="s">
        <v>185</v>
      </c>
      <c r="K806" s="6">
        <v>5</v>
      </c>
      <c r="L806" s="6">
        <v>78.459999999999994</v>
      </c>
      <c r="M806" s="31" t="str">
        <f t="shared" si="12"/>
        <v>Small</v>
      </c>
    </row>
    <row r="807" spans="8:13" ht="15.75" customHeight="1">
      <c r="H807" s="37">
        <v>43449</v>
      </c>
      <c r="I807" s="6" t="s">
        <v>158</v>
      </c>
      <c r="J807" s="6" t="s">
        <v>178</v>
      </c>
      <c r="K807" s="6">
        <v>2</v>
      </c>
      <c r="L807" s="6">
        <v>24.4</v>
      </c>
      <c r="M807" s="31" t="str">
        <f t="shared" si="12"/>
        <v>Small</v>
      </c>
    </row>
    <row r="808" spans="8:13" ht="15.75" customHeight="1">
      <c r="H808" s="37">
        <v>43443</v>
      </c>
      <c r="I808" s="6" t="s">
        <v>200</v>
      </c>
      <c r="J808" s="6" t="s">
        <v>217</v>
      </c>
      <c r="K808" s="6">
        <v>58</v>
      </c>
      <c r="L808" s="6">
        <v>444.69</v>
      </c>
      <c r="M808" s="31" t="str">
        <f t="shared" si="12"/>
        <v>Large</v>
      </c>
    </row>
    <row r="809" spans="8:13" ht="15.75" customHeight="1">
      <c r="H809" s="37">
        <v>43439</v>
      </c>
      <c r="I809" s="6" t="s">
        <v>175</v>
      </c>
      <c r="J809" s="6" t="s">
        <v>185</v>
      </c>
      <c r="K809" s="6">
        <v>2</v>
      </c>
      <c r="L809" s="6">
        <v>23.84</v>
      </c>
      <c r="M809" s="31" t="str">
        <f t="shared" si="12"/>
        <v>Small</v>
      </c>
    </row>
    <row r="810" spans="8:13" ht="15.75" customHeight="1">
      <c r="H810" s="37">
        <v>43286</v>
      </c>
      <c r="I810" s="6" t="s">
        <v>158</v>
      </c>
      <c r="J810" s="6" t="s">
        <v>156</v>
      </c>
      <c r="K810" s="6">
        <v>1</v>
      </c>
      <c r="L810" s="6">
        <v>17.72</v>
      </c>
      <c r="M810" s="31" t="str">
        <f t="shared" si="12"/>
        <v>Small</v>
      </c>
    </row>
    <row r="811" spans="8:13" ht="15.75" customHeight="1">
      <c r="H811" s="37">
        <v>43170</v>
      </c>
      <c r="I811" s="6" t="s">
        <v>168</v>
      </c>
      <c r="J811" s="6" t="s">
        <v>157</v>
      </c>
      <c r="K811" s="6">
        <v>1</v>
      </c>
      <c r="L811" s="6">
        <v>14.02</v>
      </c>
      <c r="M811" s="31" t="str">
        <f t="shared" si="12"/>
        <v>Small</v>
      </c>
    </row>
    <row r="812" spans="8:13" ht="15.75" customHeight="1">
      <c r="H812" s="37">
        <v>43398</v>
      </c>
      <c r="I812" s="6" t="s">
        <v>190</v>
      </c>
      <c r="J812" s="6" t="s">
        <v>170</v>
      </c>
      <c r="K812" s="6">
        <v>1</v>
      </c>
      <c r="L812" s="6">
        <v>11.15</v>
      </c>
      <c r="M812" s="31" t="str">
        <f t="shared" si="12"/>
        <v>Small</v>
      </c>
    </row>
    <row r="813" spans="8:13" ht="15.75" customHeight="1">
      <c r="H813" s="37">
        <v>43280</v>
      </c>
      <c r="I813" s="6" t="s">
        <v>160</v>
      </c>
      <c r="J813" s="6" t="s">
        <v>156</v>
      </c>
      <c r="K813" s="6">
        <v>2</v>
      </c>
      <c r="L813" s="6">
        <v>37.799999999999997</v>
      </c>
      <c r="M813" s="31" t="str">
        <f t="shared" si="12"/>
        <v>Small</v>
      </c>
    </row>
    <row r="814" spans="8:13" ht="15.75" customHeight="1">
      <c r="H814" s="37">
        <v>43424</v>
      </c>
      <c r="I814" s="6" t="s">
        <v>175</v>
      </c>
      <c r="J814" s="6" t="s">
        <v>236</v>
      </c>
      <c r="K814" s="6">
        <v>4</v>
      </c>
      <c r="L814" s="6">
        <v>72.8</v>
      </c>
      <c r="M814" s="31" t="str">
        <f t="shared" si="12"/>
        <v>Small</v>
      </c>
    </row>
    <row r="815" spans="8:13" ht="15.75" customHeight="1">
      <c r="H815" s="37">
        <v>43400</v>
      </c>
      <c r="I815" s="6" t="s">
        <v>175</v>
      </c>
      <c r="J815" s="6" t="s">
        <v>156</v>
      </c>
      <c r="K815" s="6">
        <v>2</v>
      </c>
      <c r="L815" s="6">
        <v>25.44</v>
      </c>
      <c r="M815" s="31" t="str">
        <f t="shared" si="12"/>
        <v>Small</v>
      </c>
    </row>
    <row r="816" spans="8:13" ht="15.75" customHeight="1">
      <c r="H816" s="37">
        <v>43436</v>
      </c>
      <c r="I816" s="6" t="s">
        <v>175</v>
      </c>
      <c r="J816" s="6" t="s">
        <v>156</v>
      </c>
      <c r="K816" s="6">
        <v>2</v>
      </c>
      <c r="L816" s="6">
        <v>38.04</v>
      </c>
      <c r="M816" s="31" t="str">
        <f t="shared" si="12"/>
        <v>Small</v>
      </c>
    </row>
    <row r="817" spans="8:13" ht="15.75" customHeight="1">
      <c r="H817" s="37">
        <v>43256</v>
      </c>
      <c r="I817" s="6" t="s">
        <v>141</v>
      </c>
      <c r="J817" s="6" t="s">
        <v>179</v>
      </c>
      <c r="K817" s="6">
        <v>2</v>
      </c>
      <c r="L817" s="6">
        <v>29.42</v>
      </c>
      <c r="M817" s="31" t="str">
        <f t="shared" si="12"/>
        <v>Small</v>
      </c>
    </row>
    <row r="818" spans="8:13" ht="15.75" customHeight="1">
      <c r="H818" s="37">
        <v>43438</v>
      </c>
      <c r="I818" s="6" t="s">
        <v>175</v>
      </c>
      <c r="J818" s="6" t="s">
        <v>178</v>
      </c>
      <c r="K818" s="6">
        <v>2</v>
      </c>
      <c r="L818" s="6">
        <v>37.520000000000003</v>
      </c>
      <c r="M818" s="31" t="str">
        <f t="shared" si="12"/>
        <v>Small</v>
      </c>
    </row>
    <row r="819" spans="8:13" ht="15.75" customHeight="1">
      <c r="H819" s="37">
        <v>43435</v>
      </c>
      <c r="I819" s="6" t="s">
        <v>160</v>
      </c>
      <c r="J819" s="6" t="s">
        <v>156</v>
      </c>
      <c r="K819" s="6">
        <v>1</v>
      </c>
      <c r="L819" s="6">
        <v>19.53</v>
      </c>
      <c r="M819" s="31" t="str">
        <f t="shared" si="12"/>
        <v>Small</v>
      </c>
    </row>
    <row r="820" spans="8:13" ht="15.75" customHeight="1">
      <c r="H820" s="37">
        <v>43357</v>
      </c>
      <c r="I820" s="6" t="s">
        <v>163</v>
      </c>
      <c r="J820" s="6" t="s">
        <v>226</v>
      </c>
      <c r="K820" s="6">
        <v>2</v>
      </c>
      <c r="L820" s="6">
        <v>36.58</v>
      </c>
      <c r="M820" s="31" t="str">
        <f t="shared" si="12"/>
        <v>Small</v>
      </c>
    </row>
    <row r="821" spans="8:13" ht="15.75" customHeight="1">
      <c r="H821" s="37">
        <v>43447</v>
      </c>
      <c r="I821" s="6" t="s">
        <v>175</v>
      </c>
      <c r="J821" s="6" t="s">
        <v>181</v>
      </c>
      <c r="K821" s="6">
        <v>4</v>
      </c>
      <c r="L821" s="6">
        <v>44.6</v>
      </c>
      <c r="M821" s="31" t="str">
        <f t="shared" si="12"/>
        <v>Small</v>
      </c>
    </row>
    <row r="822" spans="8:13" ht="15.75" customHeight="1">
      <c r="H822" s="37">
        <v>43160</v>
      </c>
      <c r="I822" s="6" t="s">
        <v>223</v>
      </c>
      <c r="J822" s="6" t="s">
        <v>196</v>
      </c>
      <c r="K822" s="6">
        <v>4</v>
      </c>
      <c r="L822" s="6">
        <v>47.04</v>
      </c>
      <c r="M822" s="31" t="str">
        <f t="shared" si="12"/>
        <v>Small</v>
      </c>
    </row>
    <row r="823" spans="8:13" ht="15.75" customHeight="1">
      <c r="H823" s="37">
        <v>43161</v>
      </c>
      <c r="I823" s="6" t="s">
        <v>171</v>
      </c>
      <c r="J823" s="6" t="s">
        <v>172</v>
      </c>
      <c r="K823" s="6">
        <v>2</v>
      </c>
      <c r="L823" s="6">
        <v>28.94</v>
      </c>
      <c r="M823" s="31" t="str">
        <f t="shared" si="12"/>
        <v>Small</v>
      </c>
    </row>
    <row r="824" spans="8:13" ht="15.75" customHeight="1">
      <c r="H824" s="37">
        <v>43416</v>
      </c>
      <c r="I824" s="6" t="s">
        <v>163</v>
      </c>
      <c r="J824" s="6" t="s">
        <v>156</v>
      </c>
      <c r="K824" s="6">
        <v>1</v>
      </c>
      <c r="L824" s="6">
        <v>10.45</v>
      </c>
      <c r="M824" s="31" t="str">
        <f t="shared" si="12"/>
        <v>Small</v>
      </c>
    </row>
    <row r="825" spans="8:13" ht="15.75" customHeight="1">
      <c r="H825" s="37">
        <v>43323</v>
      </c>
      <c r="I825" s="6" t="s">
        <v>127</v>
      </c>
      <c r="J825" s="6" t="s">
        <v>207</v>
      </c>
      <c r="K825" s="6">
        <v>2</v>
      </c>
      <c r="L825" s="6">
        <v>20.8</v>
      </c>
      <c r="M825" s="31" t="str">
        <f t="shared" si="12"/>
        <v>Small</v>
      </c>
    </row>
    <row r="826" spans="8:13" ht="15.75" customHeight="1">
      <c r="H826" s="37">
        <v>43422</v>
      </c>
      <c r="I826" s="6" t="s">
        <v>158</v>
      </c>
      <c r="J826" s="6" t="s">
        <v>156</v>
      </c>
      <c r="K826" s="6">
        <v>6</v>
      </c>
      <c r="L826" s="6">
        <v>117.85</v>
      </c>
      <c r="M826" s="31" t="str">
        <f t="shared" si="12"/>
        <v>Small</v>
      </c>
    </row>
    <row r="827" spans="8:13" ht="15.75" customHeight="1">
      <c r="H827" s="37">
        <v>43115</v>
      </c>
      <c r="I827" s="6" t="s">
        <v>141</v>
      </c>
      <c r="J827" s="6" t="s">
        <v>182</v>
      </c>
      <c r="K827" s="6">
        <v>2</v>
      </c>
      <c r="L827" s="6">
        <v>30.76</v>
      </c>
      <c r="M827" s="31" t="str">
        <f t="shared" si="12"/>
        <v>Small</v>
      </c>
    </row>
    <row r="828" spans="8:13" ht="15.75" customHeight="1">
      <c r="H828" s="37">
        <v>43148</v>
      </c>
      <c r="I828" s="6" t="s">
        <v>135</v>
      </c>
      <c r="J828" s="6" t="s">
        <v>184</v>
      </c>
      <c r="K828" s="6">
        <v>1</v>
      </c>
      <c r="L828" s="6">
        <v>18.61</v>
      </c>
      <c r="M828" s="31" t="str">
        <f t="shared" si="12"/>
        <v>Small</v>
      </c>
    </row>
    <row r="829" spans="8:13" ht="15.75" customHeight="1">
      <c r="H829" s="37">
        <v>43155</v>
      </c>
      <c r="I829" s="6" t="s">
        <v>198</v>
      </c>
      <c r="J829" s="6" t="s">
        <v>226</v>
      </c>
      <c r="K829" s="6">
        <v>6</v>
      </c>
      <c r="L829" s="6">
        <v>92.04</v>
      </c>
      <c r="M829" s="31" t="str">
        <f t="shared" si="12"/>
        <v>Small</v>
      </c>
    </row>
    <row r="830" spans="8:13" ht="15.75" customHeight="1">
      <c r="H830" s="37">
        <v>43284</v>
      </c>
      <c r="I830" s="6" t="s">
        <v>200</v>
      </c>
      <c r="J830" s="6" t="s">
        <v>176</v>
      </c>
      <c r="K830" s="6">
        <v>3</v>
      </c>
      <c r="L830" s="6">
        <v>44.64</v>
      </c>
      <c r="M830" s="31" t="str">
        <f t="shared" si="12"/>
        <v>Small</v>
      </c>
    </row>
    <row r="831" spans="8:13" ht="15.75" customHeight="1">
      <c r="H831" s="37">
        <v>43338</v>
      </c>
      <c r="I831" s="6" t="s">
        <v>158</v>
      </c>
      <c r="J831" s="6" t="s">
        <v>232</v>
      </c>
      <c r="K831" s="6">
        <v>1</v>
      </c>
      <c r="L831" s="6">
        <v>14.5</v>
      </c>
      <c r="M831" s="31" t="str">
        <f t="shared" si="12"/>
        <v>Small</v>
      </c>
    </row>
    <row r="832" spans="8:13" ht="15.75" customHeight="1">
      <c r="H832" s="37">
        <v>43235</v>
      </c>
      <c r="I832" s="6" t="s">
        <v>141</v>
      </c>
      <c r="J832" s="6" t="s">
        <v>241</v>
      </c>
      <c r="K832" s="6">
        <v>2</v>
      </c>
      <c r="L832" s="6">
        <v>38.78</v>
      </c>
      <c r="M832" s="31" t="str">
        <f t="shared" si="12"/>
        <v>Small</v>
      </c>
    </row>
    <row r="833" spans="8:13" ht="15.75" customHeight="1">
      <c r="H833" s="37">
        <v>43235</v>
      </c>
      <c r="I833" s="6" t="s">
        <v>190</v>
      </c>
      <c r="J833" s="6" t="s">
        <v>185</v>
      </c>
      <c r="K833" s="6">
        <v>1</v>
      </c>
      <c r="L833" s="6">
        <v>15.09</v>
      </c>
      <c r="M833" s="31" t="str">
        <f t="shared" si="12"/>
        <v>Small</v>
      </c>
    </row>
    <row r="834" spans="8:13" ht="15.75" customHeight="1">
      <c r="H834" s="37">
        <v>43234</v>
      </c>
      <c r="I834" s="6" t="s">
        <v>201</v>
      </c>
      <c r="J834" s="6" t="s">
        <v>219</v>
      </c>
      <c r="K834" s="6">
        <v>1</v>
      </c>
      <c r="L834" s="6">
        <v>18.09</v>
      </c>
      <c r="M834" s="31" t="str">
        <f t="shared" si="12"/>
        <v>Small</v>
      </c>
    </row>
    <row r="835" spans="8:13" ht="15.75" customHeight="1">
      <c r="H835" s="37">
        <v>43458</v>
      </c>
      <c r="I835" s="6" t="s">
        <v>141</v>
      </c>
      <c r="J835" s="6" t="s">
        <v>210</v>
      </c>
      <c r="K835" s="6">
        <v>1</v>
      </c>
      <c r="L835" s="6">
        <v>16.440000000000001</v>
      </c>
      <c r="M835" s="31" t="str">
        <f t="shared" si="12"/>
        <v>Small</v>
      </c>
    </row>
    <row r="836" spans="8:13" ht="15.75" customHeight="1">
      <c r="H836" s="37">
        <v>43464</v>
      </c>
      <c r="I836" s="6" t="s">
        <v>141</v>
      </c>
      <c r="J836" s="6" t="s">
        <v>194</v>
      </c>
      <c r="K836" s="6">
        <v>1</v>
      </c>
      <c r="L836" s="6">
        <v>16.47</v>
      </c>
      <c r="M836" s="31" t="str">
        <f t="shared" si="12"/>
        <v>Small</v>
      </c>
    </row>
    <row r="837" spans="8:13" ht="15.75" customHeight="1">
      <c r="H837" s="37">
        <v>43353</v>
      </c>
      <c r="I837" s="6" t="s">
        <v>190</v>
      </c>
      <c r="J837" s="6" t="s">
        <v>185</v>
      </c>
      <c r="K837" s="6">
        <v>1</v>
      </c>
      <c r="L837" s="6">
        <v>16.239999999999998</v>
      </c>
      <c r="M837" s="31" t="str">
        <f t="shared" si="12"/>
        <v>Small</v>
      </c>
    </row>
    <row r="838" spans="8:13" ht="15.75" customHeight="1">
      <c r="H838" s="37">
        <v>43410</v>
      </c>
      <c r="I838" s="6" t="s">
        <v>198</v>
      </c>
      <c r="J838" s="6" t="s">
        <v>172</v>
      </c>
      <c r="K838" s="6">
        <v>1</v>
      </c>
      <c r="L838" s="6">
        <v>16.010000000000002</v>
      </c>
      <c r="M838" s="31" t="str">
        <f t="shared" si="12"/>
        <v>Small</v>
      </c>
    </row>
    <row r="839" spans="8:13" ht="15.75" customHeight="1">
      <c r="H839" s="37">
        <v>43173</v>
      </c>
      <c r="I839" s="6" t="s">
        <v>158</v>
      </c>
      <c r="J839" s="6" t="s">
        <v>169</v>
      </c>
      <c r="K839" s="6">
        <v>2</v>
      </c>
      <c r="L839" s="6">
        <v>31.64</v>
      </c>
      <c r="M839" s="31" t="str">
        <f t="shared" si="12"/>
        <v>Small</v>
      </c>
    </row>
    <row r="840" spans="8:13" ht="15.75" customHeight="1">
      <c r="H840" s="37">
        <v>43111</v>
      </c>
      <c r="I840" s="6" t="s">
        <v>163</v>
      </c>
      <c r="J840" s="6" t="s">
        <v>205</v>
      </c>
      <c r="K840" s="6">
        <v>1</v>
      </c>
      <c r="L840" s="6">
        <v>14.13</v>
      </c>
      <c r="M840" s="31" t="str">
        <f t="shared" ref="M840:M903" si="13">IF(L840&gt;250,"Large","Small")</f>
        <v>Small</v>
      </c>
    </row>
    <row r="841" spans="8:13" ht="15.75" customHeight="1">
      <c r="H841" s="37">
        <v>43102</v>
      </c>
      <c r="I841" s="6" t="s">
        <v>158</v>
      </c>
      <c r="J841" s="6" t="s">
        <v>210</v>
      </c>
      <c r="K841" s="6">
        <v>1</v>
      </c>
      <c r="L841" s="6">
        <v>11.19</v>
      </c>
      <c r="M841" s="31" t="str">
        <f t="shared" si="13"/>
        <v>Small</v>
      </c>
    </row>
    <row r="842" spans="8:13" ht="15.75" customHeight="1">
      <c r="H842" s="37">
        <v>43427</v>
      </c>
      <c r="I842" s="6" t="s">
        <v>190</v>
      </c>
      <c r="J842" s="6" t="s">
        <v>194</v>
      </c>
      <c r="K842" s="6">
        <v>4</v>
      </c>
      <c r="L842" s="6">
        <v>75.680000000000007</v>
      </c>
      <c r="M842" s="31" t="str">
        <f t="shared" si="13"/>
        <v>Small</v>
      </c>
    </row>
    <row r="843" spans="8:13" ht="15.75" customHeight="1">
      <c r="H843" s="37">
        <v>43279</v>
      </c>
      <c r="I843" s="6" t="s">
        <v>160</v>
      </c>
      <c r="J843" s="6" t="s">
        <v>157</v>
      </c>
      <c r="K843" s="6">
        <v>3</v>
      </c>
      <c r="L843" s="6">
        <v>46.53</v>
      </c>
      <c r="M843" s="31" t="str">
        <f t="shared" si="13"/>
        <v>Small</v>
      </c>
    </row>
    <row r="844" spans="8:13" ht="15.75" customHeight="1">
      <c r="H844" s="37">
        <v>43336</v>
      </c>
      <c r="I844" s="6" t="s">
        <v>168</v>
      </c>
      <c r="J844" s="6" t="s">
        <v>156</v>
      </c>
      <c r="K844" s="6">
        <v>28</v>
      </c>
      <c r="L844" s="6">
        <v>281.33999999999997</v>
      </c>
      <c r="M844" s="31" t="str">
        <f t="shared" si="13"/>
        <v>Large</v>
      </c>
    </row>
    <row r="845" spans="8:13" ht="15.75" customHeight="1">
      <c r="H845" s="37">
        <v>43425</v>
      </c>
      <c r="I845" s="6" t="s">
        <v>190</v>
      </c>
      <c r="J845" s="6" t="s">
        <v>173</v>
      </c>
      <c r="K845" s="6">
        <v>36</v>
      </c>
      <c r="L845" s="6">
        <v>420.94</v>
      </c>
      <c r="M845" s="31" t="str">
        <f t="shared" si="13"/>
        <v>Large</v>
      </c>
    </row>
    <row r="846" spans="8:13" ht="15.75" customHeight="1">
      <c r="H846" s="37">
        <v>43427</v>
      </c>
      <c r="I846" s="6" t="s">
        <v>163</v>
      </c>
      <c r="J846" s="6" t="s">
        <v>203</v>
      </c>
      <c r="K846" s="6">
        <v>4</v>
      </c>
      <c r="L846" s="6">
        <v>49.88</v>
      </c>
      <c r="M846" s="31" t="str">
        <f t="shared" si="13"/>
        <v>Small</v>
      </c>
    </row>
    <row r="847" spans="8:13" ht="15.75" customHeight="1">
      <c r="H847" s="37">
        <v>43443</v>
      </c>
      <c r="I847" s="6" t="s">
        <v>171</v>
      </c>
      <c r="J847" s="6" t="s">
        <v>219</v>
      </c>
      <c r="K847" s="6">
        <v>2</v>
      </c>
      <c r="L847" s="6">
        <v>25.98</v>
      </c>
      <c r="M847" s="31" t="str">
        <f t="shared" si="13"/>
        <v>Small</v>
      </c>
    </row>
    <row r="848" spans="8:13" ht="15.75" customHeight="1">
      <c r="H848" s="37">
        <v>43451</v>
      </c>
      <c r="I848" s="6" t="s">
        <v>168</v>
      </c>
      <c r="J848" s="6" t="s">
        <v>167</v>
      </c>
      <c r="K848" s="6">
        <v>3</v>
      </c>
      <c r="L848" s="6">
        <v>33.72</v>
      </c>
      <c r="M848" s="31" t="str">
        <f t="shared" si="13"/>
        <v>Small</v>
      </c>
    </row>
    <row r="849" spans="8:13" ht="15.75" customHeight="1">
      <c r="H849" s="37">
        <v>43230</v>
      </c>
      <c r="I849" s="6" t="s">
        <v>160</v>
      </c>
      <c r="J849" s="6" t="s">
        <v>237</v>
      </c>
      <c r="K849" s="6">
        <v>4</v>
      </c>
      <c r="L849" s="6">
        <v>74.36</v>
      </c>
      <c r="M849" s="31" t="str">
        <f t="shared" si="13"/>
        <v>Small</v>
      </c>
    </row>
    <row r="850" spans="8:13" ht="15.75" customHeight="1">
      <c r="H850" s="37">
        <v>43158</v>
      </c>
      <c r="I850" s="6" t="s">
        <v>135</v>
      </c>
      <c r="J850" s="6" t="s">
        <v>239</v>
      </c>
      <c r="K850" s="6">
        <v>2</v>
      </c>
      <c r="L850" s="6">
        <v>21.7</v>
      </c>
      <c r="M850" s="31" t="str">
        <f t="shared" si="13"/>
        <v>Small</v>
      </c>
    </row>
    <row r="851" spans="8:13" ht="15.75" customHeight="1">
      <c r="H851" s="37">
        <v>43169</v>
      </c>
      <c r="I851" s="6" t="s">
        <v>218</v>
      </c>
      <c r="J851" s="6" t="s">
        <v>194</v>
      </c>
      <c r="K851" s="6">
        <v>2</v>
      </c>
      <c r="L851" s="6">
        <v>22.5</v>
      </c>
      <c r="M851" s="31" t="str">
        <f t="shared" si="13"/>
        <v>Small</v>
      </c>
    </row>
    <row r="852" spans="8:13" ht="15.75" customHeight="1">
      <c r="H852" s="37">
        <v>43127</v>
      </c>
      <c r="I852" s="6" t="s">
        <v>168</v>
      </c>
      <c r="J852" s="6" t="s">
        <v>194</v>
      </c>
      <c r="K852" s="6">
        <v>48</v>
      </c>
      <c r="L852" s="6">
        <v>431.76</v>
      </c>
      <c r="M852" s="31" t="str">
        <f t="shared" si="13"/>
        <v>Large</v>
      </c>
    </row>
    <row r="853" spans="8:13" ht="15.75" customHeight="1">
      <c r="H853" s="37">
        <v>43245</v>
      </c>
      <c r="I853" s="6" t="s">
        <v>175</v>
      </c>
      <c r="J853" s="6" t="s">
        <v>184</v>
      </c>
      <c r="K853" s="6">
        <v>24</v>
      </c>
      <c r="L853" s="6">
        <v>231.6</v>
      </c>
      <c r="M853" s="31" t="str">
        <f t="shared" si="13"/>
        <v>Small</v>
      </c>
    </row>
    <row r="854" spans="8:13" ht="15.75" customHeight="1">
      <c r="H854" s="37">
        <v>43311</v>
      </c>
      <c r="I854" s="6" t="s">
        <v>160</v>
      </c>
      <c r="J854" s="6" t="s">
        <v>184</v>
      </c>
      <c r="K854" s="6">
        <v>1</v>
      </c>
      <c r="L854" s="6">
        <v>12.85</v>
      </c>
      <c r="M854" s="31" t="str">
        <f t="shared" si="13"/>
        <v>Small</v>
      </c>
    </row>
    <row r="855" spans="8:13" ht="15.75" customHeight="1">
      <c r="H855" s="37">
        <v>43160</v>
      </c>
      <c r="I855" s="6" t="s">
        <v>141</v>
      </c>
      <c r="J855" s="6" t="s">
        <v>156</v>
      </c>
      <c r="K855" s="6">
        <v>4</v>
      </c>
      <c r="L855" s="6">
        <v>66.84</v>
      </c>
      <c r="M855" s="31" t="str">
        <f t="shared" si="13"/>
        <v>Small</v>
      </c>
    </row>
    <row r="856" spans="8:13" ht="15.75" customHeight="1">
      <c r="H856" s="37">
        <v>43323</v>
      </c>
      <c r="I856" s="6" t="s">
        <v>175</v>
      </c>
      <c r="J856" s="6" t="s">
        <v>156</v>
      </c>
      <c r="K856" s="6">
        <v>2</v>
      </c>
      <c r="L856" s="6">
        <v>31.88</v>
      </c>
      <c r="M856" s="31" t="str">
        <f t="shared" si="13"/>
        <v>Small</v>
      </c>
    </row>
    <row r="857" spans="8:13" ht="15.75" customHeight="1">
      <c r="H857" s="37">
        <v>43418</v>
      </c>
      <c r="I857" s="6" t="s">
        <v>163</v>
      </c>
      <c r="J857" s="6" t="s">
        <v>156</v>
      </c>
      <c r="K857" s="6">
        <v>50</v>
      </c>
      <c r="L857" s="6">
        <v>441.49</v>
      </c>
      <c r="M857" s="31" t="str">
        <f t="shared" si="13"/>
        <v>Large</v>
      </c>
    </row>
    <row r="858" spans="8:13" ht="15.75" customHeight="1">
      <c r="H858" s="37">
        <v>43178</v>
      </c>
      <c r="I858" s="6" t="s">
        <v>175</v>
      </c>
      <c r="J858" s="6" t="s">
        <v>206</v>
      </c>
      <c r="K858" s="6">
        <v>4</v>
      </c>
      <c r="L858" s="6">
        <v>44</v>
      </c>
      <c r="M858" s="31" t="str">
        <f t="shared" si="13"/>
        <v>Small</v>
      </c>
    </row>
    <row r="859" spans="8:13" ht="15.75" customHeight="1">
      <c r="H859" s="37">
        <v>43392</v>
      </c>
      <c r="I859" s="6" t="s">
        <v>168</v>
      </c>
      <c r="J859" s="6" t="s">
        <v>156</v>
      </c>
      <c r="K859" s="6">
        <v>1</v>
      </c>
      <c r="L859" s="6">
        <v>19.14</v>
      </c>
      <c r="M859" s="31" t="str">
        <f t="shared" si="13"/>
        <v>Small</v>
      </c>
    </row>
    <row r="860" spans="8:13" ht="15.75" customHeight="1">
      <c r="H860" s="37">
        <v>43439</v>
      </c>
      <c r="I860" s="6" t="s">
        <v>158</v>
      </c>
      <c r="J860" s="6" t="s">
        <v>180</v>
      </c>
      <c r="K860" s="6">
        <v>2</v>
      </c>
      <c r="L860" s="6">
        <v>34.700000000000003</v>
      </c>
      <c r="M860" s="31" t="str">
        <f t="shared" si="13"/>
        <v>Small</v>
      </c>
    </row>
    <row r="861" spans="8:13" ht="15.75" customHeight="1">
      <c r="H861" s="37">
        <v>43437</v>
      </c>
      <c r="I861" s="6" t="s">
        <v>141</v>
      </c>
      <c r="J861" s="6" t="s">
        <v>209</v>
      </c>
      <c r="K861" s="6">
        <v>4</v>
      </c>
      <c r="L861" s="6">
        <v>73.28</v>
      </c>
      <c r="M861" s="31" t="str">
        <f t="shared" si="13"/>
        <v>Small</v>
      </c>
    </row>
    <row r="862" spans="8:13" ht="15.75" customHeight="1">
      <c r="H862" s="37">
        <v>43341</v>
      </c>
      <c r="I862" s="6" t="s">
        <v>190</v>
      </c>
      <c r="J862" s="6" t="s">
        <v>202</v>
      </c>
      <c r="K862" s="6">
        <v>1</v>
      </c>
      <c r="L862" s="6">
        <v>14.24</v>
      </c>
      <c r="M862" s="31" t="str">
        <f t="shared" si="13"/>
        <v>Small</v>
      </c>
    </row>
    <row r="863" spans="8:13" ht="15.75" customHeight="1">
      <c r="H863" s="37">
        <v>43347</v>
      </c>
      <c r="I863" s="6" t="s">
        <v>193</v>
      </c>
      <c r="J863" s="6" t="s">
        <v>220</v>
      </c>
      <c r="K863" s="6">
        <v>42</v>
      </c>
      <c r="L863" s="6">
        <v>440.82</v>
      </c>
      <c r="M863" s="31" t="str">
        <f t="shared" si="13"/>
        <v>Large</v>
      </c>
    </row>
    <row r="864" spans="8:13" ht="15.75" customHeight="1">
      <c r="H864" s="37">
        <v>43428</v>
      </c>
      <c r="I864" s="6" t="s">
        <v>135</v>
      </c>
      <c r="J864" s="6" t="s">
        <v>184</v>
      </c>
      <c r="K864" s="6">
        <v>2</v>
      </c>
      <c r="L864" s="6">
        <v>39.9</v>
      </c>
      <c r="M864" s="31" t="str">
        <f t="shared" si="13"/>
        <v>Small</v>
      </c>
    </row>
    <row r="865" spans="8:13" ht="15.75" customHeight="1">
      <c r="H865" s="37">
        <v>43106</v>
      </c>
      <c r="I865" s="6" t="s">
        <v>168</v>
      </c>
      <c r="J865" s="6" t="s">
        <v>191</v>
      </c>
      <c r="K865" s="6">
        <v>35</v>
      </c>
      <c r="L865" s="6">
        <v>334.65</v>
      </c>
      <c r="M865" s="31" t="str">
        <f t="shared" si="13"/>
        <v>Large</v>
      </c>
    </row>
    <row r="866" spans="8:13" ht="15.75" customHeight="1">
      <c r="H866" s="37">
        <v>43389</v>
      </c>
      <c r="I866" s="6" t="s">
        <v>158</v>
      </c>
      <c r="J866" s="6" t="s">
        <v>170</v>
      </c>
      <c r="K866" s="6">
        <v>3</v>
      </c>
      <c r="L866" s="6">
        <v>51.45</v>
      </c>
      <c r="M866" s="31" t="str">
        <f t="shared" si="13"/>
        <v>Small</v>
      </c>
    </row>
    <row r="867" spans="8:13" ht="15.75" customHeight="1">
      <c r="H867" s="37">
        <v>43181</v>
      </c>
      <c r="I867" s="6" t="s">
        <v>190</v>
      </c>
      <c r="J867" s="6" t="s">
        <v>185</v>
      </c>
      <c r="K867" s="6">
        <v>2</v>
      </c>
      <c r="L867" s="6">
        <v>33.659999999999997</v>
      </c>
      <c r="M867" s="31" t="str">
        <f t="shared" si="13"/>
        <v>Small</v>
      </c>
    </row>
    <row r="868" spans="8:13" ht="15.75" customHeight="1">
      <c r="H868" s="37">
        <v>43199</v>
      </c>
      <c r="I868" s="6" t="s">
        <v>135</v>
      </c>
      <c r="J868" s="6" t="s">
        <v>203</v>
      </c>
      <c r="K868" s="6">
        <v>24</v>
      </c>
      <c r="L868" s="6">
        <v>169.88</v>
      </c>
      <c r="M868" s="31" t="str">
        <f t="shared" si="13"/>
        <v>Small</v>
      </c>
    </row>
    <row r="869" spans="8:13" ht="15.75" customHeight="1">
      <c r="H869" s="37">
        <v>43103</v>
      </c>
      <c r="I869" s="6" t="s">
        <v>218</v>
      </c>
      <c r="J869" s="6" t="s">
        <v>212</v>
      </c>
      <c r="K869" s="6">
        <v>2</v>
      </c>
      <c r="L869" s="6">
        <v>37.08</v>
      </c>
      <c r="M869" s="31" t="str">
        <f t="shared" si="13"/>
        <v>Small</v>
      </c>
    </row>
    <row r="870" spans="8:13" ht="15.75" customHeight="1">
      <c r="H870" s="37">
        <v>43465</v>
      </c>
      <c r="I870" s="6" t="s">
        <v>168</v>
      </c>
      <c r="J870" s="6" t="s">
        <v>156</v>
      </c>
      <c r="K870" s="6">
        <v>1</v>
      </c>
      <c r="L870" s="6">
        <v>19.329999999999998</v>
      </c>
      <c r="M870" s="31" t="str">
        <f t="shared" si="13"/>
        <v>Small</v>
      </c>
    </row>
    <row r="871" spans="8:13" ht="15.75" customHeight="1">
      <c r="H871" s="37">
        <v>43408</v>
      </c>
      <c r="I871" s="6" t="s">
        <v>171</v>
      </c>
      <c r="J871" s="6" t="s">
        <v>187</v>
      </c>
      <c r="K871" s="6">
        <v>1</v>
      </c>
      <c r="L871" s="6">
        <v>11.01</v>
      </c>
      <c r="M871" s="31" t="str">
        <f t="shared" si="13"/>
        <v>Small</v>
      </c>
    </row>
    <row r="872" spans="8:13" ht="15.75" customHeight="1">
      <c r="H872" s="37">
        <v>43275</v>
      </c>
      <c r="I872" s="6" t="s">
        <v>141</v>
      </c>
      <c r="J872" s="6" t="s">
        <v>172</v>
      </c>
      <c r="K872" s="6">
        <v>5</v>
      </c>
      <c r="L872" s="6">
        <v>85.24</v>
      </c>
      <c r="M872" s="31" t="str">
        <f t="shared" si="13"/>
        <v>Small</v>
      </c>
    </row>
    <row r="873" spans="8:13" ht="15.75" customHeight="1">
      <c r="H873" s="37">
        <v>43201</v>
      </c>
      <c r="I873" s="6" t="s">
        <v>190</v>
      </c>
      <c r="J873" s="6" t="s">
        <v>185</v>
      </c>
      <c r="K873" s="6">
        <v>1</v>
      </c>
      <c r="L873" s="6">
        <v>18.03</v>
      </c>
      <c r="M873" s="31" t="str">
        <f t="shared" si="13"/>
        <v>Small</v>
      </c>
    </row>
    <row r="874" spans="8:13" ht="15.75" customHeight="1">
      <c r="H874" s="37">
        <v>43344</v>
      </c>
      <c r="I874" s="6" t="s">
        <v>135</v>
      </c>
      <c r="J874" s="6" t="s">
        <v>197</v>
      </c>
      <c r="K874" s="6">
        <v>4</v>
      </c>
      <c r="L874" s="6">
        <v>74.52</v>
      </c>
      <c r="M874" s="31" t="str">
        <f t="shared" si="13"/>
        <v>Small</v>
      </c>
    </row>
    <row r="875" spans="8:13" ht="15.75" customHeight="1">
      <c r="H875" s="37">
        <v>43252</v>
      </c>
      <c r="I875" s="6" t="s">
        <v>168</v>
      </c>
      <c r="J875" s="6" t="s">
        <v>156</v>
      </c>
      <c r="K875" s="6">
        <v>2</v>
      </c>
      <c r="L875" s="6">
        <v>38.28</v>
      </c>
      <c r="M875" s="31" t="str">
        <f t="shared" si="13"/>
        <v>Small</v>
      </c>
    </row>
    <row r="876" spans="8:13" ht="15.75" customHeight="1">
      <c r="H876" s="37">
        <v>43306</v>
      </c>
      <c r="I876" s="6" t="s">
        <v>158</v>
      </c>
      <c r="J876" s="6" t="s">
        <v>204</v>
      </c>
      <c r="K876" s="6">
        <v>1</v>
      </c>
      <c r="L876" s="6">
        <v>15.8</v>
      </c>
      <c r="M876" s="31" t="str">
        <f t="shared" si="13"/>
        <v>Small</v>
      </c>
    </row>
    <row r="877" spans="8:13" ht="15.75" customHeight="1">
      <c r="H877" s="37">
        <v>43172</v>
      </c>
      <c r="I877" s="6" t="s">
        <v>171</v>
      </c>
      <c r="J877" s="6" t="s">
        <v>184</v>
      </c>
      <c r="K877" s="6">
        <v>1</v>
      </c>
      <c r="L877" s="6">
        <v>16.68</v>
      </c>
      <c r="M877" s="31" t="str">
        <f t="shared" si="13"/>
        <v>Small</v>
      </c>
    </row>
    <row r="878" spans="8:13" ht="15.75" customHeight="1">
      <c r="H878" s="37">
        <v>43254</v>
      </c>
      <c r="I878" s="6" t="s">
        <v>175</v>
      </c>
      <c r="J878" s="6" t="s">
        <v>187</v>
      </c>
      <c r="K878" s="6">
        <v>4</v>
      </c>
      <c r="L878" s="6">
        <v>60.6</v>
      </c>
      <c r="M878" s="31" t="str">
        <f t="shared" si="13"/>
        <v>Small</v>
      </c>
    </row>
    <row r="879" spans="8:13" ht="15.75" customHeight="1">
      <c r="H879" s="37">
        <v>43185</v>
      </c>
      <c r="I879" s="6" t="s">
        <v>135</v>
      </c>
      <c r="J879" s="6" t="s">
        <v>192</v>
      </c>
      <c r="K879" s="6">
        <v>1</v>
      </c>
      <c r="L879" s="6">
        <v>11.12</v>
      </c>
      <c r="M879" s="31" t="str">
        <f t="shared" si="13"/>
        <v>Small</v>
      </c>
    </row>
    <row r="880" spans="8:13" ht="15.75" customHeight="1">
      <c r="H880" s="37">
        <v>43112</v>
      </c>
      <c r="I880" s="6" t="s">
        <v>198</v>
      </c>
      <c r="J880" s="6" t="s">
        <v>233</v>
      </c>
      <c r="K880" s="6">
        <v>3</v>
      </c>
      <c r="L880" s="6">
        <v>33.659999999999997</v>
      </c>
      <c r="M880" s="31" t="str">
        <f t="shared" si="13"/>
        <v>Small</v>
      </c>
    </row>
    <row r="881" spans="8:13" ht="15.75" customHeight="1">
      <c r="H881" s="37">
        <v>43424</v>
      </c>
      <c r="I881" s="6" t="s">
        <v>165</v>
      </c>
      <c r="J881" s="6" t="s">
        <v>156</v>
      </c>
      <c r="K881" s="6">
        <v>50</v>
      </c>
      <c r="L881" s="6">
        <v>442.02</v>
      </c>
      <c r="M881" s="31" t="str">
        <f t="shared" si="13"/>
        <v>Large</v>
      </c>
    </row>
    <row r="882" spans="8:13" ht="15.75" customHeight="1">
      <c r="H882" s="37">
        <v>43405</v>
      </c>
      <c r="I882" s="6" t="s">
        <v>175</v>
      </c>
      <c r="J882" s="6" t="s">
        <v>185</v>
      </c>
      <c r="K882" s="6">
        <v>3</v>
      </c>
      <c r="L882" s="6">
        <v>49.32</v>
      </c>
      <c r="M882" s="31" t="str">
        <f t="shared" si="13"/>
        <v>Small</v>
      </c>
    </row>
    <row r="883" spans="8:13" ht="15.75" customHeight="1">
      <c r="H883" s="37">
        <v>43432</v>
      </c>
      <c r="I883" s="6" t="s">
        <v>135</v>
      </c>
      <c r="J883" s="6" t="s">
        <v>184</v>
      </c>
      <c r="K883" s="6">
        <v>1</v>
      </c>
      <c r="L883" s="6">
        <v>12.45</v>
      </c>
      <c r="M883" s="31" t="str">
        <f t="shared" si="13"/>
        <v>Small</v>
      </c>
    </row>
    <row r="884" spans="8:13" ht="15.75" customHeight="1">
      <c r="H884" s="37">
        <v>43224</v>
      </c>
      <c r="I884" s="6" t="s">
        <v>224</v>
      </c>
      <c r="J884" s="6" t="s">
        <v>217</v>
      </c>
      <c r="K884" s="6">
        <v>2</v>
      </c>
      <c r="L884" s="6">
        <v>27.76</v>
      </c>
      <c r="M884" s="31" t="str">
        <f t="shared" si="13"/>
        <v>Small</v>
      </c>
    </row>
    <row r="885" spans="8:13" ht="15.75" customHeight="1">
      <c r="H885" s="37">
        <v>43403</v>
      </c>
      <c r="I885" s="6" t="s">
        <v>175</v>
      </c>
      <c r="J885" s="6" t="s">
        <v>184</v>
      </c>
      <c r="K885" s="6">
        <v>3</v>
      </c>
      <c r="L885" s="6">
        <v>39.81</v>
      </c>
      <c r="M885" s="31" t="str">
        <f t="shared" si="13"/>
        <v>Small</v>
      </c>
    </row>
    <row r="886" spans="8:13" ht="15.75" customHeight="1">
      <c r="H886" s="37">
        <v>43380</v>
      </c>
      <c r="I886" s="6" t="s">
        <v>141</v>
      </c>
      <c r="J886" s="6" t="s">
        <v>194</v>
      </c>
      <c r="K886" s="6">
        <v>1</v>
      </c>
      <c r="L886" s="6">
        <v>15.7</v>
      </c>
      <c r="M886" s="31" t="str">
        <f t="shared" si="13"/>
        <v>Small</v>
      </c>
    </row>
    <row r="887" spans="8:13" ht="15.75" customHeight="1">
      <c r="H887" s="37">
        <v>43169</v>
      </c>
      <c r="I887" s="6" t="s">
        <v>198</v>
      </c>
      <c r="J887" s="6" t="s">
        <v>170</v>
      </c>
      <c r="K887" s="6">
        <v>1</v>
      </c>
      <c r="L887" s="6">
        <v>13.13</v>
      </c>
      <c r="M887" s="31" t="str">
        <f t="shared" si="13"/>
        <v>Small</v>
      </c>
    </row>
    <row r="888" spans="8:13" ht="15.75" customHeight="1">
      <c r="H888" s="37">
        <v>43271</v>
      </c>
      <c r="I888" s="6" t="s">
        <v>198</v>
      </c>
      <c r="J888" s="6" t="s">
        <v>232</v>
      </c>
      <c r="K888" s="6">
        <v>64</v>
      </c>
      <c r="L888" s="6">
        <v>548.77</v>
      </c>
      <c r="M888" s="31" t="str">
        <f t="shared" si="13"/>
        <v>Large</v>
      </c>
    </row>
    <row r="889" spans="8:13" ht="15.75" customHeight="1">
      <c r="H889" s="37">
        <v>43415</v>
      </c>
      <c r="I889" s="6" t="s">
        <v>141</v>
      </c>
      <c r="J889" s="6" t="s">
        <v>202</v>
      </c>
      <c r="K889" s="6">
        <v>1</v>
      </c>
      <c r="L889" s="6">
        <v>11.93</v>
      </c>
      <c r="M889" s="31" t="str">
        <f t="shared" si="13"/>
        <v>Small</v>
      </c>
    </row>
    <row r="890" spans="8:13" ht="15.75" customHeight="1">
      <c r="H890" s="37">
        <v>43332</v>
      </c>
      <c r="I890" s="6" t="s">
        <v>135</v>
      </c>
      <c r="J890" s="6" t="s">
        <v>210</v>
      </c>
      <c r="K890" s="6">
        <v>2</v>
      </c>
      <c r="L890" s="6">
        <v>20.98</v>
      </c>
      <c r="M890" s="31" t="str">
        <f t="shared" si="13"/>
        <v>Small</v>
      </c>
    </row>
    <row r="891" spans="8:13" ht="15.75" customHeight="1">
      <c r="H891" s="37">
        <v>43463</v>
      </c>
      <c r="I891" s="6" t="s">
        <v>168</v>
      </c>
      <c r="J891" s="6" t="s">
        <v>159</v>
      </c>
      <c r="K891" s="6">
        <v>2</v>
      </c>
      <c r="L891" s="6">
        <v>22.62</v>
      </c>
      <c r="M891" s="31" t="str">
        <f t="shared" si="13"/>
        <v>Small</v>
      </c>
    </row>
    <row r="892" spans="8:13" ht="15.75" customHeight="1">
      <c r="H892" s="37">
        <v>43270</v>
      </c>
      <c r="I892" s="6" t="s">
        <v>158</v>
      </c>
      <c r="J892" s="6" t="s">
        <v>170</v>
      </c>
      <c r="K892" s="6">
        <v>2</v>
      </c>
      <c r="L892" s="6">
        <v>29.84</v>
      </c>
      <c r="M892" s="31" t="str">
        <f t="shared" si="13"/>
        <v>Small</v>
      </c>
    </row>
    <row r="893" spans="8:13" ht="15.75" customHeight="1">
      <c r="H893" s="37">
        <v>43449</v>
      </c>
      <c r="I893" s="6" t="s">
        <v>168</v>
      </c>
      <c r="J893" s="6" t="s">
        <v>189</v>
      </c>
      <c r="K893" s="6">
        <v>2</v>
      </c>
      <c r="L893" s="6">
        <v>29.6</v>
      </c>
      <c r="M893" s="31" t="str">
        <f t="shared" si="13"/>
        <v>Small</v>
      </c>
    </row>
    <row r="894" spans="8:13" ht="15.75" customHeight="1">
      <c r="H894" s="37">
        <v>43250</v>
      </c>
      <c r="I894" s="6" t="s">
        <v>163</v>
      </c>
      <c r="J894" s="6" t="s">
        <v>156</v>
      </c>
      <c r="K894" s="6">
        <v>2</v>
      </c>
      <c r="L894" s="6">
        <v>20.9</v>
      </c>
      <c r="M894" s="31" t="str">
        <f t="shared" si="13"/>
        <v>Small</v>
      </c>
    </row>
    <row r="895" spans="8:13" ht="15.75" customHeight="1">
      <c r="H895" s="37">
        <v>43229</v>
      </c>
      <c r="I895" s="6" t="s">
        <v>160</v>
      </c>
      <c r="J895" s="6" t="s">
        <v>156</v>
      </c>
      <c r="K895" s="6">
        <v>1</v>
      </c>
      <c r="L895" s="6">
        <v>18.010000000000002</v>
      </c>
      <c r="M895" s="31" t="str">
        <f t="shared" si="13"/>
        <v>Small</v>
      </c>
    </row>
    <row r="896" spans="8:13" ht="15.75" customHeight="1">
      <c r="H896" s="37">
        <v>43268</v>
      </c>
      <c r="I896" s="6" t="s">
        <v>155</v>
      </c>
      <c r="J896" s="6" t="s">
        <v>156</v>
      </c>
      <c r="K896" s="6">
        <v>2</v>
      </c>
      <c r="L896" s="6">
        <v>34.24</v>
      </c>
      <c r="M896" s="31" t="str">
        <f t="shared" si="13"/>
        <v>Small</v>
      </c>
    </row>
    <row r="897" spans="8:13" ht="15.75" customHeight="1">
      <c r="H897" s="37">
        <v>43127</v>
      </c>
      <c r="I897" s="6" t="s">
        <v>177</v>
      </c>
      <c r="J897" s="6" t="s">
        <v>197</v>
      </c>
      <c r="K897" s="6">
        <v>2</v>
      </c>
      <c r="L897" s="6">
        <v>32.24</v>
      </c>
      <c r="M897" s="31" t="str">
        <f t="shared" si="13"/>
        <v>Small</v>
      </c>
    </row>
    <row r="898" spans="8:13" ht="15.75" customHeight="1">
      <c r="H898" s="37">
        <v>43168</v>
      </c>
      <c r="I898" s="6" t="s">
        <v>135</v>
      </c>
      <c r="J898" s="6" t="s">
        <v>185</v>
      </c>
      <c r="K898" s="6">
        <v>3</v>
      </c>
      <c r="L898" s="6">
        <v>31.14</v>
      </c>
      <c r="M898" s="31" t="str">
        <f t="shared" si="13"/>
        <v>Small</v>
      </c>
    </row>
    <row r="899" spans="8:13" ht="15.75" customHeight="1">
      <c r="H899" s="37">
        <v>43329</v>
      </c>
      <c r="I899" s="6" t="s">
        <v>141</v>
      </c>
      <c r="J899" s="6" t="s">
        <v>156</v>
      </c>
      <c r="K899" s="6">
        <v>2</v>
      </c>
      <c r="L899" s="6">
        <v>28.66</v>
      </c>
      <c r="M899" s="31" t="str">
        <f t="shared" si="13"/>
        <v>Small</v>
      </c>
    </row>
    <row r="900" spans="8:13" ht="15.75" customHeight="1">
      <c r="H900" s="37">
        <v>43381</v>
      </c>
      <c r="I900" s="6" t="s">
        <v>160</v>
      </c>
      <c r="J900" s="6" t="s">
        <v>229</v>
      </c>
      <c r="K900" s="6">
        <v>2</v>
      </c>
      <c r="L900" s="6">
        <v>25.6</v>
      </c>
      <c r="M900" s="31" t="str">
        <f t="shared" si="13"/>
        <v>Small</v>
      </c>
    </row>
    <row r="901" spans="8:13" ht="15.75" customHeight="1">
      <c r="H901" s="37">
        <v>43462</v>
      </c>
      <c r="I901" s="6" t="s">
        <v>190</v>
      </c>
      <c r="J901" s="6" t="s">
        <v>186</v>
      </c>
      <c r="K901" s="6">
        <v>2</v>
      </c>
      <c r="L901" s="6">
        <v>30</v>
      </c>
      <c r="M901" s="31" t="str">
        <f t="shared" si="13"/>
        <v>Small</v>
      </c>
    </row>
    <row r="902" spans="8:13" ht="15.75" customHeight="1">
      <c r="H902" s="37">
        <v>43180</v>
      </c>
      <c r="I902" s="6" t="s">
        <v>168</v>
      </c>
      <c r="J902" s="6" t="s">
        <v>236</v>
      </c>
      <c r="K902" s="6">
        <v>2</v>
      </c>
      <c r="L902" s="6">
        <v>26.46</v>
      </c>
      <c r="M902" s="31" t="str">
        <f t="shared" si="13"/>
        <v>Small</v>
      </c>
    </row>
    <row r="903" spans="8:13" ht="15.75" customHeight="1">
      <c r="H903" s="37">
        <v>43427</v>
      </c>
      <c r="I903" s="6" t="s">
        <v>171</v>
      </c>
      <c r="J903" s="6" t="s">
        <v>184</v>
      </c>
      <c r="K903" s="6">
        <v>2</v>
      </c>
      <c r="L903" s="6">
        <v>36.020000000000003</v>
      </c>
      <c r="M903" s="31" t="str">
        <f t="shared" si="13"/>
        <v>Small</v>
      </c>
    </row>
    <row r="904" spans="8:13" ht="15.75" customHeight="1">
      <c r="H904" s="37">
        <v>43230</v>
      </c>
      <c r="I904" s="6" t="s">
        <v>200</v>
      </c>
      <c r="J904" s="6" t="s">
        <v>191</v>
      </c>
      <c r="K904" s="6">
        <v>2</v>
      </c>
      <c r="L904" s="6">
        <v>28.28</v>
      </c>
      <c r="M904" s="31" t="str">
        <f t="shared" ref="M904:M967" si="14">IF(L904&gt;250,"Large","Small")</f>
        <v>Small</v>
      </c>
    </row>
    <row r="905" spans="8:13" ht="15.75" customHeight="1">
      <c r="H905" s="37">
        <v>43287</v>
      </c>
      <c r="I905" s="6" t="s">
        <v>198</v>
      </c>
      <c r="J905" s="6" t="s">
        <v>206</v>
      </c>
      <c r="K905" s="6">
        <v>1</v>
      </c>
      <c r="L905" s="6">
        <v>15.42</v>
      </c>
      <c r="M905" s="31" t="str">
        <f t="shared" si="14"/>
        <v>Small</v>
      </c>
    </row>
    <row r="906" spans="8:13" ht="15.75" customHeight="1">
      <c r="H906" s="37">
        <v>43329</v>
      </c>
      <c r="I906" s="6" t="s">
        <v>158</v>
      </c>
      <c r="J906" s="6" t="s">
        <v>185</v>
      </c>
      <c r="K906" s="6">
        <v>2</v>
      </c>
      <c r="L906" s="6">
        <v>37.659999999999997</v>
      </c>
      <c r="M906" s="31" t="str">
        <f t="shared" si="14"/>
        <v>Small</v>
      </c>
    </row>
    <row r="907" spans="8:13" ht="15.75" customHeight="1">
      <c r="H907" s="37">
        <v>43211</v>
      </c>
      <c r="I907" s="6" t="s">
        <v>160</v>
      </c>
      <c r="J907" s="6" t="s">
        <v>156</v>
      </c>
      <c r="K907" s="6">
        <v>1</v>
      </c>
      <c r="L907" s="6">
        <v>16.23</v>
      </c>
      <c r="M907" s="31" t="str">
        <f t="shared" si="14"/>
        <v>Small</v>
      </c>
    </row>
    <row r="908" spans="8:13" ht="15.75" customHeight="1">
      <c r="H908" s="37">
        <v>43441</v>
      </c>
      <c r="I908" s="6" t="s">
        <v>175</v>
      </c>
      <c r="J908" s="6" t="s">
        <v>197</v>
      </c>
      <c r="K908" s="6">
        <v>2</v>
      </c>
      <c r="L908" s="6">
        <v>34.92</v>
      </c>
      <c r="M908" s="31" t="str">
        <f t="shared" si="14"/>
        <v>Small</v>
      </c>
    </row>
    <row r="909" spans="8:13" ht="15.75" customHeight="1">
      <c r="H909" s="37">
        <v>43336</v>
      </c>
      <c r="I909" s="6" t="s">
        <v>165</v>
      </c>
      <c r="J909" s="6" t="s">
        <v>159</v>
      </c>
      <c r="K909" s="6">
        <v>1</v>
      </c>
      <c r="L909" s="6">
        <v>15.67</v>
      </c>
      <c r="M909" s="31" t="str">
        <f t="shared" si="14"/>
        <v>Small</v>
      </c>
    </row>
    <row r="910" spans="8:13" ht="15.75" customHeight="1">
      <c r="H910" s="37">
        <v>43407</v>
      </c>
      <c r="I910" s="6" t="s">
        <v>177</v>
      </c>
      <c r="J910" s="6" t="s">
        <v>180</v>
      </c>
      <c r="K910" s="6">
        <v>60</v>
      </c>
      <c r="L910" s="6">
        <v>582.5</v>
      </c>
      <c r="M910" s="31" t="str">
        <f t="shared" si="14"/>
        <v>Large</v>
      </c>
    </row>
    <row r="911" spans="8:13" ht="15.75" customHeight="1">
      <c r="H911" s="37">
        <v>43207</v>
      </c>
      <c r="I911" s="6" t="s">
        <v>158</v>
      </c>
      <c r="J911" s="6" t="s">
        <v>156</v>
      </c>
      <c r="K911" s="6">
        <v>3</v>
      </c>
      <c r="L911" s="6">
        <v>41.64</v>
      </c>
      <c r="M911" s="31" t="str">
        <f t="shared" si="14"/>
        <v>Small</v>
      </c>
    </row>
    <row r="912" spans="8:13" ht="15.75" customHeight="1">
      <c r="H912" s="37">
        <v>43245</v>
      </c>
      <c r="I912" s="6" t="s">
        <v>141</v>
      </c>
      <c r="J912" s="6" t="s">
        <v>182</v>
      </c>
      <c r="K912" s="6">
        <v>1</v>
      </c>
      <c r="L912" s="6">
        <v>10.14</v>
      </c>
      <c r="M912" s="31" t="str">
        <f t="shared" si="14"/>
        <v>Small</v>
      </c>
    </row>
    <row r="913" spans="8:13" ht="15.75" customHeight="1">
      <c r="H913" s="37">
        <v>43339</v>
      </c>
      <c r="I913" s="6" t="s">
        <v>141</v>
      </c>
      <c r="J913" s="6" t="s">
        <v>156</v>
      </c>
      <c r="K913" s="6">
        <v>3</v>
      </c>
      <c r="L913" s="6">
        <v>44.79</v>
      </c>
      <c r="M913" s="31" t="str">
        <f t="shared" si="14"/>
        <v>Small</v>
      </c>
    </row>
    <row r="914" spans="8:13" ht="15.75" customHeight="1">
      <c r="H914" s="37">
        <v>43463</v>
      </c>
      <c r="I914" s="6" t="s">
        <v>198</v>
      </c>
      <c r="J914" s="6" t="s">
        <v>202</v>
      </c>
      <c r="K914" s="6">
        <v>2</v>
      </c>
      <c r="L914" s="6">
        <v>35.26</v>
      </c>
      <c r="M914" s="31" t="str">
        <f t="shared" si="14"/>
        <v>Small</v>
      </c>
    </row>
    <row r="915" spans="8:13" ht="15.75" customHeight="1">
      <c r="H915" s="37">
        <v>43445</v>
      </c>
      <c r="I915" s="6" t="s">
        <v>190</v>
      </c>
      <c r="J915" s="6" t="s">
        <v>173</v>
      </c>
      <c r="K915" s="6">
        <v>2</v>
      </c>
      <c r="L915" s="6">
        <v>24.98</v>
      </c>
      <c r="M915" s="31" t="str">
        <f t="shared" si="14"/>
        <v>Small</v>
      </c>
    </row>
    <row r="916" spans="8:13" ht="15.75" customHeight="1">
      <c r="H916" s="37">
        <v>43428</v>
      </c>
      <c r="I916" s="6" t="s">
        <v>190</v>
      </c>
      <c r="J916" s="6" t="s">
        <v>187</v>
      </c>
      <c r="K916" s="6">
        <v>2</v>
      </c>
      <c r="L916" s="6">
        <v>20.12</v>
      </c>
      <c r="M916" s="31" t="str">
        <f t="shared" si="14"/>
        <v>Small</v>
      </c>
    </row>
    <row r="917" spans="8:13" ht="15.75" customHeight="1">
      <c r="H917" s="37">
        <v>43460</v>
      </c>
      <c r="I917" s="6" t="s">
        <v>158</v>
      </c>
      <c r="J917" s="6" t="s">
        <v>181</v>
      </c>
      <c r="K917" s="6">
        <v>5</v>
      </c>
      <c r="L917" s="6">
        <v>93.36</v>
      </c>
      <c r="M917" s="31" t="str">
        <f t="shared" si="14"/>
        <v>Small</v>
      </c>
    </row>
    <row r="918" spans="8:13" ht="15.75" customHeight="1">
      <c r="H918" s="37">
        <v>43367</v>
      </c>
      <c r="I918" s="6" t="s">
        <v>190</v>
      </c>
      <c r="J918" s="6" t="s">
        <v>210</v>
      </c>
      <c r="K918" s="6">
        <v>3</v>
      </c>
      <c r="L918" s="6">
        <v>36.81</v>
      </c>
      <c r="M918" s="31" t="str">
        <f t="shared" si="14"/>
        <v>Small</v>
      </c>
    </row>
    <row r="919" spans="8:13" ht="15.75" customHeight="1">
      <c r="H919" s="37">
        <v>43212</v>
      </c>
      <c r="I919" s="6" t="s">
        <v>190</v>
      </c>
      <c r="J919" s="6" t="s">
        <v>156</v>
      </c>
      <c r="K919" s="6">
        <v>3</v>
      </c>
      <c r="L919" s="6">
        <v>42.45</v>
      </c>
      <c r="M919" s="31" t="str">
        <f t="shared" si="14"/>
        <v>Small</v>
      </c>
    </row>
    <row r="920" spans="8:13" ht="15.75" customHeight="1">
      <c r="H920" s="37">
        <v>43437</v>
      </c>
      <c r="I920" s="6" t="s">
        <v>135</v>
      </c>
      <c r="J920" s="6" t="s">
        <v>174</v>
      </c>
      <c r="K920" s="6">
        <v>2</v>
      </c>
      <c r="L920" s="6">
        <v>24.2</v>
      </c>
      <c r="M920" s="31" t="str">
        <f t="shared" si="14"/>
        <v>Small</v>
      </c>
    </row>
    <row r="921" spans="8:13" ht="15.75" customHeight="1">
      <c r="H921" s="37">
        <v>43454</v>
      </c>
      <c r="I921" s="6" t="s">
        <v>175</v>
      </c>
      <c r="J921" s="6" t="s">
        <v>210</v>
      </c>
      <c r="K921" s="6">
        <v>4</v>
      </c>
      <c r="L921" s="6">
        <v>73.88</v>
      </c>
      <c r="M921" s="31" t="str">
        <f t="shared" si="14"/>
        <v>Small</v>
      </c>
    </row>
    <row r="922" spans="8:13" ht="15.75" customHeight="1">
      <c r="H922" s="37">
        <v>43434</v>
      </c>
      <c r="I922" s="6" t="s">
        <v>168</v>
      </c>
      <c r="J922" s="6" t="s">
        <v>156</v>
      </c>
      <c r="K922" s="6">
        <v>46</v>
      </c>
      <c r="L922" s="6">
        <v>329.12</v>
      </c>
      <c r="M922" s="31" t="str">
        <f t="shared" si="14"/>
        <v>Large</v>
      </c>
    </row>
    <row r="923" spans="8:13" ht="15.75" customHeight="1">
      <c r="H923" s="37">
        <v>43113</v>
      </c>
      <c r="I923" s="6" t="s">
        <v>168</v>
      </c>
      <c r="J923" s="6" t="s">
        <v>226</v>
      </c>
      <c r="K923" s="6">
        <v>1</v>
      </c>
      <c r="L923" s="6">
        <v>14.06</v>
      </c>
      <c r="M923" s="31" t="str">
        <f t="shared" si="14"/>
        <v>Small</v>
      </c>
    </row>
    <row r="924" spans="8:13" ht="15.75" customHeight="1">
      <c r="H924" s="37">
        <v>43154</v>
      </c>
      <c r="I924" s="6" t="s">
        <v>158</v>
      </c>
      <c r="J924" s="6" t="s">
        <v>156</v>
      </c>
      <c r="K924" s="6">
        <v>2</v>
      </c>
      <c r="L924" s="6">
        <v>29.32</v>
      </c>
      <c r="M924" s="31" t="str">
        <f t="shared" si="14"/>
        <v>Small</v>
      </c>
    </row>
    <row r="925" spans="8:13" ht="15.75" customHeight="1">
      <c r="H925" s="37">
        <v>43464</v>
      </c>
      <c r="I925" s="6" t="s">
        <v>171</v>
      </c>
      <c r="J925" s="6" t="s">
        <v>239</v>
      </c>
      <c r="K925" s="6">
        <v>3</v>
      </c>
      <c r="L925" s="6">
        <v>47.37</v>
      </c>
      <c r="M925" s="31" t="str">
        <f t="shared" si="14"/>
        <v>Small</v>
      </c>
    </row>
    <row r="926" spans="8:13" ht="15.75" customHeight="1">
      <c r="H926" s="37">
        <v>43376</v>
      </c>
      <c r="I926" s="6" t="s">
        <v>158</v>
      </c>
      <c r="J926" s="6" t="s">
        <v>174</v>
      </c>
      <c r="K926" s="6">
        <v>2</v>
      </c>
      <c r="L926" s="6">
        <v>30</v>
      </c>
      <c r="M926" s="31" t="str">
        <f t="shared" si="14"/>
        <v>Small</v>
      </c>
    </row>
    <row r="927" spans="8:13" ht="15.75" customHeight="1">
      <c r="H927" s="37">
        <v>43378</v>
      </c>
      <c r="I927" s="6" t="s">
        <v>155</v>
      </c>
      <c r="J927" s="6" t="s">
        <v>179</v>
      </c>
      <c r="K927" s="6">
        <v>1</v>
      </c>
      <c r="L927" s="6">
        <v>11.65</v>
      </c>
      <c r="M927" s="31" t="str">
        <f t="shared" si="14"/>
        <v>Small</v>
      </c>
    </row>
    <row r="928" spans="8:13" ht="15.75" customHeight="1">
      <c r="H928" s="37">
        <v>43189</v>
      </c>
      <c r="I928" s="6" t="s">
        <v>177</v>
      </c>
      <c r="J928" s="6" t="s">
        <v>232</v>
      </c>
      <c r="K928" s="6">
        <v>2</v>
      </c>
      <c r="L928" s="6">
        <v>36.86</v>
      </c>
      <c r="M928" s="31" t="str">
        <f t="shared" si="14"/>
        <v>Small</v>
      </c>
    </row>
    <row r="929" spans="8:13" ht="15.75" customHeight="1">
      <c r="H929" s="37">
        <v>43191</v>
      </c>
      <c r="I929" s="6" t="s">
        <v>163</v>
      </c>
      <c r="J929" s="6" t="s">
        <v>156</v>
      </c>
      <c r="K929" s="6">
        <v>3</v>
      </c>
      <c r="L929" s="6">
        <v>52.56</v>
      </c>
      <c r="M929" s="31" t="str">
        <f t="shared" si="14"/>
        <v>Small</v>
      </c>
    </row>
    <row r="930" spans="8:13" ht="15.75" customHeight="1">
      <c r="H930" s="37">
        <v>43302</v>
      </c>
      <c r="I930" s="6" t="s">
        <v>127</v>
      </c>
      <c r="J930" s="6" t="s">
        <v>185</v>
      </c>
      <c r="K930" s="6">
        <v>2</v>
      </c>
      <c r="L930" s="6">
        <v>38.840000000000003</v>
      </c>
      <c r="M930" s="31" t="str">
        <f t="shared" si="14"/>
        <v>Small</v>
      </c>
    </row>
    <row r="931" spans="8:13" ht="15.75" customHeight="1">
      <c r="H931" s="37">
        <v>43429</v>
      </c>
      <c r="I931" s="6" t="s">
        <v>168</v>
      </c>
      <c r="J931" s="6" t="s">
        <v>185</v>
      </c>
      <c r="K931" s="6">
        <v>3</v>
      </c>
      <c r="L931" s="6">
        <v>56.04</v>
      </c>
      <c r="M931" s="31" t="str">
        <f t="shared" si="14"/>
        <v>Small</v>
      </c>
    </row>
    <row r="932" spans="8:13" ht="15.75" customHeight="1">
      <c r="H932" s="37">
        <v>43297</v>
      </c>
      <c r="I932" s="6" t="s">
        <v>135</v>
      </c>
      <c r="J932" s="6" t="s">
        <v>234</v>
      </c>
      <c r="K932" s="6">
        <v>1</v>
      </c>
      <c r="L932" s="6">
        <v>16.8</v>
      </c>
      <c r="M932" s="31" t="str">
        <f t="shared" si="14"/>
        <v>Small</v>
      </c>
    </row>
    <row r="933" spans="8:13" ht="15.75" customHeight="1">
      <c r="H933" s="37">
        <v>43243</v>
      </c>
      <c r="I933" s="6" t="s">
        <v>135</v>
      </c>
      <c r="J933" s="6" t="s">
        <v>187</v>
      </c>
      <c r="K933" s="6">
        <v>3</v>
      </c>
      <c r="L933" s="6">
        <v>50.04</v>
      </c>
      <c r="M933" s="31" t="str">
        <f t="shared" si="14"/>
        <v>Small</v>
      </c>
    </row>
    <row r="934" spans="8:13" ht="15.75" customHeight="1">
      <c r="H934" s="37">
        <v>43450</v>
      </c>
      <c r="I934" s="6" t="s">
        <v>135</v>
      </c>
      <c r="J934" s="6" t="s">
        <v>156</v>
      </c>
      <c r="K934" s="6">
        <v>36</v>
      </c>
      <c r="L934" s="6">
        <v>313.33999999999997</v>
      </c>
      <c r="M934" s="31" t="str">
        <f t="shared" si="14"/>
        <v>Large</v>
      </c>
    </row>
    <row r="935" spans="8:13" ht="15.75" customHeight="1">
      <c r="H935" s="37">
        <v>43408</v>
      </c>
      <c r="I935" s="6" t="s">
        <v>141</v>
      </c>
      <c r="J935" s="6" t="s">
        <v>164</v>
      </c>
      <c r="K935" s="6">
        <v>2</v>
      </c>
      <c r="L935" s="6">
        <v>24.58</v>
      </c>
      <c r="M935" s="31" t="str">
        <f t="shared" si="14"/>
        <v>Small</v>
      </c>
    </row>
    <row r="936" spans="8:13" ht="15.75" customHeight="1">
      <c r="H936" s="37">
        <v>43271</v>
      </c>
      <c r="I936" s="6" t="s">
        <v>158</v>
      </c>
      <c r="J936" s="6" t="s">
        <v>189</v>
      </c>
      <c r="K936" s="6">
        <v>1</v>
      </c>
      <c r="L936" s="6">
        <v>11.44</v>
      </c>
      <c r="M936" s="31" t="str">
        <f t="shared" si="14"/>
        <v>Small</v>
      </c>
    </row>
    <row r="937" spans="8:13" ht="15.75" customHeight="1">
      <c r="H937" s="37">
        <v>43277</v>
      </c>
      <c r="I937" s="6" t="s">
        <v>160</v>
      </c>
      <c r="J937" s="6" t="s">
        <v>157</v>
      </c>
      <c r="K937" s="6">
        <v>2</v>
      </c>
      <c r="L937" s="6">
        <v>20.34</v>
      </c>
      <c r="M937" s="31" t="str">
        <f t="shared" si="14"/>
        <v>Small</v>
      </c>
    </row>
    <row r="938" spans="8:13" ht="15.75" customHeight="1">
      <c r="H938" s="37">
        <v>43441</v>
      </c>
      <c r="I938" s="6" t="s">
        <v>177</v>
      </c>
      <c r="J938" s="6" t="s">
        <v>185</v>
      </c>
      <c r="K938" s="6">
        <v>1</v>
      </c>
      <c r="L938" s="6">
        <v>19.579999999999998</v>
      </c>
      <c r="M938" s="31" t="str">
        <f t="shared" si="14"/>
        <v>Small</v>
      </c>
    </row>
    <row r="939" spans="8:13" ht="15.75" customHeight="1">
      <c r="H939" s="37">
        <v>43241</v>
      </c>
      <c r="I939" s="6" t="s">
        <v>158</v>
      </c>
      <c r="J939" s="6" t="s">
        <v>199</v>
      </c>
      <c r="K939" s="6">
        <v>57</v>
      </c>
      <c r="L939" s="6">
        <v>522.95000000000005</v>
      </c>
      <c r="M939" s="31" t="str">
        <f t="shared" si="14"/>
        <v>Large</v>
      </c>
    </row>
    <row r="940" spans="8:13" ht="15.75" customHeight="1">
      <c r="H940" s="37">
        <v>43272</v>
      </c>
      <c r="I940" s="6" t="s">
        <v>158</v>
      </c>
      <c r="J940" s="6" t="s">
        <v>157</v>
      </c>
      <c r="K940" s="6">
        <v>48</v>
      </c>
      <c r="L940" s="6">
        <v>271.44</v>
      </c>
      <c r="M940" s="31" t="str">
        <f t="shared" si="14"/>
        <v>Large</v>
      </c>
    </row>
    <row r="941" spans="8:13" ht="15.75" customHeight="1">
      <c r="H941" s="37">
        <v>43440</v>
      </c>
      <c r="I941" s="6" t="s">
        <v>127</v>
      </c>
      <c r="J941" s="6" t="s">
        <v>184</v>
      </c>
      <c r="K941" s="6">
        <v>2</v>
      </c>
      <c r="L941" s="6">
        <v>26.04</v>
      </c>
      <c r="M941" s="31" t="str">
        <f t="shared" si="14"/>
        <v>Small</v>
      </c>
    </row>
    <row r="942" spans="8:13" ht="15.75" customHeight="1">
      <c r="H942" s="37">
        <v>43218</v>
      </c>
      <c r="I942" s="6" t="s">
        <v>190</v>
      </c>
      <c r="J942" s="6" t="s">
        <v>184</v>
      </c>
      <c r="K942" s="6">
        <v>4</v>
      </c>
      <c r="L942" s="6">
        <v>70.36</v>
      </c>
      <c r="M942" s="31" t="str">
        <f t="shared" si="14"/>
        <v>Small</v>
      </c>
    </row>
    <row r="943" spans="8:13" ht="15.75" customHeight="1">
      <c r="H943" s="37">
        <v>43104</v>
      </c>
      <c r="I943" s="6" t="s">
        <v>200</v>
      </c>
      <c r="J943" s="6" t="s">
        <v>239</v>
      </c>
      <c r="K943" s="6">
        <v>1</v>
      </c>
      <c r="L943" s="6">
        <v>15.59</v>
      </c>
      <c r="M943" s="31" t="str">
        <f t="shared" si="14"/>
        <v>Small</v>
      </c>
    </row>
    <row r="944" spans="8:13" ht="15.75" customHeight="1">
      <c r="H944" s="37">
        <v>43132</v>
      </c>
      <c r="I944" s="6" t="s">
        <v>141</v>
      </c>
      <c r="J944" s="6" t="s">
        <v>185</v>
      </c>
      <c r="K944" s="6">
        <v>2</v>
      </c>
      <c r="L944" s="6">
        <v>20.92</v>
      </c>
      <c r="M944" s="31" t="str">
        <f t="shared" si="14"/>
        <v>Small</v>
      </c>
    </row>
    <row r="945" spans="8:13" ht="15.75" customHeight="1">
      <c r="H945" s="37">
        <v>43414</v>
      </c>
      <c r="I945" s="6" t="s">
        <v>135</v>
      </c>
      <c r="J945" s="6" t="s">
        <v>182</v>
      </c>
      <c r="K945" s="6">
        <v>1</v>
      </c>
      <c r="L945" s="6">
        <v>16.72</v>
      </c>
      <c r="M945" s="31" t="str">
        <f t="shared" si="14"/>
        <v>Small</v>
      </c>
    </row>
    <row r="946" spans="8:13" ht="15.75" customHeight="1">
      <c r="H946" s="37">
        <v>43108</v>
      </c>
      <c r="I946" s="6" t="s">
        <v>175</v>
      </c>
      <c r="J946" s="6" t="s">
        <v>194</v>
      </c>
      <c r="K946" s="6">
        <v>2</v>
      </c>
      <c r="L946" s="6">
        <v>31.3</v>
      </c>
      <c r="M946" s="31" t="str">
        <f t="shared" si="14"/>
        <v>Small</v>
      </c>
    </row>
    <row r="947" spans="8:13" ht="15.75" customHeight="1">
      <c r="H947" s="37">
        <v>43429</v>
      </c>
      <c r="I947" s="6" t="s">
        <v>190</v>
      </c>
      <c r="J947" s="6" t="s">
        <v>156</v>
      </c>
      <c r="K947" s="6">
        <v>3</v>
      </c>
      <c r="L947" s="6">
        <v>44.58</v>
      </c>
      <c r="M947" s="31" t="str">
        <f t="shared" si="14"/>
        <v>Small</v>
      </c>
    </row>
    <row r="948" spans="8:13" ht="15.75" customHeight="1">
      <c r="H948" s="37">
        <v>43250</v>
      </c>
      <c r="I948" s="6" t="s">
        <v>158</v>
      </c>
      <c r="J948" s="6" t="s">
        <v>233</v>
      </c>
      <c r="K948" s="6">
        <v>3</v>
      </c>
      <c r="L948" s="6">
        <v>31.53</v>
      </c>
      <c r="M948" s="31" t="str">
        <f t="shared" si="14"/>
        <v>Small</v>
      </c>
    </row>
    <row r="949" spans="8:13" ht="15.75" customHeight="1">
      <c r="H949" s="37">
        <v>43347</v>
      </c>
      <c r="I949" s="6" t="s">
        <v>160</v>
      </c>
      <c r="J949" s="6" t="s">
        <v>156</v>
      </c>
      <c r="K949" s="6">
        <v>3</v>
      </c>
      <c r="L949" s="6">
        <v>46.92</v>
      </c>
      <c r="M949" s="31" t="str">
        <f t="shared" si="14"/>
        <v>Small</v>
      </c>
    </row>
    <row r="950" spans="8:13" ht="15.75" customHeight="1">
      <c r="H950" s="37">
        <v>43464</v>
      </c>
      <c r="I950" s="6" t="s">
        <v>175</v>
      </c>
      <c r="J950" s="6" t="s">
        <v>174</v>
      </c>
      <c r="K950" s="6">
        <v>63</v>
      </c>
      <c r="L950" s="6">
        <v>539.91</v>
      </c>
      <c r="M950" s="31" t="str">
        <f t="shared" si="14"/>
        <v>Large</v>
      </c>
    </row>
    <row r="951" spans="8:13" ht="15.75" customHeight="1">
      <c r="H951" s="37">
        <v>43257</v>
      </c>
      <c r="I951" s="6" t="s">
        <v>160</v>
      </c>
      <c r="J951" s="6" t="s">
        <v>237</v>
      </c>
      <c r="K951" s="6">
        <v>2</v>
      </c>
      <c r="L951" s="6">
        <v>35</v>
      </c>
      <c r="M951" s="31" t="str">
        <f t="shared" si="14"/>
        <v>Small</v>
      </c>
    </row>
    <row r="952" spans="8:13" ht="15.75" customHeight="1">
      <c r="H952" s="37">
        <v>43214</v>
      </c>
      <c r="I952" s="6" t="s">
        <v>163</v>
      </c>
      <c r="J952" s="6" t="s">
        <v>195</v>
      </c>
      <c r="K952" s="6">
        <v>1</v>
      </c>
      <c r="L952" s="6">
        <v>11.27</v>
      </c>
      <c r="M952" s="31" t="str">
        <f t="shared" si="14"/>
        <v>Small</v>
      </c>
    </row>
    <row r="953" spans="8:13" ht="15.75" customHeight="1">
      <c r="H953" s="37">
        <v>43262</v>
      </c>
      <c r="I953" s="6" t="s">
        <v>168</v>
      </c>
      <c r="J953" s="6" t="s">
        <v>156</v>
      </c>
      <c r="K953" s="6">
        <v>2</v>
      </c>
      <c r="L953" s="6">
        <v>33.020000000000003</v>
      </c>
      <c r="M953" s="31" t="str">
        <f t="shared" si="14"/>
        <v>Small</v>
      </c>
    </row>
    <row r="954" spans="8:13" ht="15.75" customHeight="1">
      <c r="H954" s="37">
        <v>43150</v>
      </c>
      <c r="I954" s="6" t="s">
        <v>168</v>
      </c>
      <c r="J954" s="6" t="s">
        <v>185</v>
      </c>
      <c r="K954" s="6">
        <v>2</v>
      </c>
      <c r="L954" s="6">
        <v>21.28</v>
      </c>
      <c r="M954" s="31" t="str">
        <f t="shared" si="14"/>
        <v>Small</v>
      </c>
    </row>
    <row r="955" spans="8:13" ht="15.75" customHeight="1">
      <c r="H955" s="37">
        <v>43111</v>
      </c>
      <c r="I955" s="6" t="s">
        <v>177</v>
      </c>
      <c r="J955" s="6" t="s">
        <v>181</v>
      </c>
      <c r="K955" s="6">
        <v>2</v>
      </c>
      <c r="L955" s="6">
        <v>33.04</v>
      </c>
      <c r="M955" s="31" t="str">
        <f t="shared" si="14"/>
        <v>Small</v>
      </c>
    </row>
    <row r="956" spans="8:13" ht="15.75" customHeight="1">
      <c r="H956" s="37">
        <v>43396</v>
      </c>
      <c r="I956" s="6" t="s">
        <v>175</v>
      </c>
      <c r="J956" s="6" t="s">
        <v>185</v>
      </c>
      <c r="K956" s="6">
        <v>2</v>
      </c>
      <c r="L956" s="6">
        <v>27.32</v>
      </c>
      <c r="M956" s="31" t="str">
        <f t="shared" si="14"/>
        <v>Small</v>
      </c>
    </row>
    <row r="957" spans="8:13" ht="15.75" customHeight="1">
      <c r="H957" s="37">
        <v>43416</v>
      </c>
      <c r="I957" s="6" t="s">
        <v>127</v>
      </c>
      <c r="J957" s="6" t="s">
        <v>203</v>
      </c>
      <c r="K957" s="6">
        <v>1</v>
      </c>
      <c r="L957" s="6">
        <v>16.12</v>
      </c>
      <c r="M957" s="31" t="str">
        <f t="shared" si="14"/>
        <v>Small</v>
      </c>
    </row>
    <row r="958" spans="8:13" ht="15.75" customHeight="1">
      <c r="H958" s="37">
        <v>43218</v>
      </c>
      <c r="I958" s="6" t="s">
        <v>158</v>
      </c>
      <c r="J958" s="6" t="s">
        <v>161</v>
      </c>
      <c r="K958" s="6">
        <v>2</v>
      </c>
      <c r="L958" s="6">
        <v>26.94</v>
      </c>
      <c r="M958" s="31" t="str">
        <f t="shared" si="14"/>
        <v>Small</v>
      </c>
    </row>
    <row r="959" spans="8:13" ht="15.75" customHeight="1">
      <c r="H959" s="37">
        <v>43441</v>
      </c>
      <c r="I959" s="6" t="s">
        <v>141</v>
      </c>
      <c r="J959" s="6" t="s">
        <v>222</v>
      </c>
      <c r="K959" s="6">
        <v>1</v>
      </c>
      <c r="L959" s="6">
        <v>18.98</v>
      </c>
      <c r="M959" s="31" t="str">
        <f t="shared" si="14"/>
        <v>Small</v>
      </c>
    </row>
    <row r="960" spans="8:13" ht="15.75" customHeight="1">
      <c r="H960" s="37">
        <v>43181</v>
      </c>
      <c r="I960" s="6" t="s">
        <v>171</v>
      </c>
      <c r="J960" s="6" t="s">
        <v>188</v>
      </c>
      <c r="K960" s="6">
        <v>1</v>
      </c>
      <c r="L960" s="6">
        <v>12.99</v>
      </c>
      <c r="M960" s="31" t="str">
        <f t="shared" si="14"/>
        <v>Small</v>
      </c>
    </row>
    <row r="961" spans="8:13" ht="15.75" customHeight="1">
      <c r="H961" s="37">
        <v>43234</v>
      </c>
      <c r="I961" s="6" t="s">
        <v>138</v>
      </c>
      <c r="J961" s="6" t="s">
        <v>187</v>
      </c>
      <c r="K961" s="6">
        <v>3</v>
      </c>
      <c r="L961" s="6">
        <v>31.8</v>
      </c>
      <c r="M961" s="31" t="str">
        <f t="shared" si="14"/>
        <v>Small</v>
      </c>
    </row>
    <row r="962" spans="8:13" ht="15.75" customHeight="1">
      <c r="H962" s="37">
        <v>43340</v>
      </c>
      <c r="I962" s="6" t="s">
        <v>163</v>
      </c>
      <c r="J962" s="6" t="s">
        <v>156</v>
      </c>
      <c r="K962" s="6">
        <v>2</v>
      </c>
      <c r="L962" s="6">
        <v>34.92</v>
      </c>
      <c r="M962" s="31" t="str">
        <f t="shared" si="14"/>
        <v>Small</v>
      </c>
    </row>
    <row r="963" spans="8:13" ht="15.75" customHeight="1">
      <c r="H963" s="37">
        <v>43351</v>
      </c>
      <c r="I963" s="6" t="s">
        <v>160</v>
      </c>
      <c r="J963" s="6" t="s">
        <v>183</v>
      </c>
      <c r="K963" s="6">
        <v>4</v>
      </c>
      <c r="L963" s="6">
        <v>53.8</v>
      </c>
      <c r="M963" s="31" t="str">
        <f t="shared" si="14"/>
        <v>Small</v>
      </c>
    </row>
    <row r="964" spans="8:13" ht="15.75" customHeight="1">
      <c r="H964" s="37">
        <v>43364</v>
      </c>
      <c r="I964" s="6" t="s">
        <v>165</v>
      </c>
      <c r="J964" s="6" t="s">
        <v>170</v>
      </c>
      <c r="K964" s="6">
        <v>2</v>
      </c>
      <c r="L964" s="6">
        <v>39.5</v>
      </c>
      <c r="M964" s="31" t="str">
        <f t="shared" si="14"/>
        <v>Small</v>
      </c>
    </row>
    <row r="965" spans="8:13" ht="15.75" customHeight="1">
      <c r="H965" s="37">
        <v>43428</v>
      </c>
      <c r="I965" s="6" t="s">
        <v>127</v>
      </c>
      <c r="J965" s="6" t="s">
        <v>178</v>
      </c>
      <c r="K965" s="6">
        <v>2</v>
      </c>
      <c r="L965" s="6">
        <v>39.54</v>
      </c>
      <c r="M965" s="31" t="str">
        <f t="shared" si="14"/>
        <v>Small</v>
      </c>
    </row>
    <row r="966" spans="8:13" ht="15.75" customHeight="1">
      <c r="H966" s="37">
        <v>43414</v>
      </c>
      <c r="I966" s="6" t="s">
        <v>190</v>
      </c>
      <c r="J966" s="6" t="s">
        <v>186</v>
      </c>
      <c r="K966" s="6">
        <v>1</v>
      </c>
      <c r="L966" s="6">
        <v>11.22</v>
      </c>
      <c r="M966" s="31" t="str">
        <f t="shared" si="14"/>
        <v>Small</v>
      </c>
    </row>
    <row r="967" spans="8:13" ht="15.75" customHeight="1">
      <c r="H967" s="37">
        <v>43217</v>
      </c>
      <c r="I967" s="6" t="s">
        <v>168</v>
      </c>
      <c r="J967" s="6" t="s">
        <v>184</v>
      </c>
      <c r="K967" s="6">
        <v>2</v>
      </c>
      <c r="L967" s="6">
        <v>34</v>
      </c>
      <c r="M967" s="31" t="str">
        <f t="shared" si="14"/>
        <v>Small</v>
      </c>
    </row>
    <row r="968" spans="8:13" ht="15.75" customHeight="1">
      <c r="H968" s="37">
        <v>43373</v>
      </c>
      <c r="I968" s="6" t="s">
        <v>160</v>
      </c>
      <c r="J968" s="6" t="s">
        <v>156</v>
      </c>
      <c r="K968" s="6">
        <v>48</v>
      </c>
      <c r="L968" s="6">
        <v>485.4</v>
      </c>
      <c r="M968" s="31" t="str">
        <f t="shared" ref="M968:M1031" si="15">IF(L968&gt;250,"Large","Small")</f>
        <v>Large</v>
      </c>
    </row>
    <row r="969" spans="8:13" ht="15.75" customHeight="1">
      <c r="H969" s="37">
        <v>43196</v>
      </c>
      <c r="I969" s="6" t="s">
        <v>135</v>
      </c>
      <c r="J969" s="6" t="s">
        <v>170</v>
      </c>
      <c r="K969" s="6">
        <v>4</v>
      </c>
      <c r="L969" s="6">
        <v>47.44</v>
      </c>
      <c r="M969" s="31" t="str">
        <f t="shared" si="15"/>
        <v>Small</v>
      </c>
    </row>
    <row r="970" spans="8:13" ht="15.75" customHeight="1">
      <c r="H970" s="37">
        <v>43393</v>
      </c>
      <c r="I970" s="6" t="s">
        <v>158</v>
      </c>
      <c r="J970" s="6" t="s">
        <v>233</v>
      </c>
      <c r="K970" s="6">
        <v>2</v>
      </c>
      <c r="L970" s="6">
        <v>21.3</v>
      </c>
      <c r="M970" s="31" t="str">
        <f t="shared" si="15"/>
        <v>Small</v>
      </c>
    </row>
    <row r="971" spans="8:13" ht="15.75" customHeight="1">
      <c r="H971" s="37">
        <v>43455</v>
      </c>
      <c r="I971" s="6" t="s">
        <v>135</v>
      </c>
      <c r="J971" s="6" t="s">
        <v>157</v>
      </c>
      <c r="K971" s="6">
        <v>6</v>
      </c>
      <c r="L971" s="6">
        <v>65.989999999999995</v>
      </c>
      <c r="M971" s="31" t="str">
        <f t="shared" si="15"/>
        <v>Small</v>
      </c>
    </row>
    <row r="972" spans="8:13" ht="15.75" customHeight="1">
      <c r="H972" s="37">
        <v>43448</v>
      </c>
      <c r="I972" s="6" t="s">
        <v>175</v>
      </c>
      <c r="J972" s="6" t="s">
        <v>234</v>
      </c>
      <c r="K972" s="6">
        <v>1</v>
      </c>
      <c r="L972" s="6">
        <v>19.100000000000001</v>
      </c>
      <c r="M972" s="31" t="str">
        <f t="shared" si="15"/>
        <v>Small</v>
      </c>
    </row>
    <row r="973" spans="8:13" ht="15.75" customHeight="1">
      <c r="H973" s="37">
        <v>43346</v>
      </c>
      <c r="I973" s="6" t="s">
        <v>168</v>
      </c>
      <c r="J973" s="6" t="s">
        <v>181</v>
      </c>
      <c r="K973" s="6">
        <v>34</v>
      </c>
      <c r="L973" s="6">
        <v>268.17</v>
      </c>
      <c r="M973" s="31" t="str">
        <f t="shared" si="15"/>
        <v>Large</v>
      </c>
    </row>
    <row r="974" spans="8:13" ht="15.75" customHeight="1">
      <c r="H974" s="37">
        <v>43423</v>
      </c>
      <c r="I974" s="6" t="s">
        <v>168</v>
      </c>
      <c r="J974" s="6" t="s">
        <v>185</v>
      </c>
      <c r="K974" s="6">
        <v>1</v>
      </c>
      <c r="L974" s="6">
        <v>13.34</v>
      </c>
      <c r="M974" s="31" t="str">
        <f t="shared" si="15"/>
        <v>Small</v>
      </c>
    </row>
    <row r="975" spans="8:13" ht="15.75" customHeight="1">
      <c r="H975" s="37">
        <v>43441</v>
      </c>
      <c r="I975" s="6" t="s">
        <v>158</v>
      </c>
      <c r="J975" s="6" t="s">
        <v>180</v>
      </c>
      <c r="K975" s="6">
        <v>4</v>
      </c>
      <c r="L975" s="6">
        <v>46.56</v>
      </c>
      <c r="M975" s="31" t="str">
        <f t="shared" si="15"/>
        <v>Small</v>
      </c>
    </row>
    <row r="976" spans="8:13" ht="15.75" customHeight="1">
      <c r="H976" s="37">
        <v>43131</v>
      </c>
      <c r="I976" s="6" t="s">
        <v>135</v>
      </c>
      <c r="J976" s="6" t="s">
        <v>204</v>
      </c>
      <c r="K976" s="6">
        <v>2</v>
      </c>
      <c r="L976" s="6">
        <v>26.16</v>
      </c>
      <c r="M976" s="31" t="str">
        <f t="shared" si="15"/>
        <v>Small</v>
      </c>
    </row>
    <row r="977" spans="8:13" ht="15.75" customHeight="1">
      <c r="H977" s="37">
        <v>43340</v>
      </c>
      <c r="I977" s="6" t="s">
        <v>163</v>
      </c>
      <c r="J977" s="6" t="s">
        <v>156</v>
      </c>
      <c r="K977" s="6">
        <v>1</v>
      </c>
      <c r="L977" s="6">
        <v>18.170000000000002</v>
      </c>
      <c r="M977" s="31" t="str">
        <f t="shared" si="15"/>
        <v>Small</v>
      </c>
    </row>
    <row r="978" spans="8:13" ht="15.75" customHeight="1">
      <c r="H978" s="37">
        <v>43117</v>
      </c>
      <c r="I978" s="6" t="s">
        <v>190</v>
      </c>
      <c r="J978" s="6" t="s">
        <v>219</v>
      </c>
      <c r="K978" s="6">
        <v>2</v>
      </c>
      <c r="L978" s="6">
        <v>24.44</v>
      </c>
      <c r="M978" s="31" t="str">
        <f t="shared" si="15"/>
        <v>Small</v>
      </c>
    </row>
    <row r="979" spans="8:13" ht="15.75" customHeight="1">
      <c r="H979" s="37">
        <v>43408</v>
      </c>
      <c r="I979" s="6" t="s">
        <v>200</v>
      </c>
      <c r="J979" s="6" t="s">
        <v>231</v>
      </c>
      <c r="K979" s="6">
        <v>4</v>
      </c>
      <c r="L979" s="6">
        <v>44.92</v>
      </c>
      <c r="M979" s="31" t="str">
        <f t="shared" si="15"/>
        <v>Small</v>
      </c>
    </row>
    <row r="980" spans="8:13" ht="15.75" customHeight="1">
      <c r="H980" s="37">
        <v>43179</v>
      </c>
      <c r="I980" s="6" t="s">
        <v>175</v>
      </c>
      <c r="J980" s="6" t="s">
        <v>210</v>
      </c>
      <c r="K980" s="6">
        <v>2</v>
      </c>
      <c r="L980" s="6">
        <v>31.24</v>
      </c>
      <c r="M980" s="31" t="str">
        <f t="shared" si="15"/>
        <v>Small</v>
      </c>
    </row>
    <row r="981" spans="8:13" ht="15.75" customHeight="1">
      <c r="H981" s="37">
        <v>43224</v>
      </c>
      <c r="I981" s="6" t="s">
        <v>158</v>
      </c>
      <c r="J981" s="6" t="s">
        <v>185</v>
      </c>
      <c r="K981" s="6">
        <v>3</v>
      </c>
      <c r="L981" s="6">
        <v>31.62</v>
      </c>
      <c r="M981" s="31" t="str">
        <f t="shared" si="15"/>
        <v>Small</v>
      </c>
    </row>
    <row r="982" spans="8:13" ht="15.75" customHeight="1">
      <c r="H982" s="37">
        <v>43149</v>
      </c>
      <c r="I982" s="6" t="s">
        <v>175</v>
      </c>
      <c r="J982" s="6" t="s">
        <v>217</v>
      </c>
      <c r="K982" s="6">
        <v>3</v>
      </c>
      <c r="L982" s="6">
        <v>59.82</v>
      </c>
      <c r="M982" s="31" t="str">
        <f t="shared" si="15"/>
        <v>Small</v>
      </c>
    </row>
    <row r="983" spans="8:13" ht="15.75" customHeight="1">
      <c r="H983" s="37">
        <v>43418</v>
      </c>
      <c r="I983" s="6" t="s">
        <v>138</v>
      </c>
      <c r="J983" s="6" t="s">
        <v>156</v>
      </c>
      <c r="K983" s="6">
        <v>4</v>
      </c>
      <c r="L983" s="6">
        <v>51.64</v>
      </c>
      <c r="M983" s="31" t="str">
        <f t="shared" si="15"/>
        <v>Small</v>
      </c>
    </row>
    <row r="984" spans="8:13" ht="15.75" customHeight="1">
      <c r="H984" s="37">
        <v>43267</v>
      </c>
      <c r="I984" s="6" t="s">
        <v>160</v>
      </c>
      <c r="J984" s="6" t="s">
        <v>219</v>
      </c>
      <c r="K984" s="6">
        <v>24</v>
      </c>
      <c r="L984" s="6">
        <v>266.01</v>
      </c>
      <c r="M984" s="31" t="str">
        <f t="shared" si="15"/>
        <v>Large</v>
      </c>
    </row>
    <row r="985" spans="8:13" ht="15.75" customHeight="1">
      <c r="H985" s="37">
        <v>43104</v>
      </c>
      <c r="I985" s="6" t="s">
        <v>223</v>
      </c>
      <c r="J985" s="6" t="s">
        <v>180</v>
      </c>
      <c r="K985" s="6">
        <v>24</v>
      </c>
      <c r="L985" s="6">
        <v>232.55</v>
      </c>
      <c r="M985" s="31" t="str">
        <f t="shared" si="15"/>
        <v>Small</v>
      </c>
    </row>
    <row r="986" spans="8:13" ht="15.75" customHeight="1">
      <c r="H986" s="37">
        <v>43452</v>
      </c>
      <c r="I986" s="6" t="s">
        <v>177</v>
      </c>
      <c r="J986" s="6" t="s">
        <v>189</v>
      </c>
      <c r="K986" s="6">
        <v>4</v>
      </c>
      <c r="L986" s="6">
        <v>51.32</v>
      </c>
      <c r="M986" s="31" t="str">
        <f t="shared" si="15"/>
        <v>Small</v>
      </c>
    </row>
    <row r="987" spans="8:13" ht="15.75" customHeight="1">
      <c r="H987" s="37">
        <v>43135</v>
      </c>
      <c r="I987" s="6" t="s">
        <v>163</v>
      </c>
      <c r="J987" s="6" t="s">
        <v>181</v>
      </c>
      <c r="K987" s="6">
        <v>1</v>
      </c>
      <c r="L987" s="6">
        <v>18.21</v>
      </c>
      <c r="M987" s="31" t="str">
        <f t="shared" si="15"/>
        <v>Small</v>
      </c>
    </row>
    <row r="988" spans="8:13" ht="15.75" customHeight="1">
      <c r="H988" s="37">
        <v>43453</v>
      </c>
      <c r="I988" s="6" t="s">
        <v>141</v>
      </c>
      <c r="J988" s="6" t="s">
        <v>235</v>
      </c>
      <c r="K988" s="6">
        <v>59</v>
      </c>
      <c r="L988" s="6">
        <v>343.65</v>
      </c>
      <c r="M988" s="31" t="str">
        <f t="shared" si="15"/>
        <v>Large</v>
      </c>
    </row>
    <row r="989" spans="8:13" ht="15.75" customHeight="1">
      <c r="H989" s="37">
        <v>43313</v>
      </c>
      <c r="I989" s="6" t="s">
        <v>163</v>
      </c>
      <c r="J989" s="6" t="s">
        <v>156</v>
      </c>
      <c r="K989" s="6">
        <v>60</v>
      </c>
      <c r="L989" s="6">
        <v>326.2</v>
      </c>
      <c r="M989" s="31" t="str">
        <f t="shared" si="15"/>
        <v>Large</v>
      </c>
    </row>
    <row r="990" spans="8:13" ht="15.75" customHeight="1">
      <c r="H990" s="37">
        <v>43407</v>
      </c>
      <c r="I990" s="6" t="s">
        <v>201</v>
      </c>
      <c r="J990" s="6" t="s">
        <v>186</v>
      </c>
      <c r="K990" s="6">
        <v>1</v>
      </c>
      <c r="L990" s="6">
        <v>15.47</v>
      </c>
      <c r="M990" s="31" t="str">
        <f t="shared" si="15"/>
        <v>Small</v>
      </c>
    </row>
    <row r="991" spans="8:13" ht="15.75" customHeight="1">
      <c r="H991" s="37">
        <v>43218</v>
      </c>
      <c r="I991" s="6" t="s">
        <v>135</v>
      </c>
      <c r="J991" s="6" t="s">
        <v>196</v>
      </c>
      <c r="K991" s="6">
        <v>2</v>
      </c>
      <c r="L991" s="6">
        <v>38.76</v>
      </c>
      <c r="M991" s="31" t="str">
        <f t="shared" si="15"/>
        <v>Small</v>
      </c>
    </row>
    <row r="992" spans="8:13" ht="15.75" customHeight="1">
      <c r="H992" s="37">
        <v>43271</v>
      </c>
      <c r="I992" s="6" t="s">
        <v>163</v>
      </c>
      <c r="J992" s="6" t="s">
        <v>191</v>
      </c>
      <c r="K992" s="6">
        <v>2</v>
      </c>
      <c r="L992" s="6">
        <v>36.6</v>
      </c>
      <c r="M992" s="31" t="str">
        <f t="shared" si="15"/>
        <v>Small</v>
      </c>
    </row>
    <row r="993" spans="8:13" ht="15.75" customHeight="1">
      <c r="H993" s="37">
        <v>43431</v>
      </c>
      <c r="I993" s="6" t="s">
        <v>158</v>
      </c>
      <c r="J993" s="6" t="s">
        <v>229</v>
      </c>
      <c r="K993" s="6">
        <v>3</v>
      </c>
      <c r="L993" s="6">
        <v>44.97</v>
      </c>
      <c r="M993" s="31" t="str">
        <f t="shared" si="15"/>
        <v>Small</v>
      </c>
    </row>
    <row r="994" spans="8:13" ht="15.75" customHeight="1">
      <c r="H994" s="37">
        <v>43274</v>
      </c>
      <c r="I994" s="6" t="s">
        <v>175</v>
      </c>
      <c r="J994" s="6" t="s">
        <v>211</v>
      </c>
      <c r="K994" s="6">
        <v>1</v>
      </c>
      <c r="L994" s="6">
        <v>17.12</v>
      </c>
      <c r="M994" s="31" t="str">
        <f t="shared" si="15"/>
        <v>Small</v>
      </c>
    </row>
    <row r="995" spans="8:13" ht="15.75" customHeight="1">
      <c r="H995" s="37">
        <v>43382</v>
      </c>
      <c r="I995" s="6" t="s">
        <v>190</v>
      </c>
      <c r="J995" s="6" t="s">
        <v>231</v>
      </c>
      <c r="K995" s="6">
        <v>1</v>
      </c>
      <c r="L995" s="6">
        <v>15.9</v>
      </c>
      <c r="M995" s="31" t="str">
        <f t="shared" si="15"/>
        <v>Small</v>
      </c>
    </row>
    <row r="996" spans="8:13" ht="15.75" customHeight="1">
      <c r="H996" s="37">
        <v>43323</v>
      </c>
      <c r="I996" s="6" t="s">
        <v>168</v>
      </c>
      <c r="J996" s="6" t="s">
        <v>169</v>
      </c>
      <c r="K996" s="6">
        <v>1</v>
      </c>
      <c r="L996" s="6">
        <v>13.36</v>
      </c>
      <c r="M996" s="31" t="str">
        <f t="shared" si="15"/>
        <v>Small</v>
      </c>
    </row>
    <row r="997" spans="8:13" ht="15.75" customHeight="1">
      <c r="H997" s="37">
        <v>43429</v>
      </c>
      <c r="I997" s="6" t="s">
        <v>190</v>
      </c>
      <c r="J997" s="6" t="s">
        <v>184</v>
      </c>
      <c r="K997" s="6">
        <v>1</v>
      </c>
      <c r="L997" s="6">
        <v>13.92</v>
      </c>
      <c r="M997" s="31" t="str">
        <f t="shared" si="15"/>
        <v>Small</v>
      </c>
    </row>
    <row r="998" spans="8:13" ht="15.75" customHeight="1">
      <c r="H998" s="37">
        <v>43362</v>
      </c>
      <c r="I998" s="6" t="s">
        <v>158</v>
      </c>
      <c r="J998" s="6" t="s">
        <v>184</v>
      </c>
      <c r="K998" s="6">
        <v>3</v>
      </c>
      <c r="L998" s="6">
        <v>46.29</v>
      </c>
      <c r="M998" s="31" t="str">
        <f t="shared" si="15"/>
        <v>Small</v>
      </c>
    </row>
    <row r="999" spans="8:13" ht="15.75" customHeight="1">
      <c r="H999" s="37">
        <v>43452</v>
      </c>
      <c r="I999" s="6" t="s">
        <v>163</v>
      </c>
      <c r="J999" s="6" t="s">
        <v>184</v>
      </c>
      <c r="K999" s="6">
        <v>2</v>
      </c>
      <c r="L999" s="6">
        <v>35.799999999999997</v>
      </c>
      <c r="M999" s="31" t="str">
        <f t="shared" si="15"/>
        <v>Small</v>
      </c>
    </row>
    <row r="1000" spans="8:13" ht="15.75" customHeight="1">
      <c r="H1000" s="37">
        <v>43440</v>
      </c>
      <c r="I1000" s="6" t="s">
        <v>175</v>
      </c>
      <c r="J1000" s="6" t="s">
        <v>184</v>
      </c>
      <c r="K1000" s="6">
        <v>3</v>
      </c>
      <c r="L1000" s="6">
        <v>32.85</v>
      </c>
      <c r="M1000" s="31" t="str">
        <f t="shared" si="15"/>
        <v>Small</v>
      </c>
    </row>
    <row r="1001" spans="8:13" ht="15.75" customHeight="1">
      <c r="H1001" s="37">
        <v>43400</v>
      </c>
      <c r="I1001" s="6" t="s">
        <v>168</v>
      </c>
      <c r="J1001" s="6" t="s">
        <v>202</v>
      </c>
      <c r="K1001" s="6">
        <v>2</v>
      </c>
      <c r="L1001" s="6">
        <v>31.92</v>
      </c>
      <c r="M1001" s="31" t="str">
        <f t="shared" si="15"/>
        <v>Small</v>
      </c>
    </row>
    <row r="1002" spans="8:13" ht="15.75" customHeight="1">
      <c r="H1002" s="37">
        <v>43170</v>
      </c>
      <c r="I1002" s="6" t="s">
        <v>168</v>
      </c>
      <c r="J1002" s="6" t="s">
        <v>178</v>
      </c>
      <c r="K1002" s="6">
        <v>2</v>
      </c>
      <c r="L1002" s="6">
        <v>23.54</v>
      </c>
      <c r="M1002" s="31" t="str">
        <f t="shared" si="15"/>
        <v>Small</v>
      </c>
    </row>
    <row r="1003" spans="8:13" ht="15.75" customHeight="1">
      <c r="H1003" s="37">
        <v>43152</v>
      </c>
      <c r="I1003" s="6" t="s">
        <v>158</v>
      </c>
      <c r="J1003" s="6" t="s">
        <v>159</v>
      </c>
      <c r="K1003" s="6">
        <v>2</v>
      </c>
      <c r="L1003" s="6">
        <v>24.68</v>
      </c>
      <c r="M1003" s="31" t="str">
        <f t="shared" si="15"/>
        <v>Small</v>
      </c>
    </row>
    <row r="1004" spans="8:13" ht="15.75" customHeight="1">
      <c r="H1004" s="37">
        <v>43457</v>
      </c>
      <c r="I1004" s="6" t="s">
        <v>160</v>
      </c>
      <c r="J1004" s="6" t="s">
        <v>170</v>
      </c>
      <c r="K1004" s="6">
        <v>2</v>
      </c>
      <c r="L1004" s="6">
        <v>39.18</v>
      </c>
      <c r="M1004" s="31" t="str">
        <f t="shared" si="15"/>
        <v>Small</v>
      </c>
    </row>
    <row r="1005" spans="8:13" ht="15.75" customHeight="1">
      <c r="H1005" s="37">
        <v>43345</v>
      </c>
      <c r="I1005" s="6" t="s">
        <v>168</v>
      </c>
      <c r="J1005" s="6" t="s">
        <v>181</v>
      </c>
      <c r="K1005" s="6">
        <v>2</v>
      </c>
      <c r="L1005" s="6">
        <v>21.94</v>
      </c>
      <c r="M1005" s="31" t="str">
        <f t="shared" si="15"/>
        <v>Small</v>
      </c>
    </row>
    <row r="1006" spans="8:13" ht="15.75" customHeight="1">
      <c r="H1006" s="37">
        <v>43387</v>
      </c>
      <c r="I1006" s="6" t="s">
        <v>158</v>
      </c>
      <c r="J1006" s="6" t="s">
        <v>234</v>
      </c>
      <c r="K1006" s="6">
        <v>1</v>
      </c>
      <c r="L1006" s="6">
        <v>18.760000000000002</v>
      </c>
      <c r="M1006" s="31" t="str">
        <f t="shared" si="15"/>
        <v>Small</v>
      </c>
    </row>
    <row r="1007" spans="8:13" ht="15.75" customHeight="1">
      <c r="H1007" s="37">
        <v>43393</v>
      </c>
      <c r="I1007" s="6" t="s">
        <v>158</v>
      </c>
      <c r="J1007" s="6" t="s">
        <v>204</v>
      </c>
      <c r="K1007" s="6">
        <v>1</v>
      </c>
      <c r="L1007" s="6">
        <v>10.96</v>
      </c>
      <c r="M1007" s="31" t="str">
        <f t="shared" si="15"/>
        <v>Small</v>
      </c>
    </row>
    <row r="1008" spans="8:13" ht="15.75" customHeight="1">
      <c r="H1008" s="37">
        <v>43237</v>
      </c>
      <c r="I1008" s="6" t="s">
        <v>168</v>
      </c>
      <c r="J1008" s="6" t="s">
        <v>185</v>
      </c>
      <c r="K1008" s="6">
        <v>4</v>
      </c>
      <c r="L1008" s="6">
        <v>44.64</v>
      </c>
      <c r="M1008" s="31" t="str">
        <f t="shared" si="15"/>
        <v>Small</v>
      </c>
    </row>
    <row r="1009" spans="8:13" ht="15.75" customHeight="1">
      <c r="H1009" s="37">
        <v>43408</v>
      </c>
      <c r="I1009" s="6" t="s">
        <v>193</v>
      </c>
      <c r="J1009" s="6" t="s">
        <v>211</v>
      </c>
      <c r="K1009" s="6">
        <v>1</v>
      </c>
      <c r="L1009" s="6">
        <v>15.08</v>
      </c>
      <c r="M1009" s="31" t="str">
        <f t="shared" si="15"/>
        <v>Small</v>
      </c>
    </row>
    <row r="1010" spans="8:13" ht="15.75" customHeight="1">
      <c r="H1010" s="37">
        <v>43392</v>
      </c>
      <c r="I1010" s="6" t="s">
        <v>158</v>
      </c>
      <c r="J1010" s="6" t="s">
        <v>211</v>
      </c>
      <c r="K1010" s="6">
        <v>5</v>
      </c>
      <c r="L1010" s="6">
        <v>71.25</v>
      </c>
      <c r="M1010" s="31" t="str">
        <f t="shared" si="15"/>
        <v>Small</v>
      </c>
    </row>
    <row r="1011" spans="8:13" ht="15.75" customHeight="1">
      <c r="H1011" s="37">
        <v>43110</v>
      </c>
      <c r="I1011" s="6" t="s">
        <v>141</v>
      </c>
      <c r="J1011" s="6" t="s">
        <v>156</v>
      </c>
      <c r="K1011" s="6">
        <v>2</v>
      </c>
      <c r="L1011" s="6">
        <v>26.28</v>
      </c>
      <c r="M1011" s="31" t="str">
        <f t="shared" si="15"/>
        <v>Small</v>
      </c>
    </row>
    <row r="1012" spans="8:13" ht="15.75" customHeight="1">
      <c r="H1012" s="37">
        <v>43210</v>
      </c>
      <c r="I1012" s="6" t="s">
        <v>158</v>
      </c>
      <c r="J1012" s="6" t="s">
        <v>156</v>
      </c>
      <c r="K1012" s="6">
        <v>1</v>
      </c>
      <c r="L1012" s="6">
        <v>16.27</v>
      </c>
      <c r="M1012" s="31" t="str">
        <f t="shared" si="15"/>
        <v>Small</v>
      </c>
    </row>
    <row r="1013" spans="8:13" ht="15.75" customHeight="1">
      <c r="H1013" s="37">
        <v>43324</v>
      </c>
      <c r="I1013" s="6" t="s">
        <v>175</v>
      </c>
      <c r="J1013" s="6" t="s">
        <v>194</v>
      </c>
      <c r="K1013" s="6">
        <v>4</v>
      </c>
      <c r="L1013" s="6">
        <v>62.56</v>
      </c>
      <c r="M1013" s="31" t="str">
        <f t="shared" si="15"/>
        <v>Small</v>
      </c>
    </row>
    <row r="1014" spans="8:13" ht="15.75" customHeight="1">
      <c r="H1014" s="37">
        <v>43241</v>
      </c>
      <c r="I1014" s="6" t="s">
        <v>224</v>
      </c>
      <c r="J1014" s="6" t="s">
        <v>194</v>
      </c>
      <c r="K1014" s="6">
        <v>2</v>
      </c>
      <c r="L1014" s="6">
        <v>26.34</v>
      </c>
      <c r="M1014" s="31" t="str">
        <f t="shared" si="15"/>
        <v>Small</v>
      </c>
    </row>
    <row r="1015" spans="8:13" ht="15.75" customHeight="1">
      <c r="H1015" s="37">
        <v>43153</v>
      </c>
      <c r="I1015" s="6" t="s">
        <v>168</v>
      </c>
      <c r="J1015" s="6" t="s">
        <v>156</v>
      </c>
      <c r="K1015" s="6">
        <v>5</v>
      </c>
      <c r="L1015" s="6">
        <v>89.05</v>
      </c>
      <c r="M1015" s="31" t="str">
        <f t="shared" si="15"/>
        <v>Small</v>
      </c>
    </row>
    <row r="1016" spans="8:13" ht="15.75" customHeight="1">
      <c r="H1016" s="37">
        <v>43318</v>
      </c>
      <c r="I1016" s="6" t="s">
        <v>160</v>
      </c>
      <c r="J1016" s="6" t="s">
        <v>225</v>
      </c>
      <c r="K1016" s="6">
        <v>2</v>
      </c>
      <c r="L1016" s="6">
        <v>31.34</v>
      </c>
      <c r="M1016" s="31" t="str">
        <f t="shared" si="15"/>
        <v>Small</v>
      </c>
    </row>
    <row r="1017" spans="8:13" ht="15.75" customHeight="1">
      <c r="H1017" s="37">
        <v>43319</v>
      </c>
      <c r="I1017" s="6" t="s">
        <v>135</v>
      </c>
      <c r="J1017" s="6" t="s">
        <v>185</v>
      </c>
      <c r="K1017" s="6">
        <v>1</v>
      </c>
      <c r="L1017" s="6">
        <v>18.68</v>
      </c>
      <c r="M1017" s="31" t="str">
        <f t="shared" si="15"/>
        <v>Small</v>
      </c>
    </row>
    <row r="1018" spans="8:13" ht="15.75" customHeight="1">
      <c r="H1018" s="37">
        <v>43308</v>
      </c>
      <c r="I1018" s="6" t="s">
        <v>141</v>
      </c>
      <c r="J1018" s="6" t="s">
        <v>156</v>
      </c>
      <c r="K1018" s="6">
        <v>2</v>
      </c>
      <c r="L1018" s="6">
        <v>36.42</v>
      </c>
      <c r="M1018" s="31" t="str">
        <f t="shared" si="15"/>
        <v>Small</v>
      </c>
    </row>
    <row r="1019" spans="8:13" ht="15.75" customHeight="1">
      <c r="H1019" s="37">
        <v>43443</v>
      </c>
      <c r="I1019" s="6" t="s">
        <v>163</v>
      </c>
      <c r="J1019" s="6" t="s">
        <v>185</v>
      </c>
      <c r="K1019" s="6">
        <v>2</v>
      </c>
      <c r="L1019" s="6">
        <v>24.4</v>
      </c>
      <c r="M1019" s="31" t="str">
        <f t="shared" si="15"/>
        <v>Small</v>
      </c>
    </row>
    <row r="1020" spans="8:13" ht="15.75" customHeight="1">
      <c r="H1020" s="37">
        <v>43416</v>
      </c>
      <c r="I1020" s="6" t="s">
        <v>141</v>
      </c>
      <c r="J1020" s="6" t="s">
        <v>156</v>
      </c>
      <c r="K1020" s="6">
        <v>2</v>
      </c>
      <c r="L1020" s="6">
        <v>23.32</v>
      </c>
      <c r="M1020" s="31" t="str">
        <f t="shared" si="15"/>
        <v>Small</v>
      </c>
    </row>
    <row r="1021" spans="8:13" ht="15.75" customHeight="1">
      <c r="H1021" s="37">
        <v>43200</v>
      </c>
      <c r="I1021" s="6" t="s">
        <v>155</v>
      </c>
      <c r="J1021" s="6" t="s">
        <v>184</v>
      </c>
      <c r="K1021" s="6">
        <v>3</v>
      </c>
      <c r="L1021" s="6">
        <v>30.69</v>
      </c>
      <c r="M1021" s="31" t="str">
        <f t="shared" si="15"/>
        <v>Small</v>
      </c>
    </row>
    <row r="1022" spans="8:13" ht="15.75" customHeight="1">
      <c r="H1022" s="37">
        <v>43415</v>
      </c>
      <c r="I1022" s="6" t="s">
        <v>168</v>
      </c>
      <c r="J1022" s="6" t="s">
        <v>239</v>
      </c>
      <c r="K1022" s="6">
        <v>3</v>
      </c>
      <c r="L1022" s="6">
        <v>48.6</v>
      </c>
      <c r="M1022" s="31" t="str">
        <f t="shared" si="15"/>
        <v>Small</v>
      </c>
    </row>
    <row r="1023" spans="8:13" ht="15.75" customHeight="1">
      <c r="H1023" s="37">
        <v>43257</v>
      </c>
      <c r="I1023" s="6" t="s">
        <v>141</v>
      </c>
      <c r="J1023" s="6" t="s">
        <v>187</v>
      </c>
      <c r="K1023" s="6">
        <v>1</v>
      </c>
      <c r="L1023" s="6">
        <v>13.64</v>
      </c>
      <c r="M1023" s="31" t="str">
        <f t="shared" si="15"/>
        <v>Small</v>
      </c>
    </row>
    <row r="1024" spans="8:13" ht="15.75" customHeight="1">
      <c r="H1024" s="37">
        <v>43364</v>
      </c>
      <c r="I1024" s="6" t="s">
        <v>163</v>
      </c>
      <c r="J1024" s="6" t="s">
        <v>194</v>
      </c>
      <c r="K1024" s="6">
        <v>48</v>
      </c>
      <c r="L1024" s="6">
        <v>306.95999999999998</v>
      </c>
      <c r="M1024" s="31" t="str">
        <f t="shared" si="15"/>
        <v>Large</v>
      </c>
    </row>
    <row r="1025" spans="8:13" ht="15.75" customHeight="1">
      <c r="H1025" s="37">
        <v>43420</v>
      </c>
      <c r="I1025" s="6" t="s">
        <v>168</v>
      </c>
      <c r="J1025" s="6" t="s">
        <v>210</v>
      </c>
      <c r="K1025" s="6">
        <v>2</v>
      </c>
      <c r="L1025" s="6">
        <v>36.04</v>
      </c>
      <c r="M1025" s="31" t="str">
        <f t="shared" si="15"/>
        <v>Small</v>
      </c>
    </row>
    <row r="1026" spans="8:13" ht="15.75" customHeight="1">
      <c r="H1026" s="37">
        <v>43388</v>
      </c>
      <c r="I1026" s="6" t="s">
        <v>160</v>
      </c>
      <c r="J1026" s="6" t="s">
        <v>180</v>
      </c>
      <c r="K1026" s="6">
        <v>2</v>
      </c>
      <c r="L1026" s="6">
        <v>28.34</v>
      </c>
      <c r="M1026" s="31" t="str">
        <f t="shared" si="15"/>
        <v>Small</v>
      </c>
    </row>
    <row r="1027" spans="8:13" ht="15.75" customHeight="1">
      <c r="H1027" s="37">
        <v>43453</v>
      </c>
      <c r="I1027" s="6" t="s">
        <v>168</v>
      </c>
      <c r="J1027" s="6" t="s">
        <v>239</v>
      </c>
      <c r="K1027" s="6">
        <v>2</v>
      </c>
      <c r="L1027" s="6">
        <v>22.14</v>
      </c>
      <c r="M1027" s="31" t="str">
        <f t="shared" si="15"/>
        <v>Small</v>
      </c>
    </row>
    <row r="1028" spans="8:13" ht="15.75" customHeight="1">
      <c r="H1028" s="37">
        <v>43152</v>
      </c>
      <c r="I1028" s="6" t="s">
        <v>160</v>
      </c>
      <c r="J1028" s="6" t="s">
        <v>197</v>
      </c>
      <c r="K1028" s="6">
        <v>50</v>
      </c>
      <c r="L1028" s="6">
        <v>378.95</v>
      </c>
      <c r="M1028" s="31" t="str">
        <f t="shared" si="15"/>
        <v>Large</v>
      </c>
    </row>
    <row r="1029" spans="8:13" ht="15.75" customHeight="1">
      <c r="H1029" s="37">
        <v>43379</v>
      </c>
      <c r="I1029" s="6" t="s">
        <v>141</v>
      </c>
      <c r="J1029" s="6" t="s">
        <v>231</v>
      </c>
      <c r="K1029" s="6">
        <v>2</v>
      </c>
      <c r="L1029" s="6">
        <v>24.42</v>
      </c>
      <c r="M1029" s="31" t="str">
        <f t="shared" si="15"/>
        <v>Small</v>
      </c>
    </row>
    <row r="1030" spans="8:13" ht="15.75" customHeight="1">
      <c r="H1030" s="37">
        <v>43264</v>
      </c>
      <c r="I1030" s="6" t="s">
        <v>158</v>
      </c>
      <c r="J1030" s="6" t="s">
        <v>187</v>
      </c>
      <c r="K1030" s="6">
        <v>4</v>
      </c>
      <c r="L1030" s="6">
        <v>78.08</v>
      </c>
      <c r="M1030" s="31" t="str">
        <f t="shared" si="15"/>
        <v>Small</v>
      </c>
    </row>
    <row r="1031" spans="8:13" ht="15.75" customHeight="1">
      <c r="H1031" s="37">
        <v>43404</v>
      </c>
      <c r="I1031" s="6" t="s">
        <v>158</v>
      </c>
      <c r="J1031" s="6" t="s">
        <v>156</v>
      </c>
      <c r="K1031" s="6">
        <v>1</v>
      </c>
      <c r="L1031" s="6">
        <v>14.53</v>
      </c>
      <c r="M1031" s="31" t="str">
        <f t="shared" si="15"/>
        <v>Small</v>
      </c>
    </row>
    <row r="1032" spans="8:13" ht="15.75" customHeight="1">
      <c r="H1032" s="37">
        <v>43450</v>
      </c>
      <c r="I1032" s="6" t="s">
        <v>198</v>
      </c>
      <c r="J1032" s="6" t="s">
        <v>169</v>
      </c>
      <c r="K1032" s="6">
        <v>1</v>
      </c>
      <c r="L1032" s="6">
        <v>19.34</v>
      </c>
      <c r="M1032" s="31" t="str">
        <f t="shared" ref="M1032:M1095" si="16">IF(L1032&gt;250,"Large","Small")</f>
        <v>Small</v>
      </c>
    </row>
    <row r="1033" spans="8:13" ht="15.75" customHeight="1">
      <c r="H1033" s="37">
        <v>43455</v>
      </c>
      <c r="I1033" s="6" t="s">
        <v>158</v>
      </c>
      <c r="J1033" s="6" t="s">
        <v>209</v>
      </c>
      <c r="K1033" s="6">
        <v>2</v>
      </c>
      <c r="L1033" s="6">
        <v>29.84</v>
      </c>
      <c r="M1033" s="31" t="str">
        <f t="shared" si="16"/>
        <v>Small</v>
      </c>
    </row>
    <row r="1034" spans="8:13" ht="15.75" customHeight="1">
      <c r="H1034" s="37">
        <v>43299</v>
      </c>
      <c r="I1034" s="6" t="s">
        <v>216</v>
      </c>
      <c r="J1034" s="6" t="s">
        <v>187</v>
      </c>
      <c r="K1034" s="6">
        <v>1</v>
      </c>
      <c r="L1034" s="6">
        <v>19.52</v>
      </c>
      <c r="M1034" s="31" t="str">
        <f t="shared" si="16"/>
        <v>Small</v>
      </c>
    </row>
    <row r="1035" spans="8:13" ht="15.75" customHeight="1">
      <c r="H1035" s="37">
        <v>43417</v>
      </c>
      <c r="I1035" s="6" t="s">
        <v>168</v>
      </c>
      <c r="J1035" s="6" t="s">
        <v>170</v>
      </c>
      <c r="K1035" s="6">
        <v>4</v>
      </c>
      <c r="L1035" s="6">
        <v>66.56</v>
      </c>
      <c r="M1035" s="31" t="str">
        <f t="shared" si="16"/>
        <v>Small</v>
      </c>
    </row>
    <row r="1036" spans="8:13" ht="15.75" customHeight="1">
      <c r="H1036" s="37">
        <v>43437</v>
      </c>
      <c r="I1036" s="6" t="s">
        <v>175</v>
      </c>
      <c r="J1036" s="6" t="s">
        <v>156</v>
      </c>
      <c r="K1036" s="6">
        <v>58</v>
      </c>
      <c r="L1036" s="6">
        <v>384.61</v>
      </c>
      <c r="M1036" s="31" t="str">
        <f t="shared" si="16"/>
        <v>Large</v>
      </c>
    </row>
    <row r="1037" spans="8:13" ht="15.75" customHeight="1">
      <c r="H1037" s="37">
        <v>43373</v>
      </c>
      <c r="I1037" s="6" t="s">
        <v>158</v>
      </c>
      <c r="J1037" s="6" t="s">
        <v>195</v>
      </c>
      <c r="K1037" s="6">
        <v>4</v>
      </c>
      <c r="L1037" s="6">
        <v>75.959999999999994</v>
      </c>
      <c r="M1037" s="31" t="str">
        <f t="shared" si="16"/>
        <v>Small</v>
      </c>
    </row>
    <row r="1038" spans="8:13" ht="15.75" customHeight="1">
      <c r="H1038" s="37">
        <v>43366</v>
      </c>
      <c r="I1038" s="6" t="s">
        <v>141</v>
      </c>
      <c r="J1038" s="6" t="s">
        <v>184</v>
      </c>
      <c r="K1038" s="6">
        <v>1</v>
      </c>
      <c r="L1038" s="6">
        <v>15.43</v>
      </c>
      <c r="M1038" s="31" t="str">
        <f t="shared" si="16"/>
        <v>Small</v>
      </c>
    </row>
    <row r="1039" spans="8:13" ht="15.75" customHeight="1">
      <c r="H1039" s="37">
        <v>43372</v>
      </c>
      <c r="I1039" s="6" t="s">
        <v>158</v>
      </c>
      <c r="J1039" s="6" t="s">
        <v>238</v>
      </c>
      <c r="K1039" s="6">
        <v>1</v>
      </c>
      <c r="L1039" s="6">
        <v>18.37</v>
      </c>
      <c r="M1039" s="31" t="str">
        <f t="shared" si="16"/>
        <v>Small</v>
      </c>
    </row>
    <row r="1040" spans="8:13" ht="15.75" customHeight="1">
      <c r="H1040" s="37">
        <v>43156</v>
      </c>
      <c r="I1040" s="6" t="s">
        <v>175</v>
      </c>
      <c r="J1040" s="6" t="s">
        <v>156</v>
      </c>
      <c r="K1040" s="6">
        <v>1</v>
      </c>
      <c r="L1040" s="6">
        <v>13.68</v>
      </c>
      <c r="M1040" s="31" t="str">
        <f t="shared" si="16"/>
        <v>Small</v>
      </c>
    </row>
    <row r="1041" spans="8:13" ht="15.75" customHeight="1">
      <c r="H1041" s="37">
        <v>43192</v>
      </c>
      <c r="I1041" s="6" t="s">
        <v>216</v>
      </c>
      <c r="J1041" s="6" t="s">
        <v>187</v>
      </c>
      <c r="K1041" s="6">
        <v>61</v>
      </c>
      <c r="L1041" s="6">
        <v>624.54</v>
      </c>
      <c r="M1041" s="31" t="str">
        <f t="shared" si="16"/>
        <v>Large</v>
      </c>
    </row>
    <row r="1042" spans="8:13" ht="15.75" customHeight="1">
      <c r="H1042" s="37">
        <v>43151</v>
      </c>
      <c r="I1042" s="6" t="s">
        <v>155</v>
      </c>
      <c r="J1042" s="6" t="s">
        <v>169</v>
      </c>
      <c r="K1042" s="6">
        <v>1</v>
      </c>
      <c r="L1042" s="6">
        <v>13.09</v>
      </c>
      <c r="M1042" s="31" t="str">
        <f t="shared" si="16"/>
        <v>Small</v>
      </c>
    </row>
    <row r="1043" spans="8:13" ht="15.75" customHeight="1">
      <c r="H1043" s="37">
        <v>43457</v>
      </c>
      <c r="I1043" s="6" t="s">
        <v>223</v>
      </c>
      <c r="J1043" s="6" t="s">
        <v>194</v>
      </c>
      <c r="K1043" s="6">
        <v>3</v>
      </c>
      <c r="L1043" s="6">
        <v>51.84</v>
      </c>
      <c r="M1043" s="31" t="str">
        <f t="shared" si="16"/>
        <v>Small</v>
      </c>
    </row>
    <row r="1044" spans="8:13" ht="15.75" customHeight="1">
      <c r="H1044" s="37">
        <v>43412</v>
      </c>
      <c r="I1044" s="6" t="s">
        <v>168</v>
      </c>
      <c r="J1044" s="6" t="s">
        <v>213</v>
      </c>
      <c r="K1044" s="6">
        <v>1</v>
      </c>
      <c r="L1044" s="6">
        <v>11.26</v>
      </c>
      <c r="M1044" s="31" t="str">
        <f t="shared" si="16"/>
        <v>Small</v>
      </c>
    </row>
    <row r="1045" spans="8:13" ht="15.75" customHeight="1">
      <c r="H1045" s="37">
        <v>43220</v>
      </c>
      <c r="I1045" s="6" t="s">
        <v>168</v>
      </c>
      <c r="J1045" s="6" t="s">
        <v>188</v>
      </c>
      <c r="K1045" s="6">
        <v>2</v>
      </c>
      <c r="L1045" s="6">
        <v>28.82</v>
      </c>
      <c r="M1045" s="31" t="str">
        <f t="shared" si="16"/>
        <v>Small</v>
      </c>
    </row>
    <row r="1046" spans="8:13" ht="15.75" customHeight="1">
      <c r="H1046" s="37">
        <v>43127</v>
      </c>
      <c r="I1046" s="6" t="s">
        <v>135</v>
      </c>
      <c r="J1046" s="6" t="s">
        <v>173</v>
      </c>
      <c r="K1046" s="6">
        <v>1</v>
      </c>
      <c r="L1046" s="6">
        <v>18.45</v>
      </c>
      <c r="M1046" s="31" t="str">
        <f t="shared" si="16"/>
        <v>Small</v>
      </c>
    </row>
    <row r="1047" spans="8:13" ht="15.75" customHeight="1">
      <c r="H1047" s="37">
        <v>43415</v>
      </c>
      <c r="I1047" s="6" t="s">
        <v>190</v>
      </c>
      <c r="J1047" s="6" t="s">
        <v>187</v>
      </c>
      <c r="K1047" s="6">
        <v>2</v>
      </c>
      <c r="L1047" s="6">
        <v>24.06</v>
      </c>
      <c r="M1047" s="31" t="str">
        <f t="shared" si="16"/>
        <v>Small</v>
      </c>
    </row>
    <row r="1048" spans="8:13" ht="15.75" customHeight="1">
      <c r="H1048" s="37">
        <v>43376</v>
      </c>
      <c r="I1048" s="6" t="s">
        <v>158</v>
      </c>
      <c r="J1048" s="6" t="s">
        <v>164</v>
      </c>
      <c r="K1048" s="6">
        <v>1</v>
      </c>
      <c r="L1048" s="6">
        <v>17.059999999999999</v>
      </c>
      <c r="M1048" s="31" t="str">
        <f t="shared" si="16"/>
        <v>Small</v>
      </c>
    </row>
    <row r="1049" spans="8:13" ht="15.75" customHeight="1">
      <c r="H1049" s="37">
        <v>43263</v>
      </c>
      <c r="I1049" s="6" t="s">
        <v>168</v>
      </c>
      <c r="J1049" s="6" t="s">
        <v>187</v>
      </c>
      <c r="K1049" s="6">
        <v>2</v>
      </c>
      <c r="L1049" s="6">
        <v>35.14</v>
      </c>
      <c r="M1049" s="31" t="str">
        <f t="shared" si="16"/>
        <v>Small</v>
      </c>
    </row>
    <row r="1050" spans="8:13" ht="15.75" customHeight="1">
      <c r="H1050" s="37">
        <v>43278</v>
      </c>
      <c r="I1050" s="6" t="s">
        <v>171</v>
      </c>
      <c r="J1050" s="6" t="s">
        <v>210</v>
      </c>
      <c r="K1050" s="6">
        <v>4</v>
      </c>
      <c r="L1050" s="6">
        <v>48.48</v>
      </c>
      <c r="M1050" s="31" t="str">
        <f t="shared" si="16"/>
        <v>Small</v>
      </c>
    </row>
    <row r="1051" spans="8:13" ht="15.75" customHeight="1">
      <c r="H1051" s="37">
        <v>43173</v>
      </c>
      <c r="I1051" s="6" t="s">
        <v>171</v>
      </c>
      <c r="J1051" s="6" t="s">
        <v>203</v>
      </c>
      <c r="K1051" s="6">
        <v>2</v>
      </c>
      <c r="L1051" s="6">
        <v>26.28</v>
      </c>
      <c r="M1051" s="31" t="str">
        <f t="shared" si="16"/>
        <v>Small</v>
      </c>
    </row>
    <row r="1052" spans="8:13" ht="15.75" customHeight="1">
      <c r="H1052" s="37">
        <v>43349</v>
      </c>
      <c r="I1052" s="6" t="s">
        <v>158</v>
      </c>
      <c r="J1052" s="6" t="s">
        <v>203</v>
      </c>
      <c r="K1052" s="6">
        <v>73</v>
      </c>
      <c r="L1052" s="6">
        <v>554.44000000000005</v>
      </c>
      <c r="M1052" s="31" t="str">
        <f t="shared" si="16"/>
        <v>Large</v>
      </c>
    </row>
    <row r="1053" spans="8:13" ht="15.75" customHeight="1">
      <c r="H1053" s="37">
        <v>43457</v>
      </c>
      <c r="I1053" s="6" t="s">
        <v>155</v>
      </c>
      <c r="J1053" s="6" t="s">
        <v>184</v>
      </c>
      <c r="K1053" s="6">
        <v>2</v>
      </c>
      <c r="L1053" s="6">
        <v>36.36</v>
      </c>
      <c r="M1053" s="31" t="str">
        <f t="shared" si="16"/>
        <v>Small</v>
      </c>
    </row>
    <row r="1054" spans="8:13" ht="15.75" customHeight="1">
      <c r="H1054" s="37">
        <v>43417</v>
      </c>
      <c r="I1054" s="6" t="s">
        <v>135</v>
      </c>
      <c r="J1054" s="6" t="s">
        <v>189</v>
      </c>
      <c r="K1054" s="6">
        <v>4</v>
      </c>
      <c r="L1054" s="6">
        <v>53.04</v>
      </c>
      <c r="M1054" s="31" t="str">
        <f t="shared" si="16"/>
        <v>Small</v>
      </c>
    </row>
    <row r="1055" spans="8:13" ht="15.75" customHeight="1">
      <c r="H1055" s="37">
        <v>43373</v>
      </c>
      <c r="I1055" s="6" t="s">
        <v>171</v>
      </c>
      <c r="J1055" s="6" t="s">
        <v>208</v>
      </c>
      <c r="K1055" s="6">
        <v>2</v>
      </c>
      <c r="L1055" s="6">
        <v>30.52</v>
      </c>
      <c r="M1055" s="31" t="str">
        <f t="shared" si="16"/>
        <v>Small</v>
      </c>
    </row>
    <row r="1056" spans="8:13" ht="15.75" customHeight="1">
      <c r="H1056" s="37">
        <v>43343</v>
      </c>
      <c r="I1056" s="6" t="s">
        <v>190</v>
      </c>
      <c r="J1056" s="6" t="s">
        <v>194</v>
      </c>
      <c r="K1056" s="6">
        <v>1</v>
      </c>
      <c r="L1056" s="6">
        <v>16.66</v>
      </c>
      <c r="M1056" s="31" t="str">
        <f t="shared" si="16"/>
        <v>Small</v>
      </c>
    </row>
    <row r="1057" spans="8:13" ht="15.75" customHeight="1">
      <c r="H1057" s="37">
        <v>43384</v>
      </c>
      <c r="I1057" s="6" t="s">
        <v>135</v>
      </c>
      <c r="J1057" s="6" t="s">
        <v>161</v>
      </c>
      <c r="K1057" s="6">
        <v>1</v>
      </c>
      <c r="L1057" s="6">
        <v>11.31</v>
      </c>
      <c r="M1057" s="31" t="str">
        <f t="shared" si="16"/>
        <v>Small</v>
      </c>
    </row>
    <row r="1058" spans="8:13" ht="15.75" customHeight="1">
      <c r="H1058" s="37">
        <v>43317</v>
      </c>
      <c r="I1058" s="6" t="s">
        <v>158</v>
      </c>
      <c r="J1058" s="6" t="s">
        <v>212</v>
      </c>
      <c r="K1058" s="6">
        <v>1</v>
      </c>
      <c r="L1058" s="6">
        <v>11.47</v>
      </c>
      <c r="M1058" s="31" t="str">
        <f t="shared" si="16"/>
        <v>Small</v>
      </c>
    </row>
    <row r="1059" spans="8:13" ht="15.75" customHeight="1">
      <c r="H1059" s="37">
        <v>43459</v>
      </c>
      <c r="I1059" s="6" t="s">
        <v>141</v>
      </c>
      <c r="J1059" s="6" t="s">
        <v>156</v>
      </c>
      <c r="K1059" s="6">
        <v>1</v>
      </c>
      <c r="L1059" s="6">
        <v>17.04</v>
      </c>
      <c r="M1059" s="31" t="str">
        <f t="shared" si="16"/>
        <v>Small</v>
      </c>
    </row>
    <row r="1060" spans="8:13" ht="15.75" customHeight="1">
      <c r="H1060" s="37">
        <v>43229</v>
      </c>
      <c r="I1060" s="6" t="s">
        <v>158</v>
      </c>
      <c r="J1060" s="6" t="s">
        <v>202</v>
      </c>
      <c r="K1060" s="6">
        <v>4</v>
      </c>
      <c r="L1060" s="6">
        <v>59.52</v>
      </c>
      <c r="M1060" s="31" t="str">
        <f t="shared" si="16"/>
        <v>Small</v>
      </c>
    </row>
    <row r="1061" spans="8:13" ht="15.75" customHeight="1">
      <c r="H1061" s="37">
        <v>43191</v>
      </c>
      <c r="I1061" s="6" t="s">
        <v>198</v>
      </c>
      <c r="J1061" s="6" t="s">
        <v>187</v>
      </c>
      <c r="K1061" s="6">
        <v>1</v>
      </c>
      <c r="L1061" s="6">
        <v>10.54</v>
      </c>
      <c r="M1061" s="31" t="str">
        <f t="shared" si="16"/>
        <v>Small</v>
      </c>
    </row>
    <row r="1062" spans="8:13" ht="15.75" customHeight="1">
      <c r="H1062" s="37">
        <v>43173</v>
      </c>
      <c r="I1062" s="6" t="s">
        <v>168</v>
      </c>
      <c r="J1062" s="6" t="s">
        <v>156</v>
      </c>
      <c r="K1062" s="6">
        <v>2</v>
      </c>
      <c r="L1062" s="6">
        <v>24.5</v>
      </c>
      <c r="M1062" s="31" t="str">
        <f t="shared" si="16"/>
        <v>Small</v>
      </c>
    </row>
    <row r="1063" spans="8:13" ht="15.75" customHeight="1">
      <c r="H1063" s="37">
        <v>43246</v>
      </c>
      <c r="I1063" s="6" t="s">
        <v>135</v>
      </c>
      <c r="J1063" s="6" t="s">
        <v>194</v>
      </c>
      <c r="K1063" s="6">
        <v>1</v>
      </c>
      <c r="L1063" s="6">
        <v>11.42</v>
      </c>
      <c r="M1063" s="31" t="str">
        <f t="shared" si="16"/>
        <v>Small</v>
      </c>
    </row>
    <row r="1064" spans="8:13" ht="15.75" customHeight="1">
      <c r="H1064" s="37">
        <v>43267</v>
      </c>
      <c r="I1064" s="6" t="s">
        <v>135</v>
      </c>
      <c r="J1064" s="6" t="s">
        <v>156</v>
      </c>
      <c r="K1064" s="6">
        <v>1</v>
      </c>
      <c r="L1064" s="6">
        <v>12.04</v>
      </c>
      <c r="M1064" s="31" t="str">
        <f t="shared" si="16"/>
        <v>Small</v>
      </c>
    </row>
    <row r="1065" spans="8:13" ht="15.75" customHeight="1">
      <c r="H1065" s="37">
        <v>43440</v>
      </c>
      <c r="I1065" s="6" t="s">
        <v>163</v>
      </c>
      <c r="J1065" s="6" t="s">
        <v>202</v>
      </c>
      <c r="K1065" s="6">
        <v>2</v>
      </c>
      <c r="L1065" s="6">
        <v>37.799999999999997</v>
      </c>
      <c r="M1065" s="31" t="str">
        <f t="shared" si="16"/>
        <v>Small</v>
      </c>
    </row>
    <row r="1066" spans="8:13" ht="15.75" customHeight="1">
      <c r="H1066" s="37">
        <v>43465</v>
      </c>
      <c r="I1066" s="6" t="s">
        <v>135</v>
      </c>
      <c r="J1066" s="6" t="s">
        <v>182</v>
      </c>
      <c r="K1066" s="6">
        <v>1</v>
      </c>
      <c r="L1066" s="6">
        <v>13.88</v>
      </c>
      <c r="M1066" s="31" t="str">
        <f t="shared" si="16"/>
        <v>Small</v>
      </c>
    </row>
    <row r="1067" spans="8:13" ht="15.75" customHeight="1">
      <c r="H1067" s="37">
        <v>43443</v>
      </c>
      <c r="I1067" s="6" t="s">
        <v>155</v>
      </c>
      <c r="J1067" s="6" t="s">
        <v>227</v>
      </c>
      <c r="K1067" s="6">
        <v>2</v>
      </c>
      <c r="L1067" s="6">
        <v>38.54</v>
      </c>
      <c r="M1067" s="31" t="str">
        <f t="shared" si="16"/>
        <v>Small</v>
      </c>
    </row>
    <row r="1068" spans="8:13" ht="15.75" customHeight="1">
      <c r="H1068" s="37">
        <v>43456</v>
      </c>
      <c r="I1068" s="6" t="s">
        <v>158</v>
      </c>
      <c r="J1068" s="6" t="s">
        <v>185</v>
      </c>
      <c r="K1068" s="6">
        <v>1</v>
      </c>
      <c r="L1068" s="6">
        <v>14.81</v>
      </c>
      <c r="M1068" s="31" t="str">
        <f t="shared" si="16"/>
        <v>Small</v>
      </c>
    </row>
    <row r="1069" spans="8:13" ht="15.75" customHeight="1">
      <c r="H1069" s="37">
        <v>43139</v>
      </c>
      <c r="I1069" s="6" t="s">
        <v>168</v>
      </c>
      <c r="J1069" s="6" t="s">
        <v>156</v>
      </c>
      <c r="K1069" s="6">
        <v>4</v>
      </c>
      <c r="L1069" s="6">
        <v>65.92</v>
      </c>
      <c r="M1069" s="31" t="str">
        <f t="shared" si="16"/>
        <v>Small</v>
      </c>
    </row>
    <row r="1070" spans="8:13" ht="15.75" customHeight="1">
      <c r="H1070" s="37">
        <v>43205</v>
      </c>
      <c r="I1070" s="6" t="s">
        <v>175</v>
      </c>
      <c r="J1070" s="6" t="s">
        <v>205</v>
      </c>
      <c r="K1070" s="6">
        <v>1</v>
      </c>
      <c r="L1070" s="6">
        <v>11.1</v>
      </c>
      <c r="M1070" s="31" t="str">
        <f t="shared" si="16"/>
        <v>Small</v>
      </c>
    </row>
    <row r="1071" spans="8:13" ht="15.75" customHeight="1">
      <c r="H1071" s="37">
        <v>43416</v>
      </c>
      <c r="I1071" s="6" t="s">
        <v>158</v>
      </c>
      <c r="J1071" s="6" t="s">
        <v>167</v>
      </c>
      <c r="K1071" s="6">
        <v>1</v>
      </c>
      <c r="L1071" s="6">
        <v>13.89</v>
      </c>
      <c r="M1071" s="31" t="str">
        <f t="shared" si="16"/>
        <v>Small</v>
      </c>
    </row>
    <row r="1072" spans="8:13" ht="15.75" customHeight="1">
      <c r="H1072" s="37">
        <v>43408</v>
      </c>
      <c r="I1072" s="6" t="s">
        <v>175</v>
      </c>
      <c r="J1072" s="6" t="s">
        <v>184</v>
      </c>
      <c r="K1072" s="6">
        <v>1</v>
      </c>
      <c r="L1072" s="6">
        <v>10.15</v>
      </c>
      <c r="M1072" s="31" t="str">
        <f t="shared" si="16"/>
        <v>Small</v>
      </c>
    </row>
    <row r="1073" spans="8:13" ht="15.75" customHeight="1">
      <c r="H1073" s="37">
        <v>43406</v>
      </c>
      <c r="I1073" s="6" t="s">
        <v>193</v>
      </c>
      <c r="J1073" s="6" t="s">
        <v>166</v>
      </c>
      <c r="K1073" s="6">
        <v>59</v>
      </c>
      <c r="L1073" s="6">
        <v>538.66999999999996</v>
      </c>
      <c r="M1073" s="31" t="str">
        <f t="shared" si="16"/>
        <v>Large</v>
      </c>
    </row>
    <row r="1074" spans="8:13" ht="15.75" customHeight="1">
      <c r="H1074" s="37">
        <v>43271</v>
      </c>
      <c r="I1074" s="6" t="s">
        <v>158</v>
      </c>
      <c r="J1074" s="6" t="s">
        <v>196</v>
      </c>
      <c r="K1074" s="6">
        <v>2</v>
      </c>
      <c r="L1074" s="6">
        <v>38.76</v>
      </c>
      <c r="M1074" s="31" t="str">
        <f t="shared" si="16"/>
        <v>Small</v>
      </c>
    </row>
    <row r="1075" spans="8:13" ht="15.75" customHeight="1">
      <c r="H1075" s="37">
        <v>43197</v>
      </c>
      <c r="I1075" s="6" t="s">
        <v>171</v>
      </c>
      <c r="J1075" s="6" t="s">
        <v>156</v>
      </c>
      <c r="K1075" s="6">
        <v>2</v>
      </c>
      <c r="L1075" s="6">
        <v>38.5</v>
      </c>
      <c r="M1075" s="31" t="str">
        <f t="shared" si="16"/>
        <v>Small</v>
      </c>
    </row>
    <row r="1076" spans="8:13" ht="15.75" customHeight="1">
      <c r="H1076" s="37">
        <v>43455</v>
      </c>
      <c r="I1076" s="6" t="s">
        <v>158</v>
      </c>
      <c r="J1076" s="6" t="s">
        <v>230</v>
      </c>
      <c r="K1076" s="6">
        <v>2</v>
      </c>
      <c r="L1076" s="6">
        <v>39.4</v>
      </c>
      <c r="M1076" s="31" t="str">
        <f t="shared" si="16"/>
        <v>Small</v>
      </c>
    </row>
    <row r="1077" spans="8:13" ht="15.75" customHeight="1">
      <c r="H1077" s="37">
        <v>43329</v>
      </c>
      <c r="I1077" s="6" t="s">
        <v>155</v>
      </c>
      <c r="J1077" s="6" t="s">
        <v>156</v>
      </c>
      <c r="K1077" s="6">
        <v>6</v>
      </c>
      <c r="L1077" s="6">
        <v>65.040000000000006</v>
      </c>
      <c r="M1077" s="31" t="str">
        <f t="shared" si="16"/>
        <v>Small</v>
      </c>
    </row>
    <row r="1078" spans="8:13" ht="15.75" customHeight="1">
      <c r="H1078" s="37">
        <v>43310</v>
      </c>
      <c r="I1078" s="6" t="s">
        <v>135</v>
      </c>
      <c r="J1078" s="6" t="s">
        <v>187</v>
      </c>
      <c r="K1078" s="6">
        <v>5</v>
      </c>
      <c r="L1078" s="6">
        <v>53.21</v>
      </c>
      <c r="M1078" s="31" t="str">
        <f t="shared" si="16"/>
        <v>Small</v>
      </c>
    </row>
    <row r="1079" spans="8:13" ht="15.75" customHeight="1">
      <c r="H1079" s="37">
        <v>43234</v>
      </c>
      <c r="I1079" s="6" t="s">
        <v>175</v>
      </c>
      <c r="J1079" s="6" t="s">
        <v>226</v>
      </c>
      <c r="K1079" s="6">
        <v>48</v>
      </c>
      <c r="L1079" s="6">
        <v>308.45</v>
      </c>
      <c r="M1079" s="31" t="str">
        <f t="shared" si="16"/>
        <v>Large</v>
      </c>
    </row>
    <row r="1080" spans="8:13" ht="15.75" customHeight="1">
      <c r="H1080" s="37">
        <v>43384</v>
      </c>
      <c r="I1080" s="6" t="s">
        <v>168</v>
      </c>
      <c r="J1080" s="6" t="s">
        <v>184</v>
      </c>
      <c r="K1080" s="6">
        <v>1</v>
      </c>
      <c r="L1080" s="6">
        <v>14.85</v>
      </c>
      <c r="M1080" s="31" t="str">
        <f t="shared" si="16"/>
        <v>Small</v>
      </c>
    </row>
    <row r="1081" spans="8:13" ht="15.75" customHeight="1">
      <c r="H1081" s="37">
        <v>43164</v>
      </c>
      <c r="I1081" s="6" t="s">
        <v>163</v>
      </c>
      <c r="J1081" s="6" t="s">
        <v>179</v>
      </c>
      <c r="K1081" s="6">
        <v>2</v>
      </c>
      <c r="L1081" s="6">
        <v>37.159999999999997</v>
      </c>
      <c r="M1081" s="31" t="str">
        <f t="shared" si="16"/>
        <v>Small</v>
      </c>
    </row>
    <row r="1082" spans="8:13" ht="15.75" customHeight="1">
      <c r="H1082" s="37">
        <v>43412</v>
      </c>
      <c r="I1082" s="6" t="s">
        <v>135</v>
      </c>
      <c r="J1082" s="6" t="s">
        <v>204</v>
      </c>
      <c r="K1082" s="6">
        <v>3</v>
      </c>
      <c r="L1082" s="6">
        <v>58.5</v>
      </c>
      <c r="M1082" s="31" t="str">
        <f t="shared" si="16"/>
        <v>Small</v>
      </c>
    </row>
    <row r="1083" spans="8:13" ht="15.75" customHeight="1">
      <c r="H1083" s="37">
        <v>43464</v>
      </c>
      <c r="I1083" s="6" t="s">
        <v>218</v>
      </c>
      <c r="J1083" s="6" t="s">
        <v>196</v>
      </c>
      <c r="K1083" s="6">
        <v>3</v>
      </c>
      <c r="L1083" s="6">
        <v>45.09</v>
      </c>
      <c r="M1083" s="31" t="str">
        <f t="shared" si="16"/>
        <v>Small</v>
      </c>
    </row>
    <row r="1084" spans="8:13" ht="15.75" customHeight="1">
      <c r="H1084" s="37">
        <v>43451</v>
      </c>
      <c r="I1084" s="6" t="s">
        <v>127</v>
      </c>
      <c r="J1084" s="6" t="s">
        <v>187</v>
      </c>
      <c r="K1084" s="6">
        <v>1</v>
      </c>
      <c r="L1084" s="6">
        <v>11.97</v>
      </c>
      <c r="M1084" s="31" t="str">
        <f t="shared" si="16"/>
        <v>Small</v>
      </c>
    </row>
    <row r="1085" spans="8:13" ht="15.75" customHeight="1">
      <c r="H1085" s="37">
        <v>43418</v>
      </c>
      <c r="I1085" s="6" t="s">
        <v>141</v>
      </c>
      <c r="J1085" s="6" t="s">
        <v>241</v>
      </c>
      <c r="K1085" s="6">
        <v>1</v>
      </c>
      <c r="L1085" s="6">
        <v>14.95</v>
      </c>
      <c r="M1085" s="31" t="str">
        <f t="shared" si="16"/>
        <v>Small</v>
      </c>
    </row>
    <row r="1086" spans="8:13" ht="15.75" customHeight="1">
      <c r="H1086" s="37">
        <v>43115</v>
      </c>
      <c r="I1086" s="6" t="s">
        <v>218</v>
      </c>
      <c r="J1086" s="6" t="s">
        <v>156</v>
      </c>
      <c r="K1086" s="6">
        <v>3</v>
      </c>
      <c r="L1086" s="6">
        <v>49.41</v>
      </c>
      <c r="M1086" s="31" t="str">
        <f t="shared" si="16"/>
        <v>Small</v>
      </c>
    </row>
    <row r="1087" spans="8:13" ht="15.75" customHeight="1">
      <c r="H1087" s="37">
        <v>43381</v>
      </c>
      <c r="I1087" s="6" t="s">
        <v>135</v>
      </c>
      <c r="J1087" s="6" t="s">
        <v>156</v>
      </c>
      <c r="K1087" s="6">
        <v>2</v>
      </c>
      <c r="L1087" s="6">
        <v>36.44</v>
      </c>
      <c r="M1087" s="31" t="str">
        <f t="shared" si="16"/>
        <v>Small</v>
      </c>
    </row>
    <row r="1088" spans="8:13" ht="15.75" customHeight="1">
      <c r="H1088" s="37">
        <v>43115</v>
      </c>
      <c r="I1088" s="6" t="s">
        <v>190</v>
      </c>
      <c r="J1088" s="6" t="s">
        <v>187</v>
      </c>
      <c r="K1088" s="6">
        <v>2</v>
      </c>
      <c r="L1088" s="6">
        <v>27.04</v>
      </c>
      <c r="M1088" s="31" t="str">
        <f t="shared" si="16"/>
        <v>Small</v>
      </c>
    </row>
    <row r="1089" spans="8:13" ht="15.75" customHeight="1">
      <c r="H1089" s="37">
        <v>43331</v>
      </c>
      <c r="I1089" s="6" t="s">
        <v>160</v>
      </c>
      <c r="J1089" s="6" t="s">
        <v>187</v>
      </c>
      <c r="K1089" s="6">
        <v>1</v>
      </c>
      <c r="L1089" s="6">
        <v>16.13</v>
      </c>
      <c r="M1089" s="31" t="str">
        <f t="shared" si="16"/>
        <v>Small</v>
      </c>
    </row>
    <row r="1090" spans="8:13" ht="15.75" customHeight="1">
      <c r="H1090" s="37">
        <v>43175</v>
      </c>
      <c r="I1090" s="6" t="s">
        <v>155</v>
      </c>
      <c r="J1090" s="6" t="s">
        <v>167</v>
      </c>
      <c r="K1090" s="6">
        <v>3</v>
      </c>
      <c r="L1090" s="6">
        <v>55.02</v>
      </c>
      <c r="M1090" s="31" t="str">
        <f t="shared" si="16"/>
        <v>Small</v>
      </c>
    </row>
    <row r="1091" spans="8:13" ht="15.75" customHeight="1">
      <c r="H1091" s="37">
        <v>43244</v>
      </c>
      <c r="I1091" s="6" t="s">
        <v>163</v>
      </c>
      <c r="J1091" s="6" t="s">
        <v>211</v>
      </c>
      <c r="K1091" s="6">
        <v>0</v>
      </c>
      <c r="L1091" s="6">
        <v>0</v>
      </c>
      <c r="M1091" s="31" t="str">
        <f t="shared" si="16"/>
        <v>Small</v>
      </c>
    </row>
    <row r="1092" spans="8:13" ht="15.75" customHeight="1">
      <c r="H1092" s="37">
        <v>43430</v>
      </c>
      <c r="I1092" s="6" t="s">
        <v>141</v>
      </c>
      <c r="J1092" s="6" t="s">
        <v>237</v>
      </c>
      <c r="K1092" s="6">
        <v>4</v>
      </c>
      <c r="L1092" s="6">
        <v>42.8</v>
      </c>
      <c r="M1092" s="31" t="str">
        <f t="shared" si="16"/>
        <v>Small</v>
      </c>
    </row>
    <row r="1093" spans="8:13" ht="15.75" customHeight="1">
      <c r="H1093" s="37">
        <v>43316</v>
      </c>
      <c r="I1093" s="6" t="s">
        <v>158</v>
      </c>
      <c r="J1093" s="6" t="s">
        <v>170</v>
      </c>
      <c r="K1093" s="6">
        <v>3</v>
      </c>
      <c r="L1093" s="6">
        <v>58.65</v>
      </c>
      <c r="M1093" s="31" t="str">
        <f t="shared" si="16"/>
        <v>Small</v>
      </c>
    </row>
    <row r="1094" spans="8:13" ht="15.75" customHeight="1">
      <c r="H1094" s="37">
        <v>43455</v>
      </c>
      <c r="I1094" s="6" t="s">
        <v>163</v>
      </c>
      <c r="J1094" s="6" t="s">
        <v>185</v>
      </c>
      <c r="K1094" s="6">
        <v>36</v>
      </c>
      <c r="L1094" s="6">
        <v>425.37</v>
      </c>
      <c r="M1094" s="31" t="str">
        <f t="shared" si="16"/>
        <v>Large</v>
      </c>
    </row>
    <row r="1095" spans="8:13" ht="15.75" customHeight="1">
      <c r="H1095" s="37">
        <v>43284</v>
      </c>
      <c r="I1095" s="6" t="s">
        <v>168</v>
      </c>
      <c r="J1095" s="6" t="s">
        <v>182</v>
      </c>
      <c r="K1095" s="6">
        <v>1</v>
      </c>
      <c r="L1095" s="6">
        <v>13.96</v>
      </c>
      <c r="M1095" s="31" t="str">
        <f t="shared" si="16"/>
        <v>Small</v>
      </c>
    </row>
    <row r="1096" spans="8:13" ht="15.75" customHeight="1">
      <c r="H1096" s="37">
        <v>43375</v>
      </c>
      <c r="I1096" s="6" t="s">
        <v>168</v>
      </c>
      <c r="J1096" s="6" t="s">
        <v>185</v>
      </c>
      <c r="K1096" s="6">
        <v>1</v>
      </c>
      <c r="L1096" s="6">
        <v>17.68</v>
      </c>
      <c r="M1096" s="31" t="str">
        <f t="shared" ref="M1096:M1159" si="17">IF(L1096&gt;250,"Large","Small")</f>
        <v>Small</v>
      </c>
    </row>
    <row r="1097" spans="8:13" ht="15.75" customHeight="1">
      <c r="H1097" s="37">
        <v>43286</v>
      </c>
      <c r="I1097" s="6" t="s">
        <v>175</v>
      </c>
      <c r="J1097" s="6" t="s">
        <v>195</v>
      </c>
      <c r="K1097" s="6">
        <v>1</v>
      </c>
      <c r="L1097" s="6">
        <v>15.29</v>
      </c>
      <c r="M1097" s="31" t="str">
        <f t="shared" si="17"/>
        <v>Small</v>
      </c>
    </row>
    <row r="1098" spans="8:13" ht="15.75" customHeight="1">
      <c r="H1098" s="37">
        <v>43265</v>
      </c>
      <c r="I1098" s="6" t="s">
        <v>175</v>
      </c>
      <c r="J1098" s="6" t="s">
        <v>185</v>
      </c>
      <c r="K1098" s="6">
        <v>4</v>
      </c>
      <c r="L1098" s="6">
        <v>61.56</v>
      </c>
      <c r="M1098" s="31" t="str">
        <f t="shared" si="17"/>
        <v>Small</v>
      </c>
    </row>
    <row r="1099" spans="8:13" ht="15.75" customHeight="1">
      <c r="H1099" s="37">
        <v>43418</v>
      </c>
      <c r="I1099" s="6" t="s">
        <v>163</v>
      </c>
      <c r="J1099" s="6" t="s">
        <v>230</v>
      </c>
      <c r="K1099" s="6">
        <v>2</v>
      </c>
      <c r="L1099" s="6">
        <v>33.299999999999997</v>
      </c>
      <c r="M1099" s="31" t="str">
        <f t="shared" si="17"/>
        <v>Small</v>
      </c>
    </row>
    <row r="1100" spans="8:13" ht="15.75" customHeight="1">
      <c r="H1100" s="37">
        <v>43345</v>
      </c>
      <c r="I1100" s="6" t="s">
        <v>171</v>
      </c>
      <c r="J1100" s="6" t="s">
        <v>157</v>
      </c>
      <c r="K1100" s="6">
        <v>3</v>
      </c>
      <c r="L1100" s="6">
        <v>39.78</v>
      </c>
      <c r="M1100" s="31" t="str">
        <f t="shared" si="17"/>
        <v>Small</v>
      </c>
    </row>
    <row r="1101" spans="8:13" ht="15.75" customHeight="1">
      <c r="H1101" s="37">
        <v>43279</v>
      </c>
      <c r="I1101" s="6" t="s">
        <v>127</v>
      </c>
      <c r="J1101" s="6" t="s">
        <v>156</v>
      </c>
      <c r="K1101" s="6">
        <v>2</v>
      </c>
      <c r="L1101" s="6">
        <v>32.74</v>
      </c>
      <c r="M1101" s="31" t="str">
        <f t="shared" si="17"/>
        <v>Small</v>
      </c>
    </row>
    <row r="1102" spans="8:13" ht="15.75" customHeight="1">
      <c r="H1102" s="37">
        <v>43413</v>
      </c>
      <c r="I1102" s="6" t="s">
        <v>141</v>
      </c>
      <c r="J1102" s="6" t="s">
        <v>156</v>
      </c>
      <c r="K1102" s="6">
        <v>4</v>
      </c>
      <c r="L1102" s="6">
        <v>73.88</v>
      </c>
      <c r="M1102" s="31" t="str">
        <f t="shared" si="17"/>
        <v>Small</v>
      </c>
    </row>
    <row r="1103" spans="8:13" ht="15.75" customHeight="1">
      <c r="H1103" s="37">
        <v>43203</v>
      </c>
      <c r="I1103" s="6" t="s">
        <v>160</v>
      </c>
      <c r="J1103" s="6" t="s">
        <v>185</v>
      </c>
      <c r="K1103" s="6">
        <v>3</v>
      </c>
      <c r="L1103" s="6">
        <v>46.29</v>
      </c>
      <c r="M1103" s="31" t="str">
        <f t="shared" si="17"/>
        <v>Small</v>
      </c>
    </row>
    <row r="1104" spans="8:13" ht="15.75" customHeight="1">
      <c r="H1104" s="37">
        <v>43406</v>
      </c>
      <c r="I1104" s="6" t="s">
        <v>168</v>
      </c>
      <c r="J1104" s="6" t="s">
        <v>189</v>
      </c>
      <c r="K1104" s="6">
        <v>4</v>
      </c>
      <c r="L1104" s="6">
        <v>70.239999999999995</v>
      </c>
      <c r="M1104" s="31" t="str">
        <f t="shared" si="17"/>
        <v>Small</v>
      </c>
    </row>
    <row r="1105" spans="8:13" ht="15.75" customHeight="1">
      <c r="H1105" s="37">
        <v>43447</v>
      </c>
      <c r="I1105" s="6" t="s">
        <v>175</v>
      </c>
      <c r="J1105" s="6" t="s">
        <v>240</v>
      </c>
      <c r="K1105" s="6">
        <v>5</v>
      </c>
      <c r="L1105" s="6">
        <v>75.2</v>
      </c>
      <c r="M1105" s="31" t="str">
        <f t="shared" si="17"/>
        <v>Small</v>
      </c>
    </row>
    <row r="1106" spans="8:13" ht="15.75" customHeight="1">
      <c r="H1106" s="37">
        <v>43437</v>
      </c>
      <c r="I1106" s="6" t="s">
        <v>165</v>
      </c>
      <c r="J1106" s="6" t="s">
        <v>156</v>
      </c>
      <c r="K1106" s="6">
        <v>2</v>
      </c>
      <c r="L1106" s="6">
        <v>26.48</v>
      </c>
      <c r="M1106" s="31" t="str">
        <f t="shared" si="17"/>
        <v>Small</v>
      </c>
    </row>
    <row r="1107" spans="8:13" ht="15.75" customHeight="1">
      <c r="H1107" s="37">
        <v>43118</v>
      </c>
      <c r="I1107" s="6" t="s">
        <v>190</v>
      </c>
      <c r="J1107" s="6" t="s">
        <v>174</v>
      </c>
      <c r="K1107" s="6">
        <v>6</v>
      </c>
      <c r="L1107" s="6">
        <v>112.26</v>
      </c>
      <c r="M1107" s="31" t="str">
        <f t="shared" si="17"/>
        <v>Small</v>
      </c>
    </row>
    <row r="1108" spans="8:13" ht="15.75" customHeight="1">
      <c r="H1108" s="37">
        <v>43357</v>
      </c>
      <c r="I1108" s="6" t="s">
        <v>160</v>
      </c>
      <c r="J1108" s="6" t="s">
        <v>234</v>
      </c>
      <c r="K1108" s="6">
        <v>1</v>
      </c>
      <c r="L1108" s="6">
        <v>11.79</v>
      </c>
      <c r="M1108" s="31" t="str">
        <f t="shared" si="17"/>
        <v>Small</v>
      </c>
    </row>
    <row r="1109" spans="8:13" ht="15.75" customHeight="1">
      <c r="H1109" s="37">
        <v>43445</v>
      </c>
      <c r="I1109" s="6" t="s">
        <v>175</v>
      </c>
      <c r="J1109" s="6" t="s">
        <v>219</v>
      </c>
      <c r="K1109" s="6">
        <v>1</v>
      </c>
      <c r="L1109" s="6">
        <v>14.54</v>
      </c>
      <c r="M1109" s="31" t="str">
        <f t="shared" si="17"/>
        <v>Small</v>
      </c>
    </row>
    <row r="1110" spans="8:13" ht="15.75" customHeight="1">
      <c r="H1110" s="37">
        <v>43349</v>
      </c>
      <c r="I1110" s="6" t="s">
        <v>127</v>
      </c>
      <c r="J1110" s="6" t="s">
        <v>180</v>
      </c>
      <c r="K1110" s="6">
        <v>1</v>
      </c>
      <c r="L1110" s="6">
        <v>16.86</v>
      </c>
      <c r="M1110" s="31" t="str">
        <f t="shared" si="17"/>
        <v>Small</v>
      </c>
    </row>
    <row r="1111" spans="8:13" ht="15.75" customHeight="1">
      <c r="H1111" s="37">
        <v>43420</v>
      </c>
      <c r="I1111" s="6" t="s">
        <v>158</v>
      </c>
      <c r="J1111" s="6" t="s">
        <v>156</v>
      </c>
      <c r="K1111" s="6">
        <v>4</v>
      </c>
      <c r="L1111" s="6">
        <v>65.2</v>
      </c>
      <c r="M1111" s="31" t="str">
        <f t="shared" si="17"/>
        <v>Small</v>
      </c>
    </row>
    <row r="1112" spans="8:13" ht="15.75" customHeight="1">
      <c r="H1112" s="37">
        <v>43456</v>
      </c>
      <c r="I1112" s="6" t="s">
        <v>158</v>
      </c>
      <c r="J1112" s="6" t="s">
        <v>174</v>
      </c>
      <c r="K1112" s="6">
        <v>60</v>
      </c>
      <c r="L1112" s="6">
        <v>347.4</v>
      </c>
      <c r="M1112" s="31" t="str">
        <f t="shared" si="17"/>
        <v>Large</v>
      </c>
    </row>
    <row r="1113" spans="8:13" ht="15.75" customHeight="1">
      <c r="H1113" s="37">
        <v>43178</v>
      </c>
      <c r="I1113" s="6" t="s">
        <v>175</v>
      </c>
      <c r="J1113" s="6" t="s">
        <v>156</v>
      </c>
      <c r="K1113" s="6">
        <v>1</v>
      </c>
      <c r="L1113" s="6">
        <v>19.510000000000002</v>
      </c>
      <c r="M1113" s="31" t="str">
        <f t="shared" si="17"/>
        <v>Small</v>
      </c>
    </row>
    <row r="1114" spans="8:13" ht="15.75" customHeight="1">
      <c r="H1114" s="37">
        <v>43462</v>
      </c>
      <c r="I1114" s="6" t="s">
        <v>216</v>
      </c>
      <c r="J1114" s="6" t="s">
        <v>194</v>
      </c>
      <c r="K1114" s="6">
        <v>1</v>
      </c>
      <c r="L1114" s="6">
        <v>14.57</v>
      </c>
      <c r="M1114" s="31" t="str">
        <f t="shared" si="17"/>
        <v>Small</v>
      </c>
    </row>
    <row r="1115" spans="8:13" ht="15.75" customHeight="1">
      <c r="H1115" s="37">
        <v>43417</v>
      </c>
      <c r="I1115" s="6" t="s">
        <v>165</v>
      </c>
      <c r="J1115" s="6" t="s">
        <v>183</v>
      </c>
      <c r="K1115" s="6">
        <v>1</v>
      </c>
      <c r="L1115" s="6">
        <v>17.04</v>
      </c>
      <c r="M1115" s="31" t="str">
        <f t="shared" si="17"/>
        <v>Small</v>
      </c>
    </row>
    <row r="1116" spans="8:13" ht="15.75" customHeight="1">
      <c r="H1116" s="37">
        <v>43403</v>
      </c>
      <c r="I1116" s="6" t="s">
        <v>158</v>
      </c>
      <c r="J1116" s="6" t="s">
        <v>194</v>
      </c>
      <c r="K1116" s="6">
        <v>1</v>
      </c>
      <c r="L1116" s="6">
        <v>16.59</v>
      </c>
      <c r="M1116" s="31" t="str">
        <f t="shared" si="17"/>
        <v>Small</v>
      </c>
    </row>
    <row r="1117" spans="8:13" ht="15.75" customHeight="1">
      <c r="H1117" s="37">
        <v>43421</v>
      </c>
      <c r="I1117" s="6" t="s">
        <v>141</v>
      </c>
      <c r="J1117" s="6" t="s">
        <v>185</v>
      </c>
      <c r="K1117" s="6">
        <v>2</v>
      </c>
      <c r="L1117" s="6">
        <v>27.8</v>
      </c>
      <c r="M1117" s="31" t="str">
        <f t="shared" si="17"/>
        <v>Small</v>
      </c>
    </row>
    <row r="1118" spans="8:13" ht="15.75" customHeight="1">
      <c r="H1118" s="37">
        <v>43360</v>
      </c>
      <c r="I1118" s="6" t="s">
        <v>168</v>
      </c>
      <c r="J1118" s="6" t="s">
        <v>206</v>
      </c>
      <c r="K1118" s="6">
        <v>1</v>
      </c>
      <c r="L1118" s="6">
        <v>14.51</v>
      </c>
      <c r="M1118" s="31" t="str">
        <f t="shared" si="17"/>
        <v>Small</v>
      </c>
    </row>
    <row r="1119" spans="8:13" ht="15.75" customHeight="1">
      <c r="H1119" s="37">
        <v>43343</v>
      </c>
      <c r="I1119" s="6" t="s">
        <v>158</v>
      </c>
      <c r="J1119" s="6" t="s">
        <v>156</v>
      </c>
      <c r="K1119" s="6">
        <v>1</v>
      </c>
      <c r="L1119" s="6">
        <v>15.63</v>
      </c>
      <c r="M1119" s="31" t="str">
        <f t="shared" si="17"/>
        <v>Small</v>
      </c>
    </row>
    <row r="1120" spans="8:13" ht="15.75" customHeight="1">
      <c r="H1120" s="37">
        <v>43219</v>
      </c>
      <c r="I1120" s="6" t="s">
        <v>168</v>
      </c>
      <c r="J1120" s="6" t="s">
        <v>185</v>
      </c>
      <c r="K1120" s="6">
        <v>3</v>
      </c>
      <c r="L1120" s="6">
        <v>37.74</v>
      </c>
      <c r="M1120" s="31" t="str">
        <f t="shared" si="17"/>
        <v>Small</v>
      </c>
    </row>
    <row r="1121" spans="8:13" ht="15.75" customHeight="1">
      <c r="H1121" s="37">
        <v>43449</v>
      </c>
      <c r="I1121" s="6" t="s">
        <v>160</v>
      </c>
      <c r="J1121" s="6" t="s">
        <v>225</v>
      </c>
      <c r="K1121" s="6">
        <v>4</v>
      </c>
      <c r="L1121" s="6">
        <v>76.48</v>
      </c>
      <c r="M1121" s="31" t="str">
        <f t="shared" si="17"/>
        <v>Small</v>
      </c>
    </row>
    <row r="1122" spans="8:13" ht="15.75" customHeight="1">
      <c r="H1122" s="37">
        <v>43312</v>
      </c>
      <c r="I1122" s="6" t="s">
        <v>198</v>
      </c>
      <c r="J1122" s="6" t="s">
        <v>156</v>
      </c>
      <c r="K1122" s="6">
        <v>2</v>
      </c>
      <c r="L1122" s="6">
        <v>24.36</v>
      </c>
      <c r="M1122" s="31" t="str">
        <f t="shared" si="17"/>
        <v>Small</v>
      </c>
    </row>
    <row r="1123" spans="8:13" ht="15.75" customHeight="1">
      <c r="H1123" s="37">
        <v>43116</v>
      </c>
      <c r="I1123" s="6" t="s">
        <v>175</v>
      </c>
      <c r="J1123" s="6" t="s">
        <v>180</v>
      </c>
      <c r="K1123" s="6">
        <v>1</v>
      </c>
      <c r="L1123" s="6">
        <v>16.510000000000002</v>
      </c>
      <c r="M1123" s="31" t="str">
        <f t="shared" si="17"/>
        <v>Small</v>
      </c>
    </row>
    <row r="1124" spans="8:13" ht="15.75" customHeight="1">
      <c r="H1124" s="37">
        <v>43397</v>
      </c>
      <c r="I1124" s="6" t="s">
        <v>158</v>
      </c>
      <c r="J1124" s="6" t="s">
        <v>185</v>
      </c>
      <c r="K1124" s="6">
        <v>1</v>
      </c>
      <c r="L1124" s="6">
        <v>13.33</v>
      </c>
      <c r="M1124" s="31" t="str">
        <f t="shared" si="17"/>
        <v>Small</v>
      </c>
    </row>
    <row r="1125" spans="8:13" ht="15.75" customHeight="1">
      <c r="H1125" s="37">
        <v>43198</v>
      </c>
      <c r="I1125" s="6" t="s">
        <v>198</v>
      </c>
      <c r="J1125" s="6" t="s">
        <v>233</v>
      </c>
      <c r="K1125" s="6">
        <v>2</v>
      </c>
      <c r="L1125" s="6">
        <v>29.9</v>
      </c>
      <c r="M1125" s="31" t="str">
        <f t="shared" si="17"/>
        <v>Small</v>
      </c>
    </row>
    <row r="1126" spans="8:13" ht="15.75" customHeight="1">
      <c r="H1126" s="37">
        <v>43355</v>
      </c>
      <c r="I1126" s="6" t="s">
        <v>158</v>
      </c>
      <c r="J1126" s="6" t="s">
        <v>236</v>
      </c>
      <c r="K1126" s="6">
        <v>1</v>
      </c>
      <c r="L1126" s="6">
        <v>15.64</v>
      </c>
      <c r="M1126" s="31" t="str">
        <f t="shared" si="17"/>
        <v>Small</v>
      </c>
    </row>
    <row r="1127" spans="8:13" ht="15.75" customHeight="1">
      <c r="H1127" s="37">
        <v>43316</v>
      </c>
      <c r="I1127" s="6" t="s">
        <v>141</v>
      </c>
      <c r="J1127" s="6" t="s">
        <v>184</v>
      </c>
      <c r="K1127" s="6">
        <v>1</v>
      </c>
      <c r="L1127" s="6">
        <v>15.05</v>
      </c>
      <c r="M1127" s="31" t="str">
        <f t="shared" si="17"/>
        <v>Small</v>
      </c>
    </row>
    <row r="1128" spans="8:13" ht="15.75" customHeight="1">
      <c r="H1128" s="37">
        <v>43410</v>
      </c>
      <c r="I1128" s="6" t="s">
        <v>175</v>
      </c>
      <c r="J1128" s="6" t="s">
        <v>156</v>
      </c>
      <c r="K1128" s="6">
        <v>3</v>
      </c>
      <c r="L1128" s="6">
        <v>54.84</v>
      </c>
      <c r="M1128" s="31" t="str">
        <f t="shared" si="17"/>
        <v>Small</v>
      </c>
    </row>
    <row r="1129" spans="8:13" ht="15.75" customHeight="1">
      <c r="H1129" s="37">
        <v>43317</v>
      </c>
      <c r="I1129" s="6" t="s">
        <v>160</v>
      </c>
      <c r="J1129" s="6" t="s">
        <v>181</v>
      </c>
      <c r="K1129" s="6">
        <v>5</v>
      </c>
      <c r="L1129" s="6">
        <v>85.15</v>
      </c>
      <c r="M1129" s="31" t="str">
        <f t="shared" si="17"/>
        <v>Small</v>
      </c>
    </row>
    <row r="1130" spans="8:13" ht="15.75" customHeight="1">
      <c r="H1130" s="37">
        <v>43262</v>
      </c>
      <c r="I1130" s="6" t="s">
        <v>127</v>
      </c>
      <c r="J1130" s="6" t="s">
        <v>156</v>
      </c>
      <c r="K1130" s="6">
        <v>6</v>
      </c>
      <c r="L1130" s="6">
        <v>119.88</v>
      </c>
      <c r="M1130" s="31" t="str">
        <f t="shared" si="17"/>
        <v>Small</v>
      </c>
    </row>
    <row r="1131" spans="8:13" ht="15.75" customHeight="1">
      <c r="H1131" s="37">
        <v>43459</v>
      </c>
      <c r="I1131" s="6" t="s">
        <v>200</v>
      </c>
      <c r="J1131" s="6" t="s">
        <v>187</v>
      </c>
      <c r="K1131" s="6">
        <v>5</v>
      </c>
      <c r="L1131" s="6">
        <v>67.2</v>
      </c>
      <c r="M1131" s="31" t="str">
        <f t="shared" si="17"/>
        <v>Small</v>
      </c>
    </row>
    <row r="1132" spans="8:13" ht="15.75" customHeight="1">
      <c r="H1132" s="37">
        <v>43237</v>
      </c>
      <c r="I1132" s="6" t="s">
        <v>158</v>
      </c>
      <c r="J1132" s="6" t="s">
        <v>221</v>
      </c>
      <c r="K1132" s="6">
        <v>4</v>
      </c>
      <c r="L1132" s="6">
        <v>41.4</v>
      </c>
      <c r="M1132" s="31" t="str">
        <f t="shared" si="17"/>
        <v>Small</v>
      </c>
    </row>
    <row r="1133" spans="8:13" ht="15.75" customHeight="1">
      <c r="H1133" s="37">
        <v>43348</v>
      </c>
      <c r="I1133" s="6" t="s">
        <v>190</v>
      </c>
      <c r="J1133" s="6" t="s">
        <v>235</v>
      </c>
      <c r="K1133" s="6">
        <v>1</v>
      </c>
      <c r="L1133" s="6">
        <v>12.1</v>
      </c>
      <c r="M1133" s="31" t="str">
        <f t="shared" si="17"/>
        <v>Small</v>
      </c>
    </row>
    <row r="1134" spans="8:13" ht="15.75" customHeight="1">
      <c r="H1134" s="37">
        <v>43184</v>
      </c>
      <c r="I1134" s="6" t="s">
        <v>141</v>
      </c>
      <c r="J1134" s="6" t="s">
        <v>187</v>
      </c>
      <c r="K1134" s="6">
        <v>3</v>
      </c>
      <c r="L1134" s="6">
        <v>35.1</v>
      </c>
      <c r="M1134" s="31" t="str">
        <f t="shared" si="17"/>
        <v>Small</v>
      </c>
    </row>
    <row r="1135" spans="8:13" ht="15.75" customHeight="1">
      <c r="H1135" s="37">
        <v>43364</v>
      </c>
      <c r="I1135" s="6" t="s">
        <v>168</v>
      </c>
      <c r="J1135" s="6" t="s">
        <v>156</v>
      </c>
      <c r="K1135" s="6">
        <v>1</v>
      </c>
      <c r="L1135" s="6">
        <v>12.98</v>
      </c>
      <c r="M1135" s="31" t="str">
        <f t="shared" si="17"/>
        <v>Small</v>
      </c>
    </row>
    <row r="1136" spans="8:13" ht="15.75" customHeight="1">
      <c r="H1136" s="37">
        <v>43259</v>
      </c>
      <c r="I1136" s="6" t="s">
        <v>160</v>
      </c>
      <c r="J1136" s="6" t="s">
        <v>205</v>
      </c>
      <c r="K1136" s="6">
        <v>4</v>
      </c>
      <c r="L1136" s="6">
        <v>55.92</v>
      </c>
      <c r="M1136" s="31" t="str">
        <f t="shared" si="17"/>
        <v>Small</v>
      </c>
    </row>
    <row r="1137" spans="8:13" ht="15.75" customHeight="1">
      <c r="H1137" s="37">
        <v>43398</v>
      </c>
      <c r="I1137" s="6" t="s">
        <v>158</v>
      </c>
      <c r="J1137" s="6" t="s">
        <v>184</v>
      </c>
      <c r="K1137" s="6">
        <v>2</v>
      </c>
      <c r="L1137" s="6">
        <v>37.82</v>
      </c>
      <c r="M1137" s="31" t="str">
        <f t="shared" si="17"/>
        <v>Small</v>
      </c>
    </row>
    <row r="1138" spans="8:13" ht="15.75" customHeight="1">
      <c r="H1138" s="37">
        <v>43213</v>
      </c>
      <c r="I1138" s="6" t="s">
        <v>141</v>
      </c>
      <c r="J1138" s="6" t="s">
        <v>157</v>
      </c>
      <c r="K1138" s="6">
        <v>1</v>
      </c>
      <c r="L1138" s="6">
        <v>17.920000000000002</v>
      </c>
      <c r="M1138" s="31" t="str">
        <f t="shared" si="17"/>
        <v>Small</v>
      </c>
    </row>
    <row r="1139" spans="8:13" ht="15.75" customHeight="1">
      <c r="H1139" s="37">
        <v>43218</v>
      </c>
      <c r="I1139" s="6" t="s">
        <v>160</v>
      </c>
      <c r="J1139" s="6" t="s">
        <v>191</v>
      </c>
      <c r="K1139" s="6">
        <v>2</v>
      </c>
      <c r="L1139" s="6">
        <v>27.66</v>
      </c>
      <c r="M1139" s="31" t="str">
        <f t="shared" si="17"/>
        <v>Small</v>
      </c>
    </row>
    <row r="1140" spans="8:13" ht="15.75" customHeight="1">
      <c r="H1140" s="37">
        <v>43350</v>
      </c>
      <c r="I1140" s="6" t="s">
        <v>158</v>
      </c>
      <c r="J1140" s="6" t="s">
        <v>174</v>
      </c>
      <c r="K1140" s="6">
        <v>24</v>
      </c>
      <c r="L1140" s="6">
        <v>214.13</v>
      </c>
      <c r="M1140" s="31" t="str">
        <f t="shared" si="17"/>
        <v>Small</v>
      </c>
    </row>
    <row r="1141" spans="8:13" ht="15.75" customHeight="1">
      <c r="H1141" s="37">
        <v>43353</v>
      </c>
      <c r="I1141" s="6" t="s">
        <v>171</v>
      </c>
      <c r="J1141" s="6" t="s">
        <v>234</v>
      </c>
      <c r="K1141" s="6">
        <v>2</v>
      </c>
      <c r="L1141" s="6">
        <v>37.46</v>
      </c>
      <c r="M1141" s="31" t="str">
        <f t="shared" si="17"/>
        <v>Small</v>
      </c>
    </row>
    <row r="1142" spans="8:13" ht="15.75" customHeight="1">
      <c r="H1142" s="37">
        <v>43419</v>
      </c>
      <c r="I1142" s="6" t="s">
        <v>158</v>
      </c>
      <c r="J1142" s="6" t="s">
        <v>199</v>
      </c>
      <c r="K1142" s="6">
        <v>24</v>
      </c>
      <c r="L1142" s="6">
        <v>195.08</v>
      </c>
      <c r="M1142" s="31" t="str">
        <f t="shared" si="17"/>
        <v>Small</v>
      </c>
    </row>
    <row r="1143" spans="8:13" ht="15.75" customHeight="1">
      <c r="H1143" s="37">
        <v>43461</v>
      </c>
      <c r="I1143" s="6" t="s">
        <v>158</v>
      </c>
      <c r="J1143" s="6" t="s">
        <v>156</v>
      </c>
      <c r="K1143" s="6">
        <v>1</v>
      </c>
      <c r="L1143" s="6">
        <v>17</v>
      </c>
      <c r="M1143" s="31" t="str">
        <f t="shared" si="17"/>
        <v>Small</v>
      </c>
    </row>
    <row r="1144" spans="8:13" ht="15.75" customHeight="1">
      <c r="H1144" s="37">
        <v>43201</v>
      </c>
      <c r="I1144" s="6" t="s">
        <v>158</v>
      </c>
      <c r="J1144" s="6" t="s">
        <v>191</v>
      </c>
      <c r="K1144" s="6">
        <v>5</v>
      </c>
      <c r="L1144" s="6">
        <v>67.95</v>
      </c>
      <c r="M1144" s="31" t="str">
        <f t="shared" si="17"/>
        <v>Small</v>
      </c>
    </row>
    <row r="1145" spans="8:13" ht="15.75" customHeight="1">
      <c r="H1145" s="37">
        <v>43397</v>
      </c>
      <c r="I1145" s="6" t="s">
        <v>141</v>
      </c>
      <c r="J1145" s="6" t="s">
        <v>240</v>
      </c>
      <c r="K1145" s="6">
        <v>6</v>
      </c>
      <c r="L1145" s="6">
        <v>66.47</v>
      </c>
      <c r="M1145" s="31" t="str">
        <f t="shared" si="17"/>
        <v>Small</v>
      </c>
    </row>
    <row r="1146" spans="8:13" ht="15.75" customHeight="1">
      <c r="H1146" s="37">
        <v>43216</v>
      </c>
      <c r="I1146" s="6" t="s">
        <v>160</v>
      </c>
      <c r="J1146" s="6" t="s">
        <v>187</v>
      </c>
      <c r="K1146" s="6">
        <v>60</v>
      </c>
      <c r="L1146" s="6">
        <v>614.13</v>
      </c>
      <c r="M1146" s="31" t="str">
        <f t="shared" si="17"/>
        <v>Large</v>
      </c>
    </row>
    <row r="1147" spans="8:13" ht="15.75" customHeight="1">
      <c r="H1147" s="37">
        <v>43414</v>
      </c>
      <c r="I1147" s="6" t="s">
        <v>135</v>
      </c>
      <c r="J1147" s="6" t="s">
        <v>214</v>
      </c>
      <c r="K1147" s="6">
        <v>1</v>
      </c>
      <c r="L1147" s="6">
        <v>18.7</v>
      </c>
      <c r="M1147" s="31" t="str">
        <f t="shared" si="17"/>
        <v>Small</v>
      </c>
    </row>
    <row r="1148" spans="8:13" ht="15.75" customHeight="1">
      <c r="H1148" s="37">
        <v>43348</v>
      </c>
      <c r="I1148" s="6" t="s">
        <v>223</v>
      </c>
      <c r="J1148" s="6" t="s">
        <v>184</v>
      </c>
      <c r="K1148" s="6">
        <v>2</v>
      </c>
      <c r="L1148" s="6">
        <v>34.06</v>
      </c>
      <c r="M1148" s="31" t="str">
        <f t="shared" si="17"/>
        <v>Small</v>
      </c>
    </row>
    <row r="1149" spans="8:13" ht="15.75" customHeight="1">
      <c r="H1149" s="37">
        <v>43420</v>
      </c>
      <c r="I1149" s="6" t="s">
        <v>171</v>
      </c>
      <c r="J1149" s="6" t="s">
        <v>157</v>
      </c>
      <c r="K1149" s="6">
        <v>2</v>
      </c>
      <c r="L1149" s="6">
        <v>29.14</v>
      </c>
      <c r="M1149" s="31" t="str">
        <f t="shared" si="17"/>
        <v>Small</v>
      </c>
    </row>
    <row r="1150" spans="8:13" ht="15.75" customHeight="1">
      <c r="H1150" s="37">
        <v>43409</v>
      </c>
      <c r="I1150" s="6" t="s">
        <v>224</v>
      </c>
      <c r="J1150" s="6" t="s">
        <v>170</v>
      </c>
      <c r="K1150" s="6">
        <v>2</v>
      </c>
      <c r="L1150" s="6">
        <v>24.44</v>
      </c>
      <c r="M1150" s="31" t="str">
        <f t="shared" si="17"/>
        <v>Small</v>
      </c>
    </row>
    <row r="1151" spans="8:13" ht="15.75" customHeight="1">
      <c r="H1151" s="37">
        <v>43435</v>
      </c>
      <c r="I1151" s="6" t="s">
        <v>158</v>
      </c>
      <c r="J1151" s="6" t="s">
        <v>173</v>
      </c>
      <c r="K1151" s="6">
        <v>3</v>
      </c>
      <c r="L1151" s="6">
        <v>49.29</v>
      </c>
      <c r="M1151" s="31" t="str">
        <f t="shared" si="17"/>
        <v>Small</v>
      </c>
    </row>
    <row r="1152" spans="8:13" ht="15.75" customHeight="1">
      <c r="H1152" s="37">
        <v>43421</v>
      </c>
      <c r="I1152" s="6" t="s">
        <v>177</v>
      </c>
      <c r="J1152" s="6" t="s">
        <v>208</v>
      </c>
      <c r="K1152" s="6">
        <v>2</v>
      </c>
      <c r="L1152" s="6">
        <v>26.68</v>
      </c>
      <c r="M1152" s="31" t="str">
        <f t="shared" si="17"/>
        <v>Small</v>
      </c>
    </row>
    <row r="1153" spans="8:13" ht="15.75" customHeight="1">
      <c r="H1153" s="37">
        <v>43256</v>
      </c>
      <c r="I1153" s="6" t="s">
        <v>216</v>
      </c>
      <c r="J1153" s="6" t="s">
        <v>161</v>
      </c>
      <c r="K1153" s="6">
        <v>1</v>
      </c>
      <c r="L1153" s="6">
        <v>18.559999999999999</v>
      </c>
      <c r="M1153" s="31" t="str">
        <f t="shared" si="17"/>
        <v>Small</v>
      </c>
    </row>
    <row r="1154" spans="8:13" ht="15.75" customHeight="1">
      <c r="H1154" s="37">
        <v>43442</v>
      </c>
      <c r="I1154" s="6" t="s">
        <v>165</v>
      </c>
      <c r="J1154" s="6" t="s">
        <v>156</v>
      </c>
      <c r="K1154" s="6">
        <v>2</v>
      </c>
      <c r="L1154" s="6">
        <v>24.3</v>
      </c>
      <c r="M1154" s="31" t="str">
        <f t="shared" si="17"/>
        <v>Small</v>
      </c>
    </row>
    <row r="1155" spans="8:13" ht="15.75" customHeight="1">
      <c r="H1155" s="37">
        <v>43114</v>
      </c>
      <c r="I1155" s="6" t="s">
        <v>160</v>
      </c>
      <c r="J1155" s="6" t="s">
        <v>202</v>
      </c>
      <c r="K1155" s="6">
        <v>54</v>
      </c>
      <c r="L1155" s="6">
        <v>468.18</v>
      </c>
      <c r="M1155" s="31" t="str">
        <f t="shared" si="17"/>
        <v>Large</v>
      </c>
    </row>
    <row r="1156" spans="8:13" ht="15.75" customHeight="1">
      <c r="H1156" s="37">
        <v>43445</v>
      </c>
      <c r="I1156" s="6" t="s">
        <v>158</v>
      </c>
      <c r="J1156" s="6" t="s">
        <v>187</v>
      </c>
      <c r="K1156" s="6">
        <v>1</v>
      </c>
      <c r="L1156" s="6">
        <v>11.58</v>
      </c>
      <c r="M1156" s="31" t="str">
        <f t="shared" si="17"/>
        <v>Small</v>
      </c>
    </row>
    <row r="1157" spans="8:13" ht="15.75" customHeight="1">
      <c r="H1157" s="37">
        <v>43427</v>
      </c>
      <c r="I1157" s="6" t="s">
        <v>163</v>
      </c>
      <c r="J1157" s="6" t="s">
        <v>182</v>
      </c>
      <c r="K1157" s="6">
        <v>1</v>
      </c>
      <c r="L1157" s="6">
        <v>14.59</v>
      </c>
      <c r="M1157" s="31" t="str">
        <f t="shared" si="17"/>
        <v>Small</v>
      </c>
    </row>
    <row r="1158" spans="8:13" ht="15.75" customHeight="1">
      <c r="H1158" s="37">
        <v>43405</v>
      </c>
      <c r="I1158" s="6" t="s">
        <v>163</v>
      </c>
      <c r="J1158" s="6" t="s">
        <v>156</v>
      </c>
      <c r="K1158" s="6">
        <v>3</v>
      </c>
      <c r="L1158" s="6">
        <v>50.25</v>
      </c>
      <c r="M1158" s="31" t="str">
        <f t="shared" si="17"/>
        <v>Small</v>
      </c>
    </row>
    <row r="1159" spans="8:13" ht="15.75" customHeight="1">
      <c r="H1159" s="37">
        <v>43155</v>
      </c>
      <c r="I1159" s="6" t="s">
        <v>158</v>
      </c>
      <c r="J1159" s="6" t="s">
        <v>156</v>
      </c>
      <c r="K1159" s="6">
        <v>2</v>
      </c>
      <c r="L1159" s="6">
        <v>39.119999999999997</v>
      </c>
      <c r="M1159" s="31" t="str">
        <f t="shared" si="17"/>
        <v>Small</v>
      </c>
    </row>
    <row r="1160" spans="8:13" ht="15.75" customHeight="1">
      <c r="H1160" s="37">
        <v>43338</v>
      </c>
      <c r="I1160" s="6" t="s">
        <v>198</v>
      </c>
      <c r="J1160" s="6" t="s">
        <v>194</v>
      </c>
      <c r="K1160" s="6">
        <v>3</v>
      </c>
      <c r="L1160" s="6">
        <v>37.68</v>
      </c>
      <c r="M1160" s="31" t="str">
        <f t="shared" ref="M1160:M1223" si="18">IF(L1160&gt;250,"Large","Small")</f>
        <v>Small</v>
      </c>
    </row>
    <row r="1161" spans="8:13" ht="15.75" customHeight="1">
      <c r="H1161" s="37">
        <v>43332</v>
      </c>
      <c r="I1161" s="6" t="s">
        <v>168</v>
      </c>
      <c r="J1161" s="6" t="s">
        <v>194</v>
      </c>
      <c r="K1161" s="6">
        <v>2</v>
      </c>
      <c r="L1161" s="6">
        <v>35.340000000000003</v>
      </c>
      <c r="M1161" s="31" t="str">
        <f t="shared" si="18"/>
        <v>Small</v>
      </c>
    </row>
    <row r="1162" spans="8:13" ht="15.75" customHeight="1">
      <c r="H1162" s="37">
        <v>43390</v>
      </c>
      <c r="I1162" s="6" t="s">
        <v>200</v>
      </c>
      <c r="J1162" s="6" t="s">
        <v>174</v>
      </c>
      <c r="K1162" s="6">
        <v>3</v>
      </c>
      <c r="L1162" s="6">
        <v>44.73</v>
      </c>
      <c r="M1162" s="31" t="str">
        <f t="shared" si="18"/>
        <v>Small</v>
      </c>
    </row>
    <row r="1163" spans="8:13" ht="15.75" customHeight="1">
      <c r="H1163" s="37">
        <v>43106</v>
      </c>
      <c r="I1163" s="6" t="s">
        <v>190</v>
      </c>
      <c r="J1163" s="6" t="s">
        <v>156</v>
      </c>
      <c r="K1163" s="6">
        <v>43</v>
      </c>
      <c r="L1163" s="6">
        <v>352.26</v>
      </c>
      <c r="M1163" s="31" t="str">
        <f t="shared" si="18"/>
        <v>Large</v>
      </c>
    </row>
    <row r="1164" spans="8:13" ht="15.75" customHeight="1">
      <c r="H1164" s="37">
        <v>43304</v>
      </c>
      <c r="I1164" s="6" t="s">
        <v>168</v>
      </c>
      <c r="J1164" s="6" t="s">
        <v>211</v>
      </c>
      <c r="K1164" s="6">
        <v>2</v>
      </c>
      <c r="L1164" s="6">
        <v>32.299999999999997</v>
      </c>
      <c r="M1164" s="31" t="str">
        <f t="shared" si="18"/>
        <v>Small</v>
      </c>
    </row>
    <row r="1165" spans="8:13" ht="15.75" customHeight="1">
      <c r="H1165" s="37">
        <v>43132</v>
      </c>
      <c r="I1165" s="6" t="s">
        <v>141</v>
      </c>
      <c r="J1165" s="6" t="s">
        <v>194</v>
      </c>
      <c r="K1165" s="6">
        <v>1</v>
      </c>
      <c r="L1165" s="6">
        <v>14.54</v>
      </c>
      <c r="M1165" s="31" t="str">
        <f t="shared" si="18"/>
        <v>Small</v>
      </c>
    </row>
    <row r="1166" spans="8:13" ht="15.75" customHeight="1">
      <c r="H1166" s="37">
        <v>43343</v>
      </c>
      <c r="I1166" s="6" t="s">
        <v>163</v>
      </c>
      <c r="J1166" s="6" t="s">
        <v>187</v>
      </c>
      <c r="K1166" s="6">
        <v>1</v>
      </c>
      <c r="L1166" s="6">
        <v>12.17</v>
      </c>
      <c r="M1166" s="31" t="str">
        <f t="shared" si="18"/>
        <v>Small</v>
      </c>
    </row>
    <row r="1167" spans="8:13" ht="15.75" customHeight="1">
      <c r="H1167" s="37">
        <v>43205</v>
      </c>
      <c r="I1167" s="6" t="s">
        <v>168</v>
      </c>
      <c r="J1167" s="6" t="s">
        <v>238</v>
      </c>
      <c r="K1167" s="6">
        <v>2</v>
      </c>
      <c r="L1167" s="6">
        <v>38.799999999999997</v>
      </c>
      <c r="M1167" s="31" t="str">
        <f t="shared" si="18"/>
        <v>Small</v>
      </c>
    </row>
    <row r="1168" spans="8:13" ht="15.75" customHeight="1">
      <c r="H1168" s="37">
        <v>43159</v>
      </c>
      <c r="I1168" s="6" t="s">
        <v>163</v>
      </c>
      <c r="J1168" s="6" t="s">
        <v>192</v>
      </c>
      <c r="K1168" s="6">
        <v>2</v>
      </c>
      <c r="L1168" s="6">
        <v>23.42</v>
      </c>
      <c r="M1168" s="31" t="str">
        <f t="shared" si="18"/>
        <v>Small</v>
      </c>
    </row>
    <row r="1169" spans="8:13" ht="15.75" customHeight="1">
      <c r="H1169" s="37">
        <v>43311</v>
      </c>
      <c r="I1169" s="6" t="s">
        <v>141</v>
      </c>
      <c r="J1169" s="6" t="s">
        <v>221</v>
      </c>
      <c r="K1169" s="6">
        <v>2</v>
      </c>
      <c r="L1169" s="6">
        <v>39.380000000000003</v>
      </c>
      <c r="M1169" s="31" t="str">
        <f t="shared" si="18"/>
        <v>Small</v>
      </c>
    </row>
    <row r="1170" spans="8:13" ht="15.75" customHeight="1">
      <c r="H1170" s="37">
        <v>43415</v>
      </c>
      <c r="I1170" s="6" t="s">
        <v>224</v>
      </c>
      <c r="J1170" s="6" t="s">
        <v>156</v>
      </c>
      <c r="K1170" s="6">
        <v>2</v>
      </c>
      <c r="L1170" s="6">
        <v>32.5</v>
      </c>
      <c r="M1170" s="31" t="str">
        <f t="shared" si="18"/>
        <v>Small</v>
      </c>
    </row>
    <row r="1171" spans="8:13" ht="15.75" customHeight="1">
      <c r="H1171" s="37">
        <v>43192</v>
      </c>
      <c r="I1171" s="6" t="s">
        <v>223</v>
      </c>
      <c r="J1171" s="6" t="s">
        <v>211</v>
      </c>
      <c r="K1171" s="6">
        <v>3</v>
      </c>
      <c r="L1171" s="6">
        <v>57.24</v>
      </c>
      <c r="M1171" s="31" t="str">
        <f t="shared" si="18"/>
        <v>Small</v>
      </c>
    </row>
    <row r="1172" spans="8:13" ht="15.75" customHeight="1">
      <c r="H1172" s="37">
        <v>43309</v>
      </c>
      <c r="I1172" s="6" t="s">
        <v>200</v>
      </c>
      <c r="J1172" s="6" t="s">
        <v>169</v>
      </c>
      <c r="K1172" s="6">
        <v>1</v>
      </c>
      <c r="L1172" s="6">
        <v>12.15</v>
      </c>
      <c r="M1172" s="31" t="str">
        <f t="shared" si="18"/>
        <v>Small</v>
      </c>
    </row>
    <row r="1173" spans="8:13" ht="15.75" customHeight="1">
      <c r="H1173" s="37">
        <v>43311</v>
      </c>
      <c r="I1173" s="6" t="s">
        <v>158</v>
      </c>
      <c r="J1173" s="6" t="s">
        <v>185</v>
      </c>
      <c r="K1173" s="6">
        <v>2</v>
      </c>
      <c r="L1173" s="6">
        <v>25.48</v>
      </c>
      <c r="M1173" s="31" t="str">
        <f t="shared" si="18"/>
        <v>Small</v>
      </c>
    </row>
    <row r="1174" spans="8:13" ht="15.75" customHeight="1">
      <c r="H1174" s="37">
        <v>43407</v>
      </c>
      <c r="I1174" s="6" t="s">
        <v>175</v>
      </c>
      <c r="J1174" s="6" t="s">
        <v>179</v>
      </c>
      <c r="K1174" s="6">
        <v>3</v>
      </c>
      <c r="L1174" s="6">
        <v>54.99</v>
      </c>
      <c r="M1174" s="31" t="str">
        <f t="shared" si="18"/>
        <v>Small</v>
      </c>
    </row>
    <row r="1175" spans="8:13" ht="15.75" customHeight="1">
      <c r="H1175" s="37">
        <v>43358</v>
      </c>
      <c r="I1175" s="6" t="s">
        <v>158</v>
      </c>
      <c r="J1175" s="6" t="s">
        <v>235</v>
      </c>
      <c r="K1175" s="6">
        <v>1</v>
      </c>
      <c r="L1175" s="6">
        <v>12.3</v>
      </c>
      <c r="M1175" s="31" t="str">
        <f t="shared" si="18"/>
        <v>Small</v>
      </c>
    </row>
    <row r="1176" spans="8:13" ht="15.75" customHeight="1">
      <c r="H1176" s="37">
        <v>43409</v>
      </c>
      <c r="I1176" s="6" t="s">
        <v>135</v>
      </c>
      <c r="J1176" s="6" t="s">
        <v>219</v>
      </c>
      <c r="K1176" s="6">
        <v>24</v>
      </c>
      <c r="L1176" s="6">
        <v>232.55</v>
      </c>
      <c r="M1176" s="31" t="str">
        <f t="shared" si="18"/>
        <v>Small</v>
      </c>
    </row>
    <row r="1177" spans="8:13" ht="15.75" customHeight="1">
      <c r="H1177" s="37">
        <v>43451</v>
      </c>
      <c r="I1177" s="6" t="s">
        <v>163</v>
      </c>
      <c r="J1177" s="6" t="s">
        <v>156</v>
      </c>
      <c r="K1177" s="6">
        <v>4</v>
      </c>
      <c r="L1177" s="6">
        <v>67</v>
      </c>
      <c r="M1177" s="31" t="str">
        <f t="shared" si="18"/>
        <v>Small</v>
      </c>
    </row>
    <row r="1178" spans="8:13" ht="15.75" customHeight="1">
      <c r="H1178" s="37">
        <v>43363</v>
      </c>
      <c r="I1178" s="6" t="s">
        <v>158</v>
      </c>
      <c r="J1178" s="6" t="s">
        <v>162</v>
      </c>
      <c r="K1178" s="6">
        <v>6</v>
      </c>
      <c r="L1178" s="6">
        <v>108.7</v>
      </c>
      <c r="M1178" s="31" t="str">
        <f t="shared" si="18"/>
        <v>Small</v>
      </c>
    </row>
    <row r="1179" spans="8:13" ht="15.75" customHeight="1">
      <c r="H1179" s="37">
        <v>43195</v>
      </c>
      <c r="I1179" s="6" t="s">
        <v>163</v>
      </c>
      <c r="J1179" s="6" t="s">
        <v>226</v>
      </c>
      <c r="K1179" s="6">
        <v>2</v>
      </c>
      <c r="L1179" s="6">
        <v>33.92</v>
      </c>
      <c r="M1179" s="31" t="str">
        <f t="shared" si="18"/>
        <v>Small</v>
      </c>
    </row>
    <row r="1180" spans="8:13" ht="15.75" customHeight="1">
      <c r="H1180" s="37">
        <v>43430</v>
      </c>
      <c r="I1180" s="6" t="s">
        <v>158</v>
      </c>
      <c r="J1180" s="6" t="s">
        <v>156</v>
      </c>
      <c r="K1180" s="6">
        <v>2</v>
      </c>
      <c r="L1180" s="6">
        <v>28.02</v>
      </c>
      <c r="M1180" s="31" t="str">
        <f t="shared" si="18"/>
        <v>Small</v>
      </c>
    </row>
    <row r="1181" spans="8:13" ht="15.75" customHeight="1">
      <c r="H1181" s="37">
        <v>43464</v>
      </c>
      <c r="I1181" s="6" t="s">
        <v>127</v>
      </c>
      <c r="J1181" s="6" t="s">
        <v>226</v>
      </c>
      <c r="K1181" s="6">
        <v>3</v>
      </c>
      <c r="L1181" s="6">
        <v>59.73</v>
      </c>
      <c r="M1181" s="31" t="str">
        <f t="shared" si="18"/>
        <v>Small</v>
      </c>
    </row>
    <row r="1182" spans="8:13" ht="15.75" customHeight="1">
      <c r="H1182" s="37">
        <v>43461</v>
      </c>
      <c r="I1182" s="6" t="s">
        <v>171</v>
      </c>
      <c r="J1182" s="6" t="s">
        <v>209</v>
      </c>
      <c r="K1182" s="6">
        <v>2</v>
      </c>
      <c r="L1182" s="6">
        <v>22.22</v>
      </c>
      <c r="M1182" s="31" t="str">
        <f t="shared" si="18"/>
        <v>Small</v>
      </c>
    </row>
    <row r="1183" spans="8:13" ht="15.75" customHeight="1">
      <c r="H1183" s="37">
        <v>43415</v>
      </c>
      <c r="I1183" s="6" t="s">
        <v>224</v>
      </c>
      <c r="J1183" s="6" t="s">
        <v>206</v>
      </c>
      <c r="K1183" s="6">
        <v>2</v>
      </c>
      <c r="L1183" s="6">
        <v>32.58</v>
      </c>
      <c r="M1183" s="31" t="str">
        <f t="shared" si="18"/>
        <v>Small</v>
      </c>
    </row>
    <row r="1184" spans="8:13" ht="15.75" customHeight="1">
      <c r="H1184" s="37">
        <v>43405</v>
      </c>
      <c r="I1184" s="6" t="s">
        <v>141</v>
      </c>
      <c r="J1184" s="6" t="s">
        <v>209</v>
      </c>
      <c r="K1184" s="6">
        <v>1</v>
      </c>
      <c r="L1184" s="6">
        <v>10.29</v>
      </c>
      <c r="M1184" s="31" t="str">
        <f t="shared" si="18"/>
        <v>Small</v>
      </c>
    </row>
    <row r="1185" spans="8:13" ht="15.75" customHeight="1">
      <c r="H1185" s="37">
        <v>43147</v>
      </c>
      <c r="I1185" s="6" t="s">
        <v>163</v>
      </c>
      <c r="J1185" s="6" t="s">
        <v>212</v>
      </c>
      <c r="K1185" s="6">
        <v>36</v>
      </c>
      <c r="L1185" s="6">
        <v>246.17</v>
      </c>
      <c r="M1185" s="31" t="str">
        <f t="shared" si="18"/>
        <v>Small</v>
      </c>
    </row>
    <row r="1186" spans="8:13" ht="15.75" customHeight="1">
      <c r="H1186" s="37">
        <v>43362</v>
      </c>
      <c r="I1186" s="6" t="s">
        <v>163</v>
      </c>
      <c r="J1186" s="6" t="s">
        <v>156</v>
      </c>
      <c r="K1186" s="6">
        <v>1</v>
      </c>
      <c r="L1186" s="6">
        <v>17.510000000000002</v>
      </c>
      <c r="M1186" s="31" t="str">
        <f t="shared" si="18"/>
        <v>Small</v>
      </c>
    </row>
    <row r="1187" spans="8:13" ht="15.75" customHeight="1">
      <c r="H1187" s="37">
        <v>43463</v>
      </c>
      <c r="I1187" s="6" t="s">
        <v>141</v>
      </c>
      <c r="J1187" s="6" t="s">
        <v>210</v>
      </c>
      <c r="K1187" s="6">
        <v>2</v>
      </c>
      <c r="L1187" s="6">
        <v>28.98</v>
      </c>
      <c r="M1187" s="31" t="str">
        <f t="shared" si="18"/>
        <v>Small</v>
      </c>
    </row>
    <row r="1188" spans="8:13" ht="15.75" customHeight="1">
      <c r="H1188" s="37">
        <v>43219</v>
      </c>
      <c r="I1188" s="6" t="s">
        <v>138</v>
      </c>
      <c r="J1188" s="6" t="s">
        <v>185</v>
      </c>
      <c r="K1188" s="6">
        <v>1</v>
      </c>
      <c r="L1188" s="6">
        <v>17.61</v>
      </c>
      <c r="M1188" s="31" t="str">
        <f t="shared" si="18"/>
        <v>Small</v>
      </c>
    </row>
    <row r="1189" spans="8:13" ht="15.75" customHeight="1">
      <c r="H1189" s="37">
        <v>43211</v>
      </c>
      <c r="I1189" s="6" t="s">
        <v>135</v>
      </c>
      <c r="J1189" s="6" t="s">
        <v>156</v>
      </c>
      <c r="K1189" s="6">
        <v>1</v>
      </c>
      <c r="L1189" s="6">
        <v>16.59</v>
      </c>
      <c r="M1189" s="31" t="str">
        <f t="shared" si="18"/>
        <v>Small</v>
      </c>
    </row>
    <row r="1190" spans="8:13" ht="15.75" customHeight="1">
      <c r="H1190" s="37">
        <v>43136</v>
      </c>
      <c r="I1190" s="6" t="s">
        <v>171</v>
      </c>
      <c r="J1190" s="6" t="s">
        <v>220</v>
      </c>
      <c r="K1190" s="6">
        <v>2</v>
      </c>
      <c r="L1190" s="6">
        <v>30.76</v>
      </c>
      <c r="M1190" s="31" t="str">
        <f t="shared" si="18"/>
        <v>Small</v>
      </c>
    </row>
    <row r="1191" spans="8:13" ht="15.75" customHeight="1">
      <c r="H1191" s="37">
        <v>43203</v>
      </c>
      <c r="I1191" s="6" t="s">
        <v>158</v>
      </c>
      <c r="J1191" s="6" t="s">
        <v>226</v>
      </c>
      <c r="K1191" s="6">
        <v>2</v>
      </c>
      <c r="L1191" s="6">
        <v>35.58</v>
      </c>
      <c r="M1191" s="31" t="str">
        <f t="shared" si="18"/>
        <v>Small</v>
      </c>
    </row>
    <row r="1192" spans="8:13" ht="15.75" customHeight="1">
      <c r="H1192" s="37">
        <v>43364</v>
      </c>
      <c r="I1192" s="6" t="s">
        <v>175</v>
      </c>
      <c r="J1192" s="6" t="s">
        <v>157</v>
      </c>
      <c r="K1192" s="6">
        <v>3</v>
      </c>
      <c r="L1192" s="6">
        <v>57.36</v>
      </c>
      <c r="M1192" s="31" t="str">
        <f t="shared" si="18"/>
        <v>Small</v>
      </c>
    </row>
    <row r="1193" spans="8:13" ht="15.75" customHeight="1">
      <c r="H1193" s="37">
        <v>43455</v>
      </c>
      <c r="I1193" s="6" t="s">
        <v>141</v>
      </c>
      <c r="J1193" s="6" t="s">
        <v>185</v>
      </c>
      <c r="K1193" s="6">
        <v>1</v>
      </c>
      <c r="L1193" s="6">
        <v>17.53</v>
      </c>
      <c r="M1193" s="31" t="str">
        <f t="shared" si="18"/>
        <v>Small</v>
      </c>
    </row>
    <row r="1194" spans="8:13" ht="15.75" customHeight="1">
      <c r="H1194" s="37">
        <v>43164</v>
      </c>
      <c r="I1194" s="6" t="s">
        <v>127</v>
      </c>
      <c r="J1194" s="6" t="s">
        <v>202</v>
      </c>
      <c r="K1194" s="6">
        <v>6</v>
      </c>
      <c r="L1194" s="6">
        <v>92.9</v>
      </c>
      <c r="M1194" s="31" t="str">
        <f t="shared" si="18"/>
        <v>Small</v>
      </c>
    </row>
    <row r="1195" spans="8:13" ht="15.75" customHeight="1">
      <c r="H1195" s="37">
        <v>43312</v>
      </c>
      <c r="I1195" s="6" t="s">
        <v>165</v>
      </c>
      <c r="J1195" s="6" t="s">
        <v>183</v>
      </c>
      <c r="K1195" s="6">
        <v>1</v>
      </c>
      <c r="L1195" s="6">
        <v>10.5</v>
      </c>
      <c r="M1195" s="31" t="str">
        <f t="shared" si="18"/>
        <v>Small</v>
      </c>
    </row>
    <row r="1196" spans="8:13" ht="15.75" customHeight="1">
      <c r="H1196" s="37">
        <v>43412</v>
      </c>
      <c r="I1196" s="6" t="s">
        <v>171</v>
      </c>
      <c r="J1196" s="6" t="s">
        <v>156</v>
      </c>
      <c r="K1196" s="6">
        <v>62</v>
      </c>
      <c r="L1196" s="6">
        <v>330.11</v>
      </c>
      <c r="M1196" s="31" t="str">
        <f t="shared" si="18"/>
        <v>Large</v>
      </c>
    </row>
    <row r="1197" spans="8:13" ht="15.75" customHeight="1">
      <c r="H1197" s="37">
        <v>43221</v>
      </c>
      <c r="I1197" s="6" t="s">
        <v>141</v>
      </c>
      <c r="J1197" s="6" t="s">
        <v>156</v>
      </c>
      <c r="K1197" s="6">
        <v>1</v>
      </c>
      <c r="L1197" s="6">
        <v>13.9</v>
      </c>
      <c r="M1197" s="31" t="str">
        <f t="shared" si="18"/>
        <v>Small</v>
      </c>
    </row>
    <row r="1198" spans="8:13" ht="15.75" customHeight="1">
      <c r="H1198" s="37">
        <v>43252</v>
      </c>
      <c r="I1198" s="6" t="s">
        <v>177</v>
      </c>
      <c r="J1198" s="6" t="s">
        <v>174</v>
      </c>
      <c r="K1198" s="6">
        <v>2</v>
      </c>
      <c r="L1198" s="6">
        <v>21.06</v>
      </c>
      <c r="M1198" s="31" t="str">
        <f t="shared" si="18"/>
        <v>Small</v>
      </c>
    </row>
    <row r="1199" spans="8:13" ht="15.75" customHeight="1">
      <c r="H1199" s="37">
        <v>43432</v>
      </c>
      <c r="I1199" s="6" t="s">
        <v>223</v>
      </c>
      <c r="J1199" s="6" t="s">
        <v>238</v>
      </c>
      <c r="K1199" s="6">
        <v>1</v>
      </c>
      <c r="L1199" s="6">
        <v>11.51</v>
      </c>
      <c r="M1199" s="31" t="str">
        <f t="shared" si="18"/>
        <v>Small</v>
      </c>
    </row>
    <row r="1200" spans="8:13" ht="15.75" customHeight="1">
      <c r="H1200" s="37">
        <v>43237</v>
      </c>
      <c r="I1200" s="6" t="s">
        <v>168</v>
      </c>
      <c r="J1200" s="6" t="s">
        <v>187</v>
      </c>
      <c r="K1200" s="6">
        <v>2</v>
      </c>
      <c r="L1200" s="6">
        <v>25.86</v>
      </c>
      <c r="M1200" s="31" t="str">
        <f t="shared" si="18"/>
        <v>Small</v>
      </c>
    </row>
    <row r="1201" spans="8:13" ht="15.75" customHeight="1">
      <c r="H1201" s="37">
        <v>43464</v>
      </c>
      <c r="I1201" s="6" t="s">
        <v>218</v>
      </c>
      <c r="J1201" s="6" t="s">
        <v>231</v>
      </c>
      <c r="K1201" s="6">
        <v>1</v>
      </c>
      <c r="L1201" s="6">
        <v>14.07</v>
      </c>
      <c r="M1201" s="31" t="str">
        <f t="shared" si="18"/>
        <v>Small</v>
      </c>
    </row>
    <row r="1202" spans="8:13" ht="15.75" customHeight="1">
      <c r="H1202" s="37">
        <v>43432</v>
      </c>
      <c r="I1202" s="6" t="s">
        <v>135</v>
      </c>
      <c r="J1202" s="6" t="s">
        <v>205</v>
      </c>
      <c r="K1202" s="6">
        <v>1</v>
      </c>
      <c r="L1202" s="6">
        <v>10.41</v>
      </c>
      <c r="M1202" s="31" t="str">
        <f t="shared" si="18"/>
        <v>Small</v>
      </c>
    </row>
    <row r="1203" spans="8:13" ht="15.75" customHeight="1">
      <c r="H1203" s="37">
        <v>43464</v>
      </c>
      <c r="I1203" s="6" t="s">
        <v>160</v>
      </c>
      <c r="J1203" s="6" t="s">
        <v>227</v>
      </c>
      <c r="K1203" s="6">
        <v>2</v>
      </c>
      <c r="L1203" s="6">
        <v>30.62</v>
      </c>
      <c r="M1203" s="31" t="str">
        <f t="shared" si="18"/>
        <v>Small</v>
      </c>
    </row>
    <row r="1204" spans="8:13" ht="15.75" customHeight="1">
      <c r="H1204" s="37">
        <v>43440</v>
      </c>
      <c r="I1204" s="6" t="s">
        <v>163</v>
      </c>
      <c r="J1204" s="6" t="s">
        <v>182</v>
      </c>
      <c r="K1204" s="6">
        <v>2</v>
      </c>
      <c r="L1204" s="6">
        <v>29.46</v>
      </c>
      <c r="M1204" s="31" t="str">
        <f t="shared" si="18"/>
        <v>Small</v>
      </c>
    </row>
    <row r="1205" spans="8:13" ht="15.75" customHeight="1">
      <c r="H1205" s="37">
        <v>43376</v>
      </c>
      <c r="I1205" s="6" t="s">
        <v>160</v>
      </c>
      <c r="J1205" s="6" t="s">
        <v>194</v>
      </c>
      <c r="K1205" s="6">
        <v>1</v>
      </c>
      <c r="L1205" s="6">
        <v>16.87</v>
      </c>
      <c r="M1205" s="31" t="str">
        <f t="shared" si="18"/>
        <v>Small</v>
      </c>
    </row>
    <row r="1206" spans="8:13" ht="15.75" customHeight="1">
      <c r="H1206" s="37">
        <v>43451</v>
      </c>
      <c r="I1206" s="6" t="s">
        <v>127</v>
      </c>
      <c r="J1206" s="6" t="s">
        <v>182</v>
      </c>
      <c r="K1206" s="6">
        <v>12</v>
      </c>
      <c r="L1206" s="6">
        <v>132.69999999999999</v>
      </c>
      <c r="M1206" s="31" t="str">
        <f t="shared" si="18"/>
        <v>Small</v>
      </c>
    </row>
    <row r="1207" spans="8:13" ht="15.75" customHeight="1">
      <c r="H1207" s="37">
        <v>43186</v>
      </c>
      <c r="I1207" s="6" t="s">
        <v>168</v>
      </c>
      <c r="J1207" s="6" t="s">
        <v>235</v>
      </c>
      <c r="K1207" s="6">
        <v>4</v>
      </c>
      <c r="L1207" s="6">
        <v>48.36</v>
      </c>
      <c r="M1207" s="31" t="str">
        <f t="shared" si="18"/>
        <v>Small</v>
      </c>
    </row>
    <row r="1208" spans="8:13" ht="15.75" customHeight="1">
      <c r="H1208" s="37">
        <v>43434</v>
      </c>
      <c r="I1208" s="6" t="s">
        <v>198</v>
      </c>
      <c r="J1208" s="6" t="s">
        <v>184</v>
      </c>
      <c r="K1208" s="6">
        <v>1</v>
      </c>
      <c r="L1208" s="6">
        <v>19.809999999999999</v>
      </c>
      <c r="M1208" s="31" t="str">
        <f t="shared" si="18"/>
        <v>Small</v>
      </c>
    </row>
    <row r="1209" spans="8:13" ht="15.75" customHeight="1">
      <c r="H1209" s="37">
        <v>43428</v>
      </c>
      <c r="I1209" s="6" t="s">
        <v>158</v>
      </c>
      <c r="J1209" s="6" t="s">
        <v>178</v>
      </c>
      <c r="K1209" s="6">
        <v>1</v>
      </c>
      <c r="L1209" s="6">
        <v>18.48</v>
      </c>
      <c r="M1209" s="31" t="str">
        <f t="shared" si="18"/>
        <v>Small</v>
      </c>
    </row>
    <row r="1210" spans="8:13" ht="15.75" customHeight="1">
      <c r="H1210" s="37">
        <v>43435</v>
      </c>
      <c r="I1210" s="6" t="s">
        <v>168</v>
      </c>
      <c r="J1210" s="6" t="s">
        <v>156</v>
      </c>
      <c r="K1210" s="6">
        <v>1</v>
      </c>
      <c r="L1210" s="6">
        <v>14.16</v>
      </c>
      <c r="M1210" s="31" t="str">
        <f t="shared" si="18"/>
        <v>Small</v>
      </c>
    </row>
    <row r="1211" spans="8:13" ht="15.75" customHeight="1">
      <c r="H1211" s="37">
        <v>43210</v>
      </c>
      <c r="I1211" s="6" t="s">
        <v>168</v>
      </c>
      <c r="J1211" s="6" t="s">
        <v>208</v>
      </c>
      <c r="K1211" s="6">
        <v>4</v>
      </c>
      <c r="L1211" s="6">
        <v>56.6</v>
      </c>
      <c r="M1211" s="31" t="str">
        <f t="shared" si="18"/>
        <v>Small</v>
      </c>
    </row>
    <row r="1212" spans="8:13" ht="15.75" customHeight="1">
      <c r="H1212" s="37">
        <v>43448</v>
      </c>
      <c r="I1212" s="6" t="s">
        <v>190</v>
      </c>
      <c r="J1212" s="6" t="s">
        <v>159</v>
      </c>
      <c r="K1212" s="6">
        <v>21</v>
      </c>
      <c r="L1212" s="6">
        <v>223.49</v>
      </c>
      <c r="M1212" s="31" t="str">
        <f t="shared" si="18"/>
        <v>Small</v>
      </c>
    </row>
    <row r="1213" spans="8:13" ht="15.75" customHeight="1">
      <c r="H1213" s="37">
        <v>43421</v>
      </c>
      <c r="I1213" s="6" t="s">
        <v>190</v>
      </c>
      <c r="J1213" s="6" t="s">
        <v>159</v>
      </c>
      <c r="K1213" s="6">
        <v>2</v>
      </c>
      <c r="L1213" s="6">
        <v>33.26</v>
      </c>
      <c r="M1213" s="31" t="str">
        <f t="shared" si="18"/>
        <v>Small</v>
      </c>
    </row>
    <row r="1214" spans="8:13" ht="15.75" customHeight="1">
      <c r="H1214" s="37">
        <v>43245</v>
      </c>
      <c r="I1214" s="6" t="s">
        <v>175</v>
      </c>
      <c r="J1214" s="6" t="s">
        <v>170</v>
      </c>
      <c r="K1214" s="6">
        <v>72</v>
      </c>
      <c r="L1214" s="6">
        <v>437.34</v>
      </c>
      <c r="M1214" s="31" t="str">
        <f t="shared" si="18"/>
        <v>Large</v>
      </c>
    </row>
    <row r="1215" spans="8:13" ht="15.75" customHeight="1">
      <c r="H1215" s="37">
        <v>43283</v>
      </c>
      <c r="I1215" s="6" t="s">
        <v>160</v>
      </c>
      <c r="J1215" s="6" t="s">
        <v>157</v>
      </c>
      <c r="K1215" s="6">
        <v>1</v>
      </c>
      <c r="L1215" s="6">
        <v>18.73</v>
      </c>
      <c r="M1215" s="31" t="str">
        <f t="shared" si="18"/>
        <v>Small</v>
      </c>
    </row>
    <row r="1216" spans="8:13" ht="15.75" customHeight="1">
      <c r="H1216" s="37">
        <v>43463</v>
      </c>
      <c r="I1216" s="6" t="s">
        <v>200</v>
      </c>
      <c r="J1216" s="6" t="s">
        <v>225</v>
      </c>
      <c r="K1216" s="6">
        <v>2</v>
      </c>
      <c r="L1216" s="6">
        <v>36.86</v>
      </c>
      <c r="M1216" s="31" t="str">
        <f t="shared" si="18"/>
        <v>Small</v>
      </c>
    </row>
    <row r="1217" spans="8:13" ht="15.75" customHeight="1">
      <c r="H1217" s="37">
        <v>43172</v>
      </c>
      <c r="I1217" s="6" t="s">
        <v>141</v>
      </c>
      <c r="J1217" s="6" t="s">
        <v>194</v>
      </c>
      <c r="K1217" s="6">
        <v>3</v>
      </c>
      <c r="L1217" s="6">
        <v>40.47</v>
      </c>
      <c r="M1217" s="31" t="str">
        <f t="shared" si="18"/>
        <v>Small</v>
      </c>
    </row>
    <row r="1218" spans="8:13" ht="15.75" customHeight="1">
      <c r="H1218" s="37">
        <v>43360</v>
      </c>
      <c r="I1218" s="6" t="s">
        <v>158</v>
      </c>
      <c r="J1218" s="6" t="s">
        <v>189</v>
      </c>
      <c r="K1218" s="6">
        <v>1</v>
      </c>
      <c r="L1218" s="6">
        <v>19.329999999999998</v>
      </c>
      <c r="M1218" s="31" t="str">
        <f t="shared" si="18"/>
        <v>Small</v>
      </c>
    </row>
    <row r="1219" spans="8:13" ht="15.75" customHeight="1">
      <c r="H1219" s="37">
        <v>43194</v>
      </c>
      <c r="I1219" s="6" t="s">
        <v>135</v>
      </c>
      <c r="J1219" s="6" t="s">
        <v>238</v>
      </c>
      <c r="K1219" s="6">
        <v>3</v>
      </c>
      <c r="L1219" s="6">
        <v>44.4</v>
      </c>
      <c r="M1219" s="31" t="str">
        <f t="shared" si="18"/>
        <v>Small</v>
      </c>
    </row>
    <row r="1220" spans="8:13" ht="15.75" customHeight="1">
      <c r="H1220" s="37">
        <v>43444</v>
      </c>
      <c r="I1220" s="6" t="s">
        <v>135</v>
      </c>
      <c r="J1220" s="6" t="s">
        <v>192</v>
      </c>
      <c r="K1220" s="6">
        <v>3</v>
      </c>
      <c r="L1220" s="6">
        <v>40.950000000000003</v>
      </c>
      <c r="M1220" s="31" t="str">
        <f t="shared" si="18"/>
        <v>Small</v>
      </c>
    </row>
    <row r="1221" spans="8:13" ht="15.75" customHeight="1">
      <c r="H1221" s="37">
        <v>43446</v>
      </c>
      <c r="I1221" s="6" t="s">
        <v>224</v>
      </c>
      <c r="J1221" s="6" t="s">
        <v>156</v>
      </c>
      <c r="K1221" s="6">
        <v>1</v>
      </c>
      <c r="L1221" s="6">
        <v>15.66</v>
      </c>
      <c r="M1221" s="31" t="str">
        <f t="shared" si="18"/>
        <v>Small</v>
      </c>
    </row>
    <row r="1222" spans="8:13" ht="15.75" customHeight="1">
      <c r="H1222" s="37">
        <v>43436</v>
      </c>
      <c r="I1222" s="6" t="s">
        <v>193</v>
      </c>
      <c r="J1222" s="6" t="s">
        <v>156</v>
      </c>
      <c r="K1222" s="6">
        <v>2</v>
      </c>
      <c r="L1222" s="6">
        <v>27.88</v>
      </c>
      <c r="M1222" s="31" t="str">
        <f t="shared" si="18"/>
        <v>Small</v>
      </c>
    </row>
    <row r="1223" spans="8:13" ht="15.75" customHeight="1">
      <c r="H1223" s="37">
        <v>43214</v>
      </c>
      <c r="I1223" s="6" t="s">
        <v>160</v>
      </c>
      <c r="J1223" s="6" t="s">
        <v>194</v>
      </c>
      <c r="K1223" s="6">
        <v>1</v>
      </c>
      <c r="L1223" s="6">
        <v>14.32</v>
      </c>
      <c r="M1223" s="31" t="str">
        <f t="shared" si="18"/>
        <v>Small</v>
      </c>
    </row>
    <row r="1224" spans="8:13" ht="15.75" customHeight="1">
      <c r="H1224" s="37">
        <v>43445</v>
      </c>
      <c r="I1224" s="6" t="s">
        <v>158</v>
      </c>
      <c r="J1224" s="6" t="s">
        <v>179</v>
      </c>
      <c r="K1224" s="6">
        <v>2</v>
      </c>
      <c r="L1224" s="6">
        <v>20</v>
      </c>
      <c r="M1224" s="31" t="str">
        <f t="shared" ref="M1224:M1287" si="19">IF(L1224&gt;250,"Large","Small")</f>
        <v>Small</v>
      </c>
    </row>
    <row r="1225" spans="8:13" ht="15.75" customHeight="1">
      <c r="H1225" s="37">
        <v>43120</v>
      </c>
      <c r="I1225" s="6" t="s">
        <v>158</v>
      </c>
      <c r="J1225" s="6" t="s">
        <v>207</v>
      </c>
      <c r="K1225" s="6">
        <v>1</v>
      </c>
      <c r="L1225" s="6">
        <v>14.04</v>
      </c>
      <c r="M1225" s="31" t="str">
        <f t="shared" si="19"/>
        <v>Small</v>
      </c>
    </row>
    <row r="1226" spans="8:13" ht="15.75" customHeight="1">
      <c r="H1226" s="37">
        <v>43441</v>
      </c>
      <c r="I1226" s="6" t="s">
        <v>165</v>
      </c>
      <c r="J1226" s="6" t="s">
        <v>194</v>
      </c>
      <c r="K1226" s="6">
        <v>2</v>
      </c>
      <c r="L1226" s="6">
        <v>31.98</v>
      </c>
      <c r="M1226" s="31" t="str">
        <f t="shared" si="19"/>
        <v>Small</v>
      </c>
    </row>
    <row r="1227" spans="8:13" ht="15.75" customHeight="1">
      <c r="H1227" s="37">
        <v>43358</v>
      </c>
      <c r="I1227" s="6" t="s">
        <v>138</v>
      </c>
      <c r="J1227" s="6" t="s">
        <v>180</v>
      </c>
      <c r="K1227" s="6">
        <v>2</v>
      </c>
      <c r="L1227" s="6">
        <v>28.06</v>
      </c>
      <c r="M1227" s="31" t="str">
        <f t="shared" si="19"/>
        <v>Small</v>
      </c>
    </row>
    <row r="1228" spans="8:13" ht="15.75" customHeight="1">
      <c r="H1228" s="37">
        <v>43231</v>
      </c>
      <c r="I1228" s="6" t="s">
        <v>160</v>
      </c>
      <c r="J1228" s="6" t="s">
        <v>185</v>
      </c>
      <c r="K1228" s="6">
        <v>2</v>
      </c>
      <c r="L1228" s="6">
        <v>26.5</v>
      </c>
      <c r="M1228" s="31" t="str">
        <f t="shared" si="19"/>
        <v>Small</v>
      </c>
    </row>
    <row r="1229" spans="8:13" ht="15.75" customHeight="1">
      <c r="H1229" s="37">
        <v>43134</v>
      </c>
      <c r="I1229" s="6" t="s">
        <v>163</v>
      </c>
      <c r="J1229" s="6" t="s">
        <v>174</v>
      </c>
      <c r="K1229" s="6">
        <v>2</v>
      </c>
      <c r="L1229" s="6">
        <v>22.5</v>
      </c>
      <c r="M1229" s="31" t="str">
        <f t="shared" si="19"/>
        <v>Small</v>
      </c>
    </row>
    <row r="1230" spans="8:13" ht="15.75" customHeight="1">
      <c r="H1230" s="37">
        <v>43427</v>
      </c>
      <c r="I1230" s="6" t="s">
        <v>175</v>
      </c>
      <c r="J1230" s="6" t="s">
        <v>199</v>
      </c>
      <c r="K1230" s="6">
        <v>1</v>
      </c>
      <c r="L1230" s="6">
        <v>12.77</v>
      </c>
      <c r="M1230" s="31" t="str">
        <f t="shared" si="19"/>
        <v>Small</v>
      </c>
    </row>
    <row r="1231" spans="8:13" ht="15.75" customHeight="1">
      <c r="H1231" s="37">
        <v>43372</v>
      </c>
      <c r="I1231" s="6" t="s">
        <v>158</v>
      </c>
      <c r="J1231" s="6" t="s">
        <v>237</v>
      </c>
      <c r="K1231" s="6">
        <v>3</v>
      </c>
      <c r="L1231" s="6">
        <v>42.45</v>
      </c>
      <c r="M1231" s="31" t="str">
        <f t="shared" si="19"/>
        <v>Small</v>
      </c>
    </row>
    <row r="1232" spans="8:13" ht="15.75" customHeight="1">
      <c r="H1232" s="37">
        <v>43155</v>
      </c>
      <c r="I1232" s="6" t="s">
        <v>158</v>
      </c>
      <c r="J1232" s="6" t="s">
        <v>215</v>
      </c>
      <c r="K1232" s="6">
        <v>1</v>
      </c>
      <c r="L1232" s="6">
        <v>10.119999999999999</v>
      </c>
      <c r="M1232" s="31" t="str">
        <f t="shared" si="19"/>
        <v>Small</v>
      </c>
    </row>
    <row r="1233" spans="8:13" ht="15.75" customHeight="1">
      <c r="H1233" s="37">
        <v>43419</v>
      </c>
      <c r="I1233" s="6" t="s">
        <v>141</v>
      </c>
      <c r="J1233" s="6" t="s">
        <v>219</v>
      </c>
      <c r="K1233" s="6">
        <v>2</v>
      </c>
      <c r="L1233" s="6">
        <v>22.52</v>
      </c>
      <c r="M1233" s="31" t="str">
        <f t="shared" si="19"/>
        <v>Small</v>
      </c>
    </row>
    <row r="1234" spans="8:13" ht="15.75" customHeight="1">
      <c r="H1234" s="37">
        <v>43448</v>
      </c>
      <c r="I1234" s="6" t="s">
        <v>177</v>
      </c>
      <c r="J1234" s="6" t="s">
        <v>185</v>
      </c>
      <c r="K1234" s="6">
        <v>1</v>
      </c>
      <c r="L1234" s="6">
        <v>14.24</v>
      </c>
      <c r="M1234" s="31" t="str">
        <f t="shared" si="19"/>
        <v>Small</v>
      </c>
    </row>
    <row r="1235" spans="8:13" ht="15.75" customHeight="1">
      <c r="H1235" s="37">
        <v>43284</v>
      </c>
      <c r="I1235" s="6" t="s">
        <v>201</v>
      </c>
      <c r="J1235" s="6" t="s">
        <v>156</v>
      </c>
      <c r="K1235" s="6">
        <v>1</v>
      </c>
      <c r="L1235" s="6">
        <v>10.38</v>
      </c>
      <c r="M1235" s="31" t="str">
        <f t="shared" si="19"/>
        <v>Small</v>
      </c>
    </row>
    <row r="1236" spans="8:13" ht="15.75" customHeight="1">
      <c r="H1236" s="37">
        <v>43206</v>
      </c>
      <c r="I1236" s="6" t="s">
        <v>190</v>
      </c>
      <c r="J1236" s="6" t="s">
        <v>170</v>
      </c>
      <c r="K1236" s="6">
        <v>41</v>
      </c>
      <c r="L1236" s="6">
        <v>319.77999999999997</v>
      </c>
      <c r="M1236" s="31" t="str">
        <f t="shared" si="19"/>
        <v>Large</v>
      </c>
    </row>
    <row r="1237" spans="8:13" ht="15.75" customHeight="1">
      <c r="H1237" s="37">
        <v>43457</v>
      </c>
      <c r="I1237" s="6" t="s">
        <v>158</v>
      </c>
      <c r="J1237" s="6" t="s">
        <v>156</v>
      </c>
      <c r="K1237" s="6">
        <v>1</v>
      </c>
      <c r="L1237" s="6">
        <v>19.600000000000001</v>
      </c>
      <c r="M1237" s="31" t="str">
        <f t="shared" si="19"/>
        <v>Small</v>
      </c>
    </row>
    <row r="1238" spans="8:13" ht="15.75" customHeight="1">
      <c r="H1238" s="37">
        <v>43416</v>
      </c>
      <c r="I1238" s="6" t="s">
        <v>158</v>
      </c>
      <c r="J1238" s="6" t="s">
        <v>210</v>
      </c>
      <c r="K1238" s="6">
        <v>2</v>
      </c>
      <c r="L1238" s="6">
        <v>26.78</v>
      </c>
      <c r="M1238" s="31" t="str">
        <f t="shared" si="19"/>
        <v>Small</v>
      </c>
    </row>
    <row r="1239" spans="8:13" ht="15.75" customHeight="1">
      <c r="H1239" s="37">
        <v>43465</v>
      </c>
      <c r="I1239" s="6" t="s">
        <v>141</v>
      </c>
      <c r="J1239" s="6" t="s">
        <v>166</v>
      </c>
      <c r="K1239" s="6">
        <v>3</v>
      </c>
      <c r="L1239" s="6">
        <v>34.229999999999997</v>
      </c>
      <c r="M1239" s="31" t="str">
        <f t="shared" si="19"/>
        <v>Small</v>
      </c>
    </row>
    <row r="1240" spans="8:13" ht="15.75" customHeight="1">
      <c r="H1240" s="37">
        <v>43375</v>
      </c>
      <c r="I1240" s="6" t="s">
        <v>158</v>
      </c>
      <c r="J1240" s="6" t="s">
        <v>209</v>
      </c>
      <c r="K1240" s="6">
        <v>1</v>
      </c>
      <c r="L1240" s="6">
        <v>15.96</v>
      </c>
      <c r="M1240" s="31" t="str">
        <f t="shared" si="19"/>
        <v>Small</v>
      </c>
    </row>
    <row r="1241" spans="8:13" ht="15.75" customHeight="1">
      <c r="H1241" s="37">
        <v>43273</v>
      </c>
      <c r="I1241" s="6" t="s">
        <v>135</v>
      </c>
      <c r="J1241" s="6" t="s">
        <v>189</v>
      </c>
      <c r="K1241" s="6">
        <v>3</v>
      </c>
      <c r="L1241" s="6">
        <v>57.84</v>
      </c>
      <c r="M1241" s="31" t="str">
        <f t="shared" si="19"/>
        <v>Small</v>
      </c>
    </row>
    <row r="1242" spans="8:13" ht="15.75" customHeight="1">
      <c r="H1242" s="37">
        <v>43410</v>
      </c>
      <c r="I1242" s="6" t="s">
        <v>158</v>
      </c>
      <c r="J1242" s="6" t="s">
        <v>185</v>
      </c>
      <c r="K1242" s="6">
        <v>3</v>
      </c>
      <c r="L1242" s="6">
        <v>46.2</v>
      </c>
      <c r="M1242" s="31" t="str">
        <f t="shared" si="19"/>
        <v>Small</v>
      </c>
    </row>
    <row r="1243" spans="8:13" ht="15.75" customHeight="1">
      <c r="H1243" s="37">
        <v>43412</v>
      </c>
      <c r="I1243" s="6" t="s">
        <v>198</v>
      </c>
      <c r="J1243" s="6" t="s">
        <v>197</v>
      </c>
      <c r="K1243" s="6">
        <v>61</v>
      </c>
      <c r="L1243" s="6">
        <v>390.22</v>
      </c>
      <c r="M1243" s="31" t="str">
        <f t="shared" si="19"/>
        <v>Large</v>
      </c>
    </row>
    <row r="1244" spans="8:13" ht="15.75" customHeight="1">
      <c r="H1244" s="37">
        <v>43293</v>
      </c>
      <c r="I1244" s="6" t="s">
        <v>171</v>
      </c>
      <c r="J1244" s="6" t="s">
        <v>210</v>
      </c>
      <c r="K1244" s="6">
        <v>48</v>
      </c>
      <c r="L1244" s="6">
        <v>496.32</v>
      </c>
      <c r="M1244" s="31" t="str">
        <f t="shared" si="19"/>
        <v>Large</v>
      </c>
    </row>
    <row r="1245" spans="8:13" ht="15.75" customHeight="1">
      <c r="H1245" s="37">
        <v>43298</v>
      </c>
      <c r="I1245" s="6" t="s">
        <v>175</v>
      </c>
      <c r="J1245" s="6" t="s">
        <v>174</v>
      </c>
      <c r="K1245" s="6">
        <v>3</v>
      </c>
      <c r="L1245" s="6">
        <v>54.48</v>
      </c>
      <c r="M1245" s="31" t="str">
        <f t="shared" si="19"/>
        <v>Small</v>
      </c>
    </row>
    <row r="1246" spans="8:13" ht="15.75" customHeight="1">
      <c r="H1246" s="37">
        <v>43253</v>
      </c>
      <c r="I1246" s="6" t="s">
        <v>168</v>
      </c>
      <c r="J1246" s="6" t="s">
        <v>194</v>
      </c>
      <c r="K1246" s="6">
        <v>2</v>
      </c>
      <c r="L1246" s="6">
        <v>29.02</v>
      </c>
      <c r="M1246" s="31" t="str">
        <f t="shared" si="19"/>
        <v>Small</v>
      </c>
    </row>
    <row r="1247" spans="8:13" ht="15.75" customHeight="1">
      <c r="H1247" s="37">
        <v>43423</v>
      </c>
      <c r="I1247" s="6" t="s">
        <v>168</v>
      </c>
      <c r="J1247" s="6" t="s">
        <v>185</v>
      </c>
      <c r="K1247" s="6">
        <v>2</v>
      </c>
      <c r="L1247" s="6">
        <v>34.94</v>
      </c>
      <c r="M1247" s="31" t="str">
        <f t="shared" si="19"/>
        <v>Small</v>
      </c>
    </row>
    <row r="1248" spans="8:13" ht="15.75" customHeight="1">
      <c r="H1248" s="37">
        <v>43462</v>
      </c>
      <c r="I1248" s="6" t="s">
        <v>216</v>
      </c>
      <c r="J1248" s="6" t="s">
        <v>234</v>
      </c>
      <c r="K1248" s="6">
        <v>2</v>
      </c>
      <c r="L1248" s="6">
        <v>24.58</v>
      </c>
      <c r="M1248" s="31" t="str">
        <f t="shared" si="19"/>
        <v>Small</v>
      </c>
    </row>
    <row r="1249" spans="8:13" ht="15.75" customHeight="1">
      <c r="H1249" s="37">
        <v>43463</v>
      </c>
      <c r="I1249" s="6" t="s">
        <v>175</v>
      </c>
      <c r="J1249" s="6" t="s">
        <v>188</v>
      </c>
      <c r="K1249" s="6">
        <v>1</v>
      </c>
      <c r="L1249" s="6">
        <v>13.57</v>
      </c>
      <c r="M1249" s="31" t="str">
        <f t="shared" si="19"/>
        <v>Small</v>
      </c>
    </row>
    <row r="1250" spans="8:13" ht="15.75" customHeight="1">
      <c r="H1250" s="37">
        <v>43455</v>
      </c>
      <c r="I1250" s="6" t="s">
        <v>141</v>
      </c>
      <c r="J1250" s="6" t="s">
        <v>156</v>
      </c>
      <c r="K1250" s="6">
        <v>4</v>
      </c>
      <c r="L1250" s="6">
        <v>54.52</v>
      </c>
      <c r="M1250" s="31" t="str">
        <f t="shared" si="19"/>
        <v>Small</v>
      </c>
    </row>
    <row r="1251" spans="8:13" ht="15.75" customHeight="1">
      <c r="H1251" s="37">
        <v>43109</v>
      </c>
      <c r="I1251" s="6" t="s">
        <v>160</v>
      </c>
      <c r="J1251" s="6" t="s">
        <v>184</v>
      </c>
      <c r="K1251" s="6">
        <v>2</v>
      </c>
      <c r="L1251" s="6">
        <v>34.08</v>
      </c>
      <c r="M1251" s="31" t="str">
        <f t="shared" si="19"/>
        <v>Small</v>
      </c>
    </row>
    <row r="1252" spans="8:13" ht="15.75" customHeight="1">
      <c r="H1252" s="37">
        <v>43355</v>
      </c>
      <c r="I1252" s="6" t="s">
        <v>163</v>
      </c>
      <c r="J1252" s="6" t="s">
        <v>156</v>
      </c>
      <c r="K1252" s="6">
        <v>2</v>
      </c>
      <c r="L1252" s="6">
        <v>31.32</v>
      </c>
      <c r="M1252" s="31" t="str">
        <f t="shared" si="19"/>
        <v>Small</v>
      </c>
    </row>
    <row r="1253" spans="8:13" ht="15.75" customHeight="1">
      <c r="H1253" s="37">
        <v>43457</v>
      </c>
      <c r="I1253" s="6" t="s">
        <v>158</v>
      </c>
      <c r="J1253" s="6" t="s">
        <v>194</v>
      </c>
      <c r="K1253" s="6">
        <v>2</v>
      </c>
      <c r="L1253" s="6">
        <v>38.36</v>
      </c>
      <c r="M1253" s="31" t="str">
        <f t="shared" si="19"/>
        <v>Small</v>
      </c>
    </row>
    <row r="1254" spans="8:13" ht="15.75" customHeight="1">
      <c r="H1254" s="37">
        <v>43425</v>
      </c>
      <c r="I1254" s="6" t="s">
        <v>223</v>
      </c>
      <c r="J1254" s="6" t="s">
        <v>179</v>
      </c>
      <c r="K1254" s="6">
        <v>2</v>
      </c>
      <c r="L1254" s="6">
        <v>35.1</v>
      </c>
      <c r="M1254" s="31" t="str">
        <f t="shared" si="19"/>
        <v>Small</v>
      </c>
    </row>
    <row r="1255" spans="8:13" ht="15.75" customHeight="1">
      <c r="H1255" s="37">
        <v>43462</v>
      </c>
      <c r="I1255" s="6" t="s">
        <v>198</v>
      </c>
      <c r="J1255" s="6" t="s">
        <v>169</v>
      </c>
      <c r="K1255" s="6">
        <v>2</v>
      </c>
      <c r="L1255" s="6">
        <v>35.6</v>
      </c>
      <c r="M1255" s="31" t="str">
        <f t="shared" si="19"/>
        <v>Small</v>
      </c>
    </row>
    <row r="1256" spans="8:13" ht="15.75" customHeight="1">
      <c r="H1256" s="37">
        <v>43141</v>
      </c>
      <c r="I1256" s="6" t="s">
        <v>163</v>
      </c>
      <c r="J1256" s="6" t="s">
        <v>156</v>
      </c>
      <c r="K1256" s="6">
        <v>2</v>
      </c>
      <c r="L1256" s="6">
        <v>28.86</v>
      </c>
      <c r="M1256" s="31" t="str">
        <f t="shared" si="19"/>
        <v>Small</v>
      </c>
    </row>
    <row r="1257" spans="8:13" ht="15.75" customHeight="1">
      <c r="H1257" s="37">
        <v>43427</v>
      </c>
      <c r="I1257" s="6" t="s">
        <v>141</v>
      </c>
      <c r="J1257" s="6" t="s">
        <v>185</v>
      </c>
      <c r="K1257" s="6">
        <v>2</v>
      </c>
      <c r="L1257" s="6">
        <v>38.68</v>
      </c>
      <c r="M1257" s="31" t="str">
        <f t="shared" si="19"/>
        <v>Small</v>
      </c>
    </row>
    <row r="1258" spans="8:13" ht="15.75" customHeight="1">
      <c r="H1258" s="37">
        <v>43429</v>
      </c>
      <c r="I1258" s="6" t="s">
        <v>177</v>
      </c>
      <c r="J1258" s="6" t="s">
        <v>180</v>
      </c>
      <c r="K1258" s="6">
        <v>3</v>
      </c>
      <c r="L1258" s="6">
        <v>33.21</v>
      </c>
      <c r="M1258" s="31" t="str">
        <f t="shared" si="19"/>
        <v>Small</v>
      </c>
    </row>
    <row r="1259" spans="8:13" ht="15.75" customHeight="1">
      <c r="H1259" s="37">
        <v>43221</v>
      </c>
      <c r="I1259" s="6" t="s">
        <v>171</v>
      </c>
      <c r="J1259" s="6" t="s">
        <v>156</v>
      </c>
      <c r="K1259" s="6">
        <v>1</v>
      </c>
      <c r="L1259" s="6">
        <v>14.52</v>
      </c>
      <c r="M1259" s="31" t="str">
        <f t="shared" si="19"/>
        <v>Small</v>
      </c>
    </row>
    <row r="1260" spans="8:13" ht="15.75" customHeight="1">
      <c r="H1260" s="37">
        <v>43288</v>
      </c>
      <c r="I1260" s="6" t="s">
        <v>163</v>
      </c>
      <c r="J1260" s="6" t="s">
        <v>184</v>
      </c>
      <c r="K1260" s="6">
        <v>2</v>
      </c>
      <c r="L1260" s="6">
        <v>21.86</v>
      </c>
      <c r="M1260" s="31" t="str">
        <f t="shared" si="19"/>
        <v>Small</v>
      </c>
    </row>
    <row r="1261" spans="8:13" ht="15.75" customHeight="1">
      <c r="H1261" s="37">
        <v>43436</v>
      </c>
      <c r="I1261" s="6" t="s">
        <v>141</v>
      </c>
      <c r="J1261" s="6" t="s">
        <v>187</v>
      </c>
      <c r="K1261" s="6">
        <v>2</v>
      </c>
      <c r="L1261" s="6">
        <v>32.1</v>
      </c>
      <c r="M1261" s="31" t="str">
        <f t="shared" si="19"/>
        <v>Small</v>
      </c>
    </row>
    <row r="1262" spans="8:13" ht="15.75" customHeight="1">
      <c r="H1262" s="37">
        <v>43420</v>
      </c>
      <c r="I1262" s="6" t="s">
        <v>135</v>
      </c>
      <c r="J1262" s="6" t="s">
        <v>237</v>
      </c>
      <c r="K1262" s="6">
        <v>3</v>
      </c>
      <c r="L1262" s="6">
        <v>51.06</v>
      </c>
      <c r="M1262" s="31" t="str">
        <f t="shared" si="19"/>
        <v>Small</v>
      </c>
    </row>
    <row r="1263" spans="8:13" ht="15.75" customHeight="1">
      <c r="H1263" s="37">
        <v>43256</v>
      </c>
      <c r="I1263" s="6" t="s">
        <v>171</v>
      </c>
      <c r="J1263" s="6" t="s">
        <v>156</v>
      </c>
      <c r="K1263" s="6">
        <v>2</v>
      </c>
      <c r="L1263" s="6">
        <v>38.020000000000003</v>
      </c>
      <c r="M1263" s="31" t="str">
        <f t="shared" si="19"/>
        <v>Small</v>
      </c>
    </row>
    <row r="1264" spans="8:13" ht="15.75" customHeight="1">
      <c r="H1264" s="37">
        <v>43258</v>
      </c>
      <c r="I1264" s="6" t="s">
        <v>175</v>
      </c>
      <c r="J1264" s="6" t="s">
        <v>189</v>
      </c>
      <c r="K1264" s="6">
        <v>6</v>
      </c>
      <c r="L1264" s="6">
        <v>85</v>
      </c>
      <c r="M1264" s="31" t="str">
        <f t="shared" si="19"/>
        <v>Small</v>
      </c>
    </row>
    <row r="1265" spans="8:13" ht="15.75" customHeight="1">
      <c r="H1265" s="37">
        <v>43130</v>
      </c>
      <c r="I1265" s="6" t="s">
        <v>158</v>
      </c>
      <c r="J1265" s="6" t="s">
        <v>239</v>
      </c>
      <c r="K1265" s="6">
        <v>2</v>
      </c>
      <c r="L1265" s="6">
        <v>32.1</v>
      </c>
      <c r="M1265" s="31" t="str">
        <f t="shared" si="19"/>
        <v>Small</v>
      </c>
    </row>
    <row r="1266" spans="8:13" ht="15.75" customHeight="1">
      <c r="H1266" s="37">
        <v>43174</v>
      </c>
      <c r="I1266" s="6" t="s">
        <v>171</v>
      </c>
      <c r="J1266" s="6" t="s">
        <v>156</v>
      </c>
      <c r="K1266" s="6">
        <v>3</v>
      </c>
      <c r="L1266" s="6">
        <v>33.33</v>
      </c>
      <c r="M1266" s="31" t="str">
        <f t="shared" si="19"/>
        <v>Small</v>
      </c>
    </row>
    <row r="1267" spans="8:13" ht="15.75" customHeight="1">
      <c r="H1267" s="37">
        <v>43146</v>
      </c>
      <c r="I1267" s="6" t="s">
        <v>175</v>
      </c>
      <c r="J1267" s="6" t="s">
        <v>239</v>
      </c>
      <c r="K1267" s="6">
        <v>1</v>
      </c>
      <c r="L1267" s="6">
        <v>16.39</v>
      </c>
      <c r="M1267" s="31" t="str">
        <f t="shared" si="19"/>
        <v>Small</v>
      </c>
    </row>
    <row r="1268" spans="8:13" ht="15.75" customHeight="1">
      <c r="H1268" s="37">
        <v>43409</v>
      </c>
      <c r="I1268" s="6" t="s">
        <v>193</v>
      </c>
      <c r="J1268" s="6" t="s">
        <v>187</v>
      </c>
      <c r="K1268" s="6">
        <v>2</v>
      </c>
      <c r="L1268" s="6">
        <v>23.2</v>
      </c>
      <c r="M1268" s="31" t="str">
        <f t="shared" si="19"/>
        <v>Small</v>
      </c>
    </row>
    <row r="1269" spans="8:13" ht="15.75" customHeight="1">
      <c r="H1269" s="37">
        <v>43463</v>
      </c>
      <c r="I1269" s="6" t="s">
        <v>218</v>
      </c>
      <c r="J1269" s="6" t="s">
        <v>187</v>
      </c>
      <c r="K1269" s="6">
        <v>6</v>
      </c>
      <c r="L1269" s="6">
        <v>91.44</v>
      </c>
      <c r="M1269" s="31" t="str">
        <f t="shared" si="19"/>
        <v>Small</v>
      </c>
    </row>
    <row r="1270" spans="8:13" ht="15.75" customHeight="1">
      <c r="H1270" s="37">
        <v>43232</v>
      </c>
      <c r="I1270" s="6" t="s">
        <v>135</v>
      </c>
      <c r="J1270" s="6" t="s">
        <v>225</v>
      </c>
      <c r="K1270" s="6">
        <v>1</v>
      </c>
      <c r="L1270" s="6">
        <v>18.25</v>
      </c>
      <c r="M1270" s="31" t="str">
        <f t="shared" si="19"/>
        <v>Small</v>
      </c>
    </row>
    <row r="1271" spans="8:13" ht="15.75" customHeight="1">
      <c r="H1271" s="37">
        <v>43440</v>
      </c>
      <c r="I1271" s="6" t="s">
        <v>135</v>
      </c>
      <c r="J1271" s="6" t="s">
        <v>203</v>
      </c>
      <c r="K1271" s="6">
        <v>3</v>
      </c>
      <c r="L1271" s="6">
        <v>38.94</v>
      </c>
      <c r="M1271" s="31" t="str">
        <f t="shared" si="19"/>
        <v>Small</v>
      </c>
    </row>
    <row r="1272" spans="8:13" ht="15.75" customHeight="1">
      <c r="H1272" s="37">
        <v>43342</v>
      </c>
      <c r="I1272" s="6" t="s">
        <v>158</v>
      </c>
      <c r="J1272" s="6" t="s">
        <v>156</v>
      </c>
      <c r="K1272" s="6">
        <v>3</v>
      </c>
      <c r="L1272" s="6">
        <v>52.8</v>
      </c>
      <c r="M1272" s="31" t="str">
        <f t="shared" si="19"/>
        <v>Small</v>
      </c>
    </row>
    <row r="1273" spans="8:13" ht="15.75" customHeight="1">
      <c r="H1273" s="37">
        <v>43463</v>
      </c>
      <c r="I1273" s="6" t="s">
        <v>177</v>
      </c>
      <c r="J1273" s="6" t="s">
        <v>173</v>
      </c>
      <c r="K1273" s="6">
        <v>2</v>
      </c>
      <c r="L1273" s="6">
        <v>36.26</v>
      </c>
      <c r="M1273" s="31" t="str">
        <f t="shared" si="19"/>
        <v>Small</v>
      </c>
    </row>
    <row r="1274" spans="8:13" ht="15.75" customHeight="1">
      <c r="H1274" s="37">
        <v>43452</v>
      </c>
      <c r="I1274" s="6" t="s">
        <v>135</v>
      </c>
      <c r="J1274" s="6" t="s">
        <v>157</v>
      </c>
      <c r="K1274" s="6">
        <v>24</v>
      </c>
      <c r="L1274" s="6">
        <v>255.9</v>
      </c>
      <c r="M1274" s="31" t="str">
        <f t="shared" si="19"/>
        <v>Large</v>
      </c>
    </row>
    <row r="1275" spans="8:13" ht="15.75" customHeight="1">
      <c r="H1275" s="37">
        <v>43427</v>
      </c>
      <c r="I1275" s="6" t="s">
        <v>216</v>
      </c>
      <c r="J1275" s="6" t="s">
        <v>189</v>
      </c>
      <c r="K1275" s="6">
        <v>2</v>
      </c>
      <c r="L1275" s="6">
        <v>29.44</v>
      </c>
      <c r="M1275" s="31" t="str">
        <f t="shared" si="19"/>
        <v>Small</v>
      </c>
    </row>
    <row r="1276" spans="8:13" ht="15.75" customHeight="1">
      <c r="H1276" s="37">
        <v>43175</v>
      </c>
      <c r="I1276" s="6" t="s">
        <v>175</v>
      </c>
      <c r="J1276" s="6" t="s">
        <v>156</v>
      </c>
      <c r="K1276" s="6">
        <v>2</v>
      </c>
      <c r="L1276" s="6">
        <v>25.02</v>
      </c>
      <c r="M1276" s="31" t="str">
        <f t="shared" si="19"/>
        <v>Small</v>
      </c>
    </row>
    <row r="1277" spans="8:13" ht="15.75" customHeight="1">
      <c r="H1277" s="37">
        <v>43121</v>
      </c>
      <c r="I1277" s="6" t="s">
        <v>158</v>
      </c>
      <c r="J1277" s="6" t="s">
        <v>210</v>
      </c>
      <c r="K1277" s="6">
        <v>2</v>
      </c>
      <c r="L1277" s="6">
        <v>30.1</v>
      </c>
      <c r="M1277" s="31" t="str">
        <f t="shared" si="19"/>
        <v>Small</v>
      </c>
    </row>
    <row r="1278" spans="8:13" ht="15.75" customHeight="1">
      <c r="H1278" s="37">
        <v>43419</v>
      </c>
      <c r="I1278" s="6" t="s">
        <v>168</v>
      </c>
      <c r="J1278" s="6" t="s">
        <v>157</v>
      </c>
      <c r="K1278" s="6">
        <v>4</v>
      </c>
      <c r="L1278" s="6">
        <v>69.8</v>
      </c>
      <c r="M1278" s="31" t="str">
        <f t="shared" si="19"/>
        <v>Small</v>
      </c>
    </row>
    <row r="1279" spans="8:13" ht="15.75" customHeight="1">
      <c r="H1279" s="37">
        <v>43225</v>
      </c>
      <c r="I1279" s="6" t="s">
        <v>168</v>
      </c>
      <c r="J1279" s="6" t="s">
        <v>209</v>
      </c>
      <c r="K1279" s="6">
        <v>1</v>
      </c>
      <c r="L1279" s="6">
        <v>14.51</v>
      </c>
      <c r="M1279" s="31" t="str">
        <f t="shared" si="19"/>
        <v>Small</v>
      </c>
    </row>
    <row r="1280" spans="8:13" ht="15.75" customHeight="1">
      <c r="H1280" s="37">
        <v>43218</v>
      </c>
      <c r="I1280" s="6" t="s">
        <v>216</v>
      </c>
      <c r="J1280" s="6" t="s">
        <v>156</v>
      </c>
      <c r="K1280" s="6">
        <v>1</v>
      </c>
      <c r="L1280" s="6">
        <v>14.2</v>
      </c>
      <c r="M1280" s="31" t="str">
        <f t="shared" si="19"/>
        <v>Small</v>
      </c>
    </row>
    <row r="1281" spans="8:13" ht="15.75" customHeight="1">
      <c r="H1281" s="37">
        <v>43404</v>
      </c>
      <c r="I1281" s="6" t="s">
        <v>198</v>
      </c>
      <c r="J1281" s="6" t="s">
        <v>184</v>
      </c>
      <c r="K1281" s="6">
        <v>1</v>
      </c>
      <c r="L1281" s="6">
        <v>12.62</v>
      </c>
      <c r="M1281" s="31" t="str">
        <f t="shared" si="19"/>
        <v>Small</v>
      </c>
    </row>
    <row r="1282" spans="8:13" ht="15.75" customHeight="1">
      <c r="H1282" s="37">
        <v>43296</v>
      </c>
      <c r="I1282" s="6" t="s">
        <v>193</v>
      </c>
      <c r="J1282" s="6" t="s">
        <v>237</v>
      </c>
      <c r="K1282" s="6">
        <v>1</v>
      </c>
      <c r="L1282" s="6">
        <v>11.39</v>
      </c>
      <c r="M1282" s="31" t="str">
        <f t="shared" si="19"/>
        <v>Small</v>
      </c>
    </row>
    <row r="1283" spans="8:13" ht="15.75" customHeight="1">
      <c r="H1283" s="37">
        <v>43246</v>
      </c>
      <c r="I1283" s="6" t="s">
        <v>135</v>
      </c>
      <c r="J1283" s="6" t="s">
        <v>156</v>
      </c>
      <c r="K1283" s="6">
        <v>2</v>
      </c>
      <c r="L1283" s="6">
        <v>31.3</v>
      </c>
      <c r="M1283" s="31" t="str">
        <f t="shared" si="19"/>
        <v>Small</v>
      </c>
    </row>
    <row r="1284" spans="8:13" ht="15.75" customHeight="1">
      <c r="H1284" s="37">
        <v>43400</v>
      </c>
      <c r="I1284" s="6" t="s">
        <v>141</v>
      </c>
      <c r="J1284" s="6" t="s">
        <v>213</v>
      </c>
      <c r="K1284" s="6">
        <v>2</v>
      </c>
      <c r="L1284" s="6">
        <v>23.76</v>
      </c>
      <c r="M1284" s="31" t="str">
        <f t="shared" si="19"/>
        <v>Small</v>
      </c>
    </row>
    <row r="1285" spans="8:13" ht="15.75" customHeight="1">
      <c r="H1285" s="37">
        <v>43413</v>
      </c>
      <c r="I1285" s="6" t="s">
        <v>141</v>
      </c>
      <c r="J1285" s="6" t="s">
        <v>217</v>
      </c>
      <c r="K1285" s="6">
        <v>1</v>
      </c>
      <c r="L1285" s="6">
        <v>12.98</v>
      </c>
      <c r="M1285" s="31" t="str">
        <f t="shared" si="19"/>
        <v>Small</v>
      </c>
    </row>
    <row r="1286" spans="8:13" ht="15.75" customHeight="1">
      <c r="H1286" s="37">
        <v>43152</v>
      </c>
      <c r="I1286" s="6" t="s">
        <v>158</v>
      </c>
      <c r="J1286" s="6" t="s">
        <v>221</v>
      </c>
      <c r="K1286" s="6">
        <v>24</v>
      </c>
      <c r="L1286" s="6">
        <v>233.57</v>
      </c>
      <c r="M1286" s="31" t="str">
        <f t="shared" si="19"/>
        <v>Small</v>
      </c>
    </row>
    <row r="1287" spans="8:13" ht="15.75" customHeight="1">
      <c r="H1287" s="37">
        <v>43443</v>
      </c>
      <c r="I1287" s="6" t="s">
        <v>158</v>
      </c>
      <c r="J1287" s="6" t="s">
        <v>235</v>
      </c>
      <c r="K1287" s="6">
        <v>1</v>
      </c>
      <c r="L1287" s="6">
        <v>18.170000000000002</v>
      </c>
      <c r="M1287" s="31" t="str">
        <f t="shared" si="19"/>
        <v>Small</v>
      </c>
    </row>
    <row r="1288" spans="8:13" ht="15.75" customHeight="1">
      <c r="H1288" s="37">
        <v>43420</v>
      </c>
      <c r="I1288" s="6" t="s">
        <v>201</v>
      </c>
      <c r="J1288" s="6" t="s">
        <v>211</v>
      </c>
      <c r="K1288" s="6">
        <v>45</v>
      </c>
      <c r="L1288" s="6">
        <v>504.86</v>
      </c>
      <c r="M1288" s="31" t="str">
        <f t="shared" ref="M1288:M1351" si="20">IF(L1288&gt;250,"Large","Small")</f>
        <v>Large</v>
      </c>
    </row>
    <row r="1289" spans="8:13" ht="15.75" customHeight="1">
      <c r="H1289" s="37">
        <v>43255</v>
      </c>
      <c r="I1289" s="6" t="s">
        <v>198</v>
      </c>
      <c r="J1289" s="6" t="s">
        <v>156</v>
      </c>
      <c r="K1289" s="6">
        <v>3</v>
      </c>
      <c r="L1289" s="6">
        <v>38.61</v>
      </c>
      <c r="M1289" s="31" t="str">
        <f t="shared" si="20"/>
        <v>Small</v>
      </c>
    </row>
    <row r="1290" spans="8:13" ht="15.75" customHeight="1">
      <c r="H1290" s="37">
        <v>43123</v>
      </c>
      <c r="I1290" s="6" t="s">
        <v>141</v>
      </c>
      <c r="J1290" s="6" t="s">
        <v>169</v>
      </c>
      <c r="K1290" s="6">
        <v>2</v>
      </c>
      <c r="L1290" s="6">
        <v>30.32</v>
      </c>
      <c r="M1290" s="31" t="str">
        <f t="shared" si="20"/>
        <v>Small</v>
      </c>
    </row>
    <row r="1291" spans="8:13" ht="15.75" customHeight="1">
      <c r="H1291" s="37">
        <v>43460</v>
      </c>
      <c r="I1291" s="6" t="s">
        <v>175</v>
      </c>
      <c r="J1291" s="6" t="s">
        <v>194</v>
      </c>
      <c r="K1291" s="6">
        <v>2</v>
      </c>
      <c r="L1291" s="6">
        <v>30.56</v>
      </c>
      <c r="M1291" s="31" t="str">
        <f t="shared" si="20"/>
        <v>Small</v>
      </c>
    </row>
    <row r="1292" spans="8:13" ht="15.75" customHeight="1">
      <c r="H1292" s="37">
        <v>43155</v>
      </c>
      <c r="I1292" s="6" t="s">
        <v>171</v>
      </c>
      <c r="J1292" s="6" t="s">
        <v>206</v>
      </c>
      <c r="K1292" s="6">
        <v>1</v>
      </c>
      <c r="L1292" s="6">
        <v>13.21</v>
      </c>
      <c r="M1292" s="31" t="str">
        <f t="shared" si="20"/>
        <v>Small</v>
      </c>
    </row>
    <row r="1293" spans="8:13" ht="15.75" customHeight="1">
      <c r="H1293" s="37">
        <v>43427</v>
      </c>
      <c r="I1293" s="6" t="s">
        <v>163</v>
      </c>
      <c r="J1293" s="6" t="s">
        <v>191</v>
      </c>
      <c r="K1293" s="6">
        <v>3</v>
      </c>
      <c r="L1293" s="6">
        <v>47.67</v>
      </c>
      <c r="M1293" s="31" t="str">
        <f t="shared" si="20"/>
        <v>Small</v>
      </c>
    </row>
    <row r="1294" spans="8:13" ht="15.75" customHeight="1">
      <c r="H1294" s="37">
        <v>43247</v>
      </c>
      <c r="I1294" s="6" t="s">
        <v>171</v>
      </c>
      <c r="J1294" s="6" t="s">
        <v>185</v>
      </c>
      <c r="K1294" s="6">
        <v>1</v>
      </c>
      <c r="L1294" s="6">
        <v>16.77</v>
      </c>
      <c r="M1294" s="31" t="str">
        <f t="shared" si="20"/>
        <v>Small</v>
      </c>
    </row>
    <row r="1295" spans="8:13" ht="15.75" customHeight="1">
      <c r="H1295" s="37">
        <v>43417</v>
      </c>
      <c r="I1295" s="6" t="s">
        <v>135</v>
      </c>
      <c r="J1295" s="6" t="s">
        <v>170</v>
      </c>
      <c r="K1295" s="6">
        <v>2</v>
      </c>
      <c r="L1295" s="6">
        <v>20.2</v>
      </c>
      <c r="M1295" s="31" t="str">
        <f t="shared" si="20"/>
        <v>Small</v>
      </c>
    </row>
    <row r="1296" spans="8:13" ht="15.75" customHeight="1">
      <c r="H1296" s="37">
        <v>43260</v>
      </c>
      <c r="I1296" s="6" t="s">
        <v>127</v>
      </c>
      <c r="J1296" s="6" t="s">
        <v>156</v>
      </c>
      <c r="K1296" s="6">
        <v>72</v>
      </c>
      <c r="L1296" s="6">
        <v>750.23</v>
      </c>
      <c r="M1296" s="31" t="str">
        <f t="shared" si="20"/>
        <v>Large</v>
      </c>
    </row>
    <row r="1297" spans="8:13" ht="15.75" customHeight="1">
      <c r="H1297" s="37">
        <v>43373</v>
      </c>
      <c r="I1297" s="6" t="s">
        <v>135</v>
      </c>
      <c r="J1297" s="6" t="s">
        <v>185</v>
      </c>
      <c r="K1297" s="6">
        <v>2</v>
      </c>
      <c r="L1297" s="6">
        <v>34.840000000000003</v>
      </c>
      <c r="M1297" s="31" t="str">
        <f t="shared" si="20"/>
        <v>Small</v>
      </c>
    </row>
    <row r="1298" spans="8:13" ht="15.75" customHeight="1">
      <c r="H1298" s="37">
        <v>43193</v>
      </c>
      <c r="I1298" s="6" t="s">
        <v>224</v>
      </c>
      <c r="J1298" s="6" t="s">
        <v>170</v>
      </c>
      <c r="K1298" s="6">
        <v>2</v>
      </c>
      <c r="L1298" s="6">
        <v>23.04</v>
      </c>
      <c r="M1298" s="31" t="str">
        <f t="shared" si="20"/>
        <v>Small</v>
      </c>
    </row>
    <row r="1299" spans="8:13" ht="15.75" customHeight="1">
      <c r="H1299" s="37">
        <v>43279</v>
      </c>
      <c r="I1299" s="6" t="s">
        <v>201</v>
      </c>
      <c r="J1299" s="6" t="s">
        <v>186</v>
      </c>
      <c r="K1299" s="6">
        <v>3</v>
      </c>
      <c r="L1299" s="6">
        <v>44.7</v>
      </c>
      <c r="M1299" s="31" t="str">
        <f t="shared" si="20"/>
        <v>Small</v>
      </c>
    </row>
    <row r="1300" spans="8:13" ht="15.75" customHeight="1">
      <c r="H1300" s="37">
        <v>43178</v>
      </c>
      <c r="I1300" s="6" t="s">
        <v>160</v>
      </c>
      <c r="J1300" s="6" t="s">
        <v>169</v>
      </c>
      <c r="K1300" s="6">
        <v>3</v>
      </c>
      <c r="L1300" s="6">
        <v>38.46</v>
      </c>
      <c r="M1300" s="31" t="str">
        <f t="shared" si="20"/>
        <v>Small</v>
      </c>
    </row>
    <row r="1301" spans="8:13" ht="15.75" customHeight="1">
      <c r="H1301" s="37">
        <v>43462</v>
      </c>
      <c r="I1301" s="6" t="s">
        <v>201</v>
      </c>
      <c r="J1301" s="6" t="s">
        <v>208</v>
      </c>
      <c r="K1301" s="6">
        <v>4</v>
      </c>
      <c r="L1301" s="6">
        <v>40.6</v>
      </c>
      <c r="M1301" s="31" t="str">
        <f t="shared" si="20"/>
        <v>Small</v>
      </c>
    </row>
    <row r="1302" spans="8:13" ht="15.75" customHeight="1">
      <c r="H1302" s="37">
        <v>43173</v>
      </c>
      <c r="I1302" s="6" t="s">
        <v>175</v>
      </c>
      <c r="J1302" s="6" t="s">
        <v>187</v>
      </c>
      <c r="K1302" s="6">
        <v>2</v>
      </c>
      <c r="L1302" s="6">
        <v>38.4</v>
      </c>
      <c r="M1302" s="31" t="str">
        <f t="shared" si="20"/>
        <v>Small</v>
      </c>
    </row>
    <row r="1303" spans="8:13" ht="15.75" customHeight="1">
      <c r="H1303" s="37">
        <v>43393</v>
      </c>
      <c r="I1303" s="6" t="s">
        <v>218</v>
      </c>
      <c r="J1303" s="6" t="s">
        <v>156</v>
      </c>
      <c r="K1303" s="6">
        <v>1</v>
      </c>
      <c r="L1303" s="6">
        <v>13.37</v>
      </c>
      <c r="M1303" s="31" t="str">
        <f t="shared" si="20"/>
        <v>Small</v>
      </c>
    </row>
    <row r="1304" spans="8:13" ht="15.75" customHeight="1">
      <c r="H1304" s="37">
        <v>43429</v>
      </c>
      <c r="I1304" s="6" t="s">
        <v>158</v>
      </c>
      <c r="J1304" s="6" t="s">
        <v>199</v>
      </c>
      <c r="K1304" s="6">
        <v>2</v>
      </c>
      <c r="L1304" s="6">
        <v>34.9</v>
      </c>
      <c r="M1304" s="31" t="str">
        <f t="shared" si="20"/>
        <v>Small</v>
      </c>
    </row>
    <row r="1305" spans="8:13" ht="15.75" customHeight="1">
      <c r="H1305" s="37">
        <v>43408</v>
      </c>
      <c r="I1305" s="6" t="s">
        <v>160</v>
      </c>
      <c r="J1305" s="6" t="s">
        <v>202</v>
      </c>
      <c r="K1305" s="6">
        <v>3</v>
      </c>
      <c r="L1305" s="6">
        <v>41.16</v>
      </c>
      <c r="M1305" s="31" t="str">
        <f t="shared" si="20"/>
        <v>Small</v>
      </c>
    </row>
    <row r="1306" spans="8:13" ht="15.75" customHeight="1">
      <c r="H1306" s="37">
        <v>43442</v>
      </c>
      <c r="I1306" s="6" t="s">
        <v>135</v>
      </c>
      <c r="J1306" s="6" t="s">
        <v>194</v>
      </c>
      <c r="K1306" s="6">
        <v>3</v>
      </c>
      <c r="L1306" s="6">
        <v>45.84</v>
      </c>
      <c r="M1306" s="31" t="str">
        <f t="shared" si="20"/>
        <v>Small</v>
      </c>
    </row>
    <row r="1307" spans="8:13" ht="15.75" customHeight="1">
      <c r="H1307" s="37">
        <v>43134</v>
      </c>
      <c r="I1307" s="6" t="s">
        <v>141</v>
      </c>
      <c r="J1307" s="6" t="s">
        <v>170</v>
      </c>
      <c r="K1307" s="6">
        <v>1</v>
      </c>
      <c r="L1307" s="6">
        <v>10.039999999999999</v>
      </c>
      <c r="M1307" s="31" t="str">
        <f t="shared" si="20"/>
        <v>Small</v>
      </c>
    </row>
    <row r="1308" spans="8:13" ht="15.75" customHeight="1">
      <c r="H1308" s="37">
        <v>43193</v>
      </c>
      <c r="I1308" s="6" t="s">
        <v>160</v>
      </c>
      <c r="J1308" s="6" t="s">
        <v>217</v>
      </c>
      <c r="K1308" s="6">
        <v>2</v>
      </c>
      <c r="L1308" s="6">
        <v>25.82</v>
      </c>
      <c r="M1308" s="31" t="str">
        <f t="shared" si="20"/>
        <v>Small</v>
      </c>
    </row>
    <row r="1309" spans="8:13" ht="15.75" customHeight="1">
      <c r="H1309" s="37">
        <v>43142</v>
      </c>
      <c r="I1309" s="6" t="s">
        <v>141</v>
      </c>
      <c r="J1309" s="6" t="s">
        <v>235</v>
      </c>
      <c r="K1309" s="6">
        <v>2</v>
      </c>
      <c r="L1309" s="6">
        <v>38.4</v>
      </c>
      <c r="M1309" s="31" t="str">
        <f t="shared" si="20"/>
        <v>Small</v>
      </c>
    </row>
    <row r="1310" spans="8:13" ht="15.75" customHeight="1">
      <c r="H1310" s="37">
        <v>43426</v>
      </c>
      <c r="I1310" s="6" t="s">
        <v>141</v>
      </c>
      <c r="J1310" s="6" t="s">
        <v>197</v>
      </c>
      <c r="K1310" s="6">
        <v>1</v>
      </c>
      <c r="L1310" s="6">
        <v>19.28</v>
      </c>
      <c r="M1310" s="31" t="str">
        <f t="shared" si="20"/>
        <v>Small</v>
      </c>
    </row>
    <row r="1311" spans="8:13" ht="15.75" customHeight="1">
      <c r="H1311" s="37">
        <v>43222</v>
      </c>
      <c r="I1311" s="6" t="s">
        <v>223</v>
      </c>
      <c r="J1311" s="6" t="s">
        <v>189</v>
      </c>
      <c r="K1311" s="6">
        <v>2</v>
      </c>
      <c r="L1311" s="6">
        <v>27.6</v>
      </c>
      <c r="M1311" s="31" t="str">
        <f t="shared" si="20"/>
        <v>Small</v>
      </c>
    </row>
    <row r="1312" spans="8:13" ht="15.75" customHeight="1">
      <c r="H1312" s="37">
        <v>43341</v>
      </c>
      <c r="I1312" s="6" t="s">
        <v>158</v>
      </c>
      <c r="J1312" s="6" t="s">
        <v>234</v>
      </c>
      <c r="K1312" s="6">
        <v>3</v>
      </c>
      <c r="L1312" s="6">
        <v>45.3</v>
      </c>
      <c r="M1312" s="31" t="str">
        <f t="shared" si="20"/>
        <v>Small</v>
      </c>
    </row>
    <row r="1313" spans="8:13" ht="15.75" customHeight="1">
      <c r="H1313" s="37">
        <v>43142</v>
      </c>
      <c r="I1313" s="6" t="s">
        <v>158</v>
      </c>
      <c r="J1313" s="6" t="s">
        <v>184</v>
      </c>
      <c r="K1313" s="6">
        <v>2</v>
      </c>
      <c r="L1313" s="6">
        <v>29.78</v>
      </c>
      <c r="M1313" s="31" t="str">
        <f t="shared" si="20"/>
        <v>Small</v>
      </c>
    </row>
    <row r="1314" spans="8:13" ht="15.75" customHeight="1">
      <c r="H1314" s="37">
        <v>43349</v>
      </c>
      <c r="I1314" s="6" t="s">
        <v>160</v>
      </c>
      <c r="J1314" s="6" t="s">
        <v>172</v>
      </c>
      <c r="K1314" s="6">
        <v>3</v>
      </c>
      <c r="L1314" s="6">
        <v>54.09</v>
      </c>
      <c r="M1314" s="31" t="str">
        <f t="shared" si="20"/>
        <v>Small</v>
      </c>
    </row>
    <row r="1315" spans="8:13" ht="15.75" customHeight="1">
      <c r="H1315" s="37">
        <v>43430</v>
      </c>
      <c r="I1315" s="6" t="s">
        <v>160</v>
      </c>
      <c r="J1315" s="6" t="s">
        <v>172</v>
      </c>
      <c r="K1315" s="6">
        <v>2</v>
      </c>
      <c r="L1315" s="6">
        <v>34.92</v>
      </c>
      <c r="M1315" s="31" t="str">
        <f t="shared" si="20"/>
        <v>Small</v>
      </c>
    </row>
    <row r="1316" spans="8:13" ht="15.75" customHeight="1">
      <c r="H1316" s="37">
        <v>43442</v>
      </c>
      <c r="I1316" s="6" t="s">
        <v>158</v>
      </c>
      <c r="J1316" s="6" t="s">
        <v>187</v>
      </c>
      <c r="K1316" s="6">
        <v>5</v>
      </c>
      <c r="L1316" s="6">
        <v>82.27</v>
      </c>
      <c r="M1316" s="31" t="str">
        <f t="shared" si="20"/>
        <v>Small</v>
      </c>
    </row>
    <row r="1317" spans="8:13" ht="15.75" customHeight="1">
      <c r="H1317" s="37">
        <v>43102</v>
      </c>
      <c r="I1317" s="6" t="s">
        <v>163</v>
      </c>
      <c r="J1317" s="6" t="s">
        <v>167</v>
      </c>
      <c r="K1317" s="6">
        <v>2</v>
      </c>
      <c r="L1317" s="6">
        <v>20.86</v>
      </c>
      <c r="M1317" s="31" t="str">
        <f t="shared" si="20"/>
        <v>Small</v>
      </c>
    </row>
    <row r="1318" spans="8:13" ht="15.75" customHeight="1">
      <c r="H1318" s="37">
        <v>43155</v>
      </c>
      <c r="I1318" s="6" t="s">
        <v>224</v>
      </c>
      <c r="J1318" s="6" t="s">
        <v>226</v>
      </c>
      <c r="K1318" s="6">
        <v>1</v>
      </c>
      <c r="L1318" s="6">
        <v>12.8</v>
      </c>
      <c r="M1318" s="31" t="str">
        <f t="shared" si="20"/>
        <v>Small</v>
      </c>
    </row>
    <row r="1319" spans="8:13" ht="15.75" customHeight="1">
      <c r="H1319" s="37">
        <v>43250</v>
      </c>
      <c r="I1319" s="6" t="s">
        <v>135</v>
      </c>
      <c r="J1319" s="6" t="s">
        <v>210</v>
      </c>
      <c r="K1319" s="6">
        <v>4</v>
      </c>
      <c r="L1319" s="6">
        <v>74.08</v>
      </c>
      <c r="M1319" s="31" t="str">
        <f t="shared" si="20"/>
        <v>Small</v>
      </c>
    </row>
    <row r="1320" spans="8:13" ht="15.75" customHeight="1">
      <c r="H1320" s="37">
        <v>43238</v>
      </c>
      <c r="I1320" s="6" t="s">
        <v>158</v>
      </c>
      <c r="J1320" s="6" t="s">
        <v>185</v>
      </c>
      <c r="K1320" s="6">
        <v>2</v>
      </c>
      <c r="L1320" s="6">
        <v>37.4</v>
      </c>
      <c r="M1320" s="31" t="str">
        <f t="shared" si="20"/>
        <v>Small</v>
      </c>
    </row>
    <row r="1321" spans="8:13" ht="15.75" customHeight="1">
      <c r="H1321" s="37">
        <v>43133</v>
      </c>
      <c r="I1321" s="6" t="s">
        <v>160</v>
      </c>
      <c r="J1321" s="6" t="s">
        <v>156</v>
      </c>
      <c r="K1321" s="6">
        <v>4</v>
      </c>
      <c r="L1321" s="6">
        <v>46.16</v>
      </c>
      <c r="M1321" s="31" t="str">
        <f t="shared" si="20"/>
        <v>Small</v>
      </c>
    </row>
    <row r="1322" spans="8:13" ht="15.75" customHeight="1">
      <c r="H1322" s="37">
        <v>43209</v>
      </c>
      <c r="I1322" s="6" t="s">
        <v>198</v>
      </c>
      <c r="J1322" s="6" t="s">
        <v>156</v>
      </c>
      <c r="K1322" s="6">
        <v>1</v>
      </c>
      <c r="L1322" s="6">
        <v>19.829999999999998</v>
      </c>
      <c r="M1322" s="31" t="str">
        <f t="shared" si="20"/>
        <v>Small</v>
      </c>
    </row>
    <row r="1323" spans="8:13" ht="15.75" customHeight="1">
      <c r="H1323" s="37">
        <v>43331</v>
      </c>
      <c r="I1323" s="6" t="s">
        <v>175</v>
      </c>
      <c r="J1323" s="6" t="s">
        <v>188</v>
      </c>
      <c r="K1323" s="6">
        <v>2</v>
      </c>
      <c r="L1323" s="6">
        <v>21.42</v>
      </c>
      <c r="M1323" s="31" t="str">
        <f t="shared" si="20"/>
        <v>Small</v>
      </c>
    </row>
    <row r="1324" spans="8:13" ht="15.75" customHeight="1">
      <c r="H1324" s="37">
        <v>43378</v>
      </c>
      <c r="I1324" s="6" t="s">
        <v>224</v>
      </c>
      <c r="J1324" s="6" t="s">
        <v>156</v>
      </c>
      <c r="K1324" s="6">
        <v>42</v>
      </c>
      <c r="L1324" s="6">
        <v>280.10000000000002</v>
      </c>
      <c r="M1324" s="31" t="str">
        <f t="shared" si="20"/>
        <v>Large</v>
      </c>
    </row>
    <row r="1325" spans="8:13" ht="15.75" customHeight="1">
      <c r="H1325" s="37">
        <v>43222</v>
      </c>
      <c r="I1325" s="6" t="s">
        <v>135</v>
      </c>
      <c r="J1325" s="6" t="s">
        <v>197</v>
      </c>
      <c r="K1325" s="6">
        <v>1</v>
      </c>
      <c r="L1325" s="6">
        <v>10.98</v>
      </c>
      <c r="M1325" s="31" t="str">
        <f t="shared" si="20"/>
        <v>Small</v>
      </c>
    </row>
    <row r="1326" spans="8:13" ht="15.75" customHeight="1">
      <c r="H1326" s="37">
        <v>43461</v>
      </c>
      <c r="I1326" s="6" t="s">
        <v>127</v>
      </c>
      <c r="J1326" s="6" t="s">
        <v>186</v>
      </c>
      <c r="K1326" s="6">
        <v>2</v>
      </c>
      <c r="L1326" s="6">
        <v>28.1</v>
      </c>
      <c r="M1326" s="31" t="str">
        <f t="shared" si="20"/>
        <v>Small</v>
      </c>
    </row>
    <row r="1327" spans="8:13" ht="15.75" customHeight="1">
      <c r="H1327" s="37">
        <v>43451</v>
      </c>
      <c r="I1327" s="6" t="s">
        <v>158</v>
      </c>
      <c r="J1327" s="6" t="s">
        <v>180</v>
      </c>
      <c r="K1327" s="6">
        <v>1</v>
      </c>
      <c r="L1327" s="6">
        <v>19.53</v>
      </c>
      <c r="M1327" s="31" t="str">
        <f t="shared" si="20"/>
        <v>Small</v>
      </c>
    </row>
    <row r="1328" spans="8:13" ht="15.75" customHeight="1">
      <c r="H1328" s="37">
        <v>43450</v>
      </c>
      <c r="I1328" s="6" t="s">
        <v>198</v>
      </c>
      <c r="J1328" s="6" t="s">
        <v>187</v>
      </c>
      <c r="K1328" s="6">
        <v>2</v>
      </c>
      <c r="L1328" s="6">
        <v>34.96</v>
      </c>
      <c r="M1328" s="31" t="str">
        <f t="shared" si="20"/>
        <v>Small</v>
      </c>
    </row>
    <row r="1329" spans="8:13" ht="15.75" customHeight="1">
      <c r="H1329" s="37">
        <v>43409</v>
      </c>
      <c r="I1329" s="6" t="s">
        <v>158</v>
      </c>
      <c r="J1329" s="6" t="s">
        <v>156</v>
      </c>
      <c r="K1329" s="6">
        <v>1</v>
      </c>
      <c r="L1329" s="6">
        <v>18.39</v>
      </c>
      <c r="M1329" s="31" t="str">
        <f t="shared" si="20"/>
        <v>Small</v>
      </c>
    </row>
    <row r="1330" spans="8:13" ht="15.75" customHeight="1">
      <c r="H1330" s="37">
        <v>43407</v>
      </c>
      <c r="I1330" s="6" t="s">
        <v>168</v>
      </c>
      <c r="J1330" s="6" t="s">
        <v>156</v>
      </c>
      <c r="K1330" s="6">
        <v>2</v>
      </c>
      <c r="L1330" s="6">
        <v>20.56</v>
      </c>
      <c r="M1330" s="31" t="str">
        <f t="shared" si="20"/>
        <v>Small</v>
      </c>
    </row>
    <row r="1331" spans="8:13" ht="15.75" customHeight="1">
      <c r="H1331" s="37">
        <v>43333</v>
      </c>
      <c r="I1331" s="6" t="s">
        <v>141</v>
      </c>
      <c r="J1331" s="6" t="s">
        <v>187</v>
      </c>
      <c r="K1331" s="6">
        <v>2</v>
      </c>
      <c r="L1331" s="6">
        <v>23.5</v>
      </c>
      <c r="M1331" s="31" t="str">
        <f t="shared" si="20"/>
        <v>Small</v>
      </c>
    </row>
    <row r="1332" spans="8:13" ht="15.75" customHeight="1">
      <c r="H1332" s="37">
        <v>43376</v>
      </c>
      <c r="I1332" s="6" t="s">
        <v>171</v>
      </c>
      <c r="J1332" s="6" t="s">
        <v>222</v>
      </c>
      <c r="K1332" s="6">
        <v>2</v>
      </c>
      <c r="L1332" s="6">
        <v>38.020000000000003</v>
      </c>
      <c r="M1332" s="31" t="str">
        <f t="shared" si="20"/>
        <v>Small</v>
      </c>
    </row>
    <row r="1333" spans="8:13" ht="15.75" customHeight="1">
      <c r="H1333" s="37">
        <v>43332</v>
      </c>
      <c r="I1333" s="6" t="s">
        <v>135</v>
      </c>
      <c r="J1333" s="6" t="s">
        <v>161</v>
      </c>
      <c r="K1333" s="6">
        <v>2</v>
      </c>
      <c r="L1333" s="6">
        <v>24.28</v>
      </c>
      <c r="M1333" s="31" t="str">
        <f t="shared" si="20"/>
        <v>Small</v>
      </c>
    </row>
    <row r="1334" spans="8:13" ht="15.75" customHeight="1">
      <c r="H1334" s="37">
        <v>43456</v>
      </c>
      <c r="I1334" s="6" t="s">
        <v>158</v>
      </c>
      <c r="J1334" s="6" t="s">
        <v>222</v>
      </c>
      <c r="K1334" s="6">
        <v>2</v>
      </c>
      <c r="L1334" s="6">
        <v>21.24</v>
      </c>
      <c r="M1334" s="31" t="str">
        <f t="shared" si="20"/>
        <v>Small</v>
      </c>
    </row>
    <row r="1335" spans="8:13" ht="15.75" customHeight="1">
      <c r="H1335" s="37">
        <v>43445</v>
      </c>
      <c r="I1335" s="6" t="s">
        <v>201</v>
      </c>
      <c r="J1335" s="6" t="s">
        <v>187</v>
      </c>
      <c r="K1335" s="6">
        <v>1</v>
      </c>
      <c r="L1335" s="6">
        <v>18.98</v>
      </c>
      <c r="M1335" s="31" t="str">
        <f t="shared" si="20"/>
        <v>Small</v>
      </c>
    </row>
    <row r="1336" spans="8:13" ht="15.75" customHeight="1">
      <c r="H1336" s="37">
        <v>43435</v>
      </c>
      <c r="I1336" s="6" t="s">
        <v>135</v>
      </c>
      <c r="J1336" s="6" t="s">
        <v>170</v>
      </c>
      <c r="K1336" s="6">
        <v>2</v>
      </c>
      <c r="L1336" s="6">
        <v>31.5</v>
      </c>
      <c r="M1336" s="31" t="str">
        <f t="shared" si="20"/>
        <v>Small</v>
      </c>
    </row>
    <row r="1337" spans="8:13" ht="15.75" customHeight="1">
      <c r="H1337" s="37">
        <v>43447</v>
      </c>
      <c r="I1337" s="6" t="s">
        <v>165</v>
      </c>
      <c r="J1337" s="6" t="s">
        <v>157</v>
      </c>
      <c r="K1337" s="6">
        <v>2</v>
      </c>
      <c r="L1337" s="6">
        <v>39.92</v>
      </c>
      <c r="M1337" s="31" t="str">
        <f t="shared" si="20"/>
        <v>Small</v>
      </c>
    </row>
    <row r="1338" spans="8:13" ht="15.75" customHeight="1">
      <c r="H1338" s="37">
        <v>43446</v>
      </c>
      <c r="I1338" s="6" t="s">
        <v>135</v>
      </c>
      <c r="J1338" s="6" t="s">
        <v>156</v>
      </c>
      <c r="K1338" s="6">
        <v>1</v>
      </c>
      <c r="L1338" s="6">
        <v>14.58</v>
      </c>
      <c r="M1338" s="31" t="str">
        <f t="shared" si="20"/>
        <v>Small</v>
      </c>
    </row>
    <row r="1339" spans="8:13" ht="15.75" customHeight="1">
      <c r="H1339" s="37">
        <v>43458</v>
      </c>
      <c r="I1339" s="6" t="s">
        <v>158</v>
      </c>
      <c r="J1339" s="6" t="s">
        <v>156</v>
      </c>
      <c r="K1339" s="6">
        <v>4</v>
      </c>
      <c r="L1339" s="6">
        <v>72.28</v>
      </c>
      <c r="M1339" s="31" t="str">
        <f t="shared" si="20"/>
        <v>Small</v>
      </c>
    </row>
    <row r="1340" spans="8:13" ht="15.75" customHeight="1">
      <c r="H1340" s="37">
        <v>43217</v>
      </c>
      <c r="I1340" s="6" t="s">
        <v>155</v>
      </c>
      <c r="J1340" s="6" t="s">
        <v>238</v>
      </c>
      <c r="K1340" s="6">
        <v>1</v>
      </c>
      <c r="L1340" s="6">
        <v>16.22</v>
      </c>
      <c r="M1340" s="31" t="str">
        <f t="shared" si="20"/>
        <v>Small</v>
      </c>
    </row>
    <row r="1341" spans="8:13" ht="15.75" customHeight="1">
      <c r="H1341" s="37">
        <v>43195</v>
      </c>
      <c r="I1341" s="6" t="s">
        <v>165</v>
      </c>
      <c r="J1341" s="6" t="s">
        <v>184</v>
      </c>
      <c r="K1341" s="6">
        <v>1</v>
      </c>
      <c r="L1341" s="6">
        <v>15.02</v>
      </c>
      <c r="M1341" s="31" t="str">
        <f t="shared" si="20"/>
        <v>Small</v>
      </c>
    </row>
    <row r="1342" spans="8:13" ht="15.75" customHeight="1">
      <c r="H1342" s="37">
        <v>43163</v>
      </c>
      <c r="I1342" s="6" t="s">
        <v>141</v>
      </c>
      <c r="J1342" s="6" t="s">
        <v>169</v>
      </c>
      <c r="K1342" s="6">
        <v>2</v>
      </c>
      <c r="L1342" s="6">
        <v>37.619999999999997</v>
      </c>
      <c r="M1342" s="31" t="str">
        <f t="shared" si="20"/>
        <v>Small</v>
      </c>
    </row>
    <row r="1343" spans="8:13" ht="15.75" customHeight="1">
      <c r="H1343" s="37">
        <v>43405</v>
      </c>
      <c r="I1343" s="6" t="s">
        <v>141</v>
      </c>
      <c r="J1343" s="6" t="s">
        <v>231</v>
      </c>
      <c r="K1343" s="6">
        <v>3</v>
      </c>
      <c r="L1343" s="6">
        <v>59.97</v>
      </c>
      <c r="M1343" s="31" t="str">
        <f t="shared" si="20"/>
        <v>Small</v>
      </c>
    </row>
    <row r="1344" spans="8:13" ht="15.75" customHeight="1">
      <c r="H1344" s="37">
        <v>43234</v>
      </c>
      <c r="I1344" s="6" t="s">
        <v>158</v>
      </c>
      <c r="J1344" s="6" t="s">
        <v>156</v>
      </c>
      <c r="K1344" s="6">
        <v>2</v>
      </c>
      <c r="L1344" s="6">
        <v>36.6</v>
      </c>
      <c r="M1344" s="31" t="str">
        <f t="shared" si="20"/>
        <v>Small</v>
      </c>
    </row>
    <row r="1345" spans="8:13" ht="15.75" customHeight="1">
      <c r="H1345" s="37">
        <v>43218</v>
      </c>
      <c r="I1345" s="6" t="s">
        <v>158</v>
      </c>
      <c r="J1345" s="6" t="s">
        <v>164</v>
      </c>
      <c r="K1345" s="6">
        <v>1</v>
      </c>
      <c r="L1345" s="6">
        <v>11.13</v>
      </c>
      <c r="M1345" s="31" t="str">
        <f t="shared" si="20"/>
        <v>Small</v>
      </c>
    </row>
    <row r="1346" spans="8:13" ht="15.75" customHeight="1">
      <c r="H1346" s="37">
        <v>43254</v>
      </c>
      <c r="I1346" s="6" t="s">
        <v>163</v>
      </c>
      <c r="J1346" s="6" t="s">
        <v>184</v>
      </c>
      <c r="K1346" s="6">
        <v>2</v>
      </c>
      <c r="L1346" s="6">
        <v>20.38</v>
      </c>
      <c r="M1346" s="31" t="str">
        <f t="shared" si="20"/>
        <v>Small</v>
      </c>
    </row>
    <row r="1347" spans="8:13" ht="15.75" customHeight="1">
      <c r="H1347" s="37">
        <v>43352</v>
      </c>
      <c r="I1347" s="6" t="s">
        <v>168</v>
      </c>
      <c r="J1347" s="6" t="s">
        <v>196</v>
      </c>
      <c r="K1347" s="6">
        <v>1</v>
      </c>
      <c r="L1347" s="6">
        <v>16.52</v>
      </c>
      <c r="M1347" s="31" t="str">
        <f t="shared" si="20"/>
        <v>Small</v>
      </c>
    </row>
    <row r="1348" spans="8:13" ht="15.75" customHeight="1">
      <c r="H1348" s="37">
        <v>43460</v>
      </c>
      <c r="I1348" s="6" t="s">
        <v>141</v>
      </c>
      <c r="J1348" s="6" t="s">
        <v>156</v>
      </c>
      <c r="K1348" s="6">
        <v>2</v>
      </c>
      <c r="L1348" s="6">
        <v>31.64</v>
      </c>
      <c r="M1348" s="31" t="str">
        <f t="shared" si="20"/>
        <v>Small</v>
      </c>
    </row>
    <row r="1349" spans="8:13" ht="15.75" customHeight="1">
      <c r="H1349" s="37">
        <v>43412</v>
      </c>
      <c r="I1349" s="6" t="s">
        <v>141</v>
      </c>
      <c r="J1349" s="6" t="s">
        <v>211</v>
      </c>
      <c r="K1349" s="6">
        <v>2</v>
      </c>
      <c r="L1349" s="6">
        <v>32.54</v>
      </c>
      <c r="M1349" s="31" t="str">
        <f t="shared" si="20"/>
        <v>Small</v>
      </c>
    </row>
    <row r="1350" spans="8:13" ht="15.75" customHeight="1">
      <c r="H1350" s="37">
        <v>43203</v>
      </c>
      <c r="I1350" s="6" t="s">
        <v>168</v>
      </c>
      <c r="J1350" s="6" t="s">
        <v>210</v>
      </c>
      <c r="K1350" s="6">
        <v>2</v>
      </c>
      <c r="L1350" s="6">
        <v>35.74</v>
      </c>
      <c r="M1350" s="31" t="str">
        <f t="shared" si="20"/>
        <v>Small</v>
      </c>
    </row>
    <row r="1351" spans="8:13" ht="15.75" customHeight="1">
      <c r="H1351" s="37">
        <v>43369</v>
      </c>
      <c r="I1351" s="6" t="s">
        <v>135</v>
      </c>
      <c r="J1351" s="6" t="s">
        <v>192</v>
      </c>
      <c r="K1351" s="6">
        <v>48</v>
      </c>
      <c r="L1351" s="6">
        <v>290.66000000000003</v>
      </c>
      <c r="M1351" s="31" t="str">
        <f t="shared" si="20"/>
        <v>Large</v>
      </c>
    </row>
    <row r="1352" spans="8:13" ht="15.75" customHeight="1">
      <c r="H1352" s="37">
        <v>43352</v>
      </c>
      <c r="I1352" s="6" t="s">
        <v>141</v>
      </c>
      <c r="J1352" s="6" t="s">
        <v>169</v>
      </c>
      <c r="K1352" s="6">
        <v>2</v>
      </c>
      <c r="L1352" s="6">
        <v>22.06</v>
      </c>
      <c r="M1352" s="31" t="str">
        <f t="shared" ref="M1352:M1415" si="21">IF(L1352&gt;250,"Large","Small")</f>
        <v>Small</v>
      </c>
    </row>
    <row r="1353" spans="8:13" ht="15.75" customHeight="1">
      <c r="H1353" s="37">
        <v>43354</v>
      </c>
      <c r="I1353" s="6" t="s">
        <v>190</v>
      </c>
      <c r="J1353" s="6" t="s">
        <v>184</v>
      </c>
      <c r="K1353" s="6">
        <v>49</v>
      </c>
      <c r="L1353" s="6">
        <v>306.41000000000003</v>
      </c>
      <c r="M1353" s="31" t="str">
        <f t="shared" si="21"/>
        <v>Large</v>
      </c>
    </row>
    <row r="1354" spans="8:13" ht="15.75" customHeight="1">
      <c r="H1354" s="37">
        <v>43257</v>
      </c>
      <c r="I1354" s="6" t="s">
        <v>135</v>
      </c>
      <c r="J1354" s="6" t="s">
        <v>184</v>
      </c>
      <c r="K1354" s="6">
        <v>2</v>
      </c>
      <c r="L1354" s="6">
        <v>29.2</v>
      </c>
      <c r="M1354" s="31" t="str">
        <f t="shared" si="21"/>
        <v>Small</v>
      </c>
    </row>
    <row r="1355" spans="8:13" ht="15.75" customHeight="1">
      <c r="H1355" s="37">
        <v>43208</v>
      </c>
      <c r="I1355" s="6" t="s">
        <v>175</v>
      </c>
      <c r="J1355" s="6" t="s">
        <v>185</v>
      </c>
      <c r="K1355" s="6">
        <v>50</v>
      </c>
      <c r="L1355" s="6">
        <v>496.61</v>
      </c>
      <c r="M1355" s="31" t="str">
        <f t="shared" si="21"/>
        <v>Large</v>
      </c>
    </row>
    <row r="1356" spans="8:13" ht="15.75" customHeight="1">
      <c r="H1356" s="37">
        <v>43205</v>
      </c>
      <c r="I1356" s="6" t="s">
        <v>168</v>
      </c>
      <c r="J1356" s="6" t="s">
        <v>236</v>
      </c>
      <c r="K1356" s="6">
        <v>1</v>
      </c>
      <c r="L1356" s="6">
        <v>11.16</v>
      </c>
      <c r="M1356" s="31" t="str">
        <f t="shared" si="21"/>
        <v>Small</v>
      </c>
    </row>
    <row r="1357" spans="8:13" ht="15.75" customHeight="1">
      <c r="H1357" s="37">
        <v>43183</v>
      </c>
      <c r="I1357" s="6" t="s">
        <v>190</v>
      </c>
      <c r="J1357" s="6" t="s">
        <v>156</v>
      </c>
      <c r="K1357" s="6">
        <v>4</v>
      </c>
      <c r="L1357" s="6">
        <v>61.72</v>
      </c>
      <c r="M1357" s="31" t="str">
        <f t="shared" si="21"/>
        <v>Small</v>
      </c>
    </row>
    <row r="1358" spans="8:13" ht="15.75" customHeight="1">
      <c r="H1358" s="37">
        <v>43242</v>
      </c>
      <c r="I1358" s="6" t="s">
        <v>168</v>
      </c>
      <c r="J1358" s="6" t="s">
        <v>232</v>
      </c>
      <c r="K1358" s="6">
        <v>1</v>
      </c>
      <c r="L1358" s="6">
        <v>13.37</v>
      </c>
      <c r="M1358" s="31" t="str">
        <f t="shared" si="21"/>
        <v>Small</v>
      </c>
    </row>
    <row r="1359" spans="8:13" ht="15.75" customHeight="1">
      <c r="H1359" s="37">
        <v>43310</v>
      </c>
      <c r="I1359" s="6" t="s">
        <v>175</v>
      </c>
      <c r="J1359" s="6" t="s">
        <v>156</v>
      </c>
      <c r="K1359" s="6">
        <v>2</v>
      </c>
      <c r="L1359" s="6">
        <v>38.479999999999997</v>
      </c>
      <c r="M1359" s="31" t="str">
        <f t="shared" si="21"/>
        <v>Small</v>
      </c>
    </row>
    <row r="1360" spans="8:13" ht="15.75" customHeight="1">
      <c r="H1360" s="37">
        <v>43105</v>
      </c>
      <c r="I1360" s="6" t="s">
        <v>168</v>
      </c>
      <c r="J1360" s="6" t="s">
        <v>156</v>
      </c>
      <c r="K1360" s="6">
        <v>55</v>
      </c>
      <c r="L1360" s="6">
        <v>355.92</v>
      </c>
      <c r="M1360" s="31" t="str">
        <f t="shared" si="21"/>
        <v>Large</v>
      </c>
    </row>
    <row r="1361" spans="8:13" ht="15.75" customHeight="1">
      <c r="H1361" s="37">
        <v>43420</v>
      </c>
      <c r="I1361" s="6" t="s">
        <v>158</v>
      </c>
      <c r="J1361" s="6" t="s">
        <v>156</v>
      </c>
      <c r="K1361" s="6">
        <v>43</v>
      </c>
      <c r="L1361" s="6">
        <v>443.89</v>
      </c>
      <c r="M1361" s="31" t="str">
        <f t="shared" si="21"/>
        <v>Large</v>
      </c>
    </row>
    <row r="1362" spans="8:13" ht="15.75" customHeight="1">
      <c r="H1362" s="37">
        <v>43122</v>
      </c>
      <c r="I1362" s="6" t="s">
        <v>141</v>
      </c>
      <c r="J1362" s="6" t="s">
        <v>207</v>
      </c>
      <c r="K1362" s="6">
        <v>58</v>
      </c>
      <c r="L1362" s="6">
        <v>450.38</v>
      </c>
      <c r="M1362" s="31" t="str">
        <f t="shared" si="21"/>
        <v>Large</v>
      </c>
    </row>
    <row r="1363" spans="8:13" ht="15.75" customHeight="1">
      <c r="H1363" s="37">
        <v>43354</v>
      </c>
      <c r="I1363" s="6" t="s">
        <v>175</v>
      </c>
      <c r="J1363" s="6" t="s">
        <v>204</v>
      </c>
      <c r="K1363" s="6">
        <v>2</v>
      </c>
      <c r="L1363" s="6">
        <v>27.62</v>
      </c>
      <c r="M1363" s="31" t="str">
        <f t="shared" si="21"/>
        <v>Small</v>
      </c>
    </row>
    <row r="1364" spans="8:13" ht="15.75" customHeight="1">
      <c r="H1364" s="37">
        <v>43294</v>
      </c>
      <c r="I1364" s="6" t="s">
        <v>158</v>
      </c>
      <c r="J1364" s="6" t="s">
        <v>169</v>
      </c>
      <c r="K1364" s="6">
        <v>1</v>
      </c>
      <c r="L1364" s="6">
        <v>12.64</v>
      </c>
      <c r="M1364" s="31" t="str">
        <f t="shared" si="21"/>
        <v>Small</v>
      </c>
    </row>
    <row r="1365" spans="8:13" ht="15.75" customHeight="1">
      <c r="H1365" s="37">
        <v>43105</v>
      </c>
      <c r="I1365" s="6" t="s">
        <v>171</v>
      </c>
      <c r="J1365" s="6" t="s">
        <v>174</v>
      </c>
      <c r="K1365" s="6">
        <v>1</v>
      </c>
      <c r="L1365" s="6">
        <v>15.48</v>
      </c>
      <c r="M1365" s="31" t="str">
        <f t="shared" si="21"/>
        <v>Small</v>
      </c>
    </row>
    <row r="1366" spans="8:13" ht="15.75" customHeight="1">
      <c r="H1366" s="37">
        <v>43455</v>
      </c>
      <c r="I1366" s="6" t="s">
        <v>175</v>
      </c>
      <c r="J1366" s="6" t="s">
        <v>237</v>
      </c>
      <c r="K1366" s="6">
        <v>2</v>
      </c>
      <c r="L1366" s="6">
        <v>34.880000000000003</v>
      </c>
      <c r="M1366" s="31" t="str">
        <f t="shared" si="21"/>
        <v>Small</v>
      </c>
    </row>
    <row r="1367" spans="8:13" ht="15.75" customHeight="1">
      <c r="H1367" s="37">
        <v>43249</v>
      </c>
      <c r="I1367" s="6" t="s">
        <v>135</v>
      </c>
      <c r="J1367" s="6" t="s">
        <v>159</v>
      </c>
      <c r="K1367" s="6">
        <v>1</v>
      </c>
      <c r="L1367" s="6">
        <v>10.42</v>
      </c>
      <c r="M1367" s="31" t="str">
        <f t="shared" si="21"/>
        <v>Small</v>
      </c>
    </row>
    <row r="1368" spans="8:13" ht="15.75" customHeight="1">
      <c r="H1368" s="37">
        <v>43168</v>
      </c>
      <c r="I1368" s="6" t="s">
        <v>141</v>
      </c>
      <c r="J1368" s="6" t="s">
        <v>227</v>
      </c>
      <c r="K1368" s="6">
        <v>4</v>
      </c>
      <c r="L1368" s="6">
        <v>78.760000000000005</v>
      </c>
      <c r="M1368" s="31" t="str">
        <f t="shared" si="21"/>
        <v>Small</v>
      </c>
    </row>
    <row r="1369" spans="8:13" ht="15.75" customHeight="1">
      <c r="H1369" s="37">
        <v>43353</v>
      </c>
      <c r="I1369" s="6" t="s">
        <v>171</v>
      </c>
      <c r="J1369" s="6" t="s">
        <v>170</v>
      </c>
      <c r="K1369" s="6">
        <v>3</v>
      </c>
      <c r="L1369" s="6">
        <v>44.22</v>
      </c>
      <c r="M1369" s="31" t="str">
        <f t="shared" si="21"/>
        <v>Small</v>
      </c>
    </row>
    <row r="1370" spans="8:13" ht="15.75" customHeight="1">
      <c r="H1370" s="37">
        <v>43435</v>
      </c>
      <c r="I1370" s="6" t="s">
        <v>158</v>
      </c>
      <c r="J1370" s="6" t="s">
        <v>195</v>
      </c>
      <c r="K1370" s="6">
        <v>2</v>
      </c>
      <c r="L1370" s="6">
        <v>38.44</v>
      </c>
      <c r="M1370" s="31" t="str">
        <f t="shared" si="21"/>
        <v>Small</v>
      </c>
    </row>
    <row r="1371" spans="8:13" ht="15.75" customHeight="1">
      <c r="H1371" s="37">
        <v>43430</v>
      </c>
      <c r="I1371" s="6" t="s">
        <v>141</v>
      </c>
      <c r="J1371" s="6" t="s">
        <v>180</v>
      </c>
      <c r="K1371" s="6">
        <v>2</v>
      </c>
      <c r="L1371" s="6">
        <v>22.92</v>
      </c>
      <c r="M1371" s="31" t="str">
        <f t="shared" si="21"/>
        <v>Small</v>
      </c>
    </row>
    <row r="1372" spans="8:13" ht="15.75" customHeight="1">
      <c r="H1372" s="37">
        <v>43439</v>
      </c>
      <c r="I1372" s="6" t="s">
        <v>158</v>
      </c>
      <c r="J1372" s="6" t="s">
        <v>156</v>
      </c>
      <c r="K1372" s="6">
        <v>1</v>
      </c>
      <c r="L1372" s="6">
        <v>10.17</v>
      </c>
      <c r="M1372" s="31" t="str">
        <f t="shared" si="21"/>
        <v>Small</v>
      </c>
    </row>
    <row r="1373" spans="8:13" ht="15.75" customHeight="1">
      <c r="H1373" s="37">
        <v>43383</v>
      </c>
      <c r="I1373" s="6" t="s">
        <v>135</v>
      </c>
      <c r="J1373" s="6" t="s">
        <v>214</v>
      </c>
      <c r="K1373" s="6">
        <v>1</v>
      </c>
      <c r="L1373" s="6">
        <v>11.42</v>
      </c>
      <c r="M1373" s="31" t="str">
        <f t="shared" si="21"/>
        <v>Small</v>
      </c>
    </row>
    <row r="1374" spans="8:13" ht="15.75" customHeight="1">
      <c r="H1374" s="37">
        <v>43214</v>
      </c>
      <c r="I1374" s="6" t="s">
        <v>171</v>
      </c>
      <c r="J1374" s="6" t="s">
        <v>156</v>
      </c>
      <c r="K1374" s="6">
        <v>1</v>
      </c>
      <c r="L1374" s="6">
        <v>19.03</v>
      </c>
      <c r="M1374" s="31" t="str">
        <f t="shared" si="21"/>
        <v>Small</v>
      </c>
    </row>
    <row r="1375" spans="8:13" ht="15.75" customHeight="1">
      <c r="H1375" s="37">
        <v>43131</v>
      </c>
      <c r="I1375" s="6" t="s">
        <v>158</v>
      </c>
      <c r="J1375" s="6" t="s">
        <v>157</v>
      </c>
      <c r="K1375" s="6">
        <v>3</v>
      </c>
      <c r="L1375" s="6">
        <v>53.43</v>
      </c>
      <c r="M1375" s="31" t="str">
        <f t="shared" si="21"/>
        <v>Small</v>
      </c>
    </row>
    <row r="1376" spans="8:13" ht="15.75" customHeight="1">
      <c r="H1376" s="37">
        <v>43419</v>
      </c>
      <c r="I1376" s="6" t="s">
        <v>158</v>
      </c>
      <c r="J1376" s="6" t="s">
        <v>157</v>
      </c>
      <c r="K1376" s="6">
        <v>2</v>
      </c>
      <c r="L1376" s="6">
        <v>28.22</v>
      </c>
      <c r="M1376" s="31" t="str">
        <f t="shared" si="21"/>
        <v>Small</v>
      </c>
    </row>
    <row r="1377" spans="8:13" ht="15.75" customHeight="1">
      <c r="H1377" s="37">
        <v>43160</v>
      </c>
      <c r="I1377" s="6" t="s">
        <v>135</v>
      </c>
      <c r="J1377" s="6" t="s">
        <v>197</v>
      </c>
      <c r="K1377" s="6">
        <v>60</v>
      </c>
      <c r="L1377" s="6">
        <v>521.64</v>
      </c>
      <c r="M1377" s="31" t="str">
        <f t="shared" si="21"/>
        <v>Large</v>
      </c>
    </row>
    <row r="1378" spans="8:13" ht="15.75" customHeight="1">
      <c r="H1378" s="37">
        <v>43374</v>
      </c>
      <c r="I1378" s="6" t="s">
        <v>218</v>
      </c>
      <c r="J1378" s="6" t="s">
        <v>156</v>
      </c>
      <c r="K1378" s="6">
        <v>1</v>
      </c>
      <c r="L1378" s="6">
        <v>16.16</v>
      </c>
      <c r="M1378" s="31" t="str">
        <f t="shared" si="21"/>
        <v>Small</v>
      </c>
    </row>
    <row r="1379" spans="8:13" ht="15.75" customHeight="1">
      <c r="H1379" s="37">
        <v>43376</v>
      </c>
      <c r="I1379" s="6" t="s">
        <v>141</v>
      </c>
      <c r="J1379" s="6" t="s">
        <v>156</v>
      </c>
      <c r="K1379" s="6">
        <v>24</v>
      </c>
      <c r="L1379" s="6">
        <v>280.49</v>
      </c>
      <c r="M1379" s="31" t="str">
        <f t="shared" si="21"/>
        <v>Large</v>
      </c>
    </row>
    <row r="1380" spans="8:13" ht="15.75" customHeight="1">
      <c r="H1380" s="37">
        <v>43255</v>
      </c>
      <c r="I1380" s="6" t="s">
        <v>168</v>
      </c>
      <c r="J1380" s="6" t="s">
        <v>169</v>
      </c>
      <c r="K1380" s="6">
        <v>2</v>
      </c>
      <c r="L1380" s="6">
        <v>28.14</v>
      </c>
      <c r="M1380" s="31" t="str">
        <f t="shared" si="21"/>
        <v>Small</v>
      </c>
    </row>
    <row r="1381" spans="8:13" ht="15.75" customHeight="1">
      <c r="H1381" s="37">
        <v>43462</v>
      </c>
      <c r="I1381" s="6" t="s">
        <v>127</v>
      </c>
      <c r="J1381" s="6" t="s">
        <v>210</v>
      </c>
      <c r="K1381" s="6">
        <v>1</v>
      </c>
      <c r="L1381" s="6">
        <v>17.21</v>
      </c>
      <c r="M1381" s="31" t="str">
        <f t="shared" si="21"/>
        <v>Small</v>
      </c>
    </row>
    <row r="1382" spans="8:13" ht="15.75" customHeight="1">
      <c r="H1382" s="37">
        <v>43165</v>
      </c>
      <c r="I1382" s="6" t="s">
        <v>175</v>
      </c>
      <c r="J1382" s="6" t="s">
        <v>212</v>
      </c>
      <c r="K1382" s="6">
        <v>5</v>
      </c>
      <c r="L1382" s="6">
        <v>94.35</v>
      </c>
      <c r="M1382" s="31" t="str">
        <f t="shared" si="21"/>
        <v>Small</v>
      </c>
    </row>
    <row r="1383" spans="8:13" ht="15.75" customHeight="1">
      <c r="H1383" s="37">
        <v>43417</v>
      </c>
      <c r="I1383" s="6" t="s">
        <v>141</v>
      </c>
      <c r="J1383" s="6" t="s">
        <v>203</v>
      </c>
      <c r="K1383" s="6">
        <v>1</v>
      </c>
      <c r="L1383" s="6">
        <v>13.21</v>
      </c>
      <c r="M1383" s="31" t="str">
        <f t="shared" si="21"/>
        <v>Small</v>
      </c>
    </row>
    <row r="1384" spans="8:13" ht="15.75" customHeight="1">
      <c r="H1384" s="37">
        <v>43162</v>
      </c>
      <c r="I1384" s="6" t="s">
        <v>158</v>
      </c>
      <c r="J1384" s="6" t="s">
        <v>183</v>
      </c>
      <c r="K1384" s="6">
        <v>58</v>
      </c>
      <c r="L1384" s="6">
        <v>381.35</v>
      </c>
      <c r="M1384" s="31" t="str">
        <f t="shared" si="21"/>
        <v>Large</v>
      </c>
    </row>
    <row r="1385" spans="8:13" ht="15.75" customHeight="1">
      <c r="H1385" s="37">
        <v>43275</v>
      </c>
      <c r="I1385" s="6" t="s">
        <v>158</v>
      </c>
      <c r="J1385" s="6" t="s">
        <v>156</v>
      </c>
      <c r="K1385" s="6">
        <v>4</v>
      </c>
      <c r="L1385" s="6">
        <v>44.48</v>
      </c>
      <c r="M1385" s="31" t="str">
        <f t="shared" si="21"/>
        <v>Small</v>
      </c>
    </row>
    <row r="1386" spans="8:13" ht="15.75" customHeight="1">
      <c r="H1386" s="37">
        <v>43419</v>
      </c>
      <c r="I1386" s="6" t="s">
        <v>135</v>
      </c>
      <c r="J1386" s="6" t="s">
        <v>172</v>
      </c>
      <c r="K1386" s="6">
        <v>2</v>
      </c>
      <c r="L1386" s="6">
        <v>32.96</v>
      </c>
      <c r="M1386" s="31" t="str">
        <f t="shared" si="21"/>
        <v>Small</v>
      </c>
    </row>
    <row r="1387" spans="8:13" ht="15.75" customHeight="1">
      <c r="H1387" s="37">
        <v>43259</v>
      </c>
      <c r="I1387" s="6" t="s">
        <v>168</v>
      </c>
      <c r="J1387" s="6" t="s">
        <v>231</v>
      </c>
      <c r="K1387" s="6">
        <v>24</v>
      </c>
      <c r="L1387" s="6">
        <v>199.98</v>
      </c>
      <c r="M1387" s="31" t="str">
        <f t="shared" si="21"/>
        <v>Small</v>
      </c>
    </row>
    <row r="1388" spans="8:13" ht="15.75" customHeight="1">
      <c r="H1388" s="37">
        <v>43330</v>
      </c>
      <c r="I1388" s="6" t="s">
        <v>175</v>
      </c>
      <c r="J1388" s="6" t="s">
        <v>180</v>
      </c>
      <c r="K1388" s="6">
        <v>24</v>
      </c>
      <c r="L1388" s="6">
        <v>170.7</v>
      </c>
      <c r="M1388" s="31" t="str">
        <f t="shared" si="21"/>
        <v>Small</v>
      </c>
    </row>
    <row r="1389" spans="8:13" ht="15.75" customHeight="1">
      <c r="H1389" s="37">
        <v>43407</v>
      </c>
      <c r="I1389" s="6" t="s">
        <v>168</v>
      </c>
      <c r="J1389" s="6" t="s">
        <v>185</v>
      </c>
      <c r="K1389" s="6">
        <v>3</v>
      </c>
      <c r="L1389" s="6">
        <v>53.67</v>
      </c>
      <c r="M1389" s="31" t="str">
        <f t="shared" si="21"/>
        <v>Small</v>
      </c>
    </row>
    <row r="1390" spans="8:13" ht="15.75" customHeight="1">
      <c r="H1390" s="37">
        <v>43151</v>
      </c>
      <c r="I1390" s="6" t="s">
        <v>175</v>
      </c>
      <c r="J1390" s="6" t="s">
        <v>156</v>
      </c>
      <c r="K1390" s="6">
        <v>2</v>
      </c>
      <c r="L1390" s="6">
        <v>34.64</v>
      </c>
      <c r="M1390" s="31" t="str">
        <f t="shared" si="21"/>
        <v>Small</v>
      </c>
    </row>
    <row r="1391" spans="8:13" ht="15.75" customHeight="1">
      <c r="H1391" s="37">
        <v>43112</v>
      </c>
      <c r="I1391" s="6" t="s">
        <v>168</v>
      </c>
      <c r="J1391" s="6" t="s">
        <v>196</v>
      </c>
      <c r="K1391" s="6">
        <v>2</v>
      </c>
      <c r="L1391" s="6">
        <v>32.159999999999997</v>
      </c>
      <c r="M1391" s="31" t="str">
        <f t="shared" si="21"/>
        <v>Small</v>
      </c>
    </row>
    <row r="1392" spans="8:13" ht="15.75" customHeight="1">
      <c r="H1392" s="37">
        <v>43441</v>
      </c>
      <c r="I1392" s="6" t="s">
        <v>223</v>
      </c>
      <c r="J1392" s="6" t="s">
        <v>187</v>
      </c>
      <c r="K1392" s="6">
        <v>24</v>
      </c>
      <c r="L1392" s="6">
        <v>146.55000000000001</v>
      </c>
      <c r="M1392" s="31" t="str">
        <f t="shared" si="21"/>
        <v>Small</v>
      </c>
    </row>
    <row r="1393" spans="8:13" ht="15.75" customHeight="1">
      <c r="H1393" s="37">
        <v>43405</v>
      </c>
      <c r="I1393" s="6" t="s">
        <v>175</v>
      </c>
      <c r="J1393" s="6" t="s">
        <v>194</v>
      </c>
      <c r="K1393" s="6">
        <v>1</v>
      </c>
      <c r="L1393" s="6">
        <v>15.15</v>
      </c>
      <c r="M1393" s="31" t="str">
        <f t="shared" si="21"/>
        <v>Small</v>
      </c>
    </row>
    <row r="1394" spans="8:13" ht="15.75" customHeight="1">
      <c r="H1394" s="37">
        <v>43403</v>
      </c>
      <c r="I1394" s="6" t="s">
        <v>158</v>
      </c>
      <c r="J1394" s="6" t="s">
        <v>189</v>
      </c>
      <c r="K1394" s="6">
        <v>1</v>
      </c>
      <c r="L1394" s="6">
        <v>14.79</v>
      </c>
      <c r="M1394" s="31" t="str">
        <f t="shared" si="21"/>
        <v>Small</v>
      </c>
    </row>
    <row r="1395" spans="8:13" ht="15.75" customHeight="1">
      <c r="H1395" s="37">
        <v>43398</v>
      </c>
      <c r="I1395" s="6" t="s">
        <v>198</v>
      </c>
      <c r="J1395" s="6" t="s">
        <v>219</v>
      </c>
      <c r="K1395" s="6">
        <v>2</v>
      </c>
      <c r="L1395" s="6">
        <v>20.78</v>
      </c>
      <c r="M1395" s="31" t="str">
        <f t="shared" si="21"/>
        <v>Small</v>
      </c>
    </row>
    <row r="1396" spans="8:13" ht="15.75" customHeight="1">
      <c r="H1396" s="37">
        <v>43439</v>
      </c>
      <c r="I1396" s="6" t="s">
        <v>201</v>
      </c>
      <c r="J1396" s="6" t="s">
        <v>192</v>
      </c>
      <c r="K1396" s="6">
        <v>1</v>
      </c>
      <c r="L1396" s="6">
        <v>14.43</v>
      </c>
      <c r="M1396" s="31" t="str">
        <f t="shared" si="21"/>
        <v>Small</v>
      </c>
    </row>
    <row r="1397" spans="8:13" ht="15.75" customHeight="1">
      <c r="H1397" s="37">
        <v>43158</v>
      </c>
      <c r="I1397" s="6" t="s">
        <v>193</v>
      </c>
      <c r="J1397" s="6" t="s">
        <v>199</v>
      </c>
      <c r="K1397" s="6">
        <v>1</v>
      </c>
      <c r="L1397" s="6">
        <v>17.739999999999998</v>
      </c>
      <c r="M1397" s="31" t="str">
        <f t="shared" si="21"/>
        <v>Small</v>
      </c>
    </row>
    <row r="1398" spans="8:13" ht="15.75" customHeight="1">
      <c r="H1398" s="37">
        <v>43429</v>
      </c>
      <c r="I1398" s="6" t="s">
        <v>171</v>
      </c>
      <c r="J1398" s="6" t="s">
        <v>159</v>
      </c>
      <c r="K1398" s="6">
        <v>4</v>
      </c>
      <c r="L1398" s="6">
        <v>55.56</v>
      </c>
      <c r="M1398" s="31" t="str">
        <f t="shared" si="21"/>
        <v>Small</v>
      </c>
    </row>
    <row r="1399" spans="8:13" ht="15.75" customHeight="1">
      <c r="H1399" s="37">
        <v>43428</v>
      </c>
      <c r="I1399" s="6" t="s">
        <v>201</v>
      </c>
      <c r="J1399" s="6" t="s">
        <v>226</v>
      </c>
      <c r="K1399" s="6">
        <v>2</v>
      </c>
      <c r="L1399" s="6">
        <v>23.46</v>
      </c>
      <c r="M1399" s="31" t="str">
        <f t="shared" si="21"/>
        <v>Small</v>
      </c>
    </row>
    <row r="1400" spans="8:13" ht="15.75" customHeight="1">
      <c r="H1400" s="37">
        <v>43181</v>
      </c>
      <c r="I1400" s="6" t="s">
        <v>190</v>
      </c>
      <c r="J1400" s="6" t="s">
        <v>210</v>
      </c>
      <c r="K1400" s="6">
        <v>2</v>
      </c>
      <c r="L1400" s="6">
        <v>36.06</v>
      </c>
      <c r="M1400" s="31" t="str">
        <f t="shared" si="21"/>
        <v>Small</v>
      </c>
    </row>
    <row r="1401" spans="8:13" ht="15.75" customHeight="1">
      <c r="H1401" s="37">
        <v>43425</v>
      </c>
      <c r="I1401" s="6" t="s">
        <v>168</v>
      </c>
      <c r="J1401" s="6" t="s">
        <v>205</v>
      </c>
      <c r="K1401" s="6">
        <v>32</v>
      </c>
      <c r="L1401" s="6">
        <v>302.39999999999998</v>
      </c>
      <c r="M1401" s="31" t="str">
        <f t="shared" si="21"/>
        <v>Large</v>
      </c>
    </row>
    <row r="1402" spans="8:13" ht="15.75" customHeight="1">
      <c r="H1402" s="37">
        <v>43439</v>
      </c>
      <c r="I1402" s="6" t="s">
        <v>160</v>
      </c>
      <c r="J1402" s="6" t="s">
        <v>156</v>
      </c>
      <c r="K1402" s="6">
        <v>4</v>
      </c>
      <c r="L1402" s="6">
        <v>58.76</v>
      </c>
      <c r="M1402" s="31" t="str">
        <f t="shared" si="21"/>
        <v>Small</v>
      </c>
    </row>
    <row r="1403" spans="8:13" ht="15.75" customHeight="1">
      <c r="H1403" s="37">
        <v>43272</v>
      </c>
      <c r="I1403" s="6" t="s">
        <v>193</v>
      </c>
      <c r="J1403" s="6" t="s">
        <v>227</v>
      </c>
      <c r="K1403" s="6">
        <v>1</v>
      </c>
      <c r="L1403" s="6">
        <v>15.31</v>
      </c>
      <c r="M1403" s="31" t="str">
        <f t="shared" si="21"/>
        <v>Small</v>
      </c>
    </row>
    <row r="1404" spans="8:13" ht="15.75" customHeight="1">
      <c r="H1404" s="37">
        <v>43362</v>
      </c>
      <c r="I1404" s="6" t="s">
        <v>198</v>
      </c>
      <c r="J1404" s="6" t="s">
        <v>205</v>
      </c>
      <c r="K1404" s="6">
        <v>3</v>
      </c>
      <c r="L1404" s="6">
        <v>38.130000000000003</v>
      </c>
      <c r="M1404" s="31" t="str">
        <f t="shared" si="21"/>
        <v>Small</v>
      </c>
    </row>
    <row r="1405" spans="8:13" ht="15.75" customHeight="1">
      <c r="H1405" s="37">
        <v>43228</v>
      </c>
      <c r="I1405" s="6" t="s">
        <v>190</v>
      </c>
      <c r="J1405" s="6" t="s">
        <v>156</v>
      </c>
      <c r="K1405" s="6">
        <v>1</v>
      </c>
      <c r="L1405" s="6">
        <v>16.3</v>
      </c>
      <c r="M1405" s="31" t="str">
        <f t="shared" si="21"/>
        <v>Small</v>
      </c>
    </row>
    <row r="1406" spans="8:13" ht="15.75" customHeight="1">
      <c r="H1406" s="37">
        <v>43339</v>
      </c>
      <c r="I1406" s="6" t="s">
        <v>190</v>
      </c>
      <c r="J1406" s="6" t="s">
        <v>169</v>
      </c>
      <c r="K1406" s="6">
        <v>6</v>
      </c>
      <c r="L1406" s="6">
        <v>62.13</v>
      </c>
      <c r="M1406" s="31" t="str">
        <f t="shared" si="21"/>
        <v>Small</v>
      </c>
    </row>
    <row r="1407" spans="8:13" ht="15.75" customHeight="1">
      <c r="H1407" s="37">
        <v>43443</v>
      </c>
      <c r="I1407" s="6" t="s">
        <v>141</v>
      </c>
      <c r="J1407" s="6" t="s">
        <v>217</v>
      </c>
      <c r="K1407" s="6">
        <v>1</v>
      </c>
      <c r="L1407" s="6">
        <v>12.16</v>
      </c>
      <c r="M1407" s="31" t="str">
        <f t="shared" si="21"/>
        <v>Small</v>
      </c>
    </row>
    <row r="1408" spans="8:13" ht="15.75" customHeight="1">
      <c r="H1408" s="37">
        <v>43449</v>
      </c>
      <c r="I1408" s="6" t="s">
        <v>127</v>
      </c>
      <c r="J1408" s="6" t="s">
        <v>215</v>
      </c>
      <c r="K1408" s="6">
        <v>1</v>
      </c>
      <c r="L1408" s="6">
        <v>11.8</v>
      </c>
      <c r="M1408" s="31" t="str">
        <f t="shared" si="21"/>
        <v>Small</v>
      </c>
    </row>
    <row r="1409" spans="8:13" ht="15.75" customHeight="1">
      <c r="H1409" s="37">
        <v>43434</v>
      </c>
      <c r="I1409" s="6" t="s">
        <v>168</v>
      </c>
      <c r="J1409" s="6" t="s">
        <v>187</v>
      </c>
      <c r="K1409" s="6">
        <v>2</v>
      </c>
      <c r="L1409" s="6">
        <v>36.94</v>
      </c>
      <c r="M1409" s="31" t="str">
        <f t="shared" si="21"/>
        <v>Small</v>
      </c>
    </row>
    <row r="1410" spans="8:13" ht="15.75" customHeight="1">
      <c r="H1410" s="37">
        <v>43173</v>
      </c>
      <c r="I1410" s="6" t="s">
        <v>158</v>
      </c>
      <c r="J1410" s="6" t="s">
        <v>184</v>
      </c>
      <c r="K1410" s="6">
        <v>24</v>
      </c>
      <c r="L1410" s="6">
        <v>177.44</v>
      </c>
      <c r="M1410" s="31" t="str">
        <f t="shared" si="21"/>
        <v>Small</v>
      </c>
    </row>
    <row r="1411" spans="8:13" ht="15.75" customHeight="1">
      <c r="H1411" s="37">
        <v>43427</v>
      </c>
      <c r="I1411" s="6" t="s">
        <v>175</v>
      </c>
      <c r="J1411" s="6" t="s">
        <v>237</v>
      </c>
      <c r="K1411" s="6">
        <v>36</v>
      </c>
      <c r="L1411" s="6">
        <v>281.23</v>
      </c>
      <c r="M1411" s="31" t="str">
        <f t="shared" si="21"/>
        <v>Large</v>
      </c>
    </row>
    <row r="1412" spans="8:13" ht="15.75" customHeight="1">
      <c r="H1412" s="37">
        <v>43423</v>
      </c>
      <c r="I1412" s="6" t="s">
        <v>168</v>
      </c>
      <c r="J1412" s="6" t="s">
        <v>179</v>
      </c>
      <c r="K1412" s="6">
        <v>6</v>
      </c>
      <c r="L1412" s="6">
        <v>115.74</v>
      </c>
      <c r="M1412" s="31" t="str">
        <f t="shared" si="21"/>
        <v>Small</v>
      </c>
    </row>
    <row r="1413" spans="8:13" ht="15.75" customHeight="1">
      <c r="H1413" s="37">
        <v>43412</v>
      </c>
      <c r="I1413" s="6" t="s">
        <v>160</v>
      </c>
      <c r="J1413" s="6" t="s">
        <v>184</v>
      </c>
      <c r="K1413" s="6">
        <v>1</v>
      </c>
      <c r="L1413" s="6">
        <v>13.02</v>
      </c>
      <c r="M1413" s="31" t="str">
        <f t="shared" si="21"/>
        <v>Small</v>
      </c>
    </row>
    <row r="1414" spans="8:13" ht="15.75" customHeight="1">
      <c r="H1414" s="37">
        <v>43282</v>
      </c>
      <c r="I1414" s="6" t="s">
        <v>175</v>
      </c>
      <c r="J1414" s="6" t="s">
        <v>156</v>
      </c>
      <c r="K1414" s="6">
        <v>2</v>
      </c>
      <c r="L1414" s="6">
        <v>37.26</v>
      </c>
      <c r="M1414" s="31" t="str">
        <f t="shared" si="21"/>
        <v>Small</v>
      </c>
    </row>
    <row r="1415" spans="8:13" ht="15.75" customHeight="1">
      <c r="H1415" s="37">
        <v>43421</v>
      </c>
      <c r="I1415" s="6" t="s">
        <v>175</v>
      </c>
      <c r="J1415" s="6" t="s">
        <v>231</v>
      </c>
      <c r="K1415" s="6">
        <v>1</v>
      </c>
      <c r="L1415" s="6">
        <v>12.35</v>
      </c>
      <c r="M1415" s="31" t="str">
        <f t="shared" si="21"/>
        <v>Small</v>
      </c>
    </row>
    <row r="1416" spans="8:13" ht="15.75" customHeight="1">
      <c r="H1416" s="37">
        <v>43339</v>
      </c>
      <c r="I1416" s="6" t="s">
        <v>141</v>
      </c>
      <c r="J1416" s="6" t="s">
        <v>231</v>
      </c>
      <c r="K1416" s="6">
        <v>2</v>
      </c>
      <c r="L1416" s="6">
        <v>29.5</v>
      </c>
      <c r="M1416" s="31" t="str">
        <f t="shared" ref="M1416:M1479" si="22">IF(L1416&gt;250,"Large","Small")</f>
        <v>Small</v>
      </c>
    </row>
    <row r="1417" spans="8:13" ht="15.75" customHeight="1">
      <c r="H1417" s="37">
        <v>43448</v>
      </c>
      <c r="I1417" s="6" t="s">
        <v>160</v>
      </c>
      <c r="J1417" s="6" t="s">
        <v>156</v>
      </c>
      <c r="K1417" s="6">
        <v>49</v>
      </c>
      <c r="L1417" s="6">
        <v>512.91</v>
      </c>
      <c r="M1417" s="31" t="str">
        <f t="shared" si="22"/>
        <v>Large</v>
      </c>
    </row>
    <row r="1418" spans="8:13" ht="15.75" customHeight="1">
      <c r="H1418" s="37">
        <v>43315</v>
      </c>
      <c r="I1418" s="6" t="s">
        <v>135</v>
      </c>
      <c r="J1418" s="6" t="s">
        <v>188</v>
      </c>
      <c r="K1418" s="6">
        <v>1</v>
      </c>
      <c r="L1418" s="6">
        <v>17.79</v>
      </c>
      <c r="M1418" s="31" t="str">
        <f t="shared" si="22"/>
        <v>Small</v>
      </c>
    </row>
    <row r="1419" spans="8:13" ht="15.75" customHeight="1">
      <c r="H1419" s="37">
        <v>43289</v>
      </c>
      <c r="I1419" s="6" t="s">
        <v>175</v>
      </c>
      <c r="J1419" s="6" t="s">
        <v>231</v>
      </c>
      <c r="K1419" s="6">
        <v>48</v>
      </c>
      <c r="L1419" s="6">
        <v>324.45999999999998</v>
      </c>
      <c r="M1419" s="31" t="str">
        <f t="shared" si="22"/>
        <v>Large</v>
      </c>
    </row>
    <row r="1420" spans="8:13" ht="15.75" customHeight="1">
      <c r="H1420" s="37">
        <v>43432</v>
      </c>
      <c r="I1420" s="6" t="s">
        <v>135</v>
      </c>
      <c r="J1420" s="6" t="s">
        <v>156</v>
      </c>
      <c r="K1420" s="6">
        <v>1</v>
      </c>
      <c r="L1420" s="6">
        <v>14.93</v>
      </c>
      <c r="M1420" s="31" t="str">
        <f t="shared" si="22"/>
        <v>Small</v>
      </c>
    </row>
    <row r="1421" spans="8:13" ht="15.75" customHeight="1">
      <c r="H1421" s="37">
        <v>43441</v>
      </c>
      <c r="I1421" s="6" t="s">
        <v>158</v>
      </c>
      <c r="J1421" s="6" t="s">
        <v>194</v>
      </c>
      <c r="K1421" s="6">
        <v>1</v>
      </c>
      <c r="L1421" s="6">
        <v>17.43</v>
      </c>
      <c r="M1421" s="31" t="str">
        <f t="shared" si="22"/>
        <v>Small</v>
      </c>
    </row>
    <row r="1422" spans="8:13" ht="15.75" customHeight="1">
      <c r="H1422" s="37">
        <v>43457</v>
      </c>
      <c r="I1422" s="6" t="s">
        <v>171</v>
      </c>
      <c r="J1422" s="6" t="s">
        <v>231</v>
      </c>
      <c r="K1422" s="6">
        <v>1</v>
      </c>
      <c r="L1422" s="6">
        <v>15.6</v>
      </c>
      <c r="M1422" s="31" t="str">
        <f t="shared" si="22"/>
        <v>Small</v>
      </c>
    </row>
    <row r="1423" spans="8:13" ht="15.75" customHeight="1">
      <c r="H1423" s="37">
        <v>43415</v>
      </c>
      <c r="I1423" s="6" t="s">
        <v>160</v>
      </c>
      <c r="J1423" s="6" t="s">
        <v>156</v>
      </c>
      <c r="K1423" s="6">
        <v>2</v>
      </c>
      <c r="L1423" s="6">
        <v>29.9</v>
      </c>
      <c r="M1423" s="31" t="str">
        <f t="shared" si="22"/>
        <v>Small</v>
      </c>
    </row>
    <row r="1424" spans="8:13" ht="15.75" customHeight="1">
      <c r="H1424" s="37">
        <v>43294</v>
      </c>
      <c r="I1424" s="6" t="s">
        <v>141</v>
      </c>
      <c r="J1424" s="6" t="s">
        <v>214</v>
      </c>
      <c r="K1424" s="6">
        <v>1</v>
      </c>
      <c r="L1424" s="6">
        <v>12.32</v>
      </c>
      <c r="M1424" s="31" t="str">
        <f t="shared" si="22"/>
        <v>Small</v>
      </c>
    </row>
    <row r="1425" spans="8:13" ht="15.75" customHeight="1">
      <c r="H1425" s="37">
        <v>43419</v>
      </c>
      <c r="I1425" s="6" t="s">
        <v>158</v>
      </c>
      <c r="J1425" s="6" t="s">
        <v>156</v>
      </c>
      <c r="K1425" s="6">
        <v>2</v>
      </c>
      <c r="L1425" s="6">
        <v>34.200000000000003</v>
      </c>
      <c r="M1425" s="31" t="str">
        <f t="shared" si="22"/>
        <v>Small</v>
      </c>
    </row>
    <row r="1426" spans="8:13" ht="15.75" customHeight="1">
      <c r="H1426" s="37">
        <v>43461</v>
      </c>
      <c r="I1426" s="6" t="s">
        <v>141</v>
      </c>
      <c r="J1426" s="6" t="s">
        <v>156</v>
      </c>
      <c r="K1426" s="6">
        <v>3</v>
      </c>
      <c r="L1426" s="6">
        <v>36.450000000000003</v>
      </c>
      <c r="M1426" s="31" t="str">
        <f t="shared" si="22"/>
        <v>Small</v>
      </c>
    </row>
    <row r="1427" spans="8:13" ht="15.75" customHeight="1">
      <c r="H1427" s="37">
        <v>43440</v>
      </c>
      <c r="I1427" s="6" t="s">
        <v>158</v>
      </c>
      <c r="J1427" s="6" t="s">
        <v>205</v>
      </c>
      <c r="K1427" s="6">
        <v>2</v>
      </c>
      <c r="L1427" s="6">
        <v>20.7</v>
      </c>
      <c r="M1427" s="31" t="str">
        <f t="shared" si="22"/>
        <v>Small</v>
      </c>
    </row>
    <row r="1428" spans="8:13" ht="15.75" customHeight="1">
      <c r="H1428" s="37">
        <v>43460</v>
      </c>
      <c r="I1428" s="6" t="s">
        <v>158</v>
      </c>
      <c r="J1428" s="6" t="s">
        <v>182</v>
      </c>
      <c r="K1428" s="6">
        <v>2</v>
      </c>
      <c r="L1428" s="6">
        <v>20.78</v>
      </c>
      <c r="M1428" s="31" t="str">
        <f t="shared" si="22"/>
        <v>Small</v>
      </c>
    </row>
    <row r="1429" spans="8:13" ht="15.75" customHeight="1">
      <c r="H1429" s="37">
        <v>43156</v>
      </c>
      <c r="I1429" s="6" t="s">
        <v>138</v>
      </c>
      <c r="J1429" s="6" t="s">
        <v>221</v>
      </c>
      <c r="K1429" s="6">
        <v>2</v>
      </c>
      <c r="L1429" s="6">
        <v>21.12</v>
      </c>
      <c r="M1429" s="31" t="str">
        <f t="shared" si="22"/>
        <v>Small</v>
      </c>
    </row>
    <row r="1430" spans="8:13" ht="15.75" customHeight="1">
      <c r="H1430" s="37">
        <v>43240</v>
      </c>
      <c r="I1430" s="6" t="s">
        <v>135</v>
      </c>
      <c r="J1430" s="6" t="s">
        <v>231</v>
      </c>
      <c r="K1430" s="6">
        <v>2</v>
      </c>
      <c r="L1430" s="6">
        <v>36.24</v>
      </c>
      <c r="M1430" s="31" t="str">
        <f t="shared" si="22"/>
        <v>Small</v>
      </c>
    </row>
    <row r="1431" spans="8:13" ht="15.75" customHeight="1">
      <c r="H1431" s="37">
        <v>43121</v>
      </c>
      <c r="I1431" s="6" t="s">
        <v>135</v>
      </c>
      <c r="J1431" s="6" t="s">
        <v>186</v>
      </c>
      <c r="K1431" s="6">
        <v>1</v>
      </c>
      <c r="L1431" s="6">
        <v>18.8</v>
      </c>
      <c r="M1431" s="31" t="str">
        <f t="shared" si="22"/>
        <v>Small</v>
      </c>
    </row>
    <row r="1432" spans="8:13" ht="15.75" customHeight="1">
      <c r="H1432" s="37">
        <v>43214</v>
      </c>
      <c r="I1432" s="6" t="s">
        <v>158</v>
      </c>
      <c r="J1432" s="6" t="s">
        <v>156</v>
      </c>
      <c r="K1432" s="6">
        <v>4</v>
      </c>
      <c r="L1432" s="6">
        <v>73.92</v>
      </c>
      <c r="M1432" s="31" t="str">
        <f t="shared" si="22"/>
        <v>Small</v>
      </c>
    </row>
    <row r="1433" spans="8:13" ht="15.75" customHeight="1">
      <c r="H1433" s="37">
        <v>43354</v>
      </c>
      <c r="I1433" s="6" t="s">
        <v>168</v>
      </c>
      <c r="J1433" s="6" t="s">
        <v>241</v>
      </c>
      <c r="K1433" s="6">
        <v>6</v>
      </c>
      <c r="L1433" s="6">
        <v>99.54</v>
      </c>
      <c r="M1433" s="31" t="str">
        <f t="shared" si="22"/>
        <v>Small</v>
      </c>
    </row>
    <row r="1434" spans="8:13" ht="15.75" customHeight="1">
      <c r="H1434" s="37">
        <v>43463</v>
      </c>
      <c r="I1434" s="6" t="s">
        <v>158</v>
      </c>
      <c r="J1434" s="6" t="s">
        <v>156</v>
      </c>
      <c r="K1434" s="6">
        <v>1</v>
      </c>
      <c r="L1434" s="6">
        <v>19.02</v>
      </c>
      <c r="M1434" s="31" t="str">
        <f t="shared" si="22"/>
        <v>Small</v>
      </c>
    </row>
    <row r="1435" spans="8:13" ht="15.75" customHeight="1">
      <c r="H1435" s="37">
        <v>43146</v>
      </c>
      <c r="I1435" s="6" t="s">
        <v>168</v>
      </c>
      <c r="J1435" s="6" t="s">
        <v>189</v>
      </c>
      <c r="K1435" s="6">
        <v>2</v>
      </c>
      <c r="L1435" s="6">
        <v>32.42</v>
      </c>
      <c r="M1435" s="31" t="str">
        <f t="shared" si="22"/>
        <v>Small</v>
      </c>
    </row>
    <row r="1436" spans="8:13" ht="15.75" customHeight="1">
      <c r="H1436" s="37">
        <v>43103</v>
      </c>
      <c r="I1436" s="6" t="s">
        <v>175</v>
      </c>
      <c r="J1436" s="6" t="s">
        <v>197</v>
      </c>
      <c r="K1436" s="6">
        <v>2</v>
      </c>
      <c r="L1436" s="6">
        <v>35.96</v>
      </c>
      <c r="M1436" s="31" t="str">
        <f t="shared" si="22"/>
        <v>Small</v>
      </c>
    </row>
    <row r="1437" spans="8:13" ht="15.75" customHeight="1">
      <c r="H1437" s="37">
        <v>43259</v>
      </c>
      <c r="I1437" s="6" t="s">
        <v>168</v>
      </c>
      <c r="J1437" s="6" t="s">
        <v>208</v>
      </c>
      <c r="K1437" s="6">
        <v>1</v>
      </c>
      <c r="L1437" s="6">
        <v>12.73</v>
      </c>
      <c r="M1437" s="31" t="str">
        <f t="shared" si="22"/>
        <v>Small</v>
      </c>
    </row>
    <row r="1438" spans="8:13" ht="15.75" customHeight="1">
      <c r="H1438" s="37">
        <v>43430</v>
      </c>
      <c r="I1438" s="6" t="s">
        <v>141</v>
      </c>
      <c r="J1438" s="6" t="s">
        <v>186</v>
      </c>
      <c r="K1438" s="6">
        <v>2</v>
      </c>
      <c r="L1438" s="6">
        <v>27.48</v>
      </c>
      <c r="M1438" s="31" t="str">
        <f t="shared" si="22"/>
        <v>Small</v>
      </c>
    </row>
    <row r="1439" spans="8:13" ht="15.75" customHeight="1">
      <c r="H1439" s="37">
        <v>43458</v>
      </c>
      <c r="I1439" s="6" t="s">
        <v>168</v>
      </c>
      <c r="J1439" s="6" t="s">
        <v>185</v>
      </c>
      <c r="K1439" s="6">
        <v>1</v>
      </c>
      <c r="L1439" s="6">
        <v>16.2</v>
      </c>
      <c r="M1439" s="31" t="str">
        <f t="shared" si="22"/>
        <v>Small</v>
      </c>
    </row>
    <row r="1440" spans="8:13" ht="15.75" customHeight="1">
      <c r="H1440" s="37">
        <v>43226</v>
      </c>
      <c r="I1440" s="6" t="s">
        <v>198</v>
      </c>
      <c r="J1440" s="6" t="s">
        <v>184</v>
      </c>
      <c r="K1440" s="6">
        <v>2</v>
      </c>
      <c r="L1440" s="6">
        <v>33.159999999999997</v>
      </c>
      <c r="M1440" s="31" t="str">
        <f t="shared" si="22"/>
        <v>Small</v>
      </c>
    </row>
    <row r="1441" spans="8:13" ht="15.75" customHeight="1">
      <c r="H1441" s="37">
        <v>43351</v>
      </c>
      <c r="I1441" s="6" t="s">
        <v>165</v>
      </c>
      <c r="J1441" s="6" t="s">
        <v>236</v>
      </c>
      <c r="K1441" s="6">
        <v>1</v>
      </c>
      <c r="L1441" s="6">
        <v>17.579999999999998</v>
      </c>
      <c r="M1441" s="31" t="str">
        <f t="shared" si="22"/>
        <v>Small</v>
      </c>
    </row>
    <row r="1442" spans="8:13" ht="15.75" customHeight="1">
      <c r="H1442" s="37">
        <v>43462</v>
      </c>
      <c r="I1442" s="6" t="s">
        <v>141</v>
      </c>
      <c r="J1442" s="6" t="s">
        <v>156</v>
      </c>
      <c r="K1442" s="6">
        <v>3</v>
      </c>
      <c r="L1442" s="6">
        <v>38.97</v>
      </c>
      <c r="M1442" s="31" t="str">
        <f t="shared" si="22"/>
        <v>Small</v>
      </c>
    </row>
    <row r="1443" spans="8:13" ht="15.75" customHeight="1">
      <c r="H1443" s="37">
        <v>43112</v>
      </c>
      <c r="I1443" s="6" t="s">
        <v>158</v>
      </c>
      <c r="J1443" s="6" t="s">
        <v>170</v>
      </c>
      <c r="K1443" s="6">
        <v>72</v>
      </c>
      <c r="L1443" s="6">
        <v>725.04</v>
      </c>
      <c r="M1443" s="31" t="str">
        <f t="shared" si="22"/>
        <v>Large</v>
      </c>
    </row>
    <row r="1444" spans="8:13" ht="15.75" customHeight="1">
      <c r="H1444" s="37">
        <v>43428</v>
      </c>
      <c r="I1444" s="6" t="s">
        <v>175</v>
      </c>
      <c r="J1444" s="6" t="s">
        <v>156</v>
      </c>
      <c r="K1444" s="6">
        <v>3</v>
      </c>
      <c r="L1444" s="6">
        <v>41.73</v>
      </c>
      <c r="M1444" s="31" t="str">
        <f t="shared" si="22"/>
        <v>Small</v>
      </c>
    </row>
    <row r="1445" spans="8:13" ht="15.75" customHeight="1">
      <c r="H1445" s="37">
        <v>43436</v>
      </c>
      <c r="I1445" s="6" t="s">
        <v>171</v>
      </c>
      <c r="J1445" s="6" t="s">
        <v>220</v>
      </c>
      <c r="K1445" s="6">
        <v>2</v>
      </c>
      <c r="L1445" s="6">
        <v>21.14</v>
      </c>
      <c r="M1445" s="31" t="str">
        <f t="shared" si="22"/>
        <v>Small</v>
      </c>
    </row>
    <row r="1446" spans="8:13" ht="15.75" customHeight="1">
      <c r="H1446" s="37">
        <v>43460</v>
      </c>
      <c r="I1446" s="6" t="s">
        <v>168</v>
      </c>
      <c r="J1446" s="6" t="s">
        <v>208</v>
      </c>
      <c r="K1446" s="6">
        <v>1</v>
      </c>
      <c r="L1446" s="6">
        <v>11.1</v>
      </c>
      <c r="M1446" s="31" t="str">
        <f t="shared" si="22"/>
        <v>Small</v>
      </c>
    </row>
    <row r="1447" spans="8:13" ht="15.75" customHeight="1">
      <c r="H1447" s="37">
        <v>43448</v>
      </c>
      <c r="I1447" s="6" t="s">
        <v>218</v>
      </c>
      <c r="J1447" s="6" t="s">
        <v>229</v>
      </c>
      <c r="K1447" s="6">
        <v>1</v>
      </c>
      <c r="L1447" s="6">
        <v>13.39</v>
      </c>
      <c r="M1447" s="31" t="str">
        <f t="shared" si="22"/>
        <v>Small</v>
      </c>
    </row>
    <row r="1448" spans="8:13" ht="15.75" customHeight="1">
      <c r="H1448" s="37">
        <v>43349</v>
      </c>
      <c r="I1448" s="6" t="s">
        <v>163</v>
      </c>
      <c r="J1448" s="6" t="s">
        <v>184</v>
      </c>
      <c r="K1448" s="6">
        <v>2</v>
      </c>
      <c r="L1448" s="6">
        <v>37.799999999999997</v>
      </c>
      <c r="M1448" s="31" t="str">
        <f t="shared" si="22"/>
        <v>Small</v>
      </c>
    </row>
    <row r="1449" spans="8:13" ht="15.75" customHeight="1">
      <c r="H1449" s="37">
        <v>43401</v>
      </c>
      <c r="I1449" s="6" t="s">
        <v>160</v>
      </c>
      <c r="J1449" s="6" t="s">
        <v>156</v>
      </c>
      <c r="K1449" s="6">
        <v>2</v>
      </c>
      <c r="L1449" s="6">
        <v>23.14</v>
      </c>
      <c r="M1449" s="31" t="str">
        <f t="shared" si="22"/>
        <v>Small</v>
      </c>
    </row>
    <row r="1450" spans="8:13" ht="15.75" customHeight="1">
      <c r="H1450" s="37">
        <v>43444</v>
      </c>
      <c r="I1450" s="6" t="s">
        <v>158</v>
      </c>
      <c r="J1450" s="6" t="s">
        <v>221</v>
      </c>
      <c r="K1450" s="6">
        <v>48</v>
      </c>
      <c r="L1450" s="6">
        <v>397.8</v>
      </c>
      <c r="M1450" s="31" t="str">
        <f t="shared" si="22"/>
        <v>Large</v>
      </c>
    </row>
    <row r="1451" spans="8:13" ht="15.75" customHeight="1">
      <c r="H1451" s="37">
        <v>43276</v>
      </c>
      <c r="I1451" s="6" t="s">
        <v>165</v>
      </c>
      <c r="J1451" s="6" t="s">
        <v>179</v>
      </c>
      <c r="K1451" s="6">
        <v>2</v>
      </c>
      <c r="L1451" s="6">
        <v>34.799999999999997</v>
      </c>
      <c r="M1451" s="31" t="str">
        <f t="shared" si="22"/>
        <v>Small</v>
      </c>
    </row>
    <row r="1452" spans="8:13" ht="15.75" customHeight="1">
      <c r="H1452" s="37">
        <v>43293</v>
      </c>
      <c r="I1452" s="6" t="s">
        <v>163</v>
      </c>
      <c r="J1452" s="6" t="s">
        <v>156</v>
      </c>
      <c r="K1452" s="6">
        <v>1</v>
      </c>
      <c r="L1452" s="6">
        <v>11.57</v>
      </c>
      <c r="M1452" s="31" t="str">
        <f t="shared" si="22"/>
        <v>Small</v>
      </c>
    </row>
    <row r="1453" spans="8:13" ht="15.75" customHeight="1">
      <c r="H1453" s="37">
        <v>43395</v>
      </c>
      <c r="I1453" s="6" t="s">
        <v>171</v>
      </c>
      <c r="J1453" s="6" t="s">
        <v>187</v>
      </c>
      <c r="K1453" s="6">
        <v>60</v>
      </c>
      <c r="L1453" s="6">
        <v>432.8</v>
      </c>
      <c r="M1453" s="31" t="str">
        <f t="shared" si="22"/>
        <v>Large</v>
      </c>
    </row>
    <row r="1454" spans="8:13" ht="15.75" customHeight="1">
      <c r="H1454" s="37">
        <v>43465</v>
      </c>
      <c r="I1454" s="6" t="s">
        <v>158</v>
      </c>
      <c r="J1454" s="6" t="s">
        <v>156</v>
      </c>
      <c r="K1454" s="6">
        <v>1</v>
      </c>
      <c r="L1454" s="6">
        <v>13.55</v>
      </c>
      <c r="M1454" s="31" t="str">
        <f t="shared" si="22"/>
        <v>Small</v>
      </c>
    </row>
    <row r="1455" spans="8:13" ht="15.75" customHeight="1">
      <c r="H1455" s="37">
        <v>43343</v>
      </c>
      <c r="I1455" s="6" t="s">
        <v>168</v>
      </c>
      <c r="J1455" s="6" t="s">
        <v>221</v>
      </c>
      <c r="K1455" s="6">
        <v>5</v>
      </c>
      <c r="L1455" s="6">
        <v>85.25</v>
      </c>
      <c r="M1455" s="31" t="str">
        <f t="shared" si="22"/>
        <v>Small</v>
      </c>
    </row>
    <row r="1456" spans="8:13" ht="15.75" customHeight="1">
      <c r="H1456" s="37">
        <v>43291</v>
      </c>
      <c r="I1456" s="6" t="s">
        <v>135</v>
      </c>
      <c r="J1456" s="6" t="s">
        <v>156</v>
      </c>
      <c r="K1456" s="6">
        <v>1</v>
      </c>
      <c r="L1456" s="6">
        <v>10.59</v>
      </c>
      <c r="M1456" s="31" t="str">
        <f t="shared" si="22"/>
        <v>Small</v>
      </c>
    </row>
    <row r="1457" spans="8:13" ht="15.75" customHeight="1">
      <c r="H1457" s="37">
        <v>43423</v>
      </c>
      <c r="I1457" s="6" t="s">
        <v>141</v>
      </c>
      <c r="J1457" s="6" t="s">
        <v>239</v>
      </c>
      <c r="K1457" s="6">
        <v>1</v>
      </c>
      <c r="L1457" s="6">
        <v>11.83</v>
      </c>
      <c r="M1457" s="31" t="str">
        <f t="shared" si="22"/>
        <v>Small</v>
      </c>
    </row>
    <row r="1458" spans="8:13" ht="15.75" customHeight="1">
      <c r="H1458" s="37">
        <v>43443</v>
      </c>
      <c r="I1458" s="6" t="s">
        <v>175</v>
      </c>
      <c r="J1458" s="6" t="s">
        <v>164</v>
      </c>
      <c r="K1458" s="6">
        <v>2</v>
      </c>
      <c r="L1458" s="6">
        <v>20.8</v>
      </c>
      <c r="M1458" s="31" t="str">
        <f t="shared" si="22"/>
        <v>Small</v>
      </c>
    </row>
    <row r="1459" spans="8:13" ht="15.75" customHeight="1">
      <c r="H1459" s="37">
        <v>43347</v>
      </c>
      <c r="I1459" s="6" t="s">
        <v>141</v>
      </c>
      <c r="J1459" s="6" t="s">
        <v>156</v>
      </c>
      <c r="K1459" s="6">
        <v>3</v>
      </c>
      <c r="L1459" s="6">
        <v>57.48</v>
      </c>
      <c r="M1459" s="31" t="str">
        <f t="shared" si="22"/>
        <v>Small</v>
      </c>
    </row>
    <row r="1460" spans="8:13" ht="15.75" customHeight="1">
      <c r="H1460" s="37">
        <v>43431</v>
      </c>
      <c r="I1460" s="6" t="s">
        <v>168</v>
      </c>
      <c r="J1460" s="6" t="s">
        <v>220</v>
      </c>
      <c r="K1460" s="6">
        <v>2</v>
      </c>
      <c r="L1460" s="6">
        <v>30.32</v>
      </c>
      <c r="M1460" s="31" t="str">
        <f t="shared" si="22"/>
        <v>Small</v>
      </c>
    </row>
    <row r="1461" spans="8:13" ht="15.75" customHeight="1">
      <c r="H1461" s="37">
        <v>43427</v>
      </c>
      <c r="I1461" s="6" t="s">
        <v>168</v>
      </c>
      <c r="J1461" s="6" t="s">
        <v>184</v>
      </c>
      <c r="K1461" s="6">
        <v>4</v>
      </c>
      <c r="L1461" s="6">
        <v>58.52</v>
      </c>
      <c r="M1461" s="31" t="str">
        <f t="shared" si="22"/>
        <v>Small</v>
      </c>
    </row>
    <row r="1462" spans="8:13" ht="15.75" customHeight="1">
      <c r="H1462" s="37">
        <v>43198</v>
      </c>
      <c r="I1462" s="6" t="s">
        <v>158</v>
      </c>
      <c r="J1462" s="6" t="s">
        <v>169</v>
      </c>
      <c r="K1462" s="6">
        <v>2</v>
      </c>
      <c r="L1462" s="6">
        <v>31.1</v>
      </c>
      <c r="M1462" s="31" t="str">
        <f t="shared" si="22"/>
        <v>Small</v>
      </c>
    </row>
    <row r="1463" spans="8:13" ht="15.75" customHeight="1">
      <c r="H1463" s="37">
        <v>43436</v>
      </c>
      <c r="I1463" s="6" t="s">
        <v>138</v>
      </c>
      <c r="J1463" s="6" t="s">
        <v>161</v>
      </c>
      <c r="K1463" s="6">
        <v>2</v>
      </c>
      <c r="L1463" s="6">
        <v>28.54</v>
      </c>
      <c r="M1463" s="31" t="str">
        <f t="shared" si="22"/>
        <v>Small</v>
      </c>
    </row>
    <row r="1464" spans="8:13" ht="15.75" customHeight="1">
      <c r="H1464" s="37">
        <v>43273</v>
      </c>
      <c r="I1464" s="6" t="s">
        <v>175</v>
      </c>
      <c r="J1464" s="6" t="s">
        <v>195</v>
      </c>
      <c r="K1464" s="6">
        <v>1</v>
      </c>
      <c r="L1464" s="6">
        <v>16.93</v>
      </c>
      <c r="M1464" s="31" t="str">
        <f t="shared" si="22"/>
        <v>Small</v>
      </c>
    </row>
    <row r="1465" spans="8:13" ht="15.75" customHeight="1">
      <c r="H1465" s="37">
        <v>43387</v>
      </c>
      <c r="I1465" s="6" t="s">
        <v>175</v>
      </c>
      <c r="J1465" s="6" t="s">
        <v>184</v>
      </c>
      <c r="K1465" s="6">
        <v>2</v>
      </c>
      <c r="L1465" s="6">
        <v>23.48</v>
      </c>
      <c r="M1465" s="31" t="str">
        <f t="shared" si="22"/>
        <v>Small</v>
      </c>
    </row>
    <row r="1466" spans="8:13" ht="15.75" customHeight="1">
      <c r="H1466" s="37">
        <v>43252</v>
      </c>
      <c r="I1466" s="6" t="s">
        <v>190</v>
      </c>
      <c r="J1466" s="6" t="s">
        <v>217</v>
      </c>
      <c r="K1466" s="6">
        <v>2</v>
      </c>
      <c r="L1466" s="6">
        <v>27.88</v>
      </c>
      <c r="M1466" s="31" t="str">
        <f t="shared" si="22"/>
        <v>Small</v>
      </c>
    </row>
    <row r="1467" spans="8:13" ht="15.75" customHeight="1">
      <c r="H1467" s="37">
        <v>43419</v>
      </c>
      <c r="I1467" s="6" t="s">
        <v>175</v>
      </c>
      <c r="J1467" s="6" t="s">
        <v>209</v>
      </c>
      <c r="K1467" s="6">
        <v>4</v>
      </c>
      <c r="L1467" s="6">
        <v>65.319999999999993</v>
      </c>
      <c r="M1467" s="31" t="str">
        <f t="shared" si="22"/>
        <v>Small</v>
      </c>
    </row>
    <row r="1468" spans="8:13" ht="15.75" customHeight="1">
      <c r="H1468" s="37">
        <v>43430</v>
      </c>
      <c r="I1468" s="6" t="s">
        <v>216</v>
      </c>
      <c r="J1468" s="6" t="s">
        <v>230</v>
      </c>
      <c r="K1468" s="6">
        <v>2</v>
      </c>
      <c r="L1468" s="6">
        <v>25.84</v>
      </c>
      <c r="M1468" s="31" t="str">
        <f t="shared" si="22"/>
        <v>Small</v>
      </c>
    </row>
    <row r="1469" spans="8:13" ht="15.75" customHeight="1">
      <c r="H1469" s="37">
        <v>43383</v>
      </c>
      <c r="I1469" s="6" t="s">
        <v>163</v>
      </c>
      <c r="J1469" s="6" t="s">
        <v>227</v>
      </c>
      <c r="K1469" s="6">
        <v>3</v>
      </c>
      <c r="L1469" s="6">
        <v>42.33</v>
      </c>
      <c r="M1469" s="31" t="str">
        <f t="shared" si="22"/>
        <v>Small</v>
      </c>
    </row>
    <row r="1470" spans="8:13" ht="15.75" customHeight="1">
      <c r="H1470" s="37">
        <v>43351</v>
      </c>
      <c r="I1470" s="6" t="s">
        <v>165</v>
      </c>
      <c r="J1470" s="6" t="s">
        <v>215</v>
      </c>
      <c r="K1470" s="6">
        <v>2</v>
      </c>
      <c r="L1470" s="6">
        <v>23.1</v>
      </c>
      <c r="M1470" s="31" t="str">
        <f t="shared" si="22"/>
        <v>Small</v>
      </c>
    </row>
    <row r="1471" spans="8:13" ht="15.75" customHeight="1">
      <c r="H1471" s="37">
        <v>43222</v>
      </c>
      <c r="I1471" s="6" t="s">
        <v>175</v>
      </c>
      <c r="J1471" s="6" t="s">
        <v>185</v>
      </c>
      <c r="K1471" s="6">
        <v>43</v>
      </c>
      <c r="L1471" s="6">
        <v>344.55</v>
      </c>
      <c r="M1471" s="31" t="str">
        <f t="shared" si="22"/>
        <v>Large</v>
      </c>
    </row>
    <row r="1472" spans="8:13" ht="15.75" customHeight="1">
      <c r="H1472" s="37">
        <v>43433</v>
      </c>
      <c r="I1472" s="6" t="s">
        <v>158</v>
      </c>
      <c r="J1472" s="6" t="s">
        <v>189</v>
      </c>
      <c r="K1472" s="6">
        <v>4</v>
      </c>
      <c r="L1472" s="6">
        <v>62.44</v>
      </c>
      <c r="M1472" s="31" t="str">
        <f t="shared" si="22"/>
        <v>Small</v>
      </c>
    </row>
    <row r="1473" spans="8:13" ht="15.75" customHeight="1">
      <c r="H1473" s="37">
        <v>43414</v>
      </c>
      <c r="I1473" s="6" t="s">
        <v>158</v>
      </c>
      <c r="J1473" s="6" t="s">
        <v>156</v>
      </c>
      <c r="K1473" s="6">
        <v>1</v>
      </c>
      <c r="L1473" s="6">
        <v>10.17</v>
      </c>
      <c r="M1473" s="31" t="str">
        <f t="shared" si="22"/>
        <v>Small</v>
      </c>
    </row>
    <row r="1474" spans="8:13" ht="15.75" customHeight="1">
      <c r="H1474" s="37">
        <v>43329</v>
      </c>
      <c r="I1474" s="6" t="s">
        <v>177</v>
      </c>
      <c r="J1474" s="6" t="s">
        <v>157</v>
      </c>
      <c r="K1474" s="6">
        <v>2</v>
      </c>
      <c r="L1474" s="6">
        <v>37.86</v>
      </c>
      <c r="M1474" s="31" t="str">
        <f t="shared" si="22"/>
        <v>Small</v>
      </c>
    </row>
    <row r="1475" spans="8:13" ht="15.75" customHeight="1">
      <c r="H1475" s="37">
        <v>43458</v>
      </c>
      <c r="I1475" s="6" t="s">
        <v>158</v>
      </c>
      <c r="J1475" s="6" t="s">
        <v>232</v>
      </c>
      <c r="K1475" s="6">
        <v>2</v>
      </c>
      <c r="L1475" s="6">
        <v>35.659999999999997</v>
      </c>
      <c r="M1475" s="31" t="str">
        <f t="shared" si="22"/>
        <v>Small</v>
      </c>
    </row>
    <row r="1476" spans="8:13" ht="15.75" customHeight="1">
      <c r="H1476" s="37">
        <v>43133</v>
      </c>
      <c r="I1476" s="6" t="s">
        <v>158</v>
      </c>
      <c r="J1476" s="6" t="s">
        <v>169</v>
      </c>
      <c r="K1476" s="6">
        <v>2</v>
      </c>
      <c r="L1476" s="6">
        <v>25.72</v>
      </c>
      <c r="M1476" s="31" t="str">
        <f t="shared" si="22"/>
        <v>Small</v>
      </c>
    </row>
    <row r="1477" spans="8:13" ht="15.75" customHeight="1">
      <c r="H1477" s="37">
        <v>43114</v>
      </c>
      <c r="I1477" s="6" t="s">
        <v>223</v>
      </c>
      <c r="J1477" s="6" t="s">
        <v>156</v>
      </c>
      <c r="K1477" s="6">
        <v>3</v>
      </c>
      <c r="L1477" s="6">
        <v>48.84</v>
      </c>
      <c r="M1477" s="31" t="str">
        <f t="shared" si="22"/>
        <v>Small</v>
      </c>
    </row>
    <row r="1478" spans="8:13" ht="15.75" customHeight="1">
      <c r="H1478" s="37">
        <v>43416</v>
      </c>
      <c r="I1478" s="6" t="s">
        <v>163</v>
      </c>
      <c r="J1478" s="6" t="s">
        <v>156</v>
      </c>
      <c r="K1478" s="6">
        <v>2</v>
      </c>
      <c r="L1478" s="6">
        <v>31.76</v>
      </c>
      <c r="M1478" s="31" t="str">
        <f t="shared" si="22"/>
        <v>Small</v>
      </c>
    </row>
    <row r="1479" spans="8:13" ht="15.75" customHeight="1">
      <c r="H1479" s="37">
        <v>43418</v>
      </c>
      <c r="I1479" s="6" t="s">
        <v>127</v>
      </c>
      <c r="J1479" s="6" t="s">
        <v>156</v>
      </c>
      <c r="K1479" s="6">
        <v>1</v>
      </c>
      <c r="L1479" s="6">
        <v>14.62</v>
      </c>
      <c r="M1479" s="31" t="str">
        <f t="shared" si="22"/>
        <v>Small</v>
      </c>
    </row>
    <row r="1480" spans="8:13" ht="15.75" customHeight="1">
      <c r="H1480" s="37">
        <v>43205</v>
      </c>
      <c r="I1480" s="6" t="s">
        <v>141</v>
      </c>
      <c r="J1480" s="6" t="s">
        <v>213</v>
      </c>
      <c r="K1480" s="6">
        <v>2</v>
      </c>
      <c r="L1480" s="6">
        <v>32.479999999999997</v>
      </c>
      <c r="M1480" s="31" t="str">
        <f t="shared" ref="M1480:M1543" si="23">IF(L1480&gt;250,"Large","Small")</f>
        <v>Small</v>
      </c>
    </row>
    <row r="1481" spans="8:13" ht="15.75" customHeight="1">
      <c r="H1481" s="37">
        <v>43316</v>
      </c>
      <c r="I1481" s="6" t="s">
        <v>171</v>
      </c>
      <c r="J1481" s="6" t="s">
        <v>185</v>
      </c>
      <c r="K1481" s="6">
        <v>43</v>
      </c>
      <c r="L1481" s="6">
        <v>528.80999999999995</v>
      </c>
      <c r="M1481" s="31" t="str">
        <f t="shared" si="23"/>
        <v>Large</v>
      </c>
    </row>
    <row r="1482" spans="8:13" ht="15.75" customHeight="1">
      <c r="H1482" s="37">
        <v>43425</v>
      </c>
      <c r="I1482" s="6" t="s">
        <v>158</v>
      </c>
      <c r="J1482" s="6" t="s">
        <v>235</v>
      </c>
      <c r="K1482" s="6">
        <v>3</v>
      </c>
      <c r="L1482" s="6">
        <v>57.93</v>
      </c>
      <c r="M1482" s="31" t="str">
        <f t="shared" si="23"/>
        <v>Small</v>
      </c>
    </row>
    <row r="1483" spans="8:13" ht="15.75" customHeight="1">
      <c r="H1483" s="37">
        <v>43415</v>
      </c>
      <c r="I1483" s="6" t="s">
        <v>175</v>
      </c>
      <c r="J1483" s="6" t="s">
        <v>156</v>
      </c>
      <c r="K1483" s="6">
        <v>1</v>
      </c>
      <c r="L1483" s="6">
        <v>14.56</v>
      </c>
      <c r="M1483" s="31" t="str">
        <f t="shared" si="23"/>
        <v>Small</v>
      </c>
    </row>
    <row r="1484" spans="8:13" ht="15.75" customHeight="1">
      <c r="H1484" s="37">
        <v>43323</v>
      </c>
      <c r="I1484" s="6" t="s">
        <v>168</v>
      </c>
      <c r="J1484" s="6" t="s">
        <v>189</v>
      </c>
      <c r="K1484" s="6">
        <v>2</v>
      </c>
      <c r="L1484" s="6">
        <v>29.24</v>
      </c>
      <c r="M1484" s="31" t="str">
        <f t="shared" si="23"/>
        <v>Small</v>
      </c>
    </row>
    <row r="1485" spans="8:13" ht="15.75" customHeight="1">
      <c r="H1485" s="37">
        <v>43456</v>
      </c>
      <c r="I1485" s="6" t="s">
        <v>168</v>
      </c>
      <c r="J1485" s="6" t="s">
        <v>156</v>
      </c>
      <c r="K1485" s="6">
        <v>1</v>
      </c>
      <c r="L1485" s="6">
        <v>16.78</v>
      </c>
      <c r="M1485" s="31" t="str">
        <f t="shared" si="23"/>
        <v>Small</v>
      </c>
    </row>
    <row r="1486" spans="8:13" ht="15.75" customHeight="1">
      <c r="H1486" s="37">
        <v>43411</v>
      </c>
      <c r="I1486" s="6" t="s">
        <v>160</v>
      </c>
      <c r="J1486" s="6" t="s">
        <v>187</v>
      </c>
      <c r="K1486" s="6">
        <v>4</v>
      </c>
      <c r="L1486" s="6">
        <v>62.8</v>
      </c>
      <c r="M1486" s="31" t="str">
        <f t="shared" si="23"/>
        <v>Small</v>
      </c>
    </row>
    <row r="1487" spans="8:13" ht="15.75" customHeight="1">
      <c r="H1487" s="37">
        <v>43234</v>
      </c>
      <c r="I1487" s="6" t="s">
        <v>165</v>
      </c>
      <c r="J1487" s="6" t="s">
        <v>167</v>
      </c>
      <c r="K1487" s="6">
        <v>3</v>
      </c>
      <c r="L1487" s="6">
        <v>30.57</v>
      </c>
      <c r="M1487" s="31" t="str">
        <f t="shared" si="23"/>
        <v>Small</v>
      </c>
    </row>
    <row r="1488" spans="8:13" ht="15.75" customHeight="1">
      <c r="H1488" s="37">
        <v>43299</v>
      </c>
      <c r="I1488" s="6" t="s">
        <v>158</v>
      </c>
      <c r="J1488" s="6" t="s">
        <v>188</v>
      </c>
      <c r="K1488" s="6">
        <v>4</v>
      </c>
      <c r="L1488" s="6">
        <v>60.96</v>
      </c>
      <c r="M1488" s="31" t="str">
        <f t="shared" si="23"/>
        <v>Small</v>
      </c>
    </row>
    <row r="1489" spans="8:13" ht="15.75" customHeight="1">
      <c r="H1489" s="37">
        <v>43175</v>
      </c>
      <c r="I1489" s="6" t="s">
        <v>198</v>
      </c>
      <c r="J1489" s="6" t="s">
        <v>188</v>
      </c>
      <c r="K1489" s="6">
        <v>4</v>
      </c>
      <c r="L1489" s="6">
        <v>56.16</v>
      </c>
      <c r="M1489" s="31" t="str">
        <f t="shared" si="23"/>
        <v>Small</v>
      </c>
    </row>
    <row r="1490" spans="8:13" ht="15.75" customHeight="1">
      <c r="H1490" s="37">
        <v>43336</v>
      </c>
      <c r="I1490" s="6" t="s">
        <v>158</v>
      </c>
      <c r="J1490" s="6" t="s">
        <v>238</v>
      </c>
      <c r="K1490" s="6">
        <v>1</v>
      </c>
      <c r="L1490" s="6">
        <v>19.100000000000001</v>
      </c>
      <c r="M1490" s="31" t="str">
        <f t="shared" si="23"/>
        <v>Small</v>
      </c>
    </row>
    <row r="1491" spans="8:13" ht="15.75" customHeight="1">
      <c r="H1491" s="37">
        <v>43305</v>
      </c>
      <c r="I1491" s="6" t="s">
        <v>171</v>
      </c>
      <c r="J1491" s="6" t="s">
        <v>212</v>
      </c>
      <c r="K1491" s="6">
        <v>24</v>
      </c>
      <c r="L1491" s="6">
        <v>181.56</v>
      </c>
      <c r="M1491" s="31" t="str">
        <f t="shared" si="23"/>
        <v>Small</v>
      </c>
    </row>
    <row r="1492" spans="8:13" ht="15.75" customHeight="1">
      <c r="H1492" s="37">
        <v>43270</v>
      </c>
      <c r="I1492" s="6" t="s">
        <v>158</v>
      </c>
      <c r="J1492" s="6" t="s">
        <v>197</v>
      </c>
      <c r="K1492" s="6">
        <v>3</v>
      </c>
      <c r="L1492" s="6">
        <v>56.91</v>
      </c>
      <c r="M1492" s="31" t="str">
        <f t="shared" si="23"/>
        <v>Small</v>
      </c>
    </row>
    <row r="1493" spans="8:13" ht="15.75" customHeight="1">
      <c r="H1493" s="37">
        <v>43103</v>
      </c>
      <c r="I1493" s="6" t="s">
        <v>218</v>
      </c>
      <c r="J1493" s="6" t="s">
        <v>207</v>
      </c>
      <c r="K1493" s="6">
        <v>2</v>
      </c>
      <c r="L1493" s="6">
        <v>25.4</v>
      </c>
      <c r="M1493" s="31" t="str">
        <f t="shared" si="23"/>
        <v>Small</v>
      </c>
    </row>
    <row r="1494" spans="8:13" ht="15.75" customHeight="1">
      <c r="H1494" s="37">
        <v>43431</v>
      </c>
      <c r="I1494" s="6" t="s">
        <v>200</v>
      </c>
      <c r="J1494" s="6" t="s">
        <v>231</v>
      </c>
      <c r="K1494" s="6">
        <v>5</v>
      </c>
      <c r="L1494" s="6">
        <v>67.17</v>
      </c>
      <c r="M1494" s="31" t="str">
        <f t="shared" si="23"/>
        <v>Small</v>
      </c>
    </row>
    <row r="1495" spans="8:13" ht="15.75" customHeight="1">
      <c r="H1495" s="37">
        <v>43426</v>
      </c>
      <c r="I1495" s="6" t="s">
        <v>141</v>
      </c>
      <c r="J1495" s="6" t="s">
        <v>156</v>
      </c>
      <c r="K1495" s="6">
        <v>1</v>
      </c>
      <c r="L1495" s="6">
        <v>10.71</v>
      </c>
      <c r="M1495" s="31" t="str">
        <f t="shared" si="23"/>
        <v>Small</v>
      </c>
    </row>
    <row r="1496" spans="8:13" ht="15.75" customHeight="1">
      <c r="H1496" s="37">
        <v>43189</v>
      </c>
      <c r="I1496" s="6" t="s">
        <v>158</v>
      </c>
      <c r="J1496" s="6" t="s">
        <v>231</v>
      </c>
      <c r="K1496" s="6">
        <v>45</v>
      </c>
      <c r="L1496" s="6">
        <v>361.52</v>
      </c>
      <c r="M1496" s="31" t="str">
        <f t="shared" si="23"/>
        <v>Large</v>
      </c>
    </row>
    <row r="1497" spans="8:13" ht="15.75" customHeight="1">
      <c r="H1497" s="37">
        <v>43383</v>
      </c>
      <c r="I1497" s="6" t="s">
        <v>175</v>
      </c>
      <c r="J1497" s="6" t="s">
        <v>205</v>
      </c>
      <c r="K1497" s="6">
        <v>3</v>
      </c>
      <c r="L1497" s="6">
        <v>35.549999999999997</v>
      </c>
      <c r="M1497" s="31" t="str">
        <f t="shared" si="23"/>
        <v>Small</v>
      </c>
    </row>
    <row r="1498" spans="8:13" ht="15.75" customHeight="1">
      <c r="H1498" s="37">
        <v>43331</v>
      </c>
      <c r="I1498" s="6" t="s">
        <v>158</v>
      </c>
      <c r="J1498" s="6" t="s">
        <v>156</v>
      </c>
      <c r="K1498" s="6">
        <v>1</v>
      </c>
      <c r="L1498" s="6">
        <v>18.13</v>
      </c>
      <c r="M1498" s="31" t="str">
        <f t="shared" si="23"/>
        <v>Small</v>
      </c>
    </row>
    <row r="1499" spans="8:13" ht="15.75" customHeight="1">
      <c r="H1499" s="37">
        <v>43182</v>
      </c>
      <c r="I1499" s="6" t="s">
        <v>135</v>
      </c>
      <c r="J1499" s="6" t="s">
        <v>210</v>
      </c>
      <c r="K1499" s="6">
        <v>3</v>
      </c>
      <c r="L1499" s="6">
        <v>33.57</v>
      </c>
      <c r="M1499" s="31" t="str">
        <f t="shared" si="23"/>
        <v>Small</v>
      </c>
    </row>
    <row r="1500" spans="8:13" ht="15.75" customHeight="1">
      <c r="H1500" s="37">
        <v>43421</v>
      </c>
      <c r="I1500" s="6" t="s">
        <v>223</v>
      </c>
      <c r="J1500" s="6" t="s">
        <v>174</v>
      </c>
      <c r="K1500" s="6">
        <v>2</v>
      </c>
      <c r="L1500" s="6">
        <v>26.78</v>
      </c>
      <c r="M1500" s="31" t="str">
        <f t="shared" si="23"/>
        <v>Small</v>
      </c>
    </row>
    <row r="1501" spans="8:13" ht="15.75" customHeight="1">
      <c r="H1501" s="37">
        <v>43291</v>
      </c>
      <c r="I1501" s="6" t="s">
        <v>163</v>
      </c>
      <c r="J1501" s="6" t="s">
        <v>229</v>
      </c>
      <c r="K1501" s="6">
        <v>2</v>
      </c>
      <c r="L1501" s="6">
        <v>21.52</v>
      </c>
      <c r="M1501" s="31" t="str">
        <f t="shared" si="23"/>
        <v>Small</v>
      </c>
    </row>
    <row r="1502" spans="8:13" ht="15.75" customHeight="1">
      <c r="H1502" s="37">
        <v>43129</v>
      </c>
      <c r="I1502" s="6" t="s">
        <v>175</v>
      </c>
      <c r="J1502" s="6" t="s">
        <v>185</v>
      </c>
      <c r="K1502" s="6">
        <v>1</v>
      </c>
      <c r="L1502" s="6">
        <v>13.71</v>
      </c>
      <c r="M1502" s="31" t="str">
        <f t="shared" si="23"/>
        <v>Small</v>
      </c>
    </row>
    <row r="1503" spans="8:13" ht="15.75" customHeight="1">
      <c r="H1503" s="37">
        <v>43324</v>
      </c>
      <c r="I1503" s="6" t="s">
        <v>127</v>
      </c>
      <c r="J1503" s="6" t="s">
        <v>185</v>
      </c>
      <c r="K1503" s="6">
        <v>3</v>
      </c>
      <c r="L1503" s="6">
        <v>30.42</v>
      </c>
      <c r="M1503" s="31" t="str">
        <f t="shared" si="23"/>
        <v>Small</v>
      </c>
    </row>
    <row r="1504" spans="8:13" ht="15.75" customHeight="1">
      <c r="H1504" s="37">
        <v>43419</v>
      </c>
      <c r="I1504" s="6" t="s">
        <v>158</v>
      </c>
      <c r="J1504" s="6" t="s">
        <v>185</v>
      </c>
      <c r="K1504" s="6">
        <v>2</v>
      </c>
      <c r="L1504" s="6">
        <v>22.64</v>
      </c>
      <c r="M1504" s="31" t="str">
        <f t="shared" si="23"/>
        <v>Small</v>
      </c>
    </row>
    <row r="1505" spans="8:13" ht="15.75" customHeight="1">
      <c r="H1505" s="37">
        <v>43419</v>
      </c>
      <c r="I1505" s="6" t="s">
        <v>141</v>
      </c>
      <c r="J1505" s="6" t="s">
        <v>156</v>
      </c>
      <c r="K1505" s="6">
        <v>4</v>
      </c>
      <c r="L1505" s="6">
        <v>69.400000000000006</v>
      </c>
      <c r="M1505" s="31" t="str">
        <f t="shared" si="23"/>
        <v>Small</v>
      </c>
    </row>
    <row r="1506" spans="8:13" ht="15.75" customHeight="1">
      <c r="H1506" s="37">
        <v>43464</v>
      </c>
      <c r="I1506" s="6" t="s">
        <v>163</v>
      </c>
      <c r="J1506" s="6" t="s">
        <v>194</v>
      </c>
      <c r="K1506" s="6">
        <v>1</v>
      </c>
      <c r="L1506" s="6">
        <v>14.4</v>
      </c>
      <c r="M1506" s="31" t="str">
        <f t="shared" si="23"/>
        <v>Small</v>
      </c>
    </row>
    <row r="1507" spans="8:13" ht="15.75" customHeight="1">
      <c r="H1507" s="37">
        <v>43124</v>
      </c>
      <c r="I1507" s="6" t="s">
        <v>158</v>
      </c>
      <c r="J1507" s="6" t="s">
        <v>156</v>
      </c>
      <c r="K1507" s="6">
        <v>3</v>
      </c>
      <c r="L1507" s="6">
        <v>49.56</v>
      </c>
      <c r="M1507" s="31" t="str">
        <f t="shared" si="23"/>
        <v>Small</v>
      </c>
    </row>
    <row r="1508" spans="8:13" ht="15.75" customHeight="1">
      <c r="H1508" s="37">
        <v>43343</v>
      </c>
      <c r="I1508" s="6" t="s">
        <v>168</v>
      </c>
      <c r="J1508" s="6" t="s">
        <v>238</v>
      </c>
      <c r="K1508" s="6">
        <v>2</v>
      </c>
      <c r="L1508" s="6">
        <v>34.9</v>
      </c>
      <c r="M1508" s="31" t="str">
        <f t="shared" si="23"/>
        <v>Small</v>
      </c>
    </row>
    <row r="1509" spans="8:13" ht="15.75" customHeight="1">
      <c r="H1509" s="37">
        <v>43372</v>
      </c>
      <c r="I1509" s="6" t="s">
        <v>135</v>
      </c>
      <c r="J1509" s="6" t="s">
        <v>184</v>
      </c>
      <c r="K1509" s="6">
        <v>1</v>
      </c>
      <c r="L1509" s="6">
        <v>19.03</v>
      </c>
      <c r="M1509" s="31" t="str">
        <f t="shared" si="23"/>
        <v>Small</v>
      </c>
    </row>
    <row r="1510" spans="8:13" ht="15.75" customHeight="1">
      <c r="H1510" s="37">
        <v>43382</v>
      </c>
      <c r="I1510" s="6" t="s">
        <v>135</v>
      </c>
      <c r="J1510" s="6" t="s">
        <v>191</v>
      </c>
      <c r="K1510" s="6">
        <v>1</v>
      </c>
      <c r="L1510" s="6">
        <v>13.33</v>
      </c>
      <c r="M1510" s="31" t="str">
        <f t="shared" si="23"/>
        <v>Small</v>
      </c>
    </row>
    <row r="1511" spans="8:13" ht="15.75" customHeight="1">
      <c r="H1511" s="37">
        <v>43401</v>
      </c>
      <c r="I1511" s="6" t="s">
        <v>163</v>
      </c>
      <c r="J1511" s="6" t="s">
        <v>214</v>
      </c>
      <c r="K1511" s="6">
        <v>46</v>
      </c>
      <c r="L1511" s="6">
        <v>433.25</v>
      </c>
      <c r="M1511" s="31" t="str">
        <f t="shared" si="23"/>
        <v>Large</v>
      </c>
    </row>
    <row r="1512" spans="8:13" ht="15.75" customHeight="1">
      <c r="H1512" s="37">
        <v>43416</v>
      </c>
      <c r="I1512" s="6" t="s">
        <v>158</v>
      </c>
      <c r="J1512" s="6" t="s">
        <v>195</v>
      </c>
      <c r="K1512" s="6">
        <v>2</v>
      </c>
      <c r="L1512" s="6">
        <v>20.52</v>
      </c>
      <c r="M1512" s="31" t="str">
        <f t="shared" si="23"/>
        <v>Small</v>
      </c>
    </row>
    <row r="1513" spans="8:13" ht="15.75" customHeight="1">
      <c r="H1513" s="37">
        <v>43432</v>
      </c>
      <c r="I1513" s="6" t="s">
        <v>216</v>
      </c>
      <c r="J1513" s="6" t="s">
        <v>192</v>
      </c>
      <c r="K1513" s="6">
        <v>2</v>
      </c>
      <c r="L1513" s="6">
        <v>32.14</v>
      </c>
      <c r="M1513" s="31" t="str">
        <f t="shared" si="23"/>
        <v>Small</v>
      </c>
    </row>
    <row r="1514" spans="8:13" ht="15.75" customHeight="1">
      <c r="H1514" s="37">
        <v>43291</v>
      </c>
      <c r="I1514" s="6" t="s">
        <v>171</v>
      </c>
      <c r="J1514" s="6" t="s">
        <v>174</v>
      </c>
      <c r="K1514" s="6">
        <v>1</v>
      </c>
      <c r="L1514" s="6">
        <v>12.3</v>
      </c>
      <c r="M1514" s="31" t="str">
        <f t="shared" si="23"/>
        <v>Small</v>
      </c>
    </row>
    <row r="1515" spans="8:13" ht="15.75" customHeight="1">
      <c r="H1515" s="37">
        <v>43364</v>
      </c>
      <c r="I1515" s="6" t="s">
        <v>158</v>
      </c>
      <c r="J1515" s="6" t="s">
        <v>240</v>
      </c>
      <c r="K1515" s="6">
        <v>4</v>
      </c>
      <c r="L1515" s="6">
        <v>72</v>
      </c>
      <c r="M1515" s="31" t="str">
        <f t="shared" si="23"/>
        <v>Small</v>
      </c>
    </row>
    <row r="1516" spans="8:13" ht="15.75" customHeight="1">
      <c r="H1516" s="37">
        <v>43423</v>
      </c>
      <c r="I1516" s="6" t="s">
        <v>177</v>
      </c>
      <c r="J1516" s="6" t="s">
        <v>219</v>
      </c>
      <c r="K1516" s="6">
        <v>1</v>
      </c>
      <c r="L1516" s="6">
        <v>13.76</v>
      </c>
      <c r="M1516" s="31" t="str">
        <f t="shared" si="23"/>
        <v>Small</v>
      </c>
    </row>
    <row r="1517" spans="8:13" ht="15.75" customHeight="1">
      <c r="H1517" s="37">
        <v>43197</v>
      </c>
      <c r="I1517" s="6" t="s">
        <v>160</v>
      </c>
      <c r="J1517" s="6" t="s">
        <v>156</v>
      </c>
      <c r="K1517" s="6">
        <v>2</v>
      </c>
      <c r="L1517" s="6">
        <v>27.36</v>
      </c>
      <c r="M1517" s="31" t="str">
        <f t="shared" si="23"/>
        <v>Small</v>
      </c>
    </row>
    <row r="1518" spans="8:13" ht="15.75" customHeight="1">
      <c r="H1518" s="37">
        <v>43314</v>
      </c>
      <c r="I1518" s="6" t="s">
        <v>135</v>
      </c>
      <c r="J1518" s="6" t="s">
        <v>156</v>
      </c>
      <c r="K1518" s="6">
        <v>4</v>
      </c>
      <c r="L1518" s="6">
        <v>69.760000000000005</v>
      </c>
      <c r="M1518" s="31" t="str">
        <f t="shared" si="23"/>
        <v>Small</v>
      </c>
    </row>
    <row r="1519" spans="8:13" ht="15.75" customHeight="1">
      <c r="H1519" s="37">
        <v>43298</v>
      </c>
      <c r="I1519" s="6" t="s">
        <v>158</v>
      </c>
      <c r="J1519" s="6" t="s">
        <v>184</v>
      </c>
      <c r="K1519" s="6">
        <v>1</v>
      </c>
      <c r="L1519" s="6">
        <v>16.32</v>
      </c>
      <c r="M1519" s="31" t="str">
        <f t="shared" si="23"/>
        <v>Small</v>
      </c>
    </row>
    <row r="1520" spans="8:13" ht="15.75" customHeight="1">
      <c r="H1520" s="37">
        <v>43351</v>
      </c>
      <c r="I1520" s="6" t="s">
        <v>135</v>
      </c>
      <c r="J1520" s="6" t="s">
        <v>166</v>
      </c>
      <c r="K1520" s="6">
        <v>2</v>
      </c>
      <c r="L1520" s="6">
        <v>22.96</v>
      </c>
      <c r="M1520" s="31" t="str">
        <f t="shared" si="23"/>
        <v>Small</v>
      </c>
    </row>
    <row r="1521" spans="8:13" ht="15.75" customHeight="1">
      <c r="H1521" s="37">
        <v>43421</v>
      </c>
      <c r="I1521" s="6" t="s">
        <v>193</v>
      </c>
      <c r="J1521" s="6" t="s">
        <v>184</v>
      </c>
      <c r="K1521" s="6">
        <v>4</v>
      </c>
      <c r="L1521" s="6">
        <v>76.08</v>
      </c>
      <c r="M1521" s="31" t="str">
        <f t="shared" si="23"/>
        <v>Small</v>
      </c>
    </row>
    <row r="1522" spans="8:13" ht="15.75" customHeight="1">
      <c r="H1522" s="37">
        <v>43407</v>
      </c>
      <c r="I1522" s="6" t="s">
        <v>224</v>
      </c>
      <c r="J1522" s="6" t="s">
        <v>157</v>
      </c>
      <c r="K1522" s="6">
        <v>2</v>
      </c>
      <c r="L1522" s="6">
        <v>20.7</v>
      </c>
      <c r="M1522" s="31" t="str">
        <f t="shared" si="23"/>
        <v>Small</v>
      </c>
    </row>
    <row r="1523" spans="8:13" ht="15.75" customHeight="1">
      <c r="H1523" s="37">
        <v>43441</v>
      </c>
      <c r="I1523" s="6" t="s">
        <v>158</v>
      </c>
      <c r="J1523" s="6" t="s">
        <v>231</v>
      </c>
      <c r="K1523" s="6">
        <v>2</v>
      </c>
      <c r="L1523" s="6">
        <v>31.04</v>
      </c>
      <c r="M1523" s="31" t="str">
        <f t="shared" si="23"/>
        <v>Small</v>
      </c>
    </row>
    <row r="1524" spans="8:13" ht="15.75" customHeight="1">
      <c r="H1524" s="37">
        <v>43319</v>
      </c>
      <c r="I1524" s="6" t="s">
        <v>168</v>
      </c>
      <c r="J1524" s="6" t="s">
        <v>208</v>
      </c>
      <c r="K1524" s="6">
        <v>1</v>
      </c>
      <c r="L1524" s="6">
        <v>14.48</v>
      </c>
      <c r="M1524" s="31" t="str">
        <f t="shared" si="23"/>
        <v>Small</v>
      </c>
    </row>
    <row r="1525" spans="8:13" ht="15.75" customHeight="1">
      <c r="H1525" s="37">
        <v>43275</v>
      </c>
      <c r="I1525" s="6" t="s">
        <v>160</v>
      </c>
      <c r="J1525" s="6" t="s">
        <v>170</v>
      </c>
      <c r="K1525" s="6">
        <v>2</v>
      </c>
      <c r="L1525" s="6">
        <v>38.36</v>
      </c>
      <c r="M1525" s="31" t="str">
        <f t="shared" si="23"/>
        <v>Small</v>
      </c>
    </row>
    <row r="1526" spans="8:13" ht="15.75" customHeight="1">
      <c r="H1526" s="37">
        <v>43269</v>
      </c>
      <c r="I1526" s="6" t="s">
        <v>135</v>
      </c>
      <c r="J1526" s="6" t="s">
        <v>159</v>
      </c>
      <c r="K1526" s="6">
        <v>1</v>
      </c>
      <c r="L1526" s="6">
        <v>18.05</v>
      </c>
      <c r="M1526" s="31" t="str">
        <f t="shared" si="23"/>
        <v>Small</v>
      </c>
    </row>
    <row r="1527" spans="8:13" ht="15.75" customHeight="1">
      <c r="H1527" s="37">
        <v>43130</v>
      </c>
      <c r="I1527" s="6" t="s">
        <v>158</v>
      </c>
      <c r="J1527" s="6" t="s">
        <v>185</v>
      </c>
      <c r="K1527" s="6">
        <v>4</v>
      </c>
      <c r="L1527" s="6">
        <v>73.239999999999995</v>
      </c>
      <c r="M1527" s="31" t="str">
        <f t="shared" si="23"/>
        <v>Small</v>
      </c>
    </row>
    <row r="1528" spans="8:13" ht="15.75" customHeight="1">
      <c r="H1528" s="37">
        <v>43196</v>
      </c>
      <c r="I1528" s="6" t="s">
        <v>168</v>
      </c>
      <c r="J1528" s="6" t="s">
        <v>156</v>
      </c>
      <c r="K1528" s="6">
        <v>2</v>
      </c>
      <c r="L1528" s="6">
        <v>21.68</v>
      </c>
      <c r="M1528" s="31" t="str">
        <f t="shared" si="23"/>
        <v>Small</v>
      </c>
    </row>
    <row r="1529" spans="8:13" ht="15.75" customHeight="1">
      <c r="H1529" s="37">
        <v>43341</v>
      </c>
      <c r="I1529" s="6" t="s">
        <v>158</v>
      </c>
      <c r="J1529" s="6" t="s">
        <v>206</v>
      </c>
      <c r="K1529" s="6">
        <v>2</v>
      </c>
      <c r="L1529" s="6">
        <v>30.68</v>
      </c>
      <c r="M1529" s="31" t="str">
        <f t="shared" si="23"/>
        <v>Small</v>
      </c>
    </row>
    <row r="1530" spans="8:13" ht="15.75" customHeight="1">
      <c r="H1530" s="37">
        <v>43450</v>
      </c>
      <c r="I1530" s="6" t="s">
        <v>155</v>
      </c>
      <c r="J1530" s="6" t="s">
        <v>185</v>
      </c>
      <c r="K1530" s="6">
        <v>2</v>
      </c>
      <c r="L1530" s="6">
        <v>34.56</v>
      </c>
      <c r="M1530" s="31" t="str">
        <f t="shared" si="23"/>
        <v>Small</v>
      </c>
    </row>
    <row r="1531" spans="8:13" ht="15.75" customHeight="1">
      <c r="H1531" s="37">
        <v>43378</v>
      </c>
      <c r="I1531" s="6" t="s">
        <v>171</v>
      </c>
      <c r="J1531" s="6" t="s">
        <v>185</v>
      </c>
      <c r="K1531" s="6">
        <v>2</v>
      </c>
      <c r="L1531" s="6">
        <v>28.4</v>
      </c>
      <c r="M1531" s="31" t="str">
        <f t="shared" si="23"/>
        <v>Small</v>
      </c>
    </row>
    <row r="1532" spans="8:13" ht="15.75" customHeight="1">
      <c r="H1532" s="37">
        <v>43380</v>
      </c>
      <c r="I1532" s="6" t="s">
        <v>127</v>
      </c>
      <c r="J1532" s="6" t="s">
        <v>202</v>
      </c>
      <c r="K1532" s="6">
        <v>2</v>
      </c>
      <c r="L1532" s="6">
        <v>21.3</v>
      </c>
      <c r="M1532" s="31" t="str">
        <f t="shared" si="23"/>
        <v>Small</v>
      </c>
    </row>
    <row r="1533" spans="8:13" ht="15.75" customHeight="1">
      <c r="H1533" s="37">
        <v>43432</v>
      </c>
      <c r="I1533" s="6" t="s">
        <v>158</v>
      </c>
      <c r="J1533" s="6" t="s">
        <v>196</v>
      </c>
      <c r="K1533" s="6">
        <v>4</v>
      </c>
      <c r="L1533" s="6">
        <v>56</v>
      </c>
      <c r="M1533" s="31" t="str">
        <f t="shared" si="23"/>
        <v>Small</v>
      </c>
    </row>
    <row r="1534" spans="8:13" ht="15.75" customHeight="1">
      <c r="H1534" s="37">
        <v>43187</v>
      </c>
      <c r="I1534" s="6" t="s">
        <v>175</v>
      </c>
      <c r="J1534" s="6" t="s">
        <v>239</v>
      </c>
      <c r="K1534" s="6">
        <v>2</v>
      </c>
      <c r="L1534" s="6">
        <v>28.7</v>
      </c>
      <c r="M1534" s="31" t="str">
        <f t="shared" si="23"/>
        <v>Small</v>
      </c>
    </row>
    <row r="1535" spans="8:13" ht="15.75" customHeight="1">
      <c r="H1535" s="37">
        <v>43325</v>
      </c>
      <c r="I1535" s="6" t="s">
        <v>175</v>
      </c>
      <c r="J1535" s="6" t="s">
        <v>182</v>
      </c>
      <c r="K1535" s="6">
        <v>2</v>
      </c>
      <c r="L1535" s="6">
        <v>30.34</v>
      </c>
      <c r="M1535" s="31" t="str">
        <f t="shared" si="23"/>
        <v>Small</v>
      </c>
    </row>
    <row r="1536" spans="8:13" ht="15.75" customHeight="1">
      <c r="H1536" s="37">
        <v>43417</v>
      </c>
      <c r="I1536" s="6" t="s">
        <v>218</v>
      </c>
      <c r="J1536" s="6" t="s">
        <v>188</v>
      </c>
      <c r="K1536" s="6">
        <v>1</v>
      </c>
      <c r="L1536" s="6">
        <v>15.86</v>
      </c>
      <c r="M1536" s="31" t="str">
        <f t="shared" si="23"/>
        <v>Small</v>
      </c>
    </row>
    <row r="1537" spans="8:13" ht="15.75" customHeight="1">
      <c r="H1537" s="37">
        <v>43197</v>
      </c>
      <c r="I1537" s="6" t="s">
        <v>163</v>
      </c>
      <c r="J1537" s="6" t="s">
        <v>156</v>
      </c>
      <c r="K1537" s="6">
        <v>2</v>
      </c>
      <c r="L1537" s="6">
        <v>22.6</v>
      </c>
      <c r="M1537" s="31" t="str">
        <f t="shared" si="23"/>
        <v>Small</v>
      </c>
    </row>
    <row r="1538" spans="8:13" ht="15.75" customHeight="1">
      <c r="H1538" s="37">
        <v>43103</v>
      </c>
      <c r="I1538" s="6" t="s">
        <v>158</v>
      </c>
      <c r="J1538" s="6" t="s">
        <v>199</v>
      </c>
      <c r="K1538" s="6">
        <v>2</v>
      </c>
      <c r="L1538" s="6">
        <v>26.44</v>
      </c>
      <c r="M1538" s="31" t="str">
        <f t="shared" si="23"/>
        <v>Small</v>
      </c>
    </row>
    <row r="1539" spans="8:13" ht="15.75" customHeight="1">
      <c r="H1539" s="37">
        <v>43185</v>
      </c>
      <c r="I1539" s="6" t="s">
        <v>127</v>
      </c>
      <c r="J1539" s="6" t="s">
        <v>169</v>
      </c>
      <c r="K1539" s="6">
        <v>3</v>
      </c>
      <c r="L1539" s="6">
        <v>37.56</v>
      </c>
      <c r="M1539" s="31" t="str">
        <f t="shared" si="23"/>
        <v>Small</v>
      </c>
    </row>
    <row r="1540" spans="8:13" ht="15.75" customHeight="1">
      <c r="H1540" s="37">
        <v>43208</v>
      </c>
      <c r="I1540" s="6" t="s">
        <v>141</v>
      </c>
      <c r="J1540" s="6" t="s">
        <v>194</v>
      </c>
      <c r="K1540" s="6">
        <v>1</v>
      </c>
      <c r="L1540" s="6">
        <v>10</v>
      </c>
      <c r="M1540" s="31" t="str">
        <f t="shared" si="23"/>
        <v>Small</v>
      </c>
    </row>
    <row r="1541" spans="8:13" ht="15.75" customHeight="1">
      <c r="H1541" s="37">
        <v>43382</v>
      </c>
      <c r="I1541" s="6" t="s">
        <v>141</v>
      </c>
      <c r="J1541" s="6" t="s">
        <v>212</v>
      </c>
      <c r="K1541" s="6">
        <v>42</v>
      </c>
      <c r="L1541" s="6">
        <v>405.22</v>
      </c>
      <c r="M1541" s="31" t="str">
        <f t="shared" si="23"/>
        <v>Large</v>
      </c>
    </row>
    <row r="1542" spans="8:13" ht="15.75" customHeight="1">
      <c r="H1542" s="37">
        <v>43133</v>
      </c>
      <c r="I1542" s="6" t="s">
        <v>158</v>
      </c>
      <c r="J1542" s="6" t="s">
        <v>156</v>
      </c>
      <c r="K1542" s="6">
        <v>1</v>
      </c>
      <c r="L1542" s="6">
        <v>11.34</v>
      </c>
      <c r="M1542" s="31" t="str">
        <f t="shared" si="23"/>
        <v>Small</v>
      </c>
    </row>
    <row r="1543" spans="8:13" ht="15.75" customHeight="1">
      <c r="H1543" s="37">
        <v>43283</v>
      </c>
      <c r="I1543" s="6" t="s">
        <v>135</v>
      </c>
      <c r="J1543" s="6" t="s">
        <v>231</v>
      </c>
      <c r="K1543" s="6">
        <v>3</v>
      </c>
      <c r="L1543" s="6">
        <v>41.91</v>
      </c>
      <c r="M1543" s="31" t="str">
        <f t="shared" si="23"/>
        <v>Small</v>
      </c>
    </row>
    <row r="1544" spans="8:13" ht="15.75" customHeight="1">
      <c r="H1544" s="37">
        <v>43260</v>
      </c>
      <c r="I1544" s="6" t="s">
        <v>160</v>
      </c>
      <c r="J1544" s="6" t="s">
        <v>166</v>
      </c>
      <c r="K1544" s="6">
        <v>4</v>
      </c>
      <c r="L1544" s="6">
        <v>78.959999999999994</v>
      </c>
      <c r="M1544" s="31" t="str">
        <f t="shared" ref="M1544:M1607" si="24">IF(L1544&gt;250,"Large","Small")</f>
        <v>Small</v>
      </c>
    </row>
    <row r="1545" spans="8:13" ht="15.75" customHeight="1">
      <c r="H1545" s="37">
        <v>43183</v>
      </c>
      <c r="I1545" s="6" t="s">
        <v>168</v>
      </c>
      <c r="J1545" s="6" t="s">
        <v>170</v>
      </c>
      <c r="K1545" s="6">
        <v>3</v>
      </c>
      <c r="L1545" s="6">
        <v>50.52</v>
      </c>
      <c r="M1545" s="31" t="str">
        <f t="shared" si="24"/>
        <v>Small</v>
      </c>
    </row>
    <row r="1546" spans="8:13" ht="15.75" customHeight="1">
      <c r="H1546" s="37">
        <v>43340</v>
      </c>
      <c r="I1546" s="6" t="s">
        <v>163</v>
      </c>
      <c r="J1546" s="6" t="s">
        <v>172</v>
      </c>
      <c r="K1546" s="6">
        <v>2</v>
      </c>
      <c r="L1546" s="6">
        <v>32.78</v>
      </c>
      <c r="M1546" s="31" t="str">
        <f t="shared" si="24"/>
        <v>Small</v>
      </c>
    </row>
    <row r="1547" spans="8:13" ht="15.75" customHeight="1">
      <c r="H1547" s="37">
        <v>43323</v>
      </c>
      <c r="I1547" s="6" t="s">
        <v>216</v>
      </c>
      <c r="J1547" s="6" t="s">
        <v>181</v>
      </c>
      <c r="K1547" s="6">
        <v>2</v>
      </c>
      <c r="L1547" s="6">
        <v>33</v>
      </c>
      <c r="M1547" s="31" t="str">
        <f t="shared" si="24"/>
        <v>Small</v>
      </c>
    </row>
    <row r="1548" spans="8:13" ht="15.75" customHeight="1">
      <c r="H1548" s="37">
        <v>43158</v>
      </c>
      <c r="I1548" s="6" t="s">
        <v>198</v>
      </c>
      <c r="J1548" s="6" t="s">
        <v>228</v>
      </c>
      <c r="K1548" s="6">
        <v>2</v>
      </c>
      <c r="L1548" s="6">
        <v>22.12</v>
      </c>
      <c r="M1548" s="31" t="str">
        <f t="shared" si="24"/>
        <v>Small</v>
      </c>
    </row>
    <row r="1549" spans="8:13" ht="15.75" customHeight="1">
      <c r="H1549" s="37">
        <v>43446</v>
      </c>
      <c r="I1549" s="6" t="s">
        <v>224</v>
      </c>
      <c r="J1549" s="6" t="s">
        <v>156</v>
      </c>
      <c r="K1549" s="6">
        <v>1</v>
      </c>
      <c r="L1549" s="6">
        <v>10.17</v>
      </c>
      <c r="M1549" s="31" t="str">
        <f t="shared" si="24"/>
        <v>Small</v>
      </c>
    </row>
    <row r="1550" spans="8:13" ht="15.75" customHeight="1">
      <c r="H1550" s="37">
        <v>43373</v>
      </c>
      <c r="I1550" s="6" t="s">
        <v>155</v>
      </c>
      <c r="J1550" s="6" t="s">
        <v>156</v>
      </c>
      <c r="K1550" s="6">
        <v>1</v>
      </c>
      <c r="L1550" s="6">
        <v>18.54</v>
      </c>
      <c r="M1550" s="31" t="str">
        <f t="shared" si="24"/>
        <v>Small</v>
      </c>
    </row>
    <row r="1551" spans="8:13" ht="15.75" customHeight="1">
      <c r="H1551" s="37">
        <v>43290</v>
      </c>
      <c r="I1551" s="6" t="s">
        <v>168</v>
      </c>
      <c r="J1551" s="6" t="s">
        <v>181</v>
      </c>
      <c r="K1551" s="6">
        <v>2</v>
      </c>
      <c r="L1551" s="6">
        <v>39.700000000000003</v>
      </c>
      <c r="M1551" s="31" t="str">
        <f t="shared" si="24"/>
        <v>Small</v>
      </c>
    </row>
    <row r="1552" spans="8:13" ht="15.75" customHeight="1">
      <c r="H1552" s="37">
        <v>43164</v>
      </c>
      <c r="I1552" s="6" t="s">
        <v>198</v>
      </c>
      <c r="J1552" s="6" t="s">
        <v>208</v>
      </c>
      <c r="K1552" s="6">
        <v>2</v>
      </c>
      <c r="L1552" s="6">
        <v>24.38</v>
      </c>
      <c r="M1552" s="31" t="str">
        <f t="shared" si="24"/>
        <v>Small</v>
      </c>
    </row>
    <row r="1553" spans="8:13" ht="15.75" customHeight="1">
      <c r="H1553" s="37">
        <v>43401</v>
      </c>
      <c r="I1553" s="6" t="s">
        <v>198</v>
      </c>
      <c r="J1553" s="6" t="s">
        <v>208</v>
      </c>
      <c r="K1553" s="6">
        <v>4</v>
      </c>
      <c r="L1553" s="6">
        <v>51.16</v>
      </c>
      <c r="M1553" s="31" t="str">
        <f t="shared" si="24"/>
        <v>Small</v>
      </c>
    </row>
    <row r="1554" spans="8:13" ht="15.75" customHeight="1">
      <c r="H1554" s="37">
        <v>43304</v>
      </c>
      <c r="I1554" s="6" t="s">
        <v>141</v>
      </c>
      <c r="J1554" s="6" t="s">
        <v>156</v>
      </c>
      <c r="K1554" s="6">
        <v>72</v>
      </c>
      <c r="L1554" s="6">
        <v>379.32</v>
      </c>
      <c r="M1554" s="31" t="str">
        <f t="shared" si="24"/>
        <v>Large</v>
      </c>
    </row>
    <row r="1555" spans="8:13" ht="15.75" customHeight="1">
      <c r="H1555" s="37">
        <v>43451</v>
      </c>
      <c r="I1555" s="6" t="s">
        <v>158</v>
      </c>
      <c r="J1555" s="6" t="s">
        <v>195</v>
      </c>
      <c r="K1555" s="6">
        <v>4</v>
      </c>
      <c r="L1555" s="6">
        <v>49.16</v>
      </c>
      <c r="M1555" s="31" t="str">
        <f t="shared" si="24"/>
        <v>Small</v>
      </c>
    </row>
    <row r="1556" spans="8:13" ht="15.75" customHeight="1">
      <c r="H1556" s="37">
        <v>43199</v>
      </c>
      <c r="I1556" s="6" t="s">
        <v>141</v>
      </c>
      <c r="J1556" s="6" t="s">
        <v>231</v>
      </c>
      <c r="K1556" s="6">
        <v>6</v>
      </c>
      <c r="L1556" s="6">
        <v>102.54</v>
      </c>
      <c r="M1556" s="31" t="str">
        <f t="shared" si="24"/>
        <v>Small</v>
      </c>
    </row>
    <row r="1557" spans="8:13" ht="15.75" customHeight="1">
      <c r="H1557" s="37">
        <v>43451</v>
      </c>
      <c r="I1557" s="6" t="s">
        <v>158</v>
      </c>
      <c r="J1557" s="6" t="s">
        <v>219</v>
      </c>
      <c r="K1557" s="6">
        <v>2</v>
      </c>
      <c r="L1557" s="6">
        <v>21.34</v>
      </c>
      <c r="M1557" s="31" t="str">
        <f t="shared" si="24"/>
        <v>Small</v>
      </c>
    </row>
    <row r="1558" spans="8:13" ht="15.75" customHeight="1">
      <c r="H1558" s="37">
        <v>43445</v>
      </c>
      <c r="I1558" s="6" t="s">
        <v>218</v>
      </c>
      <c r="J1558" s="6" t="s">
        <v>185</v>
      </c>
      <c r="K1558" s="6">
        <v>2</v>
      </c>
      <c r="L1558" s="6">
        <v>26.08</v>
      </c>
      <c r="M1558" s="31" t="str">
        <f t="shared" si="24"/>
        <v>Small</v>
      </c>
    </row>
    <row r="1559" spans="8:13" ht="15.75" customHeight="1">
      <c r="H1559" s="37">
        <v>43122</v>
      </c>
      <c r="I1559" s="6" t="s">
        <v>158</v>
      </c>
      <c r="J1559" s="6" t="s">
        <v>219</v>
      </c>
      <c r="K1559" s="6">
        <v>1</v>
      </c>
      <c r="L1559" s="6">
        <v>15.11</v>
      </c>
      <c r="M1559" s="31" t="str">
        <f t="shared" si="24"/>
        <v>Small</v>
      </c>
    </row>
    <row r="1560" spans="8:13" ht="15.75" customHeight="1">
      <c r="H1560" s="37">
        <v>43431</v>
      </c>
      <c r="I1560" s="6" t="s">
        <v>168</v>
      </c>
      <c r="J1560" s="6" t="s">
        <v>181</v>
      </c>
      <c r="K1560" s="6">
        <v>3</v>
      </c>
      <c r="L1560" s="6">
        <v>33.659999999999997</v>
      </c>
      <c r="M1560" s="31" t="str">
        <f t="shared" si="24"/>
        <v>Small</v>
      </c>
    </row>
    <row r="1561" spans="8:13" ht="15.75" customHeight="1">
      <c r="H1561" s="37">
        <v>43358</v>
      </c>
      <c r="I1561" s="6" t="s">
        <v>216</v>
      </c>
      <c r="J1561" s="6" t="s">
        <v>187</v>
      </c>
      <c r="K1561" s="6">
        <v>1</v>
      </c>
      <c r="L1561" s="6">
        <v>12.3</v>
      </c>
      <c r="M1561" s="31" t="str">
        <f t="shared" si="24"/>
        <v>Small</v>
      </c>
    </row>
    <row r="1562" spans="8:13" ht="15.75" customHeight="1">
      <c r="H1562" s="37">
        <v>43451</v>
      </c>
      <c r="I1562" s="6" t="s">
        <v>158</v>
      </c>
      <c r="J1562" s="6" t="s">
        <v>222</v>
      </c>
      <c r="K1562" s="6">
        <v>2</v>
      </c>
      <c r="L1562" s="6">
        <v>36.119999999999997</v>
      </c>
      <c r="M1562" s="31" t="str">
        <f t="shared" si="24"/>
        <v>Small</v>
      </c>
    </row>
    <row r="1563" spans="8:13" ht="15.75" customHeight="1">
      <c r="H1563" s="37">
        <v>43430</v>
      </c>
      <c r="I1563" s="6" t="s">
        <v>223</v>
      </c>
      <c r="J1563" s="6" t="s">
        <v>184</v>
      </c>
      <c r="K1563" s="6">
        <v>2</v>
      </c>
      <c r="L1563" s="6">
        <v>32.46</v>
      </c>
      <c r="M1563" s="31" t="str">
        <f t="shared" si="24"/>
        <v>Small</v>
      </c>
    </row>
    <row r="1564" spans="8:13" ht="15.75" customHeight="1">
      <c r="H1564" s="37">
        <v>43284</v>
      </c>
      <c r="I1564" s="6" t="s">
        <v>200</v>
      </c>
      <c r="J1564" s="6" t="s">
        <v>232</v>
      </c>
      <c r="K1564" s="6">
        <v>2</v>
      </c>
      <c r="L1564" s="6">
        <v>23.22</v>
      </c>
      <c r="M1564" s="31" t="str">
        <f t="shared" si="24"/>
        <v>Small</v>
      </c>
    </row>
    <row r="1565" spans="8:13" ht="15.75" customHeight="1">
      <c r="H1565" s="37">
        <v>43465</v>
      </c>
      <c r="I1565" s="6" t="s">
        <v>171</v>
      </c>
      <c r="J1565" s="6" t="s">
        <v>240</v>
      </c>
      <c r="K1565" s="6">
        <v>2</v>
      </c>
      <c r="L1565" s="6">
        <v>34.619999999999997</v>
      </c>
      <c r="M1565" s="31" t="str">
        <f t="shared" si="24"/>
        <v>Small</v>
      </c>
    </row>
    <row r="1566" spans="8:13" ht="15.75" customHeight="1">
      <c r="H1566" s="37">
        <v>43413</v>
      </c>
      <c r="I1566" s="6" t="s">
        <v>141</v>
      </c>
      <c r="J1566" s="6" t="s">
        <v>241</v>
      </c>
      <c r="K1566" s="6">
        <v>40</v>
      </c>
      <c r="L1566" s="6">
        <v>492.16</v>
      </c>
      <c r="M1566" s="31" t="str">
        <f t="shared" si="24"/>
        <v>Large</v>
      </c>
    </row>
    <row r="1567" spans="8:13" ht="15.75" customHeight="1">
      <c r="H1567" s="37">
        <v>43114</v>
      </c>
      <c r="I1567" s="6" t="s">
        <v>160</v>
      </c>
      <c r="J1567" s="6" t="s">
        <v>186</v>
      </c>
      <c r="K1567" s="6">
        <v>4</v>
      </c>
      <c r="L1567" s="6">
        <v>66</v>
      </c>
      <c r="M1567" s="31" t="str">
        <f t="shared" si="24"/>
        <v>Small</v>
      </c>
    </row>
    <row r="1568" spans="8:13" ht="15.75" customHeight="1">
      <c r="H1568" s="37">
        <v>43382</v>
      </c>
      <c r="I1568" s="6" t="s">
        <v>168</v>
      </c>
      <c r="J1568" s="6" t="s">
        <v>156</v>
      </c>
      <c r="K1568" s="6">
        <v>2</v>
      </c>
      <c r="L1568" s="6">
        <v>21.3</v>
      </c>
      <c r="M1568" s="31" t="str">
        <f t="shared" si="24"/>
        <v>Small</v>
      </c>
    </row>
    <row r="1569" spans="8:13" ht="15.75" customHeight="1">
      <c r="H1569" s="37">
        <v>43301</v>
      </c>
      <c r="I1569" s="6" t="s">
        <v>141</v>
      </c>
      <c r="J1569" s="6" t="s">
        <v>232</v>
      </c>
      <c r="K1569" s="6">
        <v>1</v>
      </c>
      <c r="L1569" s="6">
        <v>15.48</v>
      </c>
      <c r="M1569" s="31" t="str">
        <f t="shared" si="24"/>
        <v>Small</v>
      </c>
    </row>
    <row r="1570" spans="8:13" ht="15.75" customHeight="1">
      <c r="H1570" s="37">
        <v>43437</v>
      </c>
      <c r="I1570" s="6" t="s">
        <v>223</v>
      </c>
      <c r="J1570" s="6" t="s">
        <v>205</v>
      </c>
      <c r="K1570" s="6">
        <v>1</v>
      </c>
      <c r="L1570" s="6">
        <v>18.829999999999998</v>
      </c>
      <c r="M1570" s="31" t="str">
        <f t="shared" si="24"/>
        <v>Small</v>
      </c>
    </row>
    <row r="1571" spans="8:13" ht="15.75" customHeight="1">
      <c r="H1571" s="37">
        <v>43317</v>
      </c>
      <c r="I1571" s="6" t="s">
        <v>175</v>
      </c>
      <c r="J1571" s="6" t="s">
        <v>156</v>
      </c>
      <c r="K1571" s="6">
        <v>4</v>
      </c>
      <c r="L1571" s="6">
        <v>55.88</v>
      </c>
      <c r="M1571" s="31" t="str">
        <f t="shared" si="24"/>
        <v>Small</v>
      </c>
    </row>
    <row r="1572" spans="8:13" ht="15.75" customHeight="1">
      <c r="H1572" s="37">
        <v>43429</v>
      </c>
      <c r="I1572" s="6" t="s">
        <v>141</v>
      </c>
      <c r="J1572" s="6" t="s">
        <v>184</v>
      </c>
      <c r="K1572" s="6">
        <v>1</v>
      </c>
      <c r="L1572" s="6">
        <v>17.32</v>
      </c>
      <c r="M1572" s="31" t="str">
        <f t="shared" si="24"/>
        <v>Small</v>
      </c>
    </row>
    <row r="1573" spans="8:13" ht="15.75" customHeight="1">
      <c r="H1573" s="37">
        <v>43244</v>
      </c>
      <c r="I1573" s="6" t="s">
        <v>165</v>
      </c>
      <c r="J1573" s="6" t="s">
        <v>228</v>
      </c>
      <c r="K1573" s="6">
        <v>1</v>
      </c>
      <c r="L1573" s="6">
        <v>11.49</v>
      </c>
      <c r="M1573" s="31" t="str">
        <f t="shared" si="24"/>
        <v>Small</v>
      </c>
    </row>
    <row r="1574" spans="8:13" ht="15.75" customHeight="1">
      <c r="H1574" s="37">
        <v>43412</v>
      </c>
      <c r="I1574" s="6" t="s">
        <v>163</v>
      </c>
      <c r="J1574" s="6" t="s">
        <v>182</v>
      </c>
      <c r="K1574" s="6">
        <v>6</v>
      </c>
      <c r="L1574" s="6">
        <v>112.27</v>
      </c>
      <c r="M1574" s="31" t="str">
        <f t="shared" si="24"/>
        <v>Small</v>
      </c>
    </row>
    <row r="1575" spans="8:13" ht="15.75" customHeight="1">
      <c r="H1575" s="37">
        <v>43150</v>
      </c>
      <c r="I1575" s="6" t="s">
        <v>135</v>
      </c>
      <c r="J1575" s="6" t="s">
        <v>237</v>
      </c>
      <c r="K1575" s="6">
        <v>2</v>
      </c>
      <c r="L1575" s="6">
        <v>21.84</v>
      </c>
      <c r="M1575" s="31" t="str">
        <f t="shared" si="24"/>
        <v>Small</v>
      </c>
    </row>
    <row r="1576" spans="8:13" ht="15.75" customHeight="1">
      <c r="H1576" s="37">
        <v>43454</v>
      </c>
      <c r="I1576" s="6" t="s">
        <v>158</v>
      </c>
      <c r="J1576" s="6" t="s">
        <v>181</v>
      </c>
      <c r="K1576" s="6">
        <v>1</v>
      </c>
      <c r="L1576" s="6">
        <v>12.32</v>
      </c>
      <c r="M1576" s="31" t="str">
        <f t="shared" si="24"/>
        <v>Small</v>
      </c>
    </row>
    <row r="1577" spans="8:13" ht="15.75" customHeight="1">
      <c r="H1577" s="37">
        <v>43335</v>
      </c>
      <c r="I1577" s="6" t="s">
        <v>163</v>
      </c>
      <c r="J1577" s="6" t="s">
        <v>159</v>
      </c>
      <c r="K1577" s="6">
        <v>1</v>
      </c>
      <c r="L1577" s="6">
        <v>17.45</v>
      </c>
      <c r="M1577" s="31" t="str">
        <f t="shared" si="24"/>
        <v>Small</v>
      </c>
    </row>
    <row r="1578" spans="8:13" ht="15.75" customHeight="1">
      <c r="H1578" s="37">
        <v>43413</v>
      </c>
      <c r="I1578" s="6" t="s">
        <v>175</v>
      </c>
      <c r="J1578" s="6" t="s">
        <v>211</v>
      </c>
      <c r="K1578" s="6">
        <v>2</v>
      </c>
      <c r="L1578" s="6">
        <v>28.38</v>
      </c>
      <c r="M1578" s="31" t="str">
        <f t="shared" si="24"/>
        <v>Small</v>
      </c>
    </row>
    <row r="1579" spans="8:13" ht="15.75" customHeight="1">
      <c r="H1579" s="37">
        <v>43208</v>
      </c>
      <c r="I1579" s="6" t="s">
        <v>198</v>
      </c>
      <c r="J1579" s="6" t="s">
        <v>170</v>
      </c>
      <c r="K1579" s="6">
        <v>1</v>
      </c>
      <c r="L1579" s="6">
        <v>17.25</v>
      </c>
      <c r="M1579" s="31" t="str">
        <f t="shared" si="24"/>
        <v>Small</v>
      </c>
    </row>
    <row r="1580" spans="8:13" ht="15.75" customHeight="1">
      <c r="H1580" s="37">
        <v>43118</v>
      </c>
      <c r="I1580" s="6" t="s">
        <v>141</v>
      </c>
      <c r="J1580" s="6" t="s">
        <v>208</v>
      </c>
      <c r="K1580" s="6">
        <v>2</v>
      </c>
      <c r="L1580" s="6">
        <v>23.54</v>
      </c>
      <c r="M1580" s="31" t="str">
        <f t="shared" si="24"/>
        <v>Small</v>
      </c>
    </row>
    <row r="1581" spans="8:13" ht="15.75" customHeight="1">
      <c r="H1581" s="37">
        <v>43465</v>
      </c>
      <c r="I1581" s="6" t="s">
        <v>175</v>
      </c>
      <c r="J1581" s="6" t="s">
        <v>156</v>
      </c>
      <c r="K1581" s="6">
        <v>2</v>
      </c>
      <c r="L1581" s="6">
        <v>33.42</v>
      </c>
      <c r="M1581" s="31" t="str">
        <f t="shared" si="24"/>
        <v>Small</v>
      </c>
    </row>
    <row r="1582" spans="8:13" ht="15.75" customHeight="1">
      <c r="H1582" s="37">
        <v>43180</v>
      </c>
      <c r="I1582" s="6" t="s">
        <v>163</v>
      </c>
      <c r="J1582" s="6" t="s">
        <v>181</v>
      </c>
      <c r="K1582" s="6">
        <v>2</v>
      </c>
      <c r="L1582" s="6">
        <v>29.98</v>
      </c>
      <c r="M1582" s="31" t="str">
        <f t="shared" si="24"/>
        <v>Small</v>
      </c>
    </row>
    <row r="1583" spans="8:13" ht="15.75" customHeight="1">
      <c r="H1583" s="37">
        <v>43155</v>
      </c>
      <c r="I1583" s="6" t="s">
        <v>175</v>
      </c>
      <c r="J1583" s="6" t="s">
        <v>187</v>
      </c>
      <c r="K1583" s="6">
        <v>2</v>
      </c>
      <c r="L1583" s="6">
        <v>38.64</v>
      </c>
      <c r="M1583" s="31" t="str">
        <f t="shared" si="24"/>
        <v>Small</v>
      </c>
    </row>
    <row r="1584" spans="8:13" ht="15.75" customHeight="1">
      <c r="H1584" s="37">
        <v>43241</v>
      </c>
      <c r="I1584" s="6" t="s">
        <v>141</v>
      </c>
      <c r="J1584" s="6" t="s">
        <v>185</v>
      </c>
      <c r="K1584" s="6">
        <v>1</v>
      </c>
      <c r="L1584" s="6">
        <v>12.62</v>
      </c>
      <c r="M1584" s="31" t="str">
        <f t="shared" si="24"/>
        <v>Small</v>
      </c>
    </row>
    <row r="1585" spans="8:13" ht="15.75" customHeight="1">
      <c r="H1585" s="37">
        <v>43270</v>
      </c>
      <c r="I1585" s="6" t="s">
        <v>175</v>
      </c>
      <c r="J1585" s="6" t="s">
        <v>217</v>
      </c>
      <c r="K1585" s="6">
        <v>3</v>
      </c>
      <c r="L1585" s="6">
        <v>34.770000000000003</v>
      </c>
      <c r="M1585" s="31" t="str">
        <f t="shared" si="24"/>
        <v>Small</v>
      </c>
    </row>
    <row r="1586" spans="8:13" ht="15.75" customHeight="1">
      <c r="H1586" s="37">
        <v>43113</v>
      </c>
      <c r="I1586" s="6" t="s">
        <v>141</v>
      </c>
      <c r="J1586" s="6" t="s">
        <v>212</v>
      </c>
      <c r="K1586" s="6">
        <v>2</v>
      </c>
      <c r="L1586" s="6">
        <v>32.659999999999997</v>
      </c>
      <c r="M1586" s="31" t="str">
        <f t="shared" si="24"/>
        <v>Small</v>
      </c>
    </row>
    <row r="1587" spans="8:13" ht="15.75" customHeight="1">
      <c r="H1587" s="37">
        <v>43408</v>
      </c>
      <c r="I1587" s="6" t="s">
        <v>160</v>
      </c>
      <c r="J1587" s="6" t="s">
        <v>192</v>
      </c>
      <c r="K1587" s="6">
        <v>1</v>
      </c>
      <c r="L1587" s="6">
        <v>19.68</v>
      </c>
      <c r="M1587" s="31" t="str">
        <f t="shared" si="24"/>
        <v>Small</v>
      </c>
    </row>
    <row r="1588" spans="8:13" ht="15.75" customHeight="1">
      <c r="H1588" s="37">
        <v>43421</v>
      </c>
      <c r="I1588" s="6" t="s">
        <v>193</v>
      </c>
      <c r="J1588" s="6" t="s">
        <v>185</v>
      </c>
      <c r="K1588" s="6">
        <v>59</v>
      </c>
      <c r="L1588" s="6">
        <v>340.92</v>
      </c>
      <c r="M1588" s="31" t="str">
        <f t="shared" si="24"/>
        <v>Large</v>
      </c>
    </row>
    <row r="1589" spans="8:13" ht="15.75" customHeight="1">
      <c r="H1589" s="37">
        <v>43128</v>
      </c>
      <c r="I1589" s="6" t="s">
        <v>175</v>
      </c>
      <c r="J1589" s="6" t="s">
        <v>187</v>
      </c>
      <c r="K1589" s="6">
        <v>3</v>
      </c>
      <c r="L1589" s="6">
        <v>34.979999999999997</v>
      </c>
      <c r="M1589" s="31" t="str">
        <f t="shared" si="24"/>
        <v>Small</v>
      </c>
    </row>
    <row r="1590" spans="8:13" ht="15.75" customHeight="1">
      <c r="H1590" s="37">
        <v>43170</v>
      </c>
      <c r="I1590" s="6" t="s">
        <v>168</v>
      </c>
      <c r="J1590" s="6" t="s">
        <v>156</v>
      </c>
      <c r="K1590" s="6">
        <v>1</v>
      </c>
      <c r="L1590" s="6">
        <v>15.17</v>
      </c>
      <c r="M1590" s="31" t="str">
        <f t="shared" si="24"/>
        <v>Small</v>
      </c>
    </row>
    <row r="1591" spans="8:13" ht="15.75" customHeight="1">
      <c r="H1591" s="37">
        <v>43406</v>
      </c>
      <c r="I1591" s="6" t="s">
        <v>135</v>
      </c>
      <c r="J1591" s="6" t="s">
        <v>185</v>
      </c>
      <c r="K1591" s="6">
        <v>3</v>
      </c>
      <c r="L1591" s="6">
        <v>35.1</v>
      </c>
      <c r="M1591" s="31" t="str">
        <f t="shared" si="24"/>
        <v>Small</v>
      </c>
    </row>
    <row r="1592" spans="8:13" ht="15.75" customHeight="1">
      <c r="H1592" s="37">
        <v>43441</v>
      </c>
      <c r="I1592" s="6" t="s">
        <v>201</v>
      </c>
      <c r="J1592" s="6" t="s">
        <v>156</v>
      </c>
      <c r="K1592" s="6">
        <v>4</v>
      </c>
      <c r="L1592" s="6">
        <v>74.08</v>
      </c>
      <c r="M1592" s="31" t="str">
        <f t="shared" si="24"/>
        <v>Small</v>
      </c>
    </row>
    <row r="1593" spans="8:13" ht="15.75" customHeight="1">
      <c r="H1593" s="37">
        <v>43284</v>
      </c>
      <c r="I1593" s="6" t="s">
        <v>163</v>
      </c>
      <c r="J1593" s="6" t="s">
        <v>156</v>
      </c>
      <c r="K1593" s="6">
        <v>4</v>
      </c>
      <c r="L1593" s="6">
        <v>50.72</v>
      </c>
      <c r="M1593" s="31" t="str">
        <f t="shared" si="24"/>
        <v>Small</v>
      </c>
    </row>
    <row r="1594" spans="8:13" ht="15.75" customHeight="1">
      <c r="H1594" s="37">
        <v>43462</v>
      </c>
      <c r="I1594" s="6" t="s">
        <v>200</v>
      </c>
      <c r="J1594" s="6" t="s">
        <v>156</v>
      </c>
      <c r="K1594" s="6">
        <v>1</v>
      </c>
      <c r="L1594" s="6">
        <v>15.19</v>
      </c>
      <c r="M1594" s="31" t="str">
        <f t="shared" si="24"/>
        <v>Small</v>
      </c>
    </row>
    <row r="1595" spans="8:13" ht="15.75" customHeight="1">
      <c r="H1595" s="37">
        <v>43154</v>
      </c>
      <c r="I1595" s="6" t="s">
        <v>141</v>
      </c>
      <c r="J1595" s="6" t="s">
        <v>185</v>
      </c>
      <c r="K1595" s="6">
        <v>2</v>
      </c>
      <c r="L1595" s="6">
        <v>24.3</v>
      </c>
      <c r="M1595" s="31" t="str">
        <f t="shared" si="24"/>
        <v>Small</v>
      </c>
    </row>
    <row r="1596" spans="8:13" ht="15.75" customHeight="1">
      <c r="H1596" s="37">
        <v>43434</v>
      </c>
      <c r="I1596" s="6" t="s">
        <v>160</v>
      </c>
      <c r="J1596" s="6" t="s">
        <v>210</v>
      </c>
      <c r="K1596" s="6">
        <v>2</v>
      </c>
      <c r="L1596" s="6">
        <v>23.82</v>
      </c>
      <c r="M1596" s="31" t="str">
        <f t="shared" si="24"/>
        <v>Small</v>
      </c>
    </row>
    <row r="1597" spans="8:13" ht="15.75" customHeight="1">
      <c r="H1597" s="37">
        <v>43273</v>
      </c>
      <c r="I1597" s="6" t="s">
        <v>158</v>
      </c>
      <c r="J1597" s="6" t="s">
        <v>185</v>
      </c>
      <c r="K1597" s="6">
        <v>2</v>
      </c>
      <c r="L1597" s="6">
        <v>22.06</v>
      </c>
      <c r="M1597" s="31" t="str">
        <f t="shared" si="24"/>
        <v>Small</v>
      </c>
    </row>
    <row r="1598" spans="8:13" ht="15.75" customHeight="1">
      <c r="H1598" s="37">
        <v>43413</v>
      </c>
      <c r="I1598" s="6" t="s">
        <v>218</v>
      </c>
      <c r="J1598" s="6" t="s">
        <v>173</v>
      </c>
      <c r="K1598" s="6">
        <v>1</v>
      </c>
      <c r="L1598" s="6">
        <v>16.420000000000002</v>
      </c>
      <c r="M1598" s="31" t="str">
        <f t="shared" si="24"/>
        <v>Small</v>
      </c>
    </row>
    <row r="1599" spans="8:13" ht="15.75" customHeight="1">
      <c r="H1599" s="37">
        <v>43277</v>
      </c>
      <c r="I1599" s="6" t="s">
        <v>158</v>
      </c>
      <c r="J1599" s="6" t="s">
        <v>208</v>
      </c>
      <c r="K1599" s="6">
        <v>2</v>
      </c>
      <c r="L1599" s="6">
        <v>33.22</v>
      </c>
      <c r="M1599" s="31" t="str">
        <f t="shared" si="24"/>
        <v>Small</v>
      </c>
    </row>
    <row r="1600" spans="8:13" ht="15.75" customHeight="1">
      <c r="H1600" s="37">
        <v>43428</v>
      </c>
      <c r="I1600" s="6" t="s">
        <v>163</v>
      </c>
      <c r="J1600" s="6" t="s">
        <v>203</v>
      </c>
      <c r="K1600" s="6">
        <v>54</v>
      </c>
      <c r="L1600" s="6">
        <v>329.99</v>
      </c>
      <c r="M1600" s="31" t="str">
        <f t="shared" si="24"/>
        <v>Large</v>
      </c>
    </row>
    <row r="1601" spans="8:13" ht="15.75" customHeight="1">
      <c r="H1601" s="37">
        <v>43306</v>
      </c>
      <c r="I1601" s="6" t="s">
        <v>175</v>
      </c>
      <c r="J1601" s="6" t="s">
        <v>185</v>
      </c>
      <c r="K1601" s="6">
        <v>4</v>
      </c>
      <c r="L1601" s="6">
        <v>50.56</v>
      </c>
      <c r="M1601" s="31" t="str">
        <f t="shared" si="24"/>
        <v>Small</v>
      </c>
    </row>
    <row r="1602" spans="8:13" ht="15.75" customHeight="1">
      <c r="H1602" s="37">
        <v>43442</v>
      </c>
      <c r="I1602" s="6" t="s">
        <v>135</v>
      </c>
      <c r="J1602" s="6" t="s">
        <v>156</v>
      </c>
      <c r="K1602" s="6">
        <v>1</v>
      </c>
      <c r="L1602" s="6">
        <v>13.62</v>
      </c>
      <c r="M1602" s="31" t="str">
        <f t="shared" si="24"/>
        <v>Small</v>
      </c>
    </row>
    <row r="1603" spans="8:13" ht="15.75" customHeight="1">
      <c r="H1603" s="37">
        <v>43431</v>
      </c>
      <c r="I1603" s="6" t="s">
        <v>160</v>
      </c>
      <c r="J1603" s="6" t="s">
        <v>217</v>
      </c>
      <c r="K1603" s="6">
        <v>1</v>
      </c>
      <c r="L1603" s="6">
        <v>15.27</v>
      </c>
      <c r="M1603" s="31" t="str">
        <f t="shared" si="24"/>
        <v>Small</v>
      </c>
    </row>
    <row r="1604" spans="8:13" ht="15.75" customHeight="1">
      <c r="H1604" s="37">
        <v>43163</v>
      </c>
      <c r="I1604" s="6" t="s">
        <v>158</v>
      </c>
      <c r="J1604" s="6" t="s">
        <v>182</v>
      </c>
      <c r="K1604" s="6">
        <v>1</v>
      </c>
      <c r="L1604" s="6">
        <v>11.97</v>
      </c>
      <c r="M1604" s="31" t="str">
        <f t="shared" si="24"/>
        <v>Small</v>
      </c>
    </row>
    <row r="1605" spans="8:13" ht="15.75" customHeight="1">
      <c r="H1605" s="37">
        <v>43327</v>
      </c>
      <c r="I1605" s="6" t="s">
        <v>135</v>
      </c>
      <c r="J1605" s="6" t="s">
        <v>169</v>
      </c>
      <c r="K1605" s="6">
        <v>4</v>
      </c>
      <c r="L1605" s="6">
        <v>43.88</v>
      </c>
      <c r="M1605" s="31" t="str">
        <f t="shared" si="24"/>
        <v>Small</v>
      </c>
    </row>
    <row r="1606" spans="8:13" ht="15.75" customHeight="1">
      <c r="H1606" s="37">
        <v>43274</v>
      </c>
      <c r="I1606" s="6" t="s">
        <v>201</v>
      </c>
      <c r="J1606" s="6" t="s">
        <v>183</v>
      </c>
      <c r="K1606" s="6">
        <v>4</v>
      </c>
      <c r="L1606" s="6">
        <v>47.6</v>
      </c>
      <c r="M1606" s="31" t="str">
        <f t="shared" si="24"/>
        <v>Small</v>
      </c>
    </row>
    <row r="1607" spans="8:13" ht="15.75" customHeight="1">
      <c r="H1607" s="37">
        <v>43456</v>
      </c>
      <c r="I1607" s="6" t="s">
        <v>200</v>
      </c>
      <c r="J1607" s="6" t="s">
        <v>202</v>
      </c>
      <c r="K1607" s="6">
        <v>1</v>
      </c>
      <c r="L1607" s="6">
        <v>12.03</v>
      </c>
      <c r="M1607" s="31" t="str">
        <f t="shared" si="24"/>
        <v>Small</v>
      </c>
    </row>
    <row r="1608" spans="8:13" ht="15.75" customHeight="1">
      <c r="H1608" s="37">
        <v>43161</v>
      </c>
      <c r="I1608" s="6" t="s">
        <v>193</v>
      </c>
      <c r="J1608" s="6" t="s">
        <v>183</v>
      </c>
      <c r="K1608" s="6">
        <v>2</v>
      </c>
      <c r="L1608" s="6">
        <v>28.08</v>
      </c>
      <c r="M1608" s="31" t="str">
        <f t="shared" ref="M1608:M1671" si="25">IF(L1608&gt;250,"Large","Small")</f>
        <v>Small</v>
      </c>
    </row>
    <row r="1609" spans="8:13" ht="15.75" customHeight="1">
      <c r="H1609" s="37">
        <v>43325</v>
      </c>
      <c r="I1609" s="6" t="s">
        <v>135</v>
      </c>
      <c r="J1609" s="6" t="s">
        <v>156</v>
      </c>
      <c r="K1609" s="6">
        <v>2</v>
      </c>
      <c r="L1609" s="6">
        <v>29.48</v>
      </c>
      <c r="M1609" s="31" t="str">
        <f t="shared" si="25"/>
        <v>Small</v>
      </c>
    </row>
    <row r="1610" spans="8:13" ht="15.75" customHeight="1">
      <c r="H1610" s="37">
        <v>43152</v>
      </c>
      <c r="I1610" s="6" t="s">
        <v>200</v>
      </c>
      <c r="J1610" s="6" t="s">
        <v>156</v>
      </c>
      <c r="K1610" s="6">
        <v>36</v>
      </c>
      <c r="L1610" s="6">
        <v>405.22</v>
      </c>
      <c r="M1610" s="31" t="str">
        <f t="shared" si="25"/>
        <v>Large</v>
      </c>
    </row>
    <row r="1611" spans="8:13" ht="15.75" customHeight="1">
      <c r="H1611" s="37">
        <v>43109</v>
      </c>
      <c r="I1611" s="6" t="s">
        <v>168</v>
      </c>
      <c r="J1611" s="6" t="s">
        <v>212</v>
      </c>
      <c r="K1611" s="6">
        <v>2</v>
      </c>
      <c r="L1611" s="6">
        <v>38.840000000000003</v>
      </c>
      <c r="M1611" s="31" t="str">
        <f t="shared" si="25"/>
        <v>Small</v>
      </c>
    </row>
    <row r="1612" spans="8:13" ht="15.75" customHeight="1">
      <c r="H1612" s="37">
        <v>43188</v>
      </c>
      <c r="I1612" s="6" t="s">
        <v>201</v>
      </c>
      <c r="J1612" s="6" t="s">
        <v>156</v>
      </c>
      <c r="K1612" s="6">
        <v>3</v>
      </c>
      <c r="L1612" s="6">
        <v>37.229999999999997</v>
      </c>
      <c r="M1612" s="31" t="str">
        <f t="shared" si="25"/>
        <v>Small</v>
      </c>
    </row>
    <row r="1613" spans="8:13" ht="15.75" customHeight="1">
      <c r="H1613" s="37">
        <v>43142</v>
      </c>
      <c r="I1613" s="6" t="s">
        <v>216</v>
      </c>
      <c r="J1613" s="6" t="s">
        <v>169</v>
      </c>
      <c r="K1613" s="6">
        <v>2</v>
      </c>
      <c r="L1613" s="6">
        <v>23.2</v>
      </c>
      <c r="M1613" s="31" t="str">
        <f t="shared" si="25"/>
        <v>Small</v>
      </c>
    </row>
    <row r="1614" spans="8:13" ht="15.75" customHeight="1">
      <c r="H1614" s="37">
        <v>43142</v>
      </c>
      <c r="I1614" s="6" t="s">
        <v>168</v>
      </c>
      <c r="J1614" s="6" t="s">
        <v>209</v>
      </c>
      <c r="K1614" s="6">
        <v>1</v>
      </c>
      <c r="L1614" s="6">
        <v>14.59</v>
      </c>
      <c r="M1614" s="31" t="str">
        <f t="shared" si="25"/>
        <v>Small</v>
      </c>
    </row>
    <row r="1615" spans="8:13" ht="15.75" customHeight="1">
      <c r="H1615" s="37">
        <v>43253</v>
      </c>
      <c r="I1615" s="6" t="s">
        <v>158</v>
      </c>
      <c r="J1615" s="6" t="s">
        <v>213</v>
      </c>
      <c r="K1615" s="6">
        <v>2</v>
      </c>
      <c r="L1615" s="6">
        <v>20.92</v>
      </c>
      <c r="M1615" s="31" t="str">
        <f t="shared" si="25"/>
        <v>Small</v>
      </c>
    </row>
    <row r="1616" spans="8:13" ht="15.75" customHeight="1">
      <c r="H1616" s="37">
        <v>43446</v>
      </c>
      <c r="I1616" s="6" t="s">
        <v>135</v>
      </c>
      <c r="J1616" s="6" t="s">
        <v>161</v>
      </c>
      <c r="K1616" s="6">
        <v>3</v>
      </c>
      <c r="L1616" s="6">
        <v>45.78</v>
      </c>
      <c r="M1616" s="31" t="str">
        <f t="shared" si="25"/>
        <v>Small</v>
      </c>
    </row>
    <row r="1617" spans="8:13" ht="15.75" customHeight="1">
      <c r="H1617" s="37">
        <v>43124</v>
      </c>
      <c r="I1617" s="6" t="s">
        <v>198</v>
      </c>
      <c r="J1617" s="6" t="s">
        <v>211</v>
      </c>
      <c r="K1617" s="6">
        <v>2</v>
      </c>
      <c r="L1617" s="6">
        <v>30.3</v>
      </c>
      <c r="M1617" s="31" t="str">
        <f t="shared" si="25"/>
        <v>Small</v>
      </c>
    </row>
    <row r="1618" spans="8:13" ht="15.75" customHeight="1">
      <c r="H1618" s="37">
        <v>43400</v>
      </c>
      <c r="I1618" s="6" t="s">
        <v>160</v>
      </c>
      <c r="J1618" s="6" t="s">
        <v>156</v>
      </c>
      <c r="K1618" s="6">
        <v>2</v>
      </c>
      <c r="L1618" s="6">
        <v>29.52</v>
      </c>
      <c r="M1618" s="31" t="str">
        <f t="shared" si="25"/>
        <v>Small</v>
      </c>
    </row>
    <row r="1619" spans="8:13" ht="15.75" customHeight="1">
      <c r="H1619" s="37">
        <v>43336</v>
      </c>
      <c r="I1619" s="6" t="s">
        <v>198</v>
      </c>
      <c r="J1619" s="6" t="s">
        <v>185</v>
      </c>
      <c r="K1619" s="6">
        <v>1</v>
      </c>
      <c r="L1619" s="6">
        <v>19.43</v>
      </c>
      <c r="M1619" s="31" t="str">
        <f t="shared" si="25"/>
        <v>Small</v>
      </c>
    </row>
    <row r="1620" spans="8:13" ht="15.75" customHeight="1">
      <c r="H1620" s="37">
        <v>43346</v>
      </c>
      <c r="I1620" s="6" t="s">
        <v>141</v>
      </c>
      <c r="J1620" s="6" t="s">
        <v>229</v>
      </c>
      <c r="K1620" s="6">
        <v>5</v>
      </c>
      <c r="L1620" s="6">
        <v>74.3</v>
      </c>
      <c r="M1620" s="31" t="str">
        <f t="shared" si="25"/>
        <v>Small</v>
      </c>
    </row>
    <row r="1621" spans="8:13" ht="15.75" customHeight="1">
      <c r="H1621" s="37">
        <v>43105</v>
      </c>
      <c r="I1621" s="6" t="s">
        <v>158</v>
      </c>
      <c r="J1621" s="6" t="s">
        <v>184</v>
      </c>
      <c r="K1621" s="6">
        <v>72</v>
      </c>
      <c r="L1621" s="6">
        <v>531.88</v>
      </c>
      <c r="M1621" s="31" t="str">
        <f t="shared" si="25"/>
        <v>Large</v>
      </c>
    </row>
    <row r="1622" spans="8:13" ht="15.75" customHeight="1">
      <c r="H1622" s="37">
        <v>43435</v>
      </c>
      <c r="I1622" s="6" t="s">
        <v>138</v>
      </c>
      <c r="J1622" s="6" t="s">
        <v>156</v>
      </c>
      <c r="K1622" s="6">
        <v>1</v>
      </c>
      <c r="L1622" s="6">
        <v>12.88</v>
      </c>
      <c r="M1622" s="31" t="str">
        <f t="shared" si="25"/>
        <v>Small</v>
      </c>
    </row>
    <row r="1623" spans="8:13" ht="15.75" customHeight="1">
      <c r="H1623" s="37">
        <v>43103</v>
      </c>
      <c r="I1623" s="6" t="s">
        <v>168</v>
      </c>
      <c r="J1623" s="6" t="s">
        <v>157</v>
      </c>
      <c r="K1623" s="6">
        <v>2</v>
      </c>
      <c r="L1623" s="6">
        <v>26.8</v>
      </c>
      <c r="M1623" s="31" t="str">
        <f t="shared" si="25"/>
        <v>Small</v>
      </c>
    </row>
    <row r="1624" spans="8:13" ht="15.75" customHeight="1">
      <c r="H1624" s="37">
        <v>43325</v>
      </c>
      <c r="I1624" s="6" t="s">
        <v>158</v>
      </c>
      <c r="J1624" s="6" t="s">
        <v>180</v>
      </c>
      <c r="K1624" s="6">
        <v>1</v>
      </c>
      <c r="L1624" s="6">
        <v>10.75</v>
      </c>
      <c r="M1624" s="31" t="str">
        <f t="shared" si="25"/>
        <v>Small</v>
      </c>
    </row>
    <row r="1625" spans="8:13" ht="15.75" customHeight="1">
      <c r="H1625" s="37">
        <v>43159</v>
      </c>
      <c r="I1625" s="6" t="s">
        <v>141</v>
      </c>
      <c r="J1625" s="6" t="s">
        <v>191</v>
      </c>
      <c r="K1625" s="6">
        <v>1</v>
      </c>
      <c r="L1625" s="6">
        <v>15.06</v>
      </c>
      <c r="M1625" s="31" t="str">
        <f t="shared" si="25"/>
        <v>Small</v>
      </c>
    </row>
    <row r="1626" spans="8:13" ht="15.75" customHeight="1">
      <c r="H1626" s="37">
        <v>43420</v>
      </c>
      <c r="I1626" s="6" t="s">
        <v>163</v>
      </c>
      <c r="J1626" s="6" t="s">
        <v>174</v>
      </c>
      <c r="K1626" s="6">
        <v>1</v>
      </c>
      <c r="L1626" s="6">
        <v>14.13</v>
      </c>
      <c r="M1626" s="31" t="str">
        <f t="shared" si="25"/>
        <v>Small</v>
      </c>
    </row>
    <row r="1627" spans="8:13" ht="15.75" customHeight="1">
      <c r="H1627" s="37">
        <v>43420</v>
      </c>
      <c r="I1627" s="6" t="s">
        <v>163</v>
      </c>
      <c r="J1627" s="6" t="s">
        <v>156</v>
      </c>
      <c r="K1627" s="6">
        <v>1</v>
      </c>
      <c r="L1627" s="6">
        <v>11.77</v>
      </c>
      <c r="M1627" s="31" t="str">
        <f t="shared" si="25"/>
        <v>Small</v>
      </c>
    </row>
    <row r="1628" spans="8:13" ht="15.75" customHeight="1">
      <c r="H1628" s="37">
        <v>43410</v>
      </c>
      <c r="I1628" s="6" t="s">
        <v>158</v>
      </c>
      <c r="J1628" s="6" t="s">
        <v>156</v>
      </c>
      <c r="K1628" s="6">
        <v>1</v>
      </c>
      <c r="L1628" s="6">
        <v>10.51</v>
      </c>
      <c r="M1628" s="31" t="str">
        <f t="shared" si="25"/>
        <v>Small</v>
      </c>
    </row>
    <row r="1629" spans="8:13" ht="15.75" customHeight="1">
      <c r="H1629" s="37">
        <v>43450</v>
      </c>
      <c r="I1629" s="6" t="s">
        <v>201</v>
      </c>
      <c r="J1629" s="6" t="s">
        <v>217</v>
      </c>
      <c r="K1629" s="6">
        <v>30</v>
      </c>
      <c r="L1629" s="6">
        <v>325.37</v>
      </c>
      <c r="M1629" s="31" t="str">
        <f t="shared" si="25"/>
        <v>Large</v>
      </c>
    </row>
    <row r="1630" spans="8:13" ht="15.75" customHeight="1">
      <c r="H1630" s="37">
        <v>43464</v>
      </c>
      <c r="I1630" s="6" t="s">
        <v>177</v>
      </c>
      <c r="J1630" s="6" t="s">
        <v>161</v>
      </c>
      <c r="K1630" s="6">
        <v>3</v>
      </c>
      <c r="L1630" s="6">
        <v>33.81</v>
      </c>
      <c r="M1630" s="31" t="str">
        <f t="shared" si="25"/>
        <v>Small</v>
      </c>
    </row>
    <row r="1631" spans="8:13" ht="15.75" customHeight="1">
      <c r="H1631" s="37">
        <v>43168</v>
      </c>
      <c r="I1631" s="6" t="s">
        <v>158</v>
      </c>
      <c r="J1631" s="6" t="s">
        <v>208</v>
      </c>
      <c r="K1631" s="6">
        <v>6</v>
      </c>
      <c r="L1631" s="6">
        <v>118.32</v>
      </c>
      <c r="M1631" s="31" t="str">
        <f t="shared" si="25"/>
        <v>Small</v>
      </c>
    </row>
    <row r="1632" spans="8:13" ht="15.75" customHeight="1">
      <c r="H1632" s="37">
        <v>43419</v>
      </c>
      <c r="I1632" s="6" t="s">
        <v>141</v>
      </c>
      <c r="J1632" s="6" t="s">
        <v>185</v>
      </c>
      <c r="K1632" s="6">
        <v>1</v>
      </c>
      <c r="L1632" s="6">
        <v>11.59</v>
      </c>
      <c r="M1632" s="31" t="str">
        <f t="shared" si="25"/>
        <v>Small</v>
      </c>
    </row>
    <row r="1633" spans="8:13" ht="15.75" customHeight="1">
      <c r="H1633" s="37">
        <v>43420</v>
      </c>
      <c r="I1633" s="6" t="s">
        <v>216</v>
      </c>
      <c r="J1633" s="6" t="s">
        <v>162</v>
      </c>
      <c r="K1633" s="6">
        <v>2</v>
      </c>
      <c r="L1633" s="6">
        <v>24.62</v>
      </c>
      <c r="M1633" s="31" t="str">
        <f t="shared" si="25"/>
        <v>Small</v>
      </c>
    </row>
    <row r="1634" spans="8:13" ht="15.75" customHeight="1">
      <c r="H1634" s="37">
        <v>43347</v>
      </c>
      <c r="I1634" s="6" t="s">
        <v>218</v>
      </c>
      <c r="J1634" s="6" t="s">
        <v>161</v>
      </c>
      <c r="K1634" s="6">
        <v>3</v>
      </c>
      <c r="L1634" s="6">
        <v>39.69</v>
      </c>
      <c r="M1634" s="31" t="str">
        <f t="shared" si="25"/>
        <v>Small</v>
      </c>
    </row>
    <row r="1635" spans="8:13" ht="15.75" customHeight="1">
      <c r="H1635" s="37">
        <v>43388</v>
      </c>
      <c r="I1635" s="6" t="s">
        <v>190</v>
      </c>
      <c r="J1635" s="6" t="s">
        <v>235</v>
      </c>
      <c r="K1635" s="6">
        <v>4</v>
      </c>
      <c r="L1635" s="6">
        <v>43.6</v>
      </c>
      <c r="M1635" s="31" t="str">
        <f t="shared" si="25"/>
        <v>Small</v>
      </c>
    </row>
    <row r="1636" spans="8:13" ht="15.75" customHeight="1">
      <c r="H1636" s="37">
        <v>43449</v>
      </c>
      <c r="I1636" s="6" t="s">
        <v>158</v>
      </c>
      <c r="J1636" s="6" t="s">
        <v>164</v>
      </c>
      <c r="K1636" s="6">
        <v>2</v>
      </c>
      <c r="L1636" s="6">
        <v>26</v>
      </c>
      <c r="M1636" s="31" t="str">
        <f t="shared" si="25"/>
        <v>Small</v>
      </c>
    </row>
    <row r="1637" spans="8:13" ht="15.75" customHeight="1">
      <c r="H1637" s="37">
        <v>43452</v>
      </c>
      <c r="I1637" s="6" t="s">
        <v>158</v>
      </c>
      <c r="J1637" s="6" t="s">
        <v>211</v>
      </c>
      <c r="K1637" s="6">
        <v>1</v>
      </c>
      <c r="L1637" s="6">
        <v>16.75</v>
      </c>
      <c r="M1637" s="31" t="str">
        <f t="shared" si="25"/>
        <v>Small</v>
      </c>
    </row>
    <row r="1638" spans="8:13" ht="15.75" customHeight="1">
      <c r="H1638" s="37">
        <v>43379</v>
      </c>
      <c r="I1638" s="6" t="s">
        <v>158</v>
      </c>
      <c r="J1638" s="6" t="s">
        <v>156</v>
      </c>
      <c r="K1638" s="6">
        <v>1</v>
      </c>
      <c r="L1638" s="6">
        <v>15.54</v>
      </c>
      <c r="M1638" s="31" t="str">
        <f t="shared" si="25"/>
        <v>Small</v>
      </c>
    </row>
    <row r="1639" spans="8:13" ht="15.75" customHeight="1">
      <c r="H1639" s="37">
        <v>43446</v>
      </c>
      <c r="I1639" s="6" t="s">
        <v>168</v>
      </c>
      <c r="J1639" s="6" t="s">
        <v>234</v>
      </c>
      <c r="K1639" s="6">
        <v>2</v>
      </c>
      <c r="L1639" s="6">
        <v>30.38</v>
      </c>
      <c r="M1639" s="31" t="str">
        <f t="shared" si="25"/>
        <v>Small</v>
      </c>
    </row>
    <row r="1640" spans="8:13" ht="15.75" customHeight="1">
      <c r="H1640" s="37">
        <v>43431</v>
      </c>
      <c r="I1640" s="6" t="s">
        <v>218</v>
      </c>
      <c r="J1640" s="6" t="s">
        <v>156</v>
      </c>
      <c r="K1640" s="6">
        <v>64</v>
      </c>
      <c r="L1640" s="6">
        <v>366.68</v>
      </c>
      <c r="M1640" s="31" t="str">
        <f t="shared" si="25"/>
        <v>Large</v>
      </c>
    </row>
    <row r="1641" spans="8:13" ht="15.75" customHeight="1">
      <c r="H1641" s="37">
        <v>43455</v>
      </c>
      <c r="I1641" s="6" t="s">
        <v>158</v>
      </c>
      <c r="J1641" s="6" t="s">
        <v>210</v>
      </c>
      <c r="K1641" s="6">
        <v>42</v>
      </c>
      <c r="L1641" s="6">
        <v>330.97</v>
      </c>
      <c r="M1641" s="31" t="str">
        <f t="shared" si="25"/>
        <v>Large</v>
      </c>
    </row>
    <row r="1642" spans="8:13" ht="15.75" customHeight="1">
      <c r="H1642" s="37">
        <v>43359</v>
      </c>
      <c r="I1642" s="6" t="s">
        <v>224</v>
      </c>
      <c r="J1642" s="6" t="s">
        <v>156</v>
      </c>
      <c r="K1642" s="6">
        <v>2</v>
      </c>
      <c r="L1642" s="6">
        <v>20.82</v>
      </c>
      <c r="M1642" s="31" t="str">
        <f t="shared" si="25"/>
        <v>Small</v>
      </c>
    </row>
    <row r="1643" spans="8:13" ht="15.75" customHeight="1">
      <c r="H1643" s="37">
        <v>43382</v>
      </c>
      <c r="I1643" s="6" t="s">
        <v>135</v>
      </c>
      <c r="J1643" s="6" t="s">
        <v>237</v>
      </c>
      <c r="K1643" s="6">
        <v>4</v>
      </c>
      <c r="L1643" s="6">
        <v>49.12</v>
      </c>
      <c r="M1643" s="31" t="str">
        <f t="shared" si="25"/>
        <v>Small</v>
      </c>
    </row>
    <row r="1644" spans="8:13" ht="15.75" customHeight="1">
      <c r="H1644" s="37">
        <v>43263</v>
      </c>
      <c r="I1644" s="6" t="s">
        <v>163</v>
      </c>
      <c r="J1644" s="6" t="s">
        <v>156</v>
      </c>
      <c r="K1644" s="6">
        <v>61</v>
      </c>
      <c r="L1644" s="6">
        <v>631.4</v>
      </c>
      <c r="M1644" s="31" t="str">
        <f t="shared" si="25"/>
        <v>Large</v>
      </c>
    </row>
    <row r="1645" spans="8:13" ht="15.75" customHeight="1">
      <c r="H1645" s="37">
        <v>43449</v>
      </c>
      <c r="I1645" s="6" t="s">
        <v>158</v>
      </c>
      <c r="J1645" s="6" t="s">
        <v>228</v>
      </c>
      <c r="K1645" s="6">
        <v>1</v>
      </c>
      <c r="L1645" s="6">
        <v>11.89</v>
      </c>
      <c r="M1645" s="31" t="str">
        <f t="shared" si="25"/>
        <v>Small</v>
      </c>
    </row>
    <row r="1646" spans="8:13" ht="15.75" customHeight="1">
      <c r="H1646" s="37">
        <v>43329</v>
      </c>
      <c r="I1646" s="6" t="s">
        <v>160</v>
      </c>
      <c r="J1646" s="6" t="s">
        <v>189</v>
      </c>
      <c r="K1646" s="6">
        <v>1</v>
      </c>
      <c r="L1646" s="6">
        <v>13.68</v>
      </c>
      <c r="M1646" s="31" t="str">
        <f t="shared" si="25"/>
        <v>Small</v>
      </c>
    </row>
    <row r="1647" spans="8:13" ht="15.75" customHeight="1">
      <c r="H1647" s="37">
        <v>43417</v>
      </c>
      <c r="I1647" s="6" t="s">
        <v>175</v>
      </c>
      <c r="J1647" s="6" t="s">
        <v>162</v>
      </c>
      <c r="K1647" s="6">
        <v>2</v>
      </c>
      <c r="L1647" s="6">
        <v>27.54</v>
      </c>
      <c r="M1647" s="31" t="str">
        <f t="shared" si="25"/>
        <v>Small</v>
      </c>
    </row>
    <row r="1648" spans="8:13" ht="15.75" customHeight="1">
      <c r="H1648" s="37">
        <v>43433</v>
      </c>
      <c r="I1648" s="6" t="s">
        <v>198</v>
      </c>
      <c r="J1648" s="6" t="s">
        <v>156</v>
      </c>
      <c r="K1648" s="6">
        <v>1</v>
      </c>
      <c r="L1648" s="6">
        <v>17.2</v>
      </c>
      <c r="M1648" s="31" t="str">
        <f t="shared" si="25"/>
        <v>Small</v>
      </c>
    </row>
    <row r="1649" spans="8:13" ht="15.75" customHeight="1">
      <c r="H1649" s="37">
        <v>43357</v>
      </c>
      <c r="I1649" s="6" t="s">
        <v>158</v>
      </c>
      <c r="J1649" s="6" t="s">
        <v>227</v>
      </c>
      <c r="K1649" s="6">
        <v>2</v>
      </c>
      <c r="L1649" s="6">
        <v>37</v>
      </c>
      <c r="M1649" s="31" t="str">
        <f t="shared" si="25"/>
        <v>Small</v>
      </c>
    </row>
    <row r="1650" spans="8:13" ht="15.75" customHeight="1">
      <c r="H1650" s="37">
        <v>43206</v>
      </c>
      <c r="I1650" s="6" t="s">
        <v>175</v>
      </c>
      <c r="J1650" s="6" t="s">
        <v>233</v>
      </c>
      <c r="K1650" s="6">
        <v>2</v>
      </c>
      <c r="L1650" s="6">
        <v>21.88</v>
      </c>
      <c r="M1650" s="31" t="str">
        <f t="shared" si="25"/>
        <v>Small</v>
      </c>
    </row>
    <row r="1651" spans="8:13" ht="15.75" customHeight="1">
      <c r="H1651" s="37">
        <v>43268</v>
      </c>
      <c r="I1651" s="6" t="s">
        <v>171</v>
      </c>
      <c r="J1651" s="6" t="s">
        <v>191</v>
      </c>
      <c r="K1651" s="6">
        <v>2</v>
      </c>
      <c r="L1651" s="6">
        <v>23.96</v>
      </c>
      <c r="M1651" s="31" t="str">
        <f t="shared" si="25"/>
        <v>Small</v>
      </c>
    </row>
    <row r="1652" spans="8:13" ht="15.75" customHeight="1">
      <c r="H1652" s="37">
        <v>43202</v>
      </c>
      <c r="I1652" s="6" t="s">
        <v>158</v>
      </c>
      <c r="J1652" s="6" t="s">
        <v>172</v>
      </c>
      <c r="K1652" s="6">
        <v>3</v>
      </c>
      <c r="L1652" s="6">
        <v>54.66</v>
      </c>
      <c r="M1652" s="31" t="str">
        <f t="shared" si="25"/>
        <v>Small</v>
      </c>
    </row>
    <row r="1653" spans="8:13" ht="15.75" customHeight="1">
      <c r="H1653" s="37">
        <v>43267</v>
      </c>
      <c r="I1653" s="6" t="s">
        <v>135</v>
      </c>
      <c r="J1653" s="6" t="s">
        <v>184</v>
      </c>
      <c r="K1653" s="6">
        <v>2</v>
      </c>
      <c r="L1653" s="6">
        <v>35.74</v>
      </c>
      <c r="M1653" s="31" t="str">
        <f t="shared" si="25"/>
        <v>Small</v>
      </c>
    </row>
    <row r="1654" spans="8:13" ht="15.75" customHeight="1">
      <c r="H1654" s="37">
        <v>43336</v>
      </c>
      <c r="I1654" s="6" t="s">
        <v>224</v>
      </c>
      <c r="J1654" s="6" t="s">
        <v>187</v>
      </c>
      <c r="K1654" s="6">
        <v>1</v>
      </c>
      <c r="L1654" s="6">
        <v>13.12</v>
      </c>
      <c r="M1654" s="31" t="str">
        <f t="shared" si="25"/>
        <v>Small</v>
      </c>
    </row>
    <row r="1655" spans="8:13" ht="15.75" customHeight="1">
      <c r="H1655" s="37">
        <v>43449</v>
      </c>
      <c r="I1655" s="6" t="s">
        <v>168</v>
      </c>
      <c r="J1655" s="6" t="s">
        <v>207</v>
      </c>
      <c r="K1655" s="6">
        <v>2</v>
      </c>
      <c r="L1655" s="6">
        <v>35.26</v>
      </c>
      <c r="M1655" s="31" t="str">
        <f t="shared" si="25"/>
        <v>Small</v>
      </c>
    </row>
    <row r="1656" spans="8:13" ht="15.75" customHeight="1">
      <c r="H1656" s="37">
        <v>43355</v>
      </c>
      <c r="I1656" s="6" t="s">
        <v>127</v>
      </c>
      <c r="J1656" s="6" t="s">
        <v>156</v>
      </c>
      <c r="K1656" s="6">
        <v>1</v>
      </c>
      <c r="L1656" s="6">
        <v>10.15</v>
      </c>
      <c r="M1656" s="31" t="str">
        <f t="shared" si="25"/>
        <v>Small</v>
      </c>
    </row>
    <row r="1657" spans="8:13" ht="15.75" customHeight="1">
      <c r="H1657" s="37">
        <v>43305</v>
      </c>
      <c r="I1657" s="6" t="s">
        <v>127</v>
      </c>
      <c r="J1657" s="6" t="s">
        <v>210</v>
      </c>
      <c r="K1657" s="6">
        <v>1</v>
      </c>
      <c r="L1657" s="6">
        <v>13.59</v>
      </c>
      <c r="M1657" s="31" t="str">
        <f t="shared" si="25"/>
        <v>Small</v>
      </c>
    </row>
    <row r="1658" spans="8:13" ht="15.75" customHeight="1">
      <c r="H1658" s="37">
        <v>43350</v>
      </c>
      <c r="I1658" s="6" t="s">
        <v>216</v>
      </c>
      <c r="J1658" s="6" t="s">
        <v>156</v>
      </c>
      <c r="K1658" s="6">
        <v>1</v>
      </c>
      <c r="L1658" s="6">
        <v>17.850000000000001</v>
      </c>
      <c r="M1658" s="31" t="str">
        <f t="shared" si="25"/>
        <v>Small</v>
      </c>
    </row>
    <row r="1659" spans="8:13" ht="15.75" customHeight="1">
      <c r="H1659" s="37">
        <v>43168</v>
      </c>
      <c r="I1659" s="6" t="s">
        <v>158</v>
      </c>
      <c r="J1659" s="6" t="s">
        <v>185</v>
      </c>
      <c r="K1659" s="6">
        <v>2</v>
      </c>
      <c r="L1659" s="6">
        <v>22.44</v>
      </c>
      <c r="M1659" s="31" t="str">
        <f t="shared" si="25"/>
        <v>Small</v>
      </c>
    </row>
    <row r="1660" spans="8:13" ht="15.75" customHeight="1">
      <c r="H1660" s="37">
        <v>43449</v>
      </c>
      <c r="I1660" s="6" t="s">
        <v>218</v>
      </c>
      <c r="J1660" s="6" t="s">
        <v>178</v>
      </c>
      <c r="K1660" s="6">
        <v>2</v>
      </c>
      <c r="L1660" s="6">
        <v>32.619999999999997</v>
      </c>
      <c r="M1660" s="31" t="str">
        <f t="shared" si="25"/>
        <v>Small</v>
      </c>
    </row>
    <row r="1661" spans="8:13" ht="15.75" customHeight="1">
      <c r="H1661" s="37">
        <v>43169</v>
      </c>
      <c r="I1661" s="6" t="s">
        <v>168</v>
      </c>
      <c r="J1661" s="6" t="s">
        <v>169</v>
      </c>
      <c r="K1661" s="6">
        <v>1</v>
      </c>
      <c r="L1661" s="6">
        <v>14.26</v>
      </c>
      <c r="M1661" s="31" t="str">
        <f t="shared" si="25"/>
        <v>Small</v>
      </c>
    </row>
    <row r="1662" spans="8:13" ht="15.75" customHeight="1">
      <c r="H1662" s="37">
        <v>43396</v>
      </c>
      <c r="I1662" s="6" t="s">
        <v>160</v>
      </c>
      <c r="J1662" s="6" t="s">
        <v>156</v>
      </c>
      <c r="K1662" s="6">
        <v>3</v>
      </c>
      <c r="L1662" s="6">
        <v>50.31</v>
      </c>
      <c r="M1662" s="31" t="str">
        <f t="shared" si="25"/>
        <v>Small</v>
      </c>
    </row>
    <row r="1663" spans="8:13" ht="15.75" customHeight="1">
      <c r="H1663" s="37">
        <v>43235</v>
      </c>
      <c r="I1663" s="6" t="s">
        <v>160</v>
      </c>
      <c r="J1663" s="6" t="s">
        <v>156</v>
      </c>
      <c r="K1663" s="6">
        <v>1</v>
      </c>
      <c r="L1663" s="6">
        <v>16.91</v>
      </c>
      <c r="M1663" s="31" t="str">
        <f t="shared" si="25"/>
        <v>Small</v>
      </c>
    </row>
    <row r="1664" spans="8:13" ht="15.75" customHeight="1">
      <c r="H1664" s="37">
        <v>43454</v>
      </c>
      <c r="I1664" s="6" t="s">
        <v>190</v>
      </c>
      <c r="J1664" s="6" t="s">
        <v>157</v>
      </c>
      <c r="K1664" s="6">
        <v>2</v>
      </c>
      <c r="L1664" s="6">
        <v>28.38</v>
      </c>
      <c r="M1664" s="31" t="str">
        <f t="shared" si="25"/>
        <v>Small</v>
      </c>
    </row>
    <row r="1665" spans="8:13" ht="15.75" customHeight="1">
      <c r="H1665" s="37">
        <v>43112</v>
      </c>
      <c r="I1665" s="6" t="s">
        <v>160</v>
      </c>
      <c r="J1665" s="6" t="s">
        <v>183</v>
      </c>
      <c r="K1665" s="6">
        <v>4</v>
      </c>
      <c r="L1665" s="6">
        <v>75.12</v>
      </c>
      <c r="M1665" s="31" t="str">
        <f t="shared" si="25"/>
        <v>Small</v>
      </c>
    </row>
    <row r="1666" spans="8:13" ht="15.75" customHeight="1">
      <c r="H1666" s="37">
        <v>43180</v>
      </c>
      <c r="I1666" s="6" t="s">
        <v>158</v>
      </c>
      <c r="J1666" s="6" t="s">
        <v>185</v>
      </c>
      <c r="K1666" s="6">
        <v>6</v>
      </c>
      <c r="L1666" s="6">
        <v>89.28</v>
      </c>
      <c r="M1666" s="31" t="str">
        <f t="shared" si="25"/>
        <v>Small</v>
      </c>
    </row>
    <row r="1667" spans="8:13" ht="15.75" customHeight="1">
      <c r="H1667" s="37">
        <v>43279</v>
      </c>
      <c r="I1667" s="6" t="s">
        <v>163</v>
      </c>
      <c r="J1667" s="6" t="s">
        <v>217</v>
      </c>
      <c r="K1667" s="6">
        <v>6</v>
      </c>
      <c r="L1667" s="6">
        <v>76.63</v>
      </c>
      <c r="M1667" s="31" t="str">
        <f t="shared" si="25"/>
        <v>Small</v>
      </c>
    </row>
    <row r="1668" spans="8:13" ht="15.75" customHeight="1">
      <c r="H1668" s="37">
        <v>43448</v>
      </c>
      <c r="I1668" s="6" t="s">
        <v>135</v>
      </c>
      <c r="J1668" s="6" t="s">
        <v>174</v>
      </c>
      <c r="K1668" s="6">
        <v>1</v>
      </c>
      <c r="L1668" s="6">
        <v>11.46</v>
      </c>
      <c r="M1668" s="31" t="str">
        <f t="shared" si="25"/>
        <v>Small</v>
      </c>
    </row>
    <row r="1669" spans="8:13" ht="15.75" customHeight="1">
      <c r="H1669" s="37">
        <v>43267</v>
      </c>
      <c r="I1669" s="6" t="s">
        <v>135</v>
      </c>
      <c r="J1669" s="6" t="s">
        <v>184</v>
      </c>
      <c r="K1669" s="6">
        <v>2</v>
      </c>
      <c r="L1669" s="6">
        <v>25.42</v>
      </c>
      <c r="M1669" s="31" t="str">
        <f t="shared" si="25"/>
        <v>Small</v>
      </c>
    </row>
    <row r="1670" spans="8:13" ht="15.75" customHeight="1">
      <c r="H1670" s="37">
        <v>43439</v>
      </c>
      <c r="I1670" s="6" t="s">
        <v>177</v>
      </c>
      <c r="J1670" s="6" t="s">
        <v>187</v>
      </c>
      <c r="K1670" s="6">
        <v>3</v>
      </c>
      <c r="L1670" s="6">
        <v>37.92</v>
      </c>
      <c r="M1670" s="31" t="str">
        <f t="shared" si="25"/>
        <v>Small</v>
      </c>
    </row>
    <row r="1671" spans="8:13" ht="15.75" customHeight="1">
      <c r="H1671" s="37">
        <v>43226</v>
      </c>
      <c r="I1671" s="6" t="s">
        <v>177</v>
      </c>
      <c r="J1671" s="6" t="s">
        <v>236</v>
      </c>
      <c r="K1671" s="6">
        <v>1</v>
      </c>
      <c r="L1671" s="6">
        <v>17.760000000000002</v>
      </c>
      <c r="M1671" s="31" t="str">
        <f t="shared" si="25"/>
        <v>Small</v>
      </c>
    </row>
    <row r="1672" spans="8:13" ht="15.75" customHeight="1">
      <c r="H1672" s="37">
        <v>43428</v>
      </c>
      <c r="I1672" s="6" t="s">
        <v>201</v>
      </c>
      <c r="J1672" s="6" t="s">
        <v>237</v>
      </c>
      <c r="K1672" s="6">
        <v>1</v>
      </c>
      <c r="L1672" s="6">
        <v>17.84</v>
      </c>
      <c r="M1672" s="31" t="str">
        <f t="shared" ref="M1672:M1735" si="26">IF(L1672&gt;250,"Large","Small")</f>
        <v>Small</v>
      </c>
    </row>
    <row r="1673" spans="8:13" ht="15.75" customHeight="1">
      <c r="H1673" s="37">
        <v>43391</v>
      </c>
      <c r="I1673" s="6" t="s">
        <v>127</v>
      </c>
      <c r="J1673" s="6" t="s">
        <v>170</v>
      </c>
      <c r="K1673" s="6">
        <v>1</v>
      </c>
      <c r="L1673" s="6">
        <v>13.25</v>
      </c>
      <c r="M1673" s="31" t="str">
        <f t="shared" si="26"/>
        <v>Small</v>
      </c>
    </row>
    <row r="1674" spans="8:13" ht="15.75" customHeight="1">
      <c r="H1674" s="37">
        <v>43243</v>
      </c>
      <c r="I1674" s="6" t="s">
        <v>163</v>
      </c>
      <c r="J1674" s="6" t="s">
        <v>164</v>
      </c>
      <c r="K1674" s="6">
        <v>1</v>
      </c>
      <c r="L1674" s="6">
        <v>11.94</v>
      </c>
      <c r="M1674" s="31" t="str">
        <f t="shared" si="26"/>
        <v>Small</v>
      </c>
    </row>
    <row r="1675" spans="8:13" ht="15.75" customHeight="1">
      <c r="H1675" s="37">
        <v>43261</v>
      </c>
      <c r="I1675" s="6" t="s">
        <v>127</v>
      </c>
      <c r="J1675" s="6" t="s">
        <v>184</v>
      </c>
      <c r="K1675" s="6">
        <v>6</v>
      </c>
      <c r="L1675" s="6">
        <v>94.74</v>
      </c>
      <c r="M1675" s="31" t="str">
        <f t="shared" si="26"/>
        <v>Small</v>
      </c>
    </row>
    <row r="1676" spans="8:13" ht="15.75" customHeight="1">
      <c r="H1676" s="37">
        <v>43166</v>
      </c>
      <c r="I1676" s="6" t="s">
        <v>158</v>
      </c>
      <c r="J1676" s="6" t="s">
        <v>156</v>
      </c>
      <c r="K1676" s="6">
        <v>2</v>
      </c>
      <c r="L1676" s="6">
        <v>30.5</v>
      </c>
      <c r="M1676" s="31" t="str">
        <f t="shared" si="26"/>
        <v>Small</v>
      </c>
    </row>
    <row r="1677" spans="8:13" ht="15.75" customHeight="1">
      <c r="H1677" s="37">
        <v>43220</v>
      </c>
      <c r="I1677" s="6" t="s">
        <v>193</v>
      </c>
      <c r="J1677" s="6" t="s">
        <v>188</v>
      </c>
      <c r="K1677" s="6">
        <v>1</v>
      </c>
      <c r="L1677" s="6">
        <v>15.75</v>
      </c>
      <c r="M1677" s="31" t="str">
        <f t="shared" si="26"/>
        <v>Small</v>
      </c>
    </row>
    <row r="1678" spans="8:13" ht="15.75" customHeight="1">
      <c r="H1678" s="37">
        <v>43219</v>
      </c>
      <c r="I1678" s="6" t="s">
        <v>168</v>
      </c>
      <c r="J1678" s="6" t="s">
        <v>167</v>
      </c>
      <c r="K1678" s="6">
        <v>1</v>
      </c>
      <c r="L1678" s="6">
        <v>19.48</v>
      </c>
      <c r="M1678" s="31" t="str">
        <f t="shared" si="26"/>
        <v>Small</v>
      </c>
    </row>
    <row r="1679" spans="8:13" ht="15.75" customHeight="1">
      <c r="H1679" s="37">
        <v>43422</v>
      </c>
      <c r="I1679" s="6" t="s">
        <v>168</v>
      </c>
      <c r="J1679" s="6" t="s">
        <v>162</v>
      </c>
      <c r="K1679" s="6">
        <v>48</v>
      </c>
      <c r="L1679" s="6">
        <v>411.51</v>
      </c>
      <c r="M1679" s="31" t="str">
        <f t="shared" si="26"/>
        <v>Large</v>
      </c>
    </row>
    <row r="1680" spans="8:13" ht="15.75" customHeight="1">
      <c r="H1680" s="37">
        <v>43290</v>
      </c>
      <c r="I1680" s="6" t="s">
        <v>158</v>
      </c>
      <c r="J1680" s="6" t="s">
        <v>219</v>
      </c>
      <c r="K1680" s="6">
        <v>2</v>
      </c>
      <c r="L1680" s="6">
        <v>32.659999999999997</v>
      </c>
      <c r="M1680" s="31" t="str">
        <f t="shared" si="26"/>
        <v>Small</v>
      </c>
    </row>
    <row r="1681" spans="8:13" ht="15.75" customHeight="1">
      <c r="H1681" s="37">
        <v>43354</v>
      </c>
      <c r="I1681" s="6" t="s">
        <v>163</v>
      </c>
      <c r="J1681" s="6" t="s">
        <v>173</v>
      </c>
      <c r="K1681" s="6">
        <v>3</v>
      </c>
      <c r="L1681" s="6">
        <v>33.03</v>
      </c>
      <c r="M1681" s="31" t="str">
        <f t="shared" si="26"/>
        <v>Small</v>
      </c>
    </row>
    <row r="1682" spans="8:13" ht="15.75" customHeight="1">
      <c r="H1682" s="37">
        <v>43235</v>
      </c>
      <c r="I1682" s="6" t="s">
        <v>198</v>
      </c>
      <c r="J1682" s="6" t="s">
        <v>206</v>
      </c>
      <c r="K1682" s="6">
        <v>3</v>
      </c>
      <c r="L1682" s="6">
        <v>50.76</v>
      </c>
      <c r="M1682" s="31" t="str">
        <f t="shared" si="26"/>
        <v>Small</v>
      </c>
    </row>
    <row r="1683" spans="8:13" ht="15.75" customHeight="1">
      <c r="H1683" s="37">
        <v>43252</v>
      </c>
      <c r="I1683" s="6" t="s">
        <v>171</v>
      </c>
      <c r="J1683" s="6" t="s">
        <v>156</v>
      </c>
      <c r="K1683" s="6">
        <v>5</v>
      </c>
      <c r="L1683" s="6">
        <v>87.2</v>
      </c>
      <c r="M1683" s="31" t="str">
        <f t="shared" si="26"/>
        <v>Small</v>
      </c>
    </row>
    <row r="1684" spans="8:13" ht="15.75" customHeight="1">
      <c r="H1684" s="37">
        <v>43117</v>
      </c>
      <c r="I1684" s="6" t="s">
        <v>171</v>
      </c>
      <c r="J1684" s="6" t="s">
        <v>211</v>
      </c>
      <c r="K1684" s="6">
        <v>2</v>
      </c>
      <c r="L1684" s="6">
        <v>32.36</v>
      </c>
      <c r="M1684" s="31" t="str">
        <f t="shared" si="26"/>
        <v>Small</v>
      </c>
    </row>
    <row r="1685" spans="8:13" ht="15.75" customHeight="1">
      <c r="H1685" s="37">
        <v>43335</v>
      </c>
      <c r="I1685" s="6" t="s">
        <v>190</v>
      </c>
      <c r="J1685" s="6" t="s">
        <v>162</v>
      </c>
      <c r="K1685" s="6">
        <v>6</v>
      </c>
      <c r="L1685" s="6">
        <v>106.56</v>
      </c>
      <c r="M1685" s="31" t="str">
        <f t="shared" si="26"/>
        <v>Small</v>
      </c>
    </row>
    <row r="1686" spans="8:13" ht="15.75" customHeight="1">
      <c r="H1686" s="37">
        <v>43171</v>
      </c>
      <c r="I1686" s="6" t="s">
        <v>127</v>
      </c>
      <c r="J1686" s="6" t="s">
        <v>208</v>
      </c>
      <c r="K1686" s="6">
        <v>1</v>
      </c>
      <c r="L1686" s="6">
        <v>16.739999999999998</v>
      </c>
      <c r="M1686" s="31" t="str">
        <f t="shared" si="26"/>
        <v>Small</v>
      </c>
    </row>
    <row r="1687" spans="8:13" ht="15.75" customHeight="1">
      <c r="H1687" s="37">
        <v>43163</v>
      </c>
      <c r="I1687" s="6" t="s">
        <v>141</v>
      </c>
      <c r="J1687" s="6" t="s">
        <v>156</v>
      </c>
      <c r="K1687" s="6">
        <v>2</v>
      </c>
      <c r="L1687" s="6">
        <v>21.34</v>
      </c>
      <c r="M1687" s="31" t="str">
        <f t="shared" si="26"/>
        <v>Small</v>
      </c>
    </row>
    <row r="1688" spans="8:13" ht="15.75" customHeight="1">
      <c r="H1688" s="37">
        <v>43415</v>
      </c>
      <c r="I1688" s="6" t="s">
        <v>218</v>
      </c>
      <c r="J1688" s="6" t="s">
        <v>232</v>
      </c>
      <c r="K1688" s="6">
        <v>2</v>
      </c>
      <c r="L1688" s="6">
        <v>33.94</v>
      </c>
      <c r="M1688" s="31" t="str">
        <f t="shared" si="26"/>
        <v>Small</v>
      </c>
    </row>
    <row r="1689" spans="8:13" ht="15.75" customHeight="1">
      <c r="H1689" s="37">
        <v>43230</v>
      </c>
      <c r="I1689" s="6" t="s">
        <v>141</v>
      </c>
      <c r="J1689" s="6" t="s">
        <v>196</v>
      </c>
      <c r="K1689" s="6">
        <v>1</v>
      </c>
      <c r="L1689" s="6">
        <v>18.64</v>
      </c>
      <c r="M1689" s="31" t="str">
        <f t="shared" si="26"/>
        <v>Small</v>
      </c>
    </row>
    <row r="1690" spans="8:13" ht="15.75" customHeight="1">
      <c r="H1690" s="37">
        <v>43240</v>
      </c>
      <c r="I1690" s="6" t="s">
        <v>158</v>
      </c>
      <c r="J1690" s="6" t="s">
        <v>169</v>
      </c>
      <c r="K1690" s="6">
        <v>3</v>
      </c>
      <c r="L1690" s="6">
        <v>50.91</v>
      </c>
      <c r="M1690" s="31" t="str">
        <f t="shared" si="26"/>
        <v>Small</v>
      </c>
    </row>
    <row r="1691" spans="8:13" ht="15.75" customHeight="1">
      <c r="H1691" s="37">
        <v>43412</v>
      </c>
      <c r="I1691" s="6" t="s">
        <v>168</v>
      </c>
      <c r="J1691" s="6" t="s">
        <v>162</v>
      </c>
      <c r="K1691" s="6">
        <v>4</v>
      </c>
      <c r="L1691" s="6">
        <v>40.200000000000003</v>
      </c>
      <c r="M1691" s="31" t="str">
        <f t="shared" si="26"/>
        <v>Small</v>
      </c>
    </row>
    <row r="1692" spans="8:13" ht="15.75" customHeight="1">
      <c r="H1692" s="37">
        <v>43388</v>
      </c>
      <c r="I1692" s="6" t="s">
        <v>158</v>
      </c>
      <c r="J1692" s="6" t="s">
        <v>205</v>
      </c>
      <c r="K1692" s="6">
        <v>4</v>
      </c>
      <c r="L1692" s="6">
        <v>40.08</v>
      </c>
      <c r="M1692" s="31" t="str">
        <f t="shared" si="26"/>
        <v>Small</v>
      </c>
    </row>
    <row r="1693" spans="8:13" ht="15.75" customHeight="1">
      <c r="H1693" s="37">
        <v>43416</v>
      </c>
      <c r="I1693" s="6" t="s">
        <v>175</v>
      </c>
      <c r="J1693" s="6" t="s">
        <v>156</v>
      </c>
      <c r="K1693" s="6">
        <v>4</v>
      </c>
      <c r="L1693" s="6">
        <v>43.68</v>
      </c>
      <c r="M1693" s="31" t="str">
        <f t="shared" si="26"/>
        <v>Small</v>
      </c>
    </row>
    <row r="1694" spans="8:13" ht="15.75" customHeight="1">
      <c r="H1694" s="37">
        <v>43464</v>
      </c>
      <c r="I1694" s="6" t="s">
        <v>158</v>
      </c>
      <c r="J1694" s="6" t="s">
        <v>156</v>
      </c>
      <c r="K1694" s="6">
        <v>1</v>
      </c>
      <c r="L1694" s="6">
        <v>12.82</v>
      </c>
      <c r="M1694" s="31" t="str">
        <f t="shared" si="26"/>
        <v>Small</v>
      </c>
    </row>
    <row r="1695" spans="8:13" ht="15.75" customHeight="1">
      <c r="H1695" s="37">
        <v>43420</v>
      </c>
      <c r="I1695" s="6" t="s">
        <v>163</v>
      </c>
      <c r="J1695" s="6" t="s">
        <v>185</v>
      </c>
      <c r="K1695" s="6">
        <v>2</v>
      </c>
      <c r="L1695" s="6">
        <v>22.04</v>
      </c>
      <c r="M1695" s="31" t="str">
        <f t="shared" si="26"/>
        <v>Small</v>
      </c>
    </row>
    <row r="1696" spans="8:13" ht="15.75" customHeight="1">
      <c r="H1696" s="37">
        <v>43396</v>
      </c>
      <c r="I1696" s="6" t="s">
        <v>175</v>
      </c>
      <c r="J1696" s="6" t="s">
        <v>194</v>
      </c>
      <c r="K1696" s="6">
        <v>3</v>
      </c>
      <c r="L1696" s="6">
        <v>54.45</v>
      </c>
      <c r="M1696" s="31" t="str">
        <f t="shared" si="26"/>
        <v>Small</v>
      </c>
    </row>
    <row r="1697" spans="8:13" ht="15.75" customHeight="1">
      <c r="H1697" s="37">
        <v>43373</v>
      </c>
      <c r="I1697" s="6" t="s">
        <v>141</v>
      </c>
      <c r="J1697" s="6" t="s">
        <v>219</v>
      </c>
      <c r="K1697" s="6">
        <v>1</v>
      </c>
      <c r="L1697" s="6">
        <v>11.7</v>
      </c>
      <c r="M1697" s="31" t="str">
        <f t="shared" si="26"/>
        <v>Small</v>
      </c>
    </row>
    <row r="1698" spans="8:13" ht="15.75" customHeight="1">
      <c r="H1698" s="37">
        <v>43170</v>
      </c>
      <c r="I1698" s="6" t="s">
        <v>135</v>
      </c>
      <c r="J1698" s="6" t="s">
        <v>156</v>
      </c>
      <c r="K1698" s="6">
        <v>2</v>
      </c>
      <c r="L1698" s="6">
        <v>25.4</v>
      </c>
      <c r="M1698" s="31" t="str">
        <f t="shared" si="26"/>
        <v>Small</v>
      </c>
    </row>
    <row r="1699" spans="8:13" ht="15.75" customHeight="1">
      <c r="H1699" s="37">
        <v>43262</v>
      </c>
      <c r="I1699" s="6" t="s">
        <v>158</v>
      </c>
      <c r="J1699" s="6" t="s">
        <v>194</v>
      </c>
      <c r="K1699" s="6">
        <v>2</v>
      </c>
      <c r="L1699" s="6">
        <v>31.78</v>
      </c>
      <c r="M1699" s="31" t="str">
        <f t="shared" si="26"/>
        <v>Small</v>
      </c>
    </row>
    <row r="1700" spans="8:13" ht="15.75" customHeight="1">
      <c r="H1700" s="37">
        <v>43229</v>
      </c>
      <c r="I1700" s="6" t="s">
        <v>158</v>
      </c>
      <c r="J1700" s="6" t="s">
        <v>185</v>
      </c>
      <c r="K1700" s="6">
        <v>4</v>
      </c>
      <c r="L1700" s="6">
        <v>53.8</v>
      </c>
      <c r="M1700" s="31" t="str">
        <f t="shared" si="26"/>
        <v>Small</v>
      </c>
    </row>
    <row r="1701" spans="8:13" ht="15.75" customHeight="1">
      <c r="H1701" s="37">
        <v>43224</v>
      </c>
      <c r="I1701" s="6" t="s">
        <v>177</v>
      </c>
      <c r="J1701" s="6" t="s">
        <v>232</v>
      </c>
      <c r="K1701" s="6">
        <v>3</v>
      </c>
      <c r="L1701" s="6">
        <v>40.17</v>
      </c>
      <c r="M1701" s="31" t="str">
        <f t="shared" si="26"/>
        <v>Small</v>
      </c>
    </row>
    <row r="1702" spans="8:13" ht="15.75" customHeight="1">
      <c r="H1702" s="37">
        <v>43251</v>
      </c>
      <c r="I1702" s="6" t="s">
        <v>175</v>
      </c>
      <c r="J1702" s="6" t="s">
        <v>196</v>
      </c>
      <c r="K1702" s="6">
        <v>2</v>
      </c>
      <c r="L1702" s="6">
        <v>29.84</v>
      </c>
      <c r="M1702" s="31" t="str">
        <f t="shared" si="26"/>
        <v>Small</v>
      </c>
    </row>
    <row r="1703" spans="8:13" ht="15.75" customHeight="1">
      <c r="H1703" s="37">
        <v>43211</v>
      </c>
      <c r="I1703" s="6" t="s">
        <v>190</v>
      </c>
      <c r="J1703" s="6" t="s">
        <v>185</v>
      </c>
      <c r="K1703" s="6">
        <v>2</v>
      </c>
      <c r="L1703" s="6">
        <v>25.86</v>
      </c>
      <c r="M1703" s="31" t="str">
        <f t="shared" si="26"/>
        <v>Small</v>
      </c>
    </row>
    <row r="1704" spans="8:13" ht="15.75" customHeight="1">
      <c r="H1704" s="37">
        <v>43388</v>
      </c>
      <c r="I1704" s="6" t="s">
        <v>158</v>
      </c>
      <c r="J1704" s="6" t="s">
        <v>214</v>
      </c>
      <c r="K1704" s="6">
        <v>2</v>
      </c>
      <c r="L1704" s="6">
        <v>28.6</v>
      </c>
      <c r="M1704" s="31" t="str">
        <f t="shared" si="26"/>
        <v>Small</v>
      </c>
    </row>
    <row r="1705" spans="8:13" ht="15.75" customHeight="1">
      <c r="H1705" s="37">
        <v>43440</v>
      </c>
      <c r="I1705" s="6" t="s">
        <v>127</v>
      </c>
      <c r="J1705" s="6" t="s">
        <v>156</v>
      </c>
      <c r="K1705" s="6">
        <v>2</v>
      </c>
      <c r="L1705" s="6">
        <v>23.62</v>
      </c>
      <c r="M1705" s="31" t="str">
        <f t="shared" si="26"/>
        <v>Small</v>
      </c>
    </row>
    <row r="1706" spans="8:13" ht="15.75" customHeight="1">
      <c r="H1706" s="37">
        <v>43448</v>
      </c>
      <c r="I1706" s="6" t="s">
        <v>171</v>
      </c>
      <c r="J1706" s="6" t="s">
        <v>199</v>
      </c>
      <c r="K1706" s="6">
        <v>3</v>
      </c>
      <c r="L1706" s="6">
        <v>47.97</v>
      </c>
      <c r="M1706" s="31" t="str">
        <f t="shared" si="26"/>
        <v>Small</v>
      </c>
    </row>
    <row r="1707" spans="8:13" ht="15.75" customHeight="1">
      <c r="H1707" s="37">
        <v>43436</v>
      </c>
      <c r="I1707" s="6" t="s">
        <v>218</v>
      </c>
      <c r="J1707" s="6" t="s">
        <v>156</v>
      </c>
      <c r="K1707" s="6">
        <v>2</v>
      </c>
      <c r="L1707" s="6">
        <v>28.76</v>
      </c>
      <c r="M1707" s="31" t="str">
        <f t="shared" si="26"/>
        <v>Small</v>
      </c>
    </row>
    <row r="1708" spans="8:13" ht="15.75" customHeight="1">
      <c r="H1708" s="37">
        <v>43218</v>
      </c>
      <c r="I1708" s="6" t="s">
        <v>200</v>
      </c>
      <c r="J1708" s="6" t="s">
        <v>170</v>
      </c>
      <c r="K1708" s="6">
        <v>2</v>
      </c>
      <c r="L1708" s="6">
        <v>35.42</v>
      </c>
      <c r="M1708" s="31" t="str">
        <f t="shared" si="26"/>
        <v>Small</v>
      </c>
    </row>
    <row r="1709" spans="8:13" ht="15.75" customHeight="1">
      <c r="H1709" s="37">
        <v>43424</v>
      </c>
      <c r="I1709" s="6" t="s">
        <v>135</v>
      </c>
      <c r="J1709" s="6" t="s">
        <v>206</v>
      </c>
      <c r="K1709" s="6">
        <v>2</v>
      </c>
      <c r="L1709" s="6">
        <v>38.840000000000003</v>
      </c>
      <c r="M1709" s="31" t="str">
        <f t="shared" si="26"/>
        <v>Small</v>
      </c>
    </row>
    <row r="1710" spans="8:13" ht="15.75" customHeight="1">
      <c r="H1710" s="37">
        <v>43441</v>
      </c>
      <c r="I1710" s="6" t="s">
        <v>158</v>
      </c>
      <c r="J1710" s="6" t="s">
        <v>212</v>
      </c>
      <c r="K1710" s="6">
        <v>1</v>
      </c>
      <c r="L1710" s="6">
        <v>19.73</v>
      </c>
      <c r="M1710" s="31" t="str">
        <f t="shared" si="26"/>
        <v>Small</v>
      </c>
    </row>
    <row r="1711" spans="8:13" ht="15.75" customHeight="1">
      <c r="H1711" s="37">
        <v>43423</v>
      </c>
      <c r="I1711" s="6" t="s">
        <v>135</v>
      </c>
      <c r="J1711" s="6" t="s">
        <v>207</v>
      </c>
      <c r="K1711" s="6">
        <v>2</v>
      </c>
      <c r="L1711" s="6">
        <v>32.26</v>
      </c>
      <c r="M1711" s="31" t="str">
        <f t="shared" si="26"/>
        <v>Small</v>
      </c>
    </row>
    <row r="1712" spans="8:13" ht="15.75" customHeight="1">
      <c r="H1712" s="37">
        <v>43225</v>
      </c>
      <c r="I1712" s="6" t="s">
        <v>190</v>
      </c>
      <c r="J1712" s="6" t="s">
        <v>215</v>
      </c>
      <c r="K1712" s="6">
        <v>2</v>
      </c>
      <c r="L1712" s="6">
        <v>33.32</v>
      </c>
      <c r="M1712" s="31" t="str">
        <f t="shared" si="26"/>
        <v>Small</v>
      </c>
    </row>
    <row r="1713" spans="8:13" ht="15.75" customHeight="1">
      <c r="H1713" s="37">
        <v>43355</v>
      </c>
      <c r="I1713" s="6" t="s">
        <v>198</v>
      </c>
      <c r="J1713" s="6" t="s">
        <v>222</v>
      </c>
      <c r="K1713" s="6">
        <v>1</v>
      </c>
      <c r="L1713" s="6">
        <v>18.84</v>
      </c>
      <c r="M1713" s="31" t="str">
        <f t="shared" si="26"/>
        <v>Small</v>
      </c>
    </row>
    <row r="1714" spans="8:13" ht="15.75" customHeight="1">
      <c r="H1714" s="37">
        <v>43300</v>
      </c>
      <c r="I1714" s="6" t="s">
        <v>201</v>
      </c>
      <c r="J1714" s="6" t="s">
        <v>156</v>
      </c>
      <c r="K1714" s="6">
        <v>1</v>
      </c>
      <c r="L1714" s="6">
        <v>14.88</v>
      </c>
      <c r="M1714" s="31" t="str">
        <f t="shared" si="26"/>
        <v>Small</v>
      </c>
    </row>
    <row r="1715" spans="8:13" ht="15.75" customHeight="1">
      <c r="H1715" s="37">
        <v>43408</v>
      </c>
      <c r="I1715" s="6" t="s">
        <v>141</v>
      </c>
      <c r="J1715" s="6" t="s">
        <v>235</v>
      </c>
      <c r="K1715" s="6">
        <v>12</v>
      </c>
      <c r="L1715" s="6">
        <v>143.63999999999999</v>
      </c>
      <c r="M1715" s="31" t="str">
        <f t="shared" si="26"/>
        <v>Small</v>
      </c>
    </row>
    <row r="1716" spans="8:13" ht="15.75" customHeight="1">
      <c r="H1716" s="37">
        <v>43237</v>
      </c>
      <c r="I1716" s="6" t="s">
        <v>190</v>
      </c>
      <c r="J1716" s="6" t="s">
        <v>181</v>
      </c>
      <c r="K1716" s="6">
        <v>2</v>
      </c>
      <c r="L1716" s="6">
        <v>26.6</v>
      </c>
      <c r="M1716" s="31" t="str">
        <f t="shared" si="26"/>
        <v>Small</v>
      </c>
    </row>
    <row r="1717" spans="8:13" ht="15.75" customHeight="1">
      <c r="H1717" s="37">
        <v>43134</v>
      </c>
      <c r="I1717" s="6" t="s">
        <v>190</v>
      </c>
      <c r="J1717" s="6" t="s">
        <v>227</v>
      </c>
      <c r="K1717" s="6">
        <v>2</v>
      </c>
      <c r="L1717" s="6">
        <v>20.059999999999999</v>
      </c>
      <c r="M1717" s="31" t="str">
        <f t="shared" si="26"/>
        <v>Small</v>
      </c>
    </row>
    <row r="1718" spans="8:13" ht="15.75" customHeight="1">
      <c r="H1718" s="37">
        <v>43235</v>
      </c>
      <c r="I1718" s="6" t="s">
        <v>160</v>
      </c>
      <c r="J1718" s="6" t="s">
        <v>166</v>
      </c>
      <c r="K1718" s="6">
        <v>2</v>
      </c>
      <c r="L1718" s="6">
        <v>37.76</v>
      </c>
      <c r="M1718" s="31" t="str">
        <f t="shared" si="26"/>
        <v>Small</v>
      </c>
    </row>
    <row r="1719" spans="8:13" ht="15.75" customHeight="1">
      <c r="H1719" s="37">
        <v>43258</v>
      </c>
      <c r="I1719" s="6" t="s">
        <v>200</v>
      </c>
      <c r="J1719" s="6" t="s">
        <v>217</v>
      </c>
      <c r="K1719" s="6">
        <v>1</v>
      </c>
      <c r="L1719" s="6">
        <v>13.71</v>
      </c>
      <c r="M1719" s="31" t="str">
        <f t="shared" si="26"/>
        <v>Small</v>
      </c>
    </row>
    <row r="1720" spans="8:13" ht="15.75" customHeight="1">
      <c r="H1720" s="37">
        <v>43446</v>
      </c>
      <c r="I1720" s="6" t="s">
        <v>141</v>
      </c>
      <c r="J1720" s="6" t="s">
        <v>215</v>
      </c>
      <c r="K1720" s="6">
        <v>2</v>
      </c>
      <c r="L1720" s="6">
        <v>38.58</v>
      </c>
      <c r="M1720" s="31" t="str">
        <f t="shared" si="26"/>
        <v>Small</v>
      </c>
    </row>
    <row r="1721" spans="8:13" ht="15.75" customHeight="1">
      <c r="H1721" s="37">
        <v>43238</v>
      </c>
      <c r="I1721" s="6" t="s">
        <v>198</v>
      </c>
      <c r="J1721" s="6" t="s">
        <v>156</v>
      </c>
      <c r="K1721" s="6">
        <v>5</v>
      </c>
      <c r="L1721" s="6">
        <v>92.85</v>
      </c>
      <c r="M1721" s="31" t="str">
        <f t="shared" si="26"/>
        <v>Small</v>
      </c>
    </row>
    <row r="1722" spans="8:13" ht="15.75" customHeight="1">
      <c r="H1722" s="37">
        <v>43429</v>
      </c>
      <c r="I1722" s="6" t="s">
        <v>158</v>
      </c>
      <c r="J1722" s="6" t="s">
        <v>239</v>
      </c>
      <c r="K1722" s="6">
        <v>2</v>
      </c>
      <c r="L1722" s="6">
        <v>23.88</v>
      </c>
      <c r="M1722" s="31" t="str">
        <f t="shared" si="26"/>
        <v>Small</v>
      </c>
    </row>
    <row r="1723" spans="8:13" ht="15.75" customHeight="1">
      <c r="H1723" s="37">
        <v>43436</v>
      </c>
      <c r="I1723" s="6" t="s">
        <v>160</v>
      </c>
      <c r="J1723" s="6" t="s">
        <v>156</v>
      </c>
      <c r="K1723" s="6">
        <v>3</v>
      </c>
      <c r="L1723" s="6">
        <v>51.99</v>
      </c>
      <c r="M1723" s="31" t="str">
        <f t="shared" si="26"/>
        <v>Small</v>
      </c>
    </row>
    <row r="1724" spans="8:13" ht="15.75" customHeight="1">
      <c r="H1724" s="37">
        <v>43434</v>
      </c>
      <c r="I1724" s="6" t="s">
        <v>190</v>
      </c>
      <c r="J1724" s="6" t="s">
        <v>213</v>
      </c>
      <c r="K1724" s="6">
        <v>1</v>
      </c>
      <c r="L1724" s="6">
        <v>15.96</v>
      </c>
      <c r="M1724" s="31" t="str">
        <f t="shared" si="26"/>
        <v>Small</v>
      </c>
    </row>
    <row r="1725" spans="8:13" ht="15.75" customHeight="1">
      <c r="H1725" s="37">
        <v>43169</v>
      </c>
      <c r="I1725" s="6" t="s">
        <v>160</v>
      </c>
      <c r="J1725" s="6" t="s">
        <v>156</v>
      </c>
      <c r="K1725" s="6">
        <v>1</v>
      </c>
      <c r="L1725" s="6">
        <v>16.739999999999998</v>
      </c>
      <c r="M1725" s="31" t="str">
        <f t="shared" si="26"/>
        <v>Small</v>
      </c>
    </row>
    <row r="1726" spans="8:13" ht="15.75" customHeight="1">
      <c r="H1726" s="37">
        <v>43462</v>
      </c>
      <c r="I1726" s="6" t="s">
        <v>171</v>
      </c>
      <c r="J1726" s="6" t="s">
        <v>181</v>
      </c>
      <c r="K1726" s="6">
        <v>3</v>
      </c>
      <c r="L1726" s="6">
        <v>36.450000000000003</v>
      </c>
      <c r="M1726" s="31" t="str">
        <f t="shared" si="26"/>
        <v>Small</v>
      </c>
    </row>
    <row r="1727" spans="8:13" ht="15.75" customHeight="1">
      <c r="H1727" s="37">
        <v>43331</v>
      </c>
      <c r="I1727" s="6" t="s">
        <v>190</v>
      </c>
      <c r="J1727" s="6" t="s">
        <v>185</v>
      </c>
      <c r="K1727" s="6">
        <v>2</v>
      </c>
      <c r="L1727" s="6">
        <v>36.159999999999997</v>
      </c>
      <c r="M1727" s="31" t="str">
        <f t="shared" si="26"/>
        <v>Small</v>
      </c>
    </row>
    <row r="1728" spans="8:13" ht="15.75" customHeight="1">
      <c r="H1728" s="37">
        <v>43465</v>
      </c>
      <c r="I1728" s="6" t="s">
        <v>141</v>
      </c>
      <c r="J1728" s="6" t="s">
        <v>206</v>
      </c>
      <c r="K1728" s="6">
        <v>4</v>
      </c>
      <c r="L1728" s="6">
        <v>43.88</v>
      </c>
      <c r="M1728" s="31" t="str">
        <f t="shared" si="26"/>
        <v>Small</v>
      </c>
    </row>
    <row r="1729" spans="8:13" ht="15.75" customHeight="1">
      <c r="H1729" s="37">
        <v>43281</v>
      </c>
      <c r="I1729" s="6" t="s">
        <v>175</v>
      </c>
      <c r="J1729" s="6" t="s">
        <v>203</v>
      </c>
      <c r="K1729" s="6">
        <v>4</v>
      </c>
      <c r="L1729" s="6">
        <v>45.88</v>
      </c>
      <c r="M1729" s="31" t="str">
        <f t="shared" si="26"/>
        <v>Small</v>
      </c>
    </row>
    <row r="1730" spans="8:13" ht="15.75" customHeight="1">
      <c r="H1730" s="37">
        <v>43461</v>
      </c>
      <c r="I1730" s="6" t="s">
        <v>141</v>
      </c>
      <c r="J1730" s="6" t="s">
        <v>227</v>
      </c>
      <c r="K1730" s="6">
        <v>48</v>
      </c>
      <c r="L1730" s="6">
        <v>331.32</v>
      </c>
      <c r="M1730" s="31" t="str">
        <f t="shared" si="26"/>
        <v>Large</v>
      </c>
    </row>
    <row r="1731" spans="8:13" ht="15.75" customHeight="1">
      <c r="H1731" s="37">
        <v>43427</v>
      </c>
      <c r="I1731" s="6" t="s">
        <v>141</v>
      </c>
      <c r="J1731" s="6" t="s">
        <v>156</v>
      </c>
      <c r="K1731" s="6">
        <v>1</v>
      </c>
      <c r="L1731" s="6">
        <v>19.579999999999998</v>
      </c>
      <c r="M1731" s="31" t="str">
        <f t="shared" si="26"/>
        <v>Small</v>
      </c>
    </row>
    <row r="1732" spans="8:13" ht="15.75" customHeight="1">
      <c r="H1732" s="37">
        <v>43464</v>
      </c>
      <c r="I1732" s="6" t="s">
        <v>171</v>
      </c>
      <c r="J1732" s="6" t="s">
        <v>156</v>
      </c>
      <c r="K1732" s="6">
        <v>2</v>
      </c>
      <c r="L1732" s="6">
        <v>20.96</v>
      </c>
      <c r="M1732" s="31" t="str">
        <f t="shared" si="26"/>
        <v>Small</v>
      </c>
    </row>
    <row r="1733" spans="8:13" ht="15.75" customHeight="1">
      <c r="H1733" s="37">
        <v>43219</v>
      </c>
      <c r="I1733" s="6" t="s">
        <v>168</v>
      </c>
      <c r="J1733" s="6" t="s">
        <v>185</v>
      </c>
      <c r="K1733" s="6">
        <v>2</v>
      </c>
      <c r="L1733" s="6">
        <v>36</v>
      </c>
      <c r="M1733" s="31" t="str">
        <f t="shared" si="26"/>
        <v>Small</v>
      </c>
    </row>
    <row r="1734" spans="8:13" ht="15.75" customHeight="1">
      <c r="H1734" s="37">
        <v>43273</v>
      </c>
      <c r="I1734" s="6" t="s">
        <v>135</v>
      </c>
      <c r="J1734" s="6" t="s">
        <v>156</v>
      </c>
      <c r="K1734" s="6">
        <v>1</v>
      </c>
      <c r="L1734" s="6">
        <v>17.7</v>
      </c>
      <c r="M1734" s="31" t="str">
        <f t="shared" si="26"/>
        <v>Small</v>
      </c>
    </row>
    <row r="1735" spans="8:13" ht="15.75" customHeight="1">
      <c r="H1735" s="37">
        <v>43447</v>
      </c>
      <c r="I1735" s="6" t="s">
        <v>158</v>
      </c>
      <c r="J1735" s="6" t="s">
        <v>176</v>
      </c>
      <c r="K1735" s="6">
        <v>2</v>
      </c>
      <c r="L1735" s="6">
        <v>33.1</v>
      </c>
      <c r="M1735" s="31" t="str">
        <f t="shared" si="26"/>
        <v>Small</v>
      </c>
    </row>
    <row r="1736" spans="8:13" ht="15.75" customHeight="1">
      <c r="H1736" s="37">
        <v>43353</v>
      </c>
      <c r="I1736" s="6" t="s">
        <v>171</v>
      </c>
      <c r="J1736" s="6" t="s">
        <v>240</v>
      </c>
      <c r="K1736" s="6">
        <v>24</v>
      </c>
      <c r="L1736" s="6">
        <v>250</v>
      </c>
      <c r="M1736" s="31" t="str">
        <f t="shared" ref="M1736:M1799" si="27">IF(L1736&gt;250,"Large","Small")</f>
        <v>Small</v>
      </c>
    </row>
    <row r="1737" spans="8:13" ht="15.75" customHeight="1">
      <c r="H1737" s="37">
        <v>43411</v>
      </c>
      <c r="I1737" s="6" t="s">
        <v>135</v>
      </c>
      <c r="J1737" s="6" t="s">
        <v>182</v>
      </c>
      <c r="K1737" s="6">
        <v>3</v>
      </c>
      <c r="L1737" s="6">
        <v>45.36</v>
      </c>
      <c r="M1737" s="31" t="str">
        <f t="shared" si="27"/>
        <v>Small</v>
      </c>
    </row>
    <row r="1738" spans="8:13" ht="15.75" customHeight="1">
      <c r="H1738" s="37">
        <v>43120</v>
      </c>
      <c r="I1738" s="6" t="s">
        <v>171</v>
      </c>
      <c r="J1738" s="6" t="s">
        <v>156</v>
      </c>
      <c r="K1738" s="6">
        <v>2</v>
      </c>
      <c r="L1738" s="6">
        <v>20.420000000000002</v>
      </c>
      <c r="M1738" s="31" t="str">
        <f t="shared" si="27"/>
        <v>Small</v>
      </c>
    </row>
    <row r="1739" spans="8:13" ht="15.75" customHeight="1">
      <c r="H1739" s="37">
        <v>43284</v>
      </c>
      <c r="I1739" s="6" t="s">
        <v>141</v>
      </c>
      <c r="J1739" s="6" t="s">
        <v>156</v>
      </c>
      <c r="K1739" s="6">
        <v>2</v>
      </c>
      <c r="L1739" s="6">
        <v>30.8</v>
      </c>
      <c r="M1739" s="31" t="str">
        <f t="shared" si="27"/>
        <v>Small</v>
      </c>
    </row>
    <row r="1740" spans="8:13" ht="15.75" customHeight="1">
      <c r="H1740" s="37">
        <v>43463</v>
      </c>
      <c r="I1740" s="6" t="s">
        <v>135</v>
      </c>
      <c r="J1740" s="6" t="s">
        <v>156</v>
      </c>
      <c r="K1740" s="6">
        <v>3</v>
      </c>
      <c r="L1740" s="6">
        <v>37.799999999999997</v>
      </c>
      <c r="M1740" s="31" t="str">
        <f t="shared" si="27"/>
        <v>Small</v>
      </c>
    </row>
    <row r="1741" spans="8:13" ht="15.75" customHeight="1">
      <c r="H1741" s="37">
        <v>43132</v>
      </c>
      <c r="I1741" s="6" t="s">
        <v>158</v>
      </c>
      <c r="J1741" s="6" t="s">
        <v>185</v>
      </c>
      <c r="K1741" s="6">
        <v>3</v>
      </c>
      <c r="L1741" s="6">
        <v>42.66</v>
      </c>
      <c r="M1741" s="31" t="str">
        <f t="shared" si="27"/>
        <v>Small</v>
      </c>
    </row>
    <row r="1742" spans="8:13" ht="15.75" customHeight="1">
      <c r="H1742" s="37">
        <v>43431</v>
      </c>
      <c r="I1742" s="6" t="s">
        <v>158</v>
      </c>
      <c r="J1742" s="6" t="s">
        <v>156</v>
      </c>
      <c r="K1742" s="6">
        <v>1</v>
      </c>
      <c r="L1742" s="6">
        <v>17.440000000000001</v>
      </c>
      <c r="M1742" s="31" t="str">
        <f t="shared" si="27"/>
        <v>Small</v>
      </c>
    </row>
    <row r="1743" spans="8:13" ht="15.75" customHeight="1">
      <c r="H1743" s="37">
        <v>43240</v>
      </c>
      <c r="I1743" s="6" t="s">
        <v>224</v>
      </c>
      <c r="J1743" s="6" t="s">
        <v>169</v>
      </c>
      <c r="K1743" s="6">
        <v>1</v>
      </c>
      <c r="L1743" s="6">
        <v>17.54</v>
      </c>
      <c r="M1743" s="31" t="str">
        <f t="shared" si="27"/>
        <v>Small</v>
      </c>
    </row>
    <row r="1744" spans="8:13" ht="15.75" customHeight="1">
      <c r="H1744" s="37">
        <v>43408</v>
      </c>
      <c r="I1744" s="6" t="s">
        <v>160</v>
      </c>
      <c r="J1744" s="6" t="s">
        <v>156</v>
      </c>
      <c r="K1744" s="6">
        <v>3</v>
      </c>
      <c r="L1744" s="6">
        <v>44.79</v>
      </c>
      <c r="M1744" s="31" t="str">
        <f t="shared" si="27"/>
        <v>Small</v>
      </c>
    </row>
    <row r="1745" spans="8:13" ht="15.75" customHeight="1">
      <c r="H1745" s="37">
        <v>43215</v>
      </c>
      <c r="I1745" s="6" t="s">
        <v>190</v>
      </c>
      <c r="J1745" s="6" t="s">
        <v>192</v>
      </c>
      <c r="K1745" s="6">
        <v>2</v>
      </c>
      <c r="L1745" s="6">
        <v>26.62</v>
      </c>
      <c r="M1745" s="31" t="str">
        <f t="shared" si="27"/>
        <v>Small</v>
      </c>
    </row>
    <row r="1746" spans="8:13" ht="15.75" customHeight="1">
      <c r="H1746" s="37">
        <v>43147</v>
      </c>
      <c r="I1746" s="6" t="s">
        <v>163</v>
      </c>
      <c r="J1746" s="6" t="s">
        <v>210</v>
      </c>
      <c r="K1746" s="6">
        <v>2</v>
      </c>
      <c r="L1746" s="6">
        <v>34.200000000000003</v>
      </c>
      <c r="M1746" s="31" t="str">
        <f t="shared" si="27"/>
        <v>Small</v>
      </c>
    </row>
    <row r="1747" spans="8:13" ht="15.75" customHeight="1">
      <c r="H1747" s="37">
        <v>43414</v>
      </c>
      <c r="I1747" s="6" t="s">
        <v>190</v>
      </c>
      <c r="J1747" s="6" t="s">
        <v>156</v>
      </c>
      <c r="K1747" s="6">
        <v>3</v>
      </c>
      <c r="L1747" s="6">
        <v>59.49</v>
      </c>
      <c r="M1747" s="31" t="str">
        <f t="shared" si="27"/>
        <v>Small</v>
      </c>
    </row>
    <row r="1748" spans="8:13" ht="15.75" customHeight="1">
      <c r="H1748" s="37">
        <v>43121</v>
      </c>
      <c r="I1748" s="6" t="s">
        <v>175</v>
      </c>
      <c r="J1748" s="6" t="s">
        <v>181</v>
      </c>
      <c r="K1748" s="6">
        <v>2</v>
      </c>
      <c r="L1748" s="6">
        <v>36.659999999999997</v>
      </c>
      <c r="M1748" s="31" t="str">
        <f t="shared" si="27"/>
        <v>Small</v>
      </c>
    </row>
    <row r="1749" spans="8:13" ht="15.75" customHeight="1">
      <c r="H1749" s="37">
        <v>43376</v>
      </c>
      <c r="I1749" s="6" t="s">
        <v>200</v>
      </c>
      <c r="J1749" s="6" t="s">
        <v>184</v>
      </c>
      <c r="K1749" s="6">
        <v>2</v>
      </c>
      <c r="L1749" s="6">
        <v>20.7</v>
      </c>
      <c r="M1749" s="31" t="str">
        <f t="shared" si="27"/>
        <v>Small</v>
      </c>
    </row>
    <row r="1750" spans="8:13" ht="15.75" customHeight="1">
      <c r="H1750" s="37">
        <v>43399</v>
      </c>
      <c r="I1750" s="6" t="s">
        <v>193</v>
      </c>
      <c r="J1750" s="6" t="s">
        <v>229</v>
      </c>
      <c r="K1750" s="6">
        <v>2</v>
      </c>
      <c r="L1750" s="6">
        <v>33.44</v>
      </c>
      <c r="M1750" s="31" t="str">
        <f t="shared" si="27"/>
        <v>Small</v>
      </c>
    </row>
    <row r="1751" spans="8:13" ht="15.75" customHeight="1">
      <c r="H1751" s="37">
        <v>43419</v>
      </c>
      <c r="I1751" s="6" t="s">
        <v>168</v>
      </c>
      <c r="J1751" s="6" t="s">
        <v>241</v>
      </c>
      <c r="K1751" s="6">
        <v>1</v>
      </c>
      <c r="L1751" s="6">
        <v>10.45</v>
      </c>
      <c r="M1751" s="31" t="str">
        <f t="shared" si="27"/>
        <v>Small</v>
      </c>
    </row>
    <row r="1752" spans="8:13" ht="15.75" customHeight="1">
      <c r="H1752" s="37">
        <v>43419</v>
      </c>
      <c r="I1752" s="6" t="s">
        <v>198</v>
      </c>
      <c r="J1752" s="6" t="s">
        <v>185</v>
      </c>
      <c r="K1752" s="6">
        <v>1</v>
      </c>
      <c r="L1752" s="6">
        <v>17.309999999999999</v>
      </c>
      <c r="M1752" s="31" t="str">
        <f t="shared" si="27"/>
        <v>Small</v>
      </c>
    </row>
    <row r="1753" spans="8:13" ht="15.75" customHeight="1">
      <c r="H1753" s="37">
        <v>43457</v>
      </c>
      <c r="I1753" s="6" t="s">
        <v>127</v>
      </c>
      <c r="J1753" s="6" t="s">
        <v>227</v>
      </c>
      <c r="K1753" s="6">
        <v>1</v>
      </c>
      <c r="L1753" s="6">
        <v>17.46</v>
      </c>
      <c r="M1753" s="31" t="str">
        <f t="shared" si="27"/>
        <v>Small</v>
      </c>
    </row>
    <row r="1754" spans="8:13" ht="15.75" customHeight="1">
      <c r="H1754" s="37">
        <v>43127</v>
      </c>
      <c r="I1754" s="6" t="s">
        <v>141</v>
      </c>
      <c r="J1754" s="6" t="s">
        <v>184</v>
      </c>
      <c r="K1754" s="6">
        <v>1</v>
      </c>
      <c r="L1754" s="6">
        <v>16.649999999999999</v>
      </c>
      <c r="M1754" s="31" t="str">
        <f t="shared" si="27"/>
        <v>Small</v>
      </c>
    </row>
    <row r="1755" spans="8:13" ht="15.75" customHeight="1">
      <c r="H1755" s="37">
        <v>43459</v>
      </c>
      <c r="I1755" s="6" t="s">
        <v>141</v>
      </c>
      <c r="J1755" s="6" t="s">
        <v>236</v>
      </c>
      <c r="K1755" s="6">
        <v>38</v>
      </c>
      <c r="L1755" s="6">
        <v>406.3</v>
      </c>
      <c r="M1755" s="31" t="str">
        <f t="shared" si="27"/>
        <v>Large</v>
      </c>
    </row>
    <row r="1756" spans="8:13" ht="15.75" customHeight="1">
      <c r="H1756" s="37">
        <v>43451</v>
      </c>
      <c r="I1756" s="6" t="s">
        <v>141</v>
      </c>
      <c r="J1756" s="6" t="s">
        <v>232</v>
      </c>
      <c r="K1756" s="6">
        <v>60</v>
      </c>
      <c r="L1756" s="6">
        <v>436.75</v>
      </c>
      <c r="M1756" s="31" t="str">
        <f t="shared" si="27"/>
        <v>Large</v>
      </c>
    </row>
    <row r="1757" spans="8:13" ht="15.75" customHeight="1">
      <c r="H1757" s="37">
        <v>43425</v>
      </c>
      <c r="I1757" s="6" t="s">
        <v>135</v>
      </c>
      <c r="J1757" s="6" t="s">
        <v>212</v>
      </c>
      <c r="K1757" s="6">
        <v>1</v>
      </c>
      <c r="L1757" s="6">
        <v>13.56</v>
      </c>
      <c r="M1757" s="31" t="str">
        <f t="shared" si="27"/>
        <v>Small</v>
      </c>
    </row>
    <row r="1758" spans="8:13" ht="15.75" customHeight="1">
      <c r="H1758" s="37">
        <v>43226</v>
      </c>
      <c r="I1758" s="6" t="s">
        <v>135</v>
      </c>
      <c r="J1758" s="6" t="s">
        <v>203</v>
      </c>
      <c r="K1758" s="6">
        <v>4</v>
      </c>
      <c r="L1758" s="6">
        <v>45.12</v>
      </c>
      <c r="M1758" s="31" t="str">
        <f t="shared" si="27"/>
        <v>Small</v>
      </c>
    </row>
    <row r="1759" spans="8:13" ht="15.75" customHeight="1">
      <c r="H1759" s="37">
        <v>43158</v>
      </c>
      <c r="I1759" s="6" t="s">
        <v>190</v>
      </c>
      <c r="J1759" s="6" t="s">
        <v>180</v>
      </c>
      <c r="K1759" s="6">
        <v>3</v>
      </c>
      <c r="L1759" s="6">
        <v>45.75</v>
      </c>
      <c r="M1759" s="31" t="str">
        <f t="shared" si="27"/>
        <v>Small</v>
      </c>
    </row>
    <row r="1760" spans="8:13" ht="15.75" customHeight="1">
      <c r="H1760" s="37">
        <v>43345</v>
      </c>
      <c r="I1760" s="6" t="s">
        <v>171</v>
      </c>
      <c r="J1760" s="6" t="s">
        <v>238</v>
      </c>
      <c r="K1760" s="6">
        <v>2</v>
      </c>
      <c r="L1760" s="6">
        <v>21.06</v>
      </c>
      <c r="M1760" s="31" t="str">
        <f t="shared" si="27"/>
        <v>Small</v>
      </c>
    </row>
    <row r="1761" spans="8:13" ht="15.75" customHeight="1">
      <c r="H1761" s="37">
        <v>43227</v>
      </c>
      <c r="I1761" s="6" t="s">
        <v>158</v>
      </c>
      <c r="J1761" s="6" t="s">
        <v>170</v>
      </c>
      <c r="K1761" s="6">
        <v>2</v>
      </c>
      <c r="L1761" s="6">
        <v>33.659999999999997</v>
      </c>
      <c r="M1761" s="31" t="str">
        <f t="shared" si="27"/>
        <v>Small</v>
      </c>
    </row>
    <row r="1762" spans="8:13" ht="15.75" customHeight="1">
      <c r="H1762" s="37">
        <v>43260</v>
      </c>
      <c r="I1762" s="6" t="s">
        <v>141</v>
      </c>
      <c r="J1762" s="6" t="s">
        <v>217</v>
      </c>
      <c r="K1762" s="6">
        <v>2</v>
      </c>
      <c r="L1762" s="6">
        <v>33.82</v>
      </c>
      <c r="M1762" s="31" t="str">
        <f t="shared" si="27"/>
        <v>Small</v>
      </c>
    </row>
    <row r="1763" spans="8:13" ht="15.75" customHeight="1">
      <c r="H1763" s="37">
        <v>43196</v>
      </c>
      <c r="I1763" s="6" t="s">
        <v>158</v>
      </c>
      <c r="J1763" s="6" t="s">
        <v>156</v>
      </c>
      <c r="K1763" s="6">
        <v>4</v>
      </c>
      <c r="L1763" s="6">
        <v>73.52</v>
      </c>
      <c r="M1763" s="31" t="str">
        <f t="shared" si="27"/>
        <v>Small</v>
      </c>
    </row>
    <row r="1764" spans="8:13" ht="15.75" customHeight="1">
      <c r="H1764" s="37">
        <v>43412</v>
      </c>
      <c r="I1764" s="6" t="s">
        <v>224</v>
      </c>
      <c r="J1764" s="6" t="s">
        <v>156</v>
      </c>
      <c r="K1764" s="6">
        <v>2</v>
      </c>
      <c r="L1764" s="6">
        <v>38.299999999999997</v>
      </c>
      <c r="M1764" s="31" t="str">
        <f t="shared" si="27"/>
        <v>Small</v>
      </c>
    </row>
    <row r="1765" spans="8:13" ht="15.75" customHeight="1">
      <c r="H1765" s="37">
        <v>43211</v>
      </c>
      <c r="I1765" s="6" t="s">
        <v>158</v>
      </c>
      <c r="J1765" s="6" t="s">
        <v>241</v>
      </c>
      <c r="K1765" s="6">
        <v>3</v>
      </c>
      <c r="L1765" s="6">
        <v>58.08</v>
      </c>
      <c r="M1765" s="31" t="str">
        <f t="shared" si="27"/>
        <v>Small</v>
      </c>
    </row>
    <row r="1766" spans="8:13" ht="15.75" customHeight="1">
      <c r="H1766" s="37">
        <v>43235</v>
      </c>
      <c r="I1766" s="6" t="s">
        <v>141</v>
      </c>
      <c r="J1766" s="6" t="s">
        <v>157</v>
      </c>
      <c r="K1766" s="6">
        <v>60</v>
      </c>
      <c r="L1766" s="6">
        <v>407.88</v>
      </c>
      <c r="M1766" s="31" t="str">
        <f t="shared" si="27"/>
        <v>Large</v>
      </c>
    </row>
    <row r="1767" spans="8:13" ht="15.75" customHeight="1">
      <c r="H1767" s="37">
        <v>43420</v>
      </c>
      <c r="I1767" s="6" t="s">
        <v>138</v>
      </c>
      <c r="J1767" s="6" t="s">
        <v>156</v>
      </c>
      <c r="K1767" s="6">
        <v>28</v>
      </c>
      <c r="L1767" s="6">
        <v>293.75</v>
      </c>
      <c r="M1767" s="31" t="str">
        <f t="shared" si="27"/>
        <v>Large</v>
      </c>
    </row>
    <row r="1768" spans="8:13" ht="15.75" customHeight="1">
      <c r="H1768" s="37">
        <v>43349</v>
      </c>
      <c r="I1768" s="6" t="s">
        <v>218</v>
      </c>
      <c r="J1768" s="6" t="s">
        <v>187</v>
      </c>
      <c r="K1768" s="6">
        <v>3</v>
      </c>
      <c r="L1768" s="6">
        <v>43.17</v>
      </c>
      <c r="M1768" s="31" t="str">
        <f t="shared" si="27"/>
        <v>Small</v>
      </c>
    </row>
    <row r="1769" spans="8:13" ht="15.75" customHeight="1">
      <c r="H1769" s="37">
        <v>43348</v>
      </c>
      <c r="I1769" s="6" t="s">
        <v>168</v>
      </c>
      <c r="J1769" s="6" t="s">
        <v>227</v>
      </c>
      <c r="K1769" s="6">
        <v>1</v>
      </c>
      <c r="L1769" s="6">
        <v>18.97</v>
      </c>
      <c r="M1769" s="31" t="str">
        <f t="shared" si="27"/>
        <v>Small</v>
      </c>
    </row>
    <row r="1770" spans="8:13" ht="15.75" customHeight="1">
      <c r="H1770" s="37">
        <v>43408</v>
      </c>
      <c r="I1770" s="6" t="s">
        <v>163</v>
      </c>
      <c r="J1770" s="6" t="s">
        <v>203</v>
      </c>
      <c r="K1770" s="6">
        <v>1</v>
      </c>
      <c r="L1770" s="6">
        <v>19.2</v>
      </c>
      <c r="M1770" s="31" t="str">
        <f t="shared" si="27"/>
        <v>Small</v>
      </c>
    </row>
    <row r="1771" spans="8:13" ht="15.75" customHeight="1">
      <c r="H1771" s="37">
        <v>43425</v>
      </c>
      <c r="I1771" s="6" t="s">
        <v>168</v>
      </c>
      <c r="J1771" s="6" t="s">
        <v>170</v>
      </c>
      <c r="K1771" s="6">
        <v>5</v>
      </c>
      <c r="L1771" s="6">
        <v>52.67</v>
      </c>
      <c r="M1771" s="31" t="str">
        <f t="shared" si="27"/>
        <v>Small</v>
      </c>
    </row>
    <row r="1772" spans="8:13" ht="15.75" customHeight="1">
      <c r="H1772" s="37">
        <v>43357</v>
      </c>
      <c r="I1772" s="6" t="s">
        <v>155</v>
      </c>
      <c r="J1772" s="6" t="s">
        <v>157</v>
      </c>
      <c r="K1772" s="6">
        <v>1</v>
      </c>
      <c r="L1772" s="6">
        <v>14.7</v>
      </c>
      <c r="M1772" s="31" t="str">
        <f t="shared" si="27"/>
        <v>Small</v>
      </c>
    </row>
    <row r="1773" spans="8:13" ht="15.75" customHeight="1">
      <c r="H1773" s="37">
        <v>43180</v>
      </c>
      <c r="I1773" s="6" t="s">
        <v>193</v>
      </c>
      <c r="J1773" s="6" t="s">
        <v>188</v>
      </c>
      <c r="K1773" s="6">
        <v>3</v>
      </c>
      <c r="L1773" s="6">
        <v>36.9</v>
      </c>
      <c r="M1773" s="31" t="str">
        <f t="shared" si="27"/>
        <v>Small</v>
      </c>
    </row>
    <row r="1774" spans="8:13" ht="15.75" customHeight="1">
      <c r="H1774" s="37">
        <v>43459</v>
      </c>
      <c r="I1774" s="6" t="s">
        <v>168</v>
      </c>
      <c r="J1774" s="6" t="s">
        <v>225</v>
      </c>
      <c r="K1774" s="6">
        <v>2</v>
      </c>
      <c r="L1774" s="6">
        <v>22.08</v>
      </c>
      <c r="M1774" s="31" t="str">
        <f t="shared" si="27"/>
        <v>Small</v>
      </c>
    </row>
    <row r="1775" spans="8:13" ht="15.75" customHeight="1">
      <c r="H1775" s="37">
        <v>43435</v>
      </c>
      <c r="I1775" s="6" t="s">
        <v>175</v>
      </c>
      <c r="J1775" s="6" t="s">
        <v>156</v>
      </c>
      <c r="K1775" s="6">
        <v>6</v>
      </c>
      <c r="L1775" s="6">
        <v>109.3</v>
      </c>
      <c r="M1775" s="31" t="str">
        <f t="shared" si="27"/>
        <v>Small</v>
      </c>
    </row>
    <row r="1776" spans="8:13" ht="15.75" customHeight="1">
      <c r="H1776" s="37">
        <v>43282</v>
      </c>
      <c r="I1776" s="6" t="s">
        <v>224</v>
      </c>
      <c r="J1776" s="6" t="s">
        <v>156</v>
      </c>
      <c r="K1776" s="6">
        <v>3</v>
      </c>
      <c r="L1776" s="6">
        <v>52.95</v>
      </c>
      <c r="M1776" s="31" t="str">
        <f t="shared" si="27"/>
        <v>Small</v>
      </c>
    </row>
    <row r="1777" spans="8:13" ht="15.75" customHeight="1">
      <c r="H1777" s="37">
        <v>43318</v>
      </c>
      <c r="I1777" s="6" t="s">
        <v>155</v>
      </c>
      <c r="J1777" s="6" t="s">
        <v>211</v>
      </c>
      <c r="K1777" s="6">
        <v>2</v>
      </c>
      <c r="L1777" s="6">
        <v>21.44</v>
      </c>
      <c r="M1777" s="31" t="str">
        <f t="shared" si="27"/>
        <v>Small</v>
      </c>
    </row>
    <row r="1778" spans="8:13" ht="15.75" customHeight="1">
      <c r="H1778" s="37">
        <v>43248</v>
      </c>
      <c r="I1778" s="6" t="s">
        <v>158</v>
      </c>
      <c r="J1778" s="6" t="s">
        <v>181</v>
      </c>
      <c r="K1778" s="6">
        <v>1</v>
      </c>
      <c r="L1778" s="6">
        <v>13.51</v>
      </c>
      <c r="M1778" s="31" t="str">
        <f t="shared" si="27"/>
        <v>Small</v>
      </c>
    </row>
    <row r="1779" spans="8:13" ht="15.75" customHeight="1">
      <c r="H1779" s="37">
        <v>43143</v>
      </c>
      <c r="I1779" s="6" t="s">
        <v>163</v>
      </c>
      <c r="J1779" s="6" t="s">
        <v>185</v>
      </c>
      <c r="K1779" s="6">
        <v>1</v>
      </c>
      <c r="L1779" s="6">
        <v>16.96</v>
      </c>
      <c r="M1779" s="31" t="str">
        <f t="shared" si="27"/>
        <v>Small</v>
      </c>
    </row>
    <row r="1780" spans="8:13" ht="15.75" customHeight="1">
      <c r="H1780" s="37">
        <v>43221</v>
      </c>
      <c r="I1780" s="6" t="s">
        <v>168</v>
      </c>
      <c r="J1780" s="6" t="s">
        <v>156</v>
      </c>
      <c r="K1780" s="6">
        <v>3</v>
      </c>
      <c r="L1780" s="6">
        <v>55.86</v>
      </c>
      <c r="M1780" s="31" t="str">
        <f t="shared" si="27"/>
        <v>Small</v>
      </c>
    </row>
    <row r="1781" spans="8:13" ht="15.75" customHeight="1">
      <c r="H1781" s="37">
        <v>43445</v>
      </c>
      <c r="I1781" s="6" t="s">
        <v>168</v>
      </c>
      <c r="J1781" s="6" t="s">
        <v>181</v>
      </c>
      <c r="K1781" s="6">
        <v>2</v>
      </c>
      <c r="L1781" s="6">
        <v>30.3</v>
      </c>
      <c r="M1781" s="31" t="str">
        <f t="shared" si="27"/>
        <v>Small</v>
      </c>
    </row>
    <row r="1782" spans="8:13" ht="15.75" customHeight="1">
      <c r="H1782" s="37">
        <v>43463</v>
      </c>
      <c r="I1782" s="6" t="s">
        <v>168</v>
      </c>
      <c r="J1782" s="6" t="s">
        <v>180</v>
      </c>
      <c r="K1782" s="6">
        <v>2</v>
      </c>
      <c r="L1782" s="6">
        <v>34.54</v>
      </c>
      <c r="M1782" s="31" t="str">
        <f t="shared" si="27"/>
        <v>Small</v>
      </c>
    </row>
    <row r="1783" spans="8:13" ht="15.75" customHeight="1">
      <c r="H1783" s="37">
        <v>43181</v>
      </c>
      <c r="I1783" s="6" t="s">
        <v>168</v>
      </c>
      <c r="J1783" s="6" t="s">
        <v>210</v>
      </c>
      <c r="K1783" s="6">
        <v>2</v>
      </c>
      <c r="L1783" s="6">
        <v>22.22</v>
      </c>
      <c r="M1783" s="31" t="str">
        <f t="shared" si="27"/>
        <v>Small</v>
      </c>
    </row>
    <row r="1784" spans="8:13" ht="15.75" customHeight="1">
      <c r="H1784" s="37">
        <v>43361</v>
      </c>
      <c r="I1784" s="6" t="s">
        <v>141</v>
      </c>
      <c r="J1784" s="6" t="s">
        <v>194</v>
      </c>
      <c r="K1784" s="6">
        <v>2</v>
      </c>
      <c r="L1784" s="6">
        <v>37.64</v>
      </c>
      <c r="M1784" s="31" t="str">
        <f t="shared" si="27"/>
        <v>Small</v>
      </c>
    </row>
    <row r="1785" spans="8:13" ht="15.75" customHeight="1">
      <c r="H1785" s="37">
        <v>43415</v>
      </c>
      <c r="I1785" s="6" t="s">
        <v>163</v>
      </c>
      <c r="J1785" s="6" t="s">
        <v>203</v>
      </c>
      <c r="K1785" s="6">
        <v>2</v>
      </c>
      <c r="L1785" s="6">
        <v>34.18</v>
      </c>
      <c r="M1785" s="31" t="str">
        <f t="shared" si="27"/>
        <v>Small</v>
      </c>
    </row>
    <row r="1786" spans="8:13" ht="15.75" customHeight="1">
      <c r="H1786" s="37">
        <v>43413</v>
      </c>
      <c r="I1786" s="6" t="s">
        <v>190</v>
      </c>
      <c r="J1786" s="6" t="s">
        <v>170</v>
      </c>
      <c r="K1786" s="6">
        <v>4</v>
      </c>
      <c r="L1786" s="6">
        <v>64.72</v>
      </c>
      <c r="M1786" s="31" t="str">
        <f t="shared" si="27"/>
        <v>Small</v>
      </c>
    </row>
    <row r="1787" spans="8:13" ht="15.75" customHeight="1">
      <c r="H1787" s="37">
        <v>43419</v>
      </c>
      <c r="I1787" s="6" t="s">
        <v>160</v>
      </c>
      <c r="J1787" s="6" t="s">
        <v>189</v>
      </c>
      <c r="K1787" s="6">
        <v>1</v>
      </c>
      <c r="L1787" s="6">
        <v>16.11</v>
      </c>
      <c r="M1787" s="31" t="str">
        <f t="shared" si="27"/>
        <v>Small</v>
      </c>
    </row>
    <row r="1788" spans="8:13" ht="15.75" customHeight="1">
      <c r="H1788" s="37">
        <v>43259</v>
      </c>
      <c r="I1788" s="6" t="s">
        <v>160</v>
      </c>
      <c r="J1788" s="6" t="s">
        <v>191</v>
      </c>
      <c r="K1788" s="6">
        <v>6</v>
      </c>
      <c r="L1788" s="6">
        <v>70.2</v>
      </c>
      <c r="M1788" s="31" t="str">
        <f t="shared" si="27"/>
        <v>Small</v>
      </c>
    </row>
    <row r="1789" spans="8:13" ht="15.75" customHeight="1">
      <c r="H1789" s="37">
        <v>43248</v>
      </c>
      <c r="I1789" s="6" t="s">
        <v>158</v>
      </c>
      <c r="J1789" s="6" t="s">
        <v>213</v>
      </c>
      <c r="K1789" s="6">
        <v>2</v>
      </c>
      <c r="L1789" s="6">
        <v>28.86</v>
      </c>
      <c r="M1789" s="31" t="str">
        <f t="shared" si="27"/>
        <v>Small</v>
      </c>
    </row>
    <row r="1790" spans="8:13" ht="15.75" customHeight="1">
      <c r="H1790" s="37">
        <v>43390</v>
      </c>
      <c r="I1790" s="6" t="s">
        <v>155</v>
      </c>
      <c r="J1790" s="6" t="s">
        <v>156</v>
      </c>
      <c r="K1790" s="6">
        <v>2</v>
      </c>
      <c r="L1790" s="6">
        <v>26.02</v>
      </c>
      <c r="M1790" s="31" t="str">
        <f t="shared" si="27"/>
        <v>Small</v>
      </c>
    </row>
    <row r="1791" spans="8:13" ht="15.75" customHeight="1">
      <c r="H1791" s="37">
        <v>43168</v>
      </c>
      <c r="I1791" s="6" t="s">
        <v>190</v>
      </c>
      <c r="J1791" s="6" t="s">
        <v>187</v>
      </c>
      <c r="K1791" s="6">
        <v>1</v>
      </c>
      <c r="L1791" s="6">
        <v>12.17</v>
      </c>
      <c r="M1791" s="31" t="str">
        <f t="shared" si="27"/>
        <v>Small</v>
      </c>
    </row>
    <row r="1792" spans="8:13" ht="15.75" customHeight="1">
      <c r="H1792" s="37">
        <v>43253</v>
      </c>
      <c r="I1792" s="6" t="s">
        <v>158</v>
      </c>
      <c r="J1792" s="6" t="s">
        <v>156</v>
      </c>
      <c r="K1792" s="6">
        <v>3</v>
      </c>
      <c r="L1792" s="6">
        <v>35.79</v>
      </c>
      <c r="M1792" s="31" t="str">
        <f t="shared" si="27"/>
        <v>Small</v>
      </c>
    </row>
    <row r="1793" spans="8:13" ht="15.75" customHeight="1">
      <c r="H1793" s="37">
        <v>43416</v>
      </c>
      <c r="I1793" s="6" t="s">
        <v>201</v>
      </c>
      <c r="J1793" s="6" t="s">
        <v>156</v>
      </c>
      <c r="K1793" s="6">
        <v>4</v>
      </c>
      <c r="L1793" s="6">
        <v>56.88</v>
      </c>
      <c r="M1793" s="31" t="str">
        <f t="shared" si="27"/>
        <v>Small</v>
      </c>
    </row>
    <row r="1794" spans="8:13" ht="15.75" customHeight="1">
      <c r="H1794" s="37">
        <v>43432</v>
      </c>
      <c r="I1794" s="6" t="s">
        <v>135</v>
      </c>
      <c r="J1794" s="6" t="s">
        <v>222</v>
      </c>
      <c r="K1794" s="6">
        <v>2</v>
      </c>
      <c r="L1794" s="6">
        <v>23.76</v>
      </c>
      <c r="M1794" s="31" t="str">
        <f t="shared" si="27"/>
        <v>Small</v>
      </c>
    </row>
    <row r="1795" spans="8:13" ht="15.75" customHeight="1">
      <c r="H1795" s="37">
        <v>43454</v>
      </c>
      <c r="I1795" s="6" t="s">
        <v>171</v>
      </c>
      <c r="J1795" s="6" t="s">
        <v>205</v>
      </c>
      <c r="K1795" s="6">
        <v>5</v>
      </c>
      <c r="L1795" s="6">
        <v>68.75</v>
      </c>
      <c r="M1795" s="31" t="str">
        <f t="shared" si="27"/>
        <v>Small</v>
      </c>
    </row>
    <row r="1796" spans="8:13" ht="15.75" customHeight="1">
      <c r="H1796" s="37">
        <v>43408</v>
      </c>
      <c r="I1796" s="6" t="s">
        <v>158</v>
      </c>
      <c r="J1796" s="6" t="s">
        <v>156</v>
      </c>
      <c r="K1796" s="6">
        <v>3</v>
      </c>
      <c r="L1796" s="6">
        <v>48.36</v>
      </c>
      <c r="M1796" s="31" t="str">
        <f t="shared" si="27"/>
        <v>Small</v>
      </c>
    </row>
    <row r="1797" spans="8:13" ht="15.75" customHeight="1">
      <c r="H1797" s="37">
        <v>43412</v>
      </c>
      <c r="I1797" s="6" t="s">
        <v>141</v>
      </c>
      <c r="J1797" s="6" t="s">
        <v>156</v>
      </c>
      <c r="K1797" s="6">
        <v>3</v>
      </c>
      <c r="L1797" s="6">
        <v>54.24</v>
      </c>
      <c r="M1797" s="31" t="str">
        <f t="shared" si="27"/>
        <v>Small</v>
      </c>
    </row>
    <row r="1798" spans="8:13" ht="15.75" customHeight="1">
      <c r="H1798" s="37">
        <v>43198</v>
      </c>
      <c r="I1798" s="6" t="s">
        <v>141</v>
      </c>
      <c r="J1798" s="6" t="s">
        <v>232</v>
      </c>
      <c r="K1798" s="6">
        <v>1</v>
      </c>
      <c r="L1798" s="6">
        <v>16.21</v>
      </c>
      <c r="M1798" s="31" t="str">
        <f t="shared" si="27"/>
        <v>Small</v>
      </c>
    </row>
    <row r="1799" spans="8:13" ht="15.75" customHeight="1">
      <c r="H1799" s="37">
        <v>43455</v>
      </c>
      <c r="I1799" s="6" t="s">
        <v>198</v>
      </c>
      <c r="J1799" s="6" t="s">
        <v>211</v>
      </c>
      <c r="K1799" s="6">
        <v>1</v>
      </c>
      <c r="L1799" s="6">
        <v>18.079999999999998</v>
      </c>
      <c r="M1799" s="31" t="str">
        <f t="shared" si="27"/>
        <v>Small</v>
      </c>
    </row>
    <row r="1800" spans="8:13" ht="15.75" customHeight="1">
      <c r="H1800" s="37">
        <v>43422</v>
      </c>
      <c r="I1800" s="6" t="s">
        <v>223</v>
      </c>
      <c r="J1800" s="6" t="s">
        <v>204</v>
      </c>
      <c r="K1800" s="6">
        <v>1</v>
      </c>
      <c r="L1800" s="6">
        <v>18.37</v>
      </c>
      <c r="M1800" s="31" t="str">
        <f t="shared" ref="M1800:M1863" si="28">IF(L1800&gt;250,"Large","Small")</f>
        <v>Small</v>
      </c>
    </row>
    <row r="1801" spans="8:13" ht="15.75" customHeight="1">
      <c r="H1801" s="37">
        <v>43317</v>
      </c>
      <c r="I1801" s="6" t="s">
        <v>218</v>
      </c>
      <c r="J1801" s="6" t="s">
        <v>212</v>
      </c>
      <c r="K1801" s="6">
        <v>2</v>
      </c>
      <c r="L1801" s="6">
        <v>30.2</v>
      </c>
      <c r="M1801" s="31" t="str">
        <f t="shared" si="28"/>
        <v>Small</v>
      </c>
    </row>
    <row r="1802" spans="8:13" ht="15.75" customHeight="1">
      <c r="H1802" s="37">
        <v>43168</v>
      </c>
      <c r="I1802" s="6" t="s">
        <v>160</v>
      </c>
      <c r="J1802" s="6" t="s">
        <v>156</v>
      </c>
      <c r="K1802" s="6">
        <v>2</v>
      </c>
      <c r="L1802" s="6">
        <v>34.32</v>
      </c>
      <c r="M1802" s="31" t="str">
        <f t="shared" si="28"/>
        <v>Small</v>
      </c>
    </row>
    <row r="1803" spans="8:13" ht="15.75" customHeight="1">
      <c r="H1803" s="37">
        <v>43416</v>
      </c>
      <c r="I1803" s="6" t="s">
        <v>171</v>
      </c>
      <c r="J1803" s="6" t="s">
        <v>213</v>
      </c>
      <c r="K1803" s="6">
        <v>2</v>
      </c>
      <c r="L1803" s="6">
        <v>30.5</v>
      </c>
      <c r="M1803" s="31" t="str">
        <f t="shared" si="28"/>
        <v>Small</v>
      </c>
    </row>
    <row r="1804" spans="8:13" ht="15.75" customHeight="1">
      <c r="H1804" s="37">
        <v>43207</v>
      </c>
      <c r="I1804" s="6" t="s">
        <v>175</v>
      </c>
      <c r="J1804" s="6" t="s">
        <v>156</v>
      </c>
      <c r="K1804" s="6">
        <v>1</v>
      </c>
      <c r="L1804" s="6">
        <v>18.850000000000001</v>
      </c>
      <c r="M1804" s="31" t="str">
        <f t="shared" si="28"/>
        <v>Small</v>
      </c>
    </row>
    <row r="1805" spans="8:13" ht="15.75" customHeight="1">
      <c r="H1805" s="37">
        <v>43320</v>
      </c>
      <c r="I1805" s="6" t="s">
        <v>141</v>
      </c>
      <c r="J1805" s="6" t="s">
        <v>156</v>
      </c>
      <c r="K1805" s="6">
        <v>3</v>
      </c>
      <c r="L1805" s="6">
        <v>47.58</v>
      </c>
      <c r="M1805" s="31" t="str">
        <f t="shared" si="28"/>
        <v>Small</v>
      </c>
    </row>
    <row r="1806" spans="8:13" ht="15.75" customHeight="1">
      <c r="H1806" s="37">
        <v>43277</v>
      </c>
      <c r="I1806" s="6" t="s">
        <v>141</v>
      </c>
      <c r="J1806" s="6" t="s">
        <v>156</v>
      </c>
      <c r="K1806" s="6">
        <v>3</v>
      </c>
      <c r="L1806" s="6">
        <v>48.99</v>
      </c>
      <c r="M1806" s="31" t="str">
        <f t="shared" si="28"/>
        <v>Small</v>
      </c>
    </row>
    <row r="1807" spans="8:13" ht="15.75" customHeight="1">
      <c r="H1807" s="37">
        <v>43116</v>
      </c>
      <c r="I1807" s="6" t="s">
        <v>190</v>
      </c>
      <c r="J1807" s="6" t="s">
        <v>156</v>
      </c>
      <c r="K1807" s="6">
        <v>1</v>
      </c>
      <c r="L1807" s="6">
        <v>15.27</v>
      </c>
      <c r="M1807" s="31" t="str">
        <f t="shared" si="28"/>
        <v>Small</v>
      </c>
    </row>
    <row r="1808" spans="8:13" ht="15.75" customHeight="1">
      <c r="H1808" s="37">
        <v>43264</v>
      </c>
      <c r="I1808" s="6" t="s">
        <v>158</v>
      </c>
      <c r="J1808" s="6" t="s">
        <v>176</v>
      </c>
      <c r="K1808" s="6">
        <v>2</v>
      </c>
      <c r="L1808" s="6">
        <v>37.119999999999997</v>
      </c>
      <c r="M1808" s="31" t="str">
        <f t="shared" si="28"/>
        <v>Small</v>
      </c>
    </row>
    <row r="1809" spans="8:13" ht="15.75" customHeight="1">
      <c r="H1809" s="37">
        <v>43430</v>
      </c>
      <c r="I1809" s="6" t="s">
        <v>168</v>
      </c>
      <c r="J1809" s="6" t="s">
        <v>156</v>
      </c>
      <c r="K1809" s="6">
        <v>42</v>
      </c>
      <c r="L1809" s="6">
        <v>528.94000000000005</v>
      </c>
      <c r="M1809" s="31" t="str">
        <f t="shared" si="28"/>
        <v>Large</v>
      </c>
    </row>
    <row r="1810" spans="8:13" ht="15.75" customHeight="1">
      <c r="H1810" s="37">
        <v>43354</v>
      </c>
      <c r="I1810" s="6" t="s">
        <v>175</v>
      </c>
      <c r="J1810" s="6" t="s">
        <v>194</v>
      </c>
      <c r="K1810" s="6">
        <v>1</v>
      </c>
      <c r="L1810" s="6">
        <v>17.88</v>
      </c>
      <c r="M1810" s="31" t="str">
        <f t="shared" si="28"/>
        <v>Small</v>
      </c>
    </row>
    <row r="1811" spans="8:13" ht="15.75" customHeight="1">
      <c r="H1811" s="37">
        <v>43355</v>
      </c>
      <c r="I1811" s="6" t="s">
        <v>165</v>
      </c>
      <c r="J1811" s="6" t="s">
        <v>156</v>
      </c>
      <c r="K1811" s="6">
        <v>1</v>
      </c>
      <c r="L1811" s="6">
        <v>16.68</v>
      </c>
      <c r="M1811" s="31" t="str">
        <f t="shared" si="28"/>
        <v>Small</v>
      </c>
    </row>
    <row r="1812" spans="8:13" ht="15.75" customHeight="1">
      <c r="H1812" s="37">
        <v>43244</v>
      </c>
      <c r="I1812" s="6" t="s">
        <v>141</v>
      </c>
      <c r="J1812" s="6" t="s">
        <v>173</v>
      </c>
      <c r="K1812" s="6">
        <v>1</v>
      </c>
      <c r="L1812" s="6">
        <v>19.239999999999998</v>
      </c>
      <c r="M1812" s="31" t="str">
        <f t="shared" si="28"/>
        <v>Small</v>
      </c>
    </row>
    <row r="1813" spans="8:13" ht="15.75" customHeight="1">
      <c r="H1813" s="37">
        <v>43173</v>
      </c>
      <c r="I1813" s="6" t="s">
        <v>135</v>
      </c>
      <c r="J1813" s="6" t="s">
        <v>161</v>
      </c>
      <c r="K1813" s="6">
        <v>1</v>
      </c>
      <c r="L1813" s="6">
        <v>17.52</v>
      </c>
      <c r="M1813" s="31" t="str">
        <f t="shared" si="28"/>
        <v>Small</v>
      </c>
    </row>
    <row r="1814" spans="8:13" ht="15.75" customHeight="1">
      <c r="H1814" s="37">
        <v>43390</v>
      </c>
      <c r="I1814" s="6" t="s">
        <v>141</v>
      </c>
      <c r="J1814" s="6" t="s">
        <v>159</v>
      </c>
      <c r="K1814" s="6">
        <v>1</v>
      </c>
      <c r="L1814" s="6">
        <v>14.19</v>
      </c>
      <c r="M1814" s="31" t="str">
        <f t="shared" si="28"/>
        <v>Small</v>
      </c>
    </row>
    <row r="1815" spans="8:13" ht="15.75" customHeight="1">
      <c r="H1815" s="37">
        <v>43155</v>
      </c>
      <c r="I1815" s="6" t="s">
        <v>175</v>
      </c>
      <c r="J1815" s="6" t="s">
        <v>212</v>
      </c>
      <c r="K1815" s="6">
        <v>1</v>
      </c>
      <c r="L1815" s="6">
        <v>14.09</v>
      </c>
      <c r="M1815" s="31" t="str">
        <f t="shared" si="28"/>
        <v>Small</v>
      </c>
    </row>
    <row r="1816" spans="8:13" ht="15.75" customHeight="1">
      <c r="H1816" s="37">
        <v>43366</v>
      </c>
      <c r="I1816" s="6" t="s">
        <v>141</v>
      </c>
      <c r="J1816" s="6" t="s">
        <v>215</v>
      </c>
      <c r="K1816" s="6">
        <v>2</v>
      </c>
      <c r="L1816" s="6">
        <v>30.56</v>
      </c>
      <c r="M1816" s="31" t="str">
        <f t="shared" si="28"/>
        <v>Small</v>
      </c>
    </row>
    <row r="1817" spans="8:13" ht="15.75" customHeight="1">
      <c r="H1817" s="37">
        <v>43279</v>
      </c>
      <c r="I1817" s="6" t="s">
        <v>127</v>
      </c>
      <c r="J1817" s="6" t="s">
        <v>170</v>
      </c>
      <c r="K1817" s="6">
        <v>38</v>
      </c>
      <c r="L1817" s="6">
        <v>456</v>
      </c>
      <c r="M1817" s="31" t="str">
        <f t="shared" si="28"/>
        <v>Large</v>
      </c>
    </row>
    <row r="1818" spans="8:13" ht="15.75" customHeight="1">
      <c r="H1818" s="37">
        <v>43325</v>
      </c>
      <c r="I1818" s="6" t="s">
        <v>141</v>
      </c>
      <c r="J1818" s="6" t="s">
        <v>185</v>
      </c>
      <c r="K1818" s="6">
        <v>2</v>
      </c>
      <c r="L1818" s="6">
        <v>21.96</v>
      </c>
      <c r="M1818" s="31" t="str">
        <f t="shared" si="28"/>
        <v>Small</v>
      </c>
    </row>
    <row r="1819" spans="8:13" ht="15.75" customHeight="1">
      <c r="H1819" s="37">
        <v>43411</v>
      </c>
      <c r="I1819" s="6" t="s">
        <v>158</v>
      </c>
      <c r="J1819" s="6" t="s">
        <v>169</v>
      </c>
      <c r="K1819" s="6">
        <v>1</v>
      </c>
      <c r="L1819" s="6">
        <v>11.34</v>
      </c>
      <c r="M1819" s="31" t="str">
        <f t="shared" si="28"/>
        <v>Small</v>
      </c>
    </row>
    <row r="1820" spans="8:13" ht="15.75" customHeight="1">
      <c r="H1820" s="37">
        <v>43302</v>
      </c>
      <c r="I1820" s="6" t="s">
        <v>175</v>
      </c>
      <c r="J1820" s="6" t="s">
        <v>181</v>
      </c>
      <c r="K1820" s="6">
        <v>1</v>
      </c>
      <c r="L1820" s="6">
        <v>17.079999999999998</v>
      </c>
      <c r="M1820" s="31" t="str">
        <f t="shared" si="28"/>
        <v>Small</v>
      </c>
    </row>
    <row r="1821" spans="8:13" ht="15.75" customHeight="1">
      <c r="H1821" s="37">
        <v>43289</v>
      </c>
      <c r="I1821" s="6" t="s">
        <v>200</v>
      </c>
      <c r="J1821" s="6" t="s">
        <v>194</v>
      </c>
      <c r="K1821" s="6">
        <v>2</v>
      </c>
      <c r="L1821" s="6">
        <v>30.76</v>
      </c>
      <c r="M1821" s="31" t="str">
        <f t="shared" si="28"/>
        <v>Small</v>
      </c>
    </row>
    <row r="1822" spans="8:13" ht="15.75" customHeight="1">
      <c r="H1822" s="37">
        <v>43184</v>
      </c>
      <c r="I1822" s="6" t="s">
        <v>141</v>
      </c>
      <c r="J1822" s="6" t="s">
        <v>156</v>
      </c>
      <c r="K1822" s="6">
        <v>2</v>
      </c>
      <c r="L1822" s="6">
        <v>30.42</v>
      </c>
      <c r="M1822" s="31" t="str">
        <f t="shared" si="28"/>
        <v>Small</v>
      </c>
    </row>
    <row r="1823" spans="8:13" ht="15.75" customHeight="1">
      <c r="H1823" s="37">
        <v>43321</v>
      </c>
      <c r="I1823" s="6" t="s">
        <v>141</v>
      </c>
      <c r="J1823" s="6" t="s">
        <v>205</v>
      </c>
      <c r="K1823" s="6">
        <v>2</v>
      </c>
      <c r="L1823" s="6">
        <v>31.64</v>
      </c>
      <c r="M1823" s="31" t="str">
        <f t="shared" si="28"/>
        <v>Small</v>
      </c>
    </row>
    <row r="1824" spans="8:13" ht="15.75" customHeight="1">
      <c r="H1824" s="37">
        <v>43396</v>
      </c>
      <c r="I1824" s="6" t="s">
        <v>158</v>
      </c>
      <c r="J1824" s="6" t="s">
        <v>236</v>
      </c>
      <c r="K1824" s="6">
        <v>5</v>
      </c>
      <c r="L1824" s="6">
        <v>58.8</v>
      </c>
      <c r="M1824" s="31" t="str">
        <f t="shared" si="28"/>
        <v>Small</v>
      </c>
    </row>
    <row r="1825" spans="8:13" ht="15.75" customHeight="1">
      <c r="H1825" s="37">
        <v>43445</v>
      </c>
      <c r="I1825" s="6" t="s">
        <v>223</v>
      </c>
      <c r="J1825" s="6" t="s">
        <v>210</v>
      </c>
      <c r="K1825" s="6">
        <v>2</v>
      </c>
      <c r="L1825" s="6">
        <v>28.38</v>
      </c>
      <c r="M1825" s="31" t="str">
        <f t="shared" si="28"/>
        <v>Small</v>
      </c>
    </row>
    <row r="1826" spans="8:13" ht="15.75" customHeight="1">
      <c r="H1826" s="37">
        <v>43462</v>
      </c>
      <c r="I1826" s="6" t="s">
        <v>163</v>
      </c>
      <c r="J1826" s="6" t="s">
        <v>194</v>
      </c>
      <c r="K1826" s="6">
        <v>4</v>
      </c>
      <c r="L1826" s="6">
        <v>77.040000000000006</v>
      </c>
      <c r="M1826" s="31" t="str">
        <f t="shared" si="28"/>
        <v>Small</v>
      </c>
    </row>
    <row r="1827" spans="8:13" ht="15.75" customHeight="1">
      <c r="H1827" s="37">
        <v>43448</v>
      </c>
      <c r="I1827" s="6" t="s">
        <v>168</v>
      </c>
      <c r="J1827" s="6" t="s">
        <v>240</v>
      </c>
      <c r="K1827" s="6">
        <v>1</v>
      </c>
      <c r="L1827" s="6">
        <v>10.54</v>
      </c>
      <c r="M1827" s="31" t="str">
        <f t="shared" si="28"/>
        <v>Small</v>
      </c>
    </row>
    <row r="1828" spans="8:13" ht="15.75" customHeight="1">
      <c r="H1828" s="37">
        <v>43364</v>
      </c>
      <c r="I1828" s="6" t="s">
        <v>168</v>
      </c>
      <c r="J1828" s="6" t="s">
        <v>217</v>
      </c>
      <c r="K1828" s="6">
        <v>1</v>
      </c>
      <c r="L1828" s="6">
        <v>18.16</v>
      </c>
      <c r="M1828" s="31" t="str">
        <f t="shared" si="28"/>
        <v>Small</v>
      </c>
    </row>
    <row r="1829" spans="8:13" ht="15.75" customHeight="1">
      <c r="H1829" s="37">
        <v>43433</v>
      </c>
      <c r="I1829" s="6" t="s">
        <v>141</v>
      </c>
      <c r="J1829" s="6" t="s">
        <v>196</v>
      </c>
      <c r="K1829" s="6">
        <v>2</v>
      </c>
      <c r="L1829" s="6">
        <v>30.48</v>
      </c>
      <c r="M1829" s="31" t="str">
        <f t="shared" si="28"/>
        <v>Small</v>
      </c>
    </row>
    <row r="1830" spans="8:13" ht="15.75" customHeight="1">
      <c r="H1830" s="37">
        <v>43300</v>
      </c>
      <c r="I1830" s="6" t="s">
        <v>158</v>
      </c>
      <c r="J1830" s="6" t="s">
        <v>194</v>
      </c>
      <c r="K1830" s="6">
        <v>2</v>
      </c>
      <c r="L1830" s="6">
        <v>20.22</v>
      </c>
      <c r="M1830" s="31" t="str">
        <f t="shared" si="28"/>
        <v>Small</v>
      </c>
    </row>
    <row r="1831" spans="8:13" ht="15.75" customHeight="1">
      <c r="H1831" s="37">
        <v>43295</v>
      </c>
      <c r="I1831" s="6" t="s">
        <v>177</v>
      </c>
      <c r="J1831" s="6" t="s">
        <v>187</v>
      </c>
      <c r="K1831" s="6">
        <v>4</v>
      </c>
      <c r="L1831" s="6">
        <v>68.599999999999994</v>
      </c>
      <c r="M1831" s="31" t="str">
        <f t="shared" si="28"/>
        <v>Small</v>
      </c>
    </row>
    <row r="1832" spans="8:13" ht="15.75" customHeight="1">
      <c r="H1832" s="37">
        <v>43226</v>
      </c>
      <c r="I1832" s="6" t="s">
        <v>171</v>
      </c>
      <c r="J1832" s="6" t="s">
        <v>180</v>
      </c>
      <c r="K1832" s="6">
        <v>1</v>
      </c>
      <c r="L1832" s="6">
        <v>16.62</v>
      </c>
      <c r="M1832" s="31" t="str">
        <f t="shared" si="28"/>
        <v>Small</v>
      </c>
    </row>
    <row r="1833" spans="8:13" ht="15.75" customHeight="1">
      <c r="H1833" s="37">
        <v>43234</v>
      </c>
      <c r="I1833" s="6" t="s">
        <v>163</v>
      </c>
      <c r="J1833" s="6" t="s">
        <v>169</v>
      </c>
      <c r="K1833" s="6">
        <v>1</v>
      </c>
      <c r="L1833" s="6">
        <v>16.850000000000001</v>
      </c>
      <c r="M1833" s="31" t="str">
        <f t="shared" si="28"/>
        <v>Small</v>
      </c>
    </row>
    <row r="1834" spans="8:13" ht="15.75" customHeight="1">
      <c r="H1834" s="37">
        <v>43230</v>
      </c>
      <c r="I1834" s="6" t="s">
        <v>158</v>
      </c>
      <c r="J1834" s="6" t="s">
        <v>185</v>
      </c>
      <c r="K1834" s="6">
        <v>2</v>
      </c>
      <c r="L1834" s="6">
        <v>21.96</v>
      </c>
      <c r="M1834" s="31" t="str">
        <f t="shared" si="28"/>
        <v>Small</v>
      </c>
    </row>
    <row r="1835" spans="8:13" ht="15.75" customHeight="1">
      <c r="H1835" s="37">
        <v>43312</v>
      </c>
      <c r="I1835" s="6" t="s">
        <v>171</v>
      </c>
      <c r="J1835" s="6" t="s">
        <v>204</v>
      </c>
      <c r="K1835" s="6">
        <v>2</v>
      </c>
      <c r="L1835" s="6">
        <v>32.14</v>
      </c>
      <c r="M1835" s="31" t="str">
        <f t="shared" si="28"/>
        <v>Small</v>
      </c>
    </row>
    <row r="1836" spans="8:13" ht="15.75" customHeight="1">
      <c r="H1836" s="37">
        <v>43412</v>
      </c>
      <c r="I1836" s="6" t="s">
        <v>158</v>
      </c>
      <c r="J1836" s="6" t="s">
        <v>228</v>
      </c>
      <c r="K1836" s="6">
        <v>60</v>
      </c>
      <c r="L1836" s="6">
        <v>575.58000000000004</v>
      </c>
      <c r="M1836" s="31" t="str">
        <f t="shared" si="28"/>
        <v>Large</v>
      </c>
    </row>
    <row r="1837" spans="8:13" ht="15.75" customHeight="1">
      <c r="H1837" s="37">
        <v>43259</v>
      </c>
      <c r="I1837" s="6" t="s">
        <v>160</v>
      </c>
      <c r="J1837" s="6" t="s">
        <v>182</v>
      </c>
      <c r="K1837" s="6">
        <v>34</v>
      </c>
      <c r="L1837" s="6">
        <v>402.15</v>
      </c>
      <c r="M1837" s="31" t="str">
        <f t="shared" si="28"/>
        <v>Large</v>
      </c>
    </row>
    <row r="1838" spans="8:13" ht="15.75" customHeight="1">
      <c r="H1838" s="37">
        <v>43136</v>
      </c>
      <c r="I1838" s="6" t="s">
        <v>135</v>
      </c>
      <c r="J1838" s="6" t="s">
        <v>156</v>
      </c>
      <c r="K1838" s="6">
        <v>2</v>
      </c>
      <c r="L1838" s="6">
        <v>27.04</v>
      </c>
      <c r="M1838" s="31" t="str">
        <f t="shared" si="28"/>
        <v>Small</v>
      </c>
    </row>
    <row r="1839" spans="8:13" ht="15.75" customHeight="1">
      <c r="H1839" s="37">
        <v>43257</v>
      </c>
      <c r="I1839" s="6" t="s">
        <v>158</v>
      </c>
      <c r="J1839" s="6" t="s">
        <v>184</v>
      </c>
      <c r="K1839" s="6">
        <v>2</v>
      </c>
      <c r="L1839" s="6">
        <v>36.840000000000003</v>
      </c>
      <c r="M1839" s="31" t="str">
        <f t="shared" si="28"/>
        <v>Small</v>
      </c>
    </row>
    <row r="1840" spans="8:13" ht="15.75" customHeight="1">
      <c r="H1840" s="37">
        <v>43127</v>
      </c>
      <c r="I1840" s="6" t="s">
        <v>141</v>
      </c>
      <c r="J1840" s="6" t="s">
        <v>156</v>
      </c>
      <c r="K1840" s="6">
        <v>1</v>
      </c>
      <c r="L1840" s="6">
        <v>15.53</v>
      </c>
      <c r="M1840" s="31" t="str">
        <f t="shared" si="28"/>
        <v>Small</v>
      </c>
    </row>
    <row r="1841" spans="8:13" ht="15.75" customHeight="1">
      <c r="H1841" s="37">
        <v>43431</v>
      </c>
      <c r="I1841" s="6" t="s">
        <v>171</v>
      </c>
      <c r="J1841" s="6" t="s">
        <v>156</v>
      </c>
      <c r="K1841" s="6">
        <v>2</v>
      </c>
      <c r="L1841" s="6">
        <v>39.58</v>
      </c>
      <c r="M1841" s="31" t="str">
        <f t="shared" si="28"/>
        <v>Small</v>
      </c>
    </row>
    <row r="1842" spans="8:13" ht="15.75" customHeight="1">
      <c r="H1842" s="37">
        <v>43434</v>
      </c>
      <c r="I1842" s="6" t="s">
        <v>163</v>
      </c>
      <c r="J1842" s="6" t="s">
        <v>156</v>
      </c>
      <c r="K1842" s="6">
        <v>1</v>
      </c>
      <c r="L1842" s="6">
        <v>13.01</v>
      </c>
      <c r="M1842" s="31" t="str">
        <f t="shared" si="28"/>
        <v>Small</v>
      </c>
    </row>
    <row r="1843" spans="8:13" ht="15.75" customHeight="1">
      <c r="H1843" s="37">
        <v>43159</v>
      </c>
      <c r="I1843" s="6" t="s">
        <v>160</v>
      </c>
      <c r="J1843" s="6" t="s">
        <v>188</v>
      </c>
      <c r="K1843" s="6">
        <v>2</v>
      </c>
      <c r="L1843" s="6">
        <v>22.34</v>
      </c>
      <c r="M1843" s="31" t="str">
        <f t="shared" si="28"/>
        <v>Small</v>
      </c>
    </row>
    <row r="1844" spans="8:13" ht="15.75" customHeight="1">
      <c r="H1844" s="37">
        <v>43286</v>
      </c>
      <c r="I1844" s="6" t="s">
        <v>223</v>
      </c>
      <c r="J1844" s="6" t="s">
        <v>231</v>
      </c>
      <c r="K1844" s="6">
        <v>2</v>
      </c>
      <c r="L1844" s="6">
        <v>22.76</v>
      </c>
      <c r="M1844" s="31" t="str">
        <f t="shared" si="28"/>
        <v>Small</v>
      </c>
    </row>
    <row r="1845" spans="8:13" ht="15.75" customHeight="1">
      <c r="H1845" s="37">
        <v>43369</v>
      </c>
      <c r="I1845" s="6" t="s">
        <v>177</v>
      </c>
      <c r="J1845" s="6" t="s">
        <v>236</v>
      </c>
      <c r="K1845" s="6">
        <v>2</v>
      </c>
      <c r="L1845" s="6">
        <v>29.2</v>
      </c>
      <c r="M1845" s="31" t="str">
        <f t="shared" si="28"/>
        <v>Small</v>
      </c>
    </row>
    <row r="1846" spans="8:13" ht="15.75" customHeight="1">
      <c r="H1846" s="37">
        <v>43291</v>
      </c>
      <c r="I1846" s="6" t="s">
        <v>163</v>
      </c>
      <c r="J1846" s="6" t="s">
        <v>210</v>
      </c>
      <c r="K1846" s="6">
        <v>48</v>
      </c>
      <c r="L1846" s="6">
        <v>516.12</v>
      </c>
      <c r="M1846" s="31" t="str">
        <f t="shared" si="28"/>
        <v>Large</v>
      </c>
    </row>
    <row r="1847" spans="8:13" ht="15.75" customHeight="1">
      <c r="H1847" s="37">
        <v>43413</v>
      </c>
      <c r="I1847" s="6" t="s">
        <v>160</v>
      </c>
      <c r="J1847" s="6" t="s">
        <v>187</v>
      </c>
      <c r="K1847" s="6">
        <v>1</v>
      </c>
      <c r="L1847" s="6">
        <v>15.68</v>
      </c>
      <c r="M1847" s="31" t="str">
        <f t="shared" si="28"/>
        <v>Small</v>
      </c>
    </row>
    <row r="1848" spans="8:13" ht="15.75" customHeight="1">
      <c r="H1848" s="37">
        <v>43320</v>
      </c>
      <c r="I1848" s="6" t="s">
        <v>216</v>
      </c>
      <c r="J1848" s="6" t="s">
        <v>174</v>
      </c>
      <c r="K1848" s="6">
        <v>2</v>
      </c>
      <c r="L1848" s="6">
        <v>20.94</v>
      </c>
      <c r="M1848" s="31" t="str">
        <f t="shared" si="28"/>
        <v>Small</v>
      </c>
    </row>
    <row r="1849" spans="8:13" ht="15.75" customHeight="1">
      <c r="H1849" s="37">
        <v>43108</v>
      </c>
      <c r="I1849" s="6" t="s">
        <v>163</v>
      </c>
      <c r="J1849" s="6" t="s">
        <v>222</v>
      </c>
      <c r="K1849" s="6">
        <v>4</v>
      </c>
      <c r="L1849" s="6">
        <v>72.599999999999994</v>
      </c>
      <c r="M1849" s="31" t="str">
        <f t="shared" si="28"/>
        <v>Small</v>
      </c>
    </row>
    <row r="1850" spans="8:13" ht="15.75" customHeight="1">
      <c r="H1850" s="37">
        <v>43107</v>
      </c>
      <c r="I1850" s="6" t="s">
        <v>190</v>
      </c>
      <c r="J1850" s="6" t="s">
        <v>221</v>
      </c>
      <c r="K1850" s="6">
        <v>1</v>
      </c>
      <c r="L1850" s="6">
        <v>14.69</v>
      </c>
      <c r="M1850" s="31" t="str">
        <f t="shared" si="28"/>
        <v>Small</v>
      </c>
    </row>
    <row r="1851" spans="8:13" ht="15.75" customHeight="1">
      <c r="H1851" s="37">
        <v>43424</v>
      </c>
      <c r="I1851" s="6" t="s">
        <v>158</v>
      </c>
      <c r="J1851" s="6" t="s">
        <v>178</v>
      </c>
      <c r="K1851" s="6">
        <v>3</v>
      </c>
      <c r="L1851" s="6">
        <v>30.66</v>
      </c>
      <c r="M1851" s="31" t="str">
        <f t="shared" si="28"/>
        <v>Small</v>
      </c>
    </row>
    <row r="1852" spans="8:13" ht="15.75" customHeight="1">
      <c r="H1852" s="37">
        <v>43425</v>
      </c>
      <c r="I1852" s="6" t="s">
        <v>177</v>
      </c>
      <c r="J1852" s="6" t="s">
        <v>210</v>
      </c>
      <c r="K1852" s="6">
        <v>55</v>
      </c>
      <c r="L1852" s="6">
        <v>327.29000000000002</v>
      </c>
      <c r="M1852" s="31" t="str">
        <f t="shared" si="28"/>
        <v>Large</v>
      </c>
    </row>
    <row r="1853" spans="8:13" ht="15.75" customHeight="1">
      <c r="H1853" s="37">
        <v>43421</v>
      </c>
      <c r="I1853" s="6" t="s">
        <v>158</v>
      </c>
      <c r="J1853" s="6" t="s">
        <v>225</v>
      </c>
      <c r="K1853" s="6">
        <v>36</v>
      </c>
      <c r="L1853" s="6">
        <v>315.25</v>
      </c>
      <c r="M1853" s="31" t="str">
        <f t="shared" si="28"/>
        <v>Large</v>
      </c>
    </row>
    <row r="1854" spans="8:13" ht="15.75" customHeight="1">
      <c r="H1854" s="37">
        <v>43424</v>
      </c>
      <c r="I1854" s="6" t="s">
        <v>165</v>
      </c>
      <c r="J1854" s="6" t="s">
        <v>209</v>
      </c>
      <c r="K1854" s="6">
        <v>2</v>
      </c>
      <c r="L1854" s="6">
        <v>20.059999999999999</v>
      </c>
      <c r="M1854" s="31" t="str">
        <f t="shared" si="28"/>
        <v>Small</v>
      </c>
    </row>
    <row r="1855" spans="8:13" ht="15.75" customHeight="1">
      <c r="H1855" s="37">
        <v>43155</v>
      </c>
      <c r="I1855" s="6" t="s">
        <v>175</v>
      </c>
      <c r="J1855" s="6" t="s">
        <v>194</v>
      </c>
      <c r="K1855" s="6">
        <v>2</v>
      </c>
      <c r="L1855" s="6">
        <v>28.54</v>
      </c>
      <c r="M1855" s="31" t="str">
        <f t="shared" si="28"/>
        <v>Small</v>
      </c>
    </row>
    <row r="1856" spans="8:13" ht="15.75" customHeight="1">
      <c r="H1856" s="37">
        <v>43420</v>
      </c>
      <c r="I1856" s="6" t="s">
        <v>158</v>
      </c>
      <c r="J1856" s="6" t="s">
        <v>208</v>
      </c>
      <c r="K1856" s="6">
        <v>2</v>
      </c>
      <c r="L1856" s="6">
        <v>29.22</v>
      </c>
      <c r="M1856" s="31" t="str">
        <f t="shared" si="28"/>
        <v>Small</v>
      </c>
    </row>
    <row r="1857" spans="8:13" ht="15.75" customHeight="1">
      <c r="H1857" s="37">
        <v>43385</v>
      </c>
      <c r="I1857" s="6" t="s">
        <v>216</v>
      </c>
      <c r="J1857" s="6" t="s">
        <v>182</v>
      </c>
      <c r="K1857" s="6">
        <v>2</v>
      </c>
      <c r="L1857" s="6">
        <v>29.22</v>
      </c>
      <c r="M1857" s="31" t="str">
        <f t="shared" si="28"/>
        <v>Small</v>
      </c>
    </row>
    <row r="1858" spans="8:13" ht="15.75" customHeight="1">
      <c r="H1858" s="37">
        <v>43411</v>
      </c>
      <c r="I1858" s="6" t="s">
        <v>160</v>
      </c>
      <c r="J1858" s="6" t="s">
        <v>187</v>
      </c>
      <c r="K1858" s="6">
        <v>2</v>
      </c>
      <c r="L1858" s="6">
        <v>25.52</v>
      </c>
      <c r="M1858" s="31" t="str">
        <f t="shared" si="28"/>
        <v>Small</v>
      </c>
    </row>
    <row r="1859" spans="8:13" ht="15.75" customHeight="1">
      <c r="H1859" s="37">
        <v>43126</v>
      </c>
      <c r="I1859" s="6" t="s">
        <v>158</v>
      </c>
      <c r="J1859" s="6" t="s">
        <v>156</v>
      </c>
      <c r="K1859" s="6">
        <v>4</v>
      </c>
      <c r="L1859" s="6">
        <v>78.16</v>
      </c>
      <c r="M1859" s="31" t="str">
        <f t="shared" si="28"/>
        <v>Small</v>
      </c>
    </row>
    <row r="1860" spans="8:13" ht="15.75" customHeight="1">
      <c r="H1860" s="37">
        <v>43287</v>
      </c>
      <c r="I1860" s="6" t="s">
        <v>160</v>
      </c>
      <c r="J1860" s="6" t="s">
        <v>236</v>
      </c>
      <c r="K1860" s="6">
        <v>2</v>
      </c>
      <c r="L1860" s="6">
        <v>21.28</v>
      </c>
      <c r="M1860" s="31" t="str">
        <f t="shared" si="28"/>
        <v>Small</v>
      </c>
    </row>
    <row r="1861" spans="8:13" ht="15.75" customHeight="1">
      <c r="H1861" s="37">
        <v>43429</v>
      </c>
      <c r="I1861" s="6" t="s">
        <v>168</v>
      </c>
      <c r="J1861" s="6" t="s">
        <v>214</v>
      </c>
      <c r="K1861" s="6">
        <v>46</v>
      </c>
      <c r="L1861" s="6">
        <v>582.75</v>
      </c>
      <c r="M1861" s="31" t="str">
        <f t="shared" si="28"/>
        <v>Large</v>
      </c>
    </row>
    <row r="1862" spans="8:13" ht="15.75" customHeight="1">
      <c r="H1862" s="37">
        <v>43446</v>
      </c>
      <c r="I1862" s="6" t="s">
        <v>158</v>
      </c>
      <c r="J1862" s="6" t="s">
        <v>220</v>
      </c>
      <c r="K1862" s="6">
        <v>3</v>
      </c>
      <c r="L1862" s="6">
        <v>58.02</v>
      </c>
      <c r="M1862" s="31" t="str">
        <f t="shared" si="28"/>
        <v>Small</v>
      </c>
    </row>
    <row r="1863" spans="8:13" ht="15.75" customHeight="1">
      <c r="H1863" s="37">
        <v>43166</v>
      </c>
      <c r="I1863" s="6" t="s">
        <v>198</v>
      </c>
      <c r="J1863" s="6" t="s">
        <v>185</v>
      </c>
      <c r="K1863" s="6">
        <v>2</v>
      </c>
      <c r="L1863" s="6">
        <v>33</v>
      </c>
      <c r="M1863" s="31" t="str">
        <f t="shared" si="28"/>
        <v>Small</v>
      </c>
    </row>
    <row r="1864" spans="8:13" ht="15.75" customHeight="1">
      <c r="H1864" s="37">
        <v>43254</v>
      </c>
      <c r="I1864" s="6" t="s">
        <v>201</v>
      </c>
      <c r="J1864" s="6" t="s">
        <v>187</v>
      </c>
      <c r="K1864" s="6">
        <v>4</v>
      </c>
      <c r="L1864" s="6">
        <v>42.48</v>
      </c>
      <c r="M1864" s="31" t="str">
        <f t="shared" ref="M1864:M1927" si="29">IF(L1864&gt;250,"Large","Small")</f>
        <v>Small</v>
      </c>
    </row>
    <row r="1865" spans="8:13" ht="15.75" customHeight="1">
      <c r="H1865" s="37">
        <v>43372</v>
      </c>
      <c r="I1865" s="6" t="s">
        <v>158</v>
      </c>
      <c r="J1865" s="6" t="s">
        <v>156</v>
      </c>
      <c r="K1865" s="6">
        <v>2</v>
      </c>
      <c r="L1865" s="6">
        <v>22.98</v>
      </c>
      <c r="M1865" s="31" t="str">
        <f t="shared" si="29"/>
        <v>Small</v>
      </c>
    </row>
    <row r="1866" spans="8:13" ht="15.75" customHeight="1">
      <c r="H1866" s="37">
        <v>43381</v>
      </c>
      <c r="I1866" s="6" t="s">
        <v>158</v>
      </c>
      <c r="J1866" s="6" t="s">
        <v>173</v>
      </c>
      <c r="K1866" s="6">
        <v>1</v>
      </c>
      <c r="L1866" s="6">
        <v>10.25</v>
      </c>
      <c r="M1866" s="31" t="str">
        <f t="shared" si="29"/>
        <v>Small</v>
      </c>
    </row>
    <row r="1867" spans="8:13" ht="15.75" customHeight="1">
      <c r="H1867" s="37">
        <v>43409</v>
      </c>
      <c r="I1867" s="6" t="s">
        <v>160</v>
      </c>
      <c r="J1867" s="6" t="s">
        <v>182</v>
      </c>
      <c r="K1867" s="6">
        <v>2</v>
      </c>
      <c r="L1867" s="6">
        <v>27.56</v>
      </c>
      <c r="M1867" s="31" t="str">
        <f t="shared" si="29"/>
        <v>Small</v>
      </c>
    </row>
    <row r="1868" spans="8:13" ht="15.75" customHeight="1">
      <c r="H1868" s="37">
        <v>43157</v>
      </c>
      <c r="I1868" s="6" t="s">
        <v>168</v>
      </c>
      <c r="J1868" s="6" t="s">
        <v>156</v>
      </c>
      <c r="K1868" s="6">
        <v>2</v>
      </c>
      <c r="L1868" s="6">
        <v>33.200000000000003</v>
      </c>
      <c r="M1868" s="31" t="str">
        <f t="shared" si="29"/>
        <v>Small</v>
      </c>
    </row>
    <row r="1869" spans="8:13" ht="15.75" customHeight="1">
      <c r="H1869" s="37">
        <v>43226</v>
      </c>
      <c r="I1869" s="6" t="s">
        <v>127</v>
      </c>
      <c r="J1869" s="6" t="s">
        <v>194</v>
      </c>
      <c r="K1869" s="6">
        <v>3</v>
      </c>
      <c r="L1869" s="6">
        <v>40.020000000000003</v>
      </c>
      <c r="M1869" s="31" t="str">
        <f t="shared" si="29"/>
        <v>Small</v>
      </c>
    </row>
    <row r="1870" spans="8:13" ht="15.75" customHeight="1">
      <c r="H1870" s="37">
        <v>43458</v>
      </c>
      <c r="I1870" s="6" t="s">
        <v>198</v>
      </c>
      <c r="J1870" s="6" t="s">
        <v>188</v>
      </c>
      <c r="K1870" s="6">
        <v>1</v>
      </c>
      <c r="L1870" s="6">
        <v>13.53</v>
      </c>
      <c r="M1870" s="31" t="str">
        <f t="shared" si="29"/>
        <v>Small</v>
      </c>
    </row>
    <row r="1871" spans="8:13" ht="15.75" customHeight="1">
      <c r="H1871" s="37">
        <v>43196</v>
      </c>
      <c r="I1871" s="6" t="s">
        <v>168</v>
      </c>
      <c r="J1871" s="6" t="s">
        <v>176</v>
      </c>
      <c r="K1871" s="6">
        <v>1</v>
      </c>
      <c r="L1871" s="6">
        <v>18.84</v>
      </c>
      <c r="M1871" s="31" t="str">
        <f t="shared" si="29"/>
        <v>Small</v>
      </c>
    </row>
    <row r="1872" spans="8:13" ht="15.75" customHeight="1">
      <c r="H1872" s="37">
        <v>43335</v>
      </c>
      <c r="I1872" s="6" t="s">
        <v>175</v>
      </c>
      <c r="J1872" s="6" t="s">
        <v>156</v>
      </c>
      <c r="K1872" s="6">
        <v>2</v>
      </c>
      <c r="L1872" s="6">
        <v>27.2</v>
      </c>
      <c r="M1872" s="31" t="str">
        <f t="shared" si="29"/>
        <v>Small</v>
      </c>
    </row>
    <row r="1873" spans="8:13" ht="15.75" customHeight="1">
      <c r="H1873" s="37">
        <v>43403</v>
      </c>
      <c r="I1873" s="6" t="s">
        <v>135</v>
      </c>
      <c r="J1873" s="6" t="s">
        <v>212</v>
      </c>
      <c r="K1873" s="6">
        <v>2</v>
      </c>
      <c r="L1873" s="6">
        <v>35.46</v>
      </c>
      <c r="M1873" s="31" t="str">
        <f t="shared" si="29"/>
        <v>Small</v>
      </c>
    </row>
    <row r="1874" spans="8:13" ht="15.75" customHeight="1">
      <c r="H1874" s="37">
        <v>43417</v>
      </c>
      <c r="I1874" s="6" t="s">
        <v>168</v>
      </c>
      <c r="J1874" s="6" t="s">
        <v>228</v>
      </c>
      <c r="K1874" s="6">
        <v>2</v>
      </c>
      <c r="L1874" s="6">
        <v>29.46</v>
      </c>
      <c r="M1874" s="31" t="str">
        <f t="shared" si="29"/>
        <v>Small</v>
      </c>
    </row>
    <row r="1875" spans="8:13" ht="15.75" customHeight="1">
      <c r="H1875" s="37">
        <v>43164</v>
      </c>
      <c r="I1875" s="6" t="s">
        <v>193</v>
      </c>
      <c r="J1875" s="6" t="s">
        <v>180</v>
      </c>
      <c r="K1875" s="6">
        <v>72</v>
      </c>
      <c r="L1875" s="6">
        <v>728.24</v>
      </c>
      <c r="M1875" s="31" t="str">
        <f t="shared" si="29"/>
        <v>Large</v>
      </c>
    </row>
    <row r="1876" spans="8:13" ht="15.75" customHeight="1">
      <c r="H1876" s="37">
        <v>43438</v>
      </c>
      <c r="I1876" s="6" t="s">
        <v>168</v>
      </c>
      <c r="J1876" s="6" t="s">
        <v>240</v>
      </c>
      <c r="K1876" s="6">
        <v>1</v>
      </c>
      <c r="L1876" s="6">
        <v>10.3</v>
      </c>
      <c r="M1876" s="31" t="str">
        <f t="shared" si="29"/>
        <v>Small</v>
      </c>
    </row>
    <row r="1877" spans="8:13" ht="15.75" customHeight="1">
      <c r="H1877" s="37">
        <v>43299</v>
      </c>
      <c r="I1877" s="6" t="s">
        <v>158</v>
      </c>
      <c r="J1877" s="6" t="s">
        <v>235</v>
      </c>
      <c r="K1877" s="6">
        <v>3</v>
      </c>
      <c r="L1877" s="6">
        <v>46.53</v>
      </c>
      <c r="M1877" s="31" t="str">
        <f t="shared" si="29"/>
        <v>Small</v>
      </c>
    </row>
    <row r="1878" spans="8:13" ht="15.75" customHeight="1">
      <c r="H1878" s="37">
        <v>43450</v>
      </c>
      <c r="I1878" s="6" t="s">
        <v>158</v>
      </c>
      <c r="J1878" s="6" t="s">
        <v>156</v>
      </c>
      <c r="K1878" s="6">
        <v>3</v>
      </c>
      <c r="L1878" s="6">
        <v>30.09</v>
      </c>
      <c r="M1878" s="31" t="str">
        <f t="shared" si="29"/>
        <v>Small</v>
      </c>
    </row>
    <row r="1879" spans="8:13" ht="15.75" customHeight="1">
      <c r="H1879" s="37">
        <v>43170</v>
      </c>
      <c r="I1879" s="6" t="s">
        <v>158</v>
      </c>
      <c r="J1879" s="6" t="s">
        <v>214</v>
      </c>
      <c r="K1879" s="6">
        <v>1</v>
      </c>
      <c r="L1879" s="6">
        <v>13.86</v>
      </c>
      <c r="M1879" s="31" t="str">
        <f t="shared" si="29"/>
        <v>Small</v>
      </c>
    </row>
    <row r="1880" spans="8:13" ht="15.75" customHeight="1">
      <c r="H1880" s="37">
        <v>43337</v>
      </c>
      <c r="I1880" s="6" t="s">
        <v>138</v>
      </c>
      <c r="J1880" s="6" t="s">
        <v>207</v>
      </c>
      <c r="K1880" s="6">
        <v>2</v>
      </c>
      <c r="L1880" s="6">
        <v>23.16</v>
      </c>
      <c r="M1880" s="31" t="str">
        <f t="shared" si="29"/>
        <v>Small</v>
      </c>
    </row>
    <row r="1881" spans="8:13" ht="15.75" customHeight="1">
      <c r="H1881" s="37">
        <v>43272</v>
      </c>
      <c r="I1881" s="6" t="s">
        <v>160</v>
      </c>
      <c r="J1881" s="6" t="s">
        <v>185</v>
      </c>
      <c r="K1881" s="6">
        <v>72</v>
      </c>
      <c r="L1881" s="6">
        <v>651.24</v>
      </c>
      <c r="M1881" s="31" t="str">
        <f t="shared" si="29"/>
        <v>Large</v>
      </c>
    </row>
    <row r="1882" spans="8:13" ht="15.75" customHeight="1">
      <c r="H1882" s="37">
        <v>43276</v>
      </c>
      <c r="I1882" s="6" t="s">
        <v>190</v>
      </c>
      <c r="J1882" s="6" t="s">
        <v>157</v>
      </c>
      <c r="K1882" s="6">
        <v>4</v>
      </c>
      <c r="L1882" s="6">
        <v>48.52</v>
      </c>
      <c r="M1882" s="31" t="str">
        <f t="shared" si="29"/>
        <v>Small</v>
      </c>
    </row>
    <row r="1883" spans="8:13" ht="15.75" customHeight="1">
      <c r="H1883" s="37">
        <v>43285</v>
      </c>
      <c r="I1883" s="6" t="s">
        <v>141</v>
      </c>
      <c r="J1883" s="6" t="s">
        <v>156</v>
      </c>
      <c r="K1883" s="6">
        <v>2</v>
      </c>
      <c r="L1883" s="6">
        <v>23.58</v>
      </c>
      <c r="M1883" s="31" t="str">
        <f t="shared" si="29"/>
        <v>Small</v>
      </c>
    </row>
    <row r="1884" spans="8:13" ht="15.75" customHeight="1">
      <c r="H1884" s="37">
        <v>43147</v>
      </c>
      <c r="I1884" s="6" t="s">
        <v>175</v>
      </c>
      <c r="J1884" s="6" t="s">
        <v>167</v>
      </c>
      <c r="K1884" s="6">
        <v>3</v>
      </c>
      <c r="L1884" s="6">
        <v>44.79</v>
      </c>
      <c r="M1884" s="31" t="str">
        <f t="shared" si="29"/>
        <v>Small</v>
      </c>
    </row>
    <row r="1885" spans="8:13" ht="15.75" customHeight="1">
      <c r="H1885" s="37">
        <v>43421</v>
      </c>
      <c r="I1885" s="6" t="s">
        <v>158</v>
      </c>
      <c r="J1885" s="6" t="s">
        <v>169</v>
      </c>
      <c r="K1885" s="6">
        <v>1</v>
      </c>
      <c r="L1885" s="6">
        <v>13.89</v>
      </c>
      <c r="M1885" s="31" t="str">
        <f t="shared" si="29"/>
        <v>Small</v>
      </c>
    </row>
    <row r="1886" spans="8:13" ht="15.75" customHeight="1">
      <c r="H1886" s="37">
        <v>43376</v>
      </c>
      <c r="I1886" s="6" t="s">
        <v>141</v>
      </c>
      <c r="J1886" s="6" t="s">
        <v>156</v>
      </c>
      <c r="K1886" s="6">
        <v>1</v>
      </c>
      <c r="L1886" s="6">
        <v>11.09</v>
      </c>
      <c r="M1886" s="31" t="str">
        <f t="shared" si="29"/>
        <v>Small</v>
      </c>
    </row>
    <row r="1887" spans="8:13" ht="15.75" customHeight="1">
      <c r="H1887" s="37">
        <v>43214</v>
      </c>
      <c r="I1887" s="6" t="s">
        <v>218</v>
      </c>
      <c r="J1887" s="6" t="s">
        <v>185</v>
      </c>
      <c r="K1887" s="6">
        <v>1</v>
      </c>
      <c r="L1887" s="6">
        <v>10.54</v>
      </c>
      <c r="M1887" s="31" t="str">
        <f t="shared" si="29"/>
        <v>Small</v>
      </c>
    </row>
    <row r="1888" spans="8:13" ht="15.75" customHeight="1">
      <c r="H1888" s="37">
        <v>43190</v>
      </c>
      <c r="I1888" s="6" t="s">
        <v>171</v>
      </c>
      <c r="J1888" s="6" t="s">
        <v>220</v>
      </c>
      <c r="K1888" s="6">
        <v>1</v>
      </c>
      <c r="L1888" s="6">
        <v>15.2</v>
      </c>
      <c r="M1888" s="31" t="str">
        <f t="shared" si="29"/>
        <v>Small</v>
      </c>
    </row>
    <row r="1889" spans="8:13" ht="15.75" customHeight="1">
      <c r="H1889" s="37">
        <v>43102</v>
      </c>
      <c r="I1889" s="6" t="s">
        <v>158</v>
      </c>
      <c r="J1889" s="6" t="s">
        <v>184</v>
      </c>
      <c r="K1889" s="6">
        <v>1</v>
      </c>
      <c r="L1889" s="6">
        <v>12.89</v>
      </c>
      <c r="M1889" s="31" t="str">
        <f t="shared" si="29"/>
        <v>Small</v>
      </c>
    </row>
    <row r="1890" spans="8:13" ht="15.75" customHeight="1">
      <c r="H1890" s="37">
        <v>43445</v>
      </c>
      <c r="I1890" s="6" t="s">
        <v>127</v>
      </c>
      <c r="J1890" s="6" t="s">
        <v>208</v>
      </c>
      <c r="K1890" s="6">
        <v>72</v>
      </c>
      <c r="L1890" s="6">
        <v>658.44</v>
      </c>
      <c r="M1890" s="31" t="str">
        <f t="shared" si="29"/>
        <v>Large</v>
      </c>
    </row>
    <row r="1891" spans="8:13" ht="15.75" customHeight="1">
      <c r="H1891" s="37">
        <v>43168</v>
      </c>
      <c r="I1891" s="6" t="s">
        <v>158</v>
      </c>
      <c r="J1891" s="6" t="s">
        <v>156</v>
      </c>
      <c r="K1891" s="6">
        <v>48</v>
      </c>
      <c r="L1891" s="6">
        <v>435.46</v>
      </c>
      <c r="M1891" s="31" t="str">
        <f t="shared" si="29"/>
        <v>Large</v>
      </c>
    </row>
    <row r="1892" spans="8:13" ht="15.75" customHeight="1">
      <c r="H1892" s="37">
        <v>43434</v>
      </c>
      <c r="I1892" s="6" t="s">
        <v>168</v>
      </c>
      <c r="J1892" s="6" t="s">
        <v>174</v>
      </c>
      <c r="K1892" s="6">
        <v>1</v>
      </c>
      <c r="L1892" s="6">
        <v>16.18</v>
      </c>
      <c r="M1892" s="31" t="str">
        <f t="shared" si="29"/>
        <v>Small</v>
      </c>
    </row>
    <row r="1893" spans="8:13" ht="15.75" customHeight="1">
      <c r="H1893" s="37">
        <v>43288</v>
      </c>
      <c r="I1893" s="6" t="s">
        <v>163</v>
      </c>
      <c r="J1893" s="6" t="s">
        <v>156</v>
      </c>
      <c r="K1893" s="6">
        <v>2</v>
      </c>
      <c r="L1893" s="6">
        <v>21.56</v>
      </c>
      <c r="M1893" s="31" t="str">
        <f t="shared" si="29"/>
        <v>Small</v>
      </c>
    </row>
    <row r="1894" spans="8:13" ht="15.75" customHeight="1">
      <c r="H1894" s="37">
        <v>43247</v>
      </c>
      <c r="I1894" s="6" t="s">
        <v>171</v>
      </c>
      <c r="J1894" s="6" t="s">
        <v>234</v>
      </c>
      <c r="K1894" s="6">
        <v>5</v>
      </c>
      <c r="L1894" s="6">
        <v>76.05</v>
      </c>
      <c r="M1894" s="31" t="str">
        <f t="shared" si="29"/>
        <v>Small</v>
      </c>
    </row>
    <row r="1895" spans="8:13" ht="15.75" customHeight="1">
      <c r="H1895" s="37">
        <v>43318</v>
      </c>
      <c r="I1895" s="6" t="s">
        <v>158</v>
      </c>
      <c r="J1895" s="6" t="s">
        <v>184</v>
      </c>
      <c r="K1895" s="6">
        <v>54</v>
      </c>
      <c r="L1895" s="6">
        <v>309.44</v>
      </c>
      <c r="M1895" s="31" t="str">
        <f t="shared" si="29"/>
        <v>Large</v>
      </c>
    </row>
    <row r="1896" spans="8:13" ht="15.75" customHeight="1">
      <c r="H1896" s="37">
        <v>43112</v>
      </c>
      <c r="I1896" s="6" t="s">
        <v>160</v>
      </c>
      <c r="J1896" s="6" t="s">
        <v>194</v>
      </c>
      <c r="K1896" s="6">
        <v>1</v>
      </c>
      <c r="L1896" s="6">
        <v>14.85</v>
      </c>
      <c r="M1896" s="31" t="str">
        <f t="shared" si="29"/>
        <v>Small</v>
      </c>
    </row>
    <row r="1897" spans="8:13" ht="15.75" customHeight="1">
      <c r="H1897" s="37">
        <v>43344</v>
      </c>
      <c r="I1897" s="6" t="s">
        <v>158</v>
      </c>
      <c r="J1897" s="6" t="s">
        <v>170</v>
      </c>
      <c r="K1897" s="6">
        <v>1</v>
      </c>
      <c r="L1897" s="6">
        <v>14.86</v>
      </c>
      <c r="M1897" s="31" t="str">
        <f t="shared" si="29"/>
        <v>Small</v>
      </c>
    </row>
    <row r="1898" spans="8:13" ht="15.75" customHeight="1">
      <c r="H1898" s="37">
        <v>43171</v>
      </c>
      <c r="I1898" s="6" t="s">
        <v>168</v>
      </c>
      <c r="J1898" s="6" t="s">
        <v>169</v>
      </c>
      <c r="K1898" s="6">
        <v>4</v>
      </c>
      <c r="L1898" s="6">
        <v>72.44</v>
      </c>
      <c r="M1898" s="31" t="str">
        <f t="shared" si="29"/>
        <v>Small</v>
      </c>
    </row>
    <row r="1899" spans="8:13" ht="15.75" customHeight="1">
      <c r="H1899" s="37">
        <v>43262</v>
      </c>
      <c r="I1899" s="6" t="s">
        <v>160</v>
      </c>
      <c r="J1899" s="6" t="s">
        <v>215</v>
      </c>
      <c r="K1899" s="6">
        <v>2</v>
      </c>
      <c r="L1899" s="6">
        <v>26.14</v>
      </c>
      <c r="M1899" s="31" t="str">
        <f t="shared" si="29"/>
        <v>Small</v>
      </c>
    </row>
    <row r="1900" spans="8:13" ht="15.75" customHeight="1">
      <c r="H1900" s="37">
        <v>43354</v>
      </c>
      <c r="I1900" s="6" t="s">
        <v>160</v>
      </c>
      <c r="J1900" s="6" t="s">
        <v>156</v>
      </c>
      <c r="K1900" s="6">
        <v>2</v>
      </c>
      <c r="L1900" s="6">
        <v>27.32</v>
      </c>
      <c r="M1900" s="31" t="str">
        <f t="shared" si="29"/>
        <v>Small</v>
      </c>
    </row>
    <row r="1901" spans="8:13" ht="15.75" customHeight="1">
      <c r="H1901" s="37">
        <v>43445</v>
      </c>
      <c r="I1901" s="6" t="s">
        <v>138</v>
      </c>
      <c r="J1901" s="6" t="s">
        <v>159</v>
      </c>
      <c r="K1901" s="6">
        <v>1</v>
      </c>
      <c r="L1901" s="6">
        <v>10.199999999999999</v>
      </c>
      <c r="M1901" s="31" t="str">
        <f t="shared" si="29"/>
        <v>Small</v>
      </c>
    </row>
    <row r="1902" spans="8:13" ht="15.75" customHeight="1">
      <c r="H1902" s="37">
        <v>43136</v>
      </c>
      <c r="I1902" s="6" t="s">
        <v>127</v>
      </c>
      <c r="J1902" s="6" t="s">
        <v>227</v>
      </c>
      <c r="K1902" s="6">
        <v>1</v>
      </c>
      <c r="L1902" s="6">
        <v>15.3</v>
      </c>
      <c r="M1902" s="31" t="str">
        <f t="shared" si="29"/>
        <v>Small</v>
      </c>
    </row>
    <row r="1903" spans="8:13" ht="15.75" customHeight="1">
      <c r="H1903" s="37">
        <v>43410</v>
      </c>
      <c r="I1903" s="6" t="s">
        <v>141</v>
      </c>
      <c r="J1903" s="6" t="s">
        <v>226</v>
      </c>
      <c r="K1903" s="6">
        <v>3</v>
      </c>
      <c r="L1903" s="6">
        <v>54.81</v>
      </c>
      <c r="M1903" s="31" t="str">
        <f t="shared" si="29"/>
        <v>Small</v>
      </c>
    </row>
    <row r="1904" spans="8:13" ht="15.75" customHeight="1">
      <c r="H1904" s="37">
        <v>43279</v>
      </c>
      <c r="I1904" s="6" t="s">
        <v>160</v>
      </c>
      <c r="J1904" s="6" t="s">
        <v>210</v>
      </c>
      <c r="K1904" s="6">
        <v>4</v>
      </c>
      <c r="L1904" s="6">
        <v>52.96</v>
      </c>
      <c r="M1904" s="31" t="str">
        <f t="shared" si="29"/>
        <v>Small</v>
      </c>
    </row>
    <row r="1905" spans="8:13" ht="15.75" customHeight="1">
      <c r="H1905" s="37">
        <v>43122</v>
      </c>
      <c r="I1905" s="6" t="s">
        <v>158</v>
      </c>
      <c r="J1905" s="6" t="s">
        <v>185</v>
      </c>
      <c r="K1905" s="6">
        <v>1</v>
      </c>
      <c r="L1905" s="6">
        <v>11.24</v>
      </c>
      <c r="M1905" s="31" t="str">
        <f t="shared" si="29"/>
        <v>Small</v>
      </c>
    </row>
    <row r="1906" spans="8:13" ht="15.75" customHeight="1">
      <c r="H1906" s="37">
        <v>43416</v>
      </c>
      <c r="I1906" s="6" t="s">
        <v>175</v>
      </c>
      <c r="J1906" s="6" t="s">
        <v>206</v>
      </c>
      <c r="K1906" s="6">
        <v>12</v>
      </c>
      <c r="L1906" s="6">
        <v>144.88999999999999</v>
      </c>
      <c r="M1906" s="31" t="str">
        <f t="shared" si="29"/>
        <v>Small</v>
      </c>
    </row>
    <row r="1907" spans="8:13" ht="15.75" customHeight="1">
      <c r="H1907" s="37">
        <v>43219</v>
      </c>
      <c r="I1907" s="6" t="s">
        <v>216</v>
      </c>
      <c r="J1907" s="6" t="s">
        <v>169</v>
      </c>
      <c r="K1907" s="6">
        <v>1</v>
      </c>
      <c r="L1907" s="6">
        <v>12.5</v>
      </c>
      <c r="M1907" s="31" t="str">
        <f t="shared" si="29"/>
        <v>Small</v>
      </c>
    </row>
    <row r="1908" spans="8:13" ht="15.75" customHeight="1">
      <c r="H1908" s="37">
        <v>43262</v>
      </c>
      <c r="I1908" s="6" t="s">
        <v>135</v>
      </c>
      <c r="J1908" s="6" t="s">
        <v>215</v>
      </c>
      <c r="K1908" s="6">
        <v>30</v>
      </c>
      <c r="L1908" s="6">
        <v>273.29000000000002</v>
      </c>
      <c r="M1908" s="31" t="str">
        <f t="shared" si="29"/>
        <v>Large</v>
      </c>
    </row>
    <row r="1909" spans="8:13" ht="15.75" customHeight="1">
      <c r="H1909" s="37">
        <v>43190</v>
      </c>
      <c r="I1909" s="6" t="s">
        <v>223</v>
      </c>
      <c r="J1909" s="6" t="s">
        <v>164</v>
      </c>
      <c r="K1909" s="6">
        <v>4</v>
      </c>
      <c r="L1909" s="6">
        <v>68.16</v>
      </c>
      <c r="M1909" s="31" t="str">
        <f t="shared" si="29"/>
        <v>Small</v>
      </c>
    </row>
    <row r="1910" spans="8:13" ht="15.75" customHeight="1">
      <c r="H1910" s="37">
        <v>43441</v>
      </c>
      <c r="I1910" s="6" t="s">
        <v>163</v>
      </c>
      <c r="J1910" s="6" t="s">
        <v>183</v>
      </c>
      <c r="K1910" s="6">
        <v>1</v>
      </c>
      <c r="L1910" s="6">
        <v>19.399999999999999</v>
      </c>
      <c r="M1910" s="31" t="str">
        <f t="shared" si="29"/>
        <v>Small</v>
      </c>
    </row>
    <row r="1911" spans="8:13" ht="15.75" customHeight="1">
      <c r="H1911" s="37">
        <v>43225</v>
      </c>
      <c r="I1911" s="6" t="s">
        <v>177</v>
      </c>
      <c r="J1911" s="6" t="s">
        <v>213</v>
      </c>
      <c r="K1911" s="6">
        <v>24</v>
      </c>
      <c r="L1911" s="6">
        <v>281.52999999999997</v>
      </c>
      <c r="M1911" s="31" t="str">
        <f t="shared" si="29"/>
        <v>Large</v>
      </c>
    </row>
    <row r="1912" spans="8:13" ht="15.75" customHeight="1">
      <c r="H1912" s="37">
        <v>43336</v>
      </c>
      <c r="I1912" s="6" t="s">
        <v>135</v>
      </c>
      <c r="J1912" s="6" t="s">
        <v>156</v>
      </c>
      <c r="K1912" s="6">
        <v>1</v>
      </c>
      <c r="L1912" s="6">
        <v>13.45</v>
      </c>
      <c r="M1912" s="31" t="str">
        <f t="shared" si="29"/>
        <v>Small</v>
      </c>
    </row>
    <row r="1913" spans="8:13" ht="15.75" customHeight="1">
      <c r="H1913" s="37">
        <v>43358</v>
      </c>
      <c r="I1913" s="6" t="s">
        <v>177</v>
      </c>
      <c r="J1913" s="6" t="s">
        <v>181</v>
      </c>
      <c r="K1913" s="6">
        <v>2</v>
      </c>
      <c r="L1913" s="6">
        <v>23.34</v>
      </c>
      <c r="M1913" s="31" t="str">
        <f t="shared" si="29"/>
        <v>Small</v>
      </c>
    </row>
    <row r="1914" spans="8:13" ht="15.75" customHeight="1">
      <c r="H1914" s="37">
        <v>43187</v>
      </c>
      <c r="I1914" s="6" t="s">
        <v>141</v>
      </c>
      <c r="J1914" s="6" t="s">
        <v>156</v>
      </c>
      <c r="K1914" s="6">
        <v>2</v>
      </c>
      <c r="L1914" s="6">
        <v>25.2</v>
      </c>
      <c r="M1914" s="31" t="str">
        <f t="shared" si="29"/>
        <v>Small</v>
      </c>
    </row>
    <row r="1915" spans="8:13" ht="15.75" customHeight="1">
      <c r="H1915" s="37">
        <v>43414</v>
      </c>
      <c r="I1915" s="6" t="s">
        <v>168</v>
      </c>
      <c r="J1915" s="6" t="s">
        <v>172</v>
      </c>
      <c r="K1915" s="6">
        <v>4</v>
      </c>
      <c r="L1915" s="6">
        <v>72.48</v>
      </c>
      <c r="M1915" s="31" t="str">
        <f t="shared" si="29"/>
        <v>Small</v>
      </c>
    </row>
    <row r="1916" spans="8:13" ht="15.75" customHeight="1">
      <c r="H1916" s="37">
        <v>43313</v>
      </c>
      <c r="I1916" s="6" t="s">
        <v>141</v>
      </c>
      <c r="J1916" s="6" t="s">
        <v>156</v>
      </c>
      <c r="K1916" s="6">
        <v>2</v>
      </c>
      <c r="L1916" s="6">
        <v>35.06</v>
      </c>
      <c r="M1916" s="31" t="str">
        <f t="shared" si="29"/>
        <v>Small</v>
      </c>
    </row>
    <row r="1917" spans="8:13" ht="15.75" customHeight="1">
      <c r="H1917" s="37">
        <v>43253</v>
      </c>
      <c r="I1917" s="6" t="s">
        <v>158</v>
      </c>
      <c r="J1917" s="6" t="s">
        <v>219</v>
      </c>
      <c r="K1917" s="6">
        <v>1</v>
      </c>
      <c r="L1917" s="6">
        <v>18.77</v>
      </c>
      <c r="M1917" s="31" t="str">
        <f t="shared" si="29"/>
        <v>Small</v>
      </c>
    </row>
    <row r="1918" spans="8:13" ht="15.75" customHeight="1">
      <c r="H1918" s="37">
        <v>43223</v>
      </c>
      <c r="I1918" s="6" t="s">
        <v>158</v>
      </c>
      <c r="J1918" s="6" t="s">
        <v>170</v>
      </c>
      <c r="K1918" s="6">
        <v>24</v>
      </c>
      <c r="L1918" s="6">
        <v>148.75</v>
      </c>
      <c r="M1918" s="31" t="str">
        <f t="shared" si="29"/>
        <v>Small</v>
      </c>
    </row>
    <row r="1919" spans="8:13" ht="15.75" customHeight="1">
      <c r="H1919" s="37">
        <v>43117</v>
      </c>
      <c r="I1919" s="6" t="s">
        <v>141</v>
      </c>
      <c r="J1919" s="6" t="s">
        <v>210</v>
      </c>
      <c r="K1919" s="6">
        <v>4</v>
      </c>
      <c r="L1919" s="6">
        <v>69</v>
      </c>
      <c r="M1919" s="31" t="str">
        <f t="shared" si="29"/>
        <v>Small</v>
      </c>
    </row>
    <row r="1920" spans="8:13" ht="15.75" customHeight="1">
      <c r="H1920" s="37">
        <v>43154</v>
      </c>
      <c r="I1920" s="6" t="s">
        <v>168</v>
      </c>
      <c r="J1920" s="6" t="s">
        <v>164</v>
      </c>
      <c r="K1920" s="6">
        <v>3</v>
      </c>
      <c r="L1920" s="6">
        <v>45.51</v>
      </c>
      <c r="M1920" s="31" t="str">
        <f t="shared" si="29"/>
        <v>Small</v>
      </c>
    </row>
    <row r="1921" spans="8:13" ht="15.75" customHeight="1">
      <c r="H1921" s="37">
        <v>43425</v>
      </c>
      <c r="I1921" s="6" t="s">
        <v>193</v>
      </c>
      <c r="J1921" s="6" t="s">
        <v>217</v>
      </c>
      <c r="K1921" s="6">
        <v>4</v>
      </c>
      <c r="L1921" s="6">
        <v>67.72</v>
      </c>
      <c r="M1921" s="31" t="str">
        <f t="shared" si="29"/>
        <v>Small</v>
      </c>
    </row>
    <row r="1922" spans="8:13" ht="15.75" customHeight="1">
      <c r="H1922" s="37">
        <v>43329</v>
      </c>
      <c r="I1922" s="6" t="s">
        <v>175</v>
      </c>
      <c r="J1922" s="6" t="s">
        <v>156</v>
      </c>
      <c r="K1922" s="6">
        <v>3</v>
      </c>
      <c r="L1922" s="6">
        <v>54.75</v>
      </c>
      <c r="M1922" s="31" t="str">
        <f t="shared" si="29"/>
        <v>Small</v>
      </c>
    </row>
    <row r="1923" spans="8:13" ht="15.75" customHeight="1">
      <c r="H1923" s="37">
        <v>43115</v>
      </c>
      <c r="I1923" s="6" t="s">
        <v>224</v>
      </c>
      <c r="J1923" s="6" t="s">
        <v>184</v>
      </c>
      <c r="K1923" s="6">
        <v>2</v>
      </c>
      <c r="L1923" s="6">
        <v>26.46</v>
      </c>
      <c r="M1923" s="31" t="str">
        <f t="shared" si="29"/>
        <v>Small</v>
      </c>
    </row>
    <row r="1924" spans="8:13" ht="15.75" customHeight="1">
      <c r="H1924" s="37">
        <v>43310</v>
      </c>
      <c r="I1924" s="6" t="s">
        <v>158</v>
      </c>
      <c r="J1924" s="6" t="s">
        <v>172</v>
      </c>
      <c r="K1924" s="6">
        <v>1</v>
      </c>
      <c r="L1924" s="6">
        <v>12.83</v>
      </c>
      <c r="M1924" s="31" t="str">
        <f t="shared" si="29"/>
        <v>Small</v>
      </c>
    </row>
    <row r="1925" spans="8:13" ht="15.75" customHeight="1">
      <c r="H1925" s="37">
        <v>43445</v>
      </c>
      <c r="I1925" s="6" t="s">
        <v>171</v>
      </c>
      <c r="J1925" s="6" t="s">
        <v>199</v>
      </c>
      <c r="K1925" s="6">
        <v>1</v>
      </c>
      <c r="L1925" s="6">
        <v>17.850000000000001</v>
      </c>
      <c r="M1925" s="31" t="str">
        <f t="shared" si="29"/>
        <v>Small</v>
      </c>
    </row>
    <row r="1926" spans="8:13" ht="15.75" customHeight="1">
      <c r="H1926" s="37">
        <v>43433</v>
      </c>
      <c r="I1926" s="6" t="s">
        <v>160</v>
      </c>
      <c r="J1926" s="6" t="s">
        <v>210</v>
      </c>
      <c r="K1926" s="6">
        <v>1</v>
      </c>
      <c r="L1926" s="6">
        <v>17.87</v>
      </c>
      <c r="M1926" s="31" t="str">
        <f t="shared" si="29"/>
        <v>Small</v>
      </c>
    </row>
    <row r="1927" spans="8:13" ht="15.75" customHeight="1">
      <c r="H1927" s="37">
        <v>43414</v>
      </c>
      <c r="I1927" s="6" t="s">
        <v>163</v>
      </c>
      <c r="J1927" s="6" t="s">
        <v>211</v>
      </c>
      <c r="K1927" s="6">
        <v>1</v>
      </c>
      <c r="L1927" s="6">
        <v>13.08</v>
      </c>
      <c r="M1927" s="31" t="str">
        <f t="shared" si="29"/>
        <v>Small</v>
      </c>
    </row>
    <row r="1928" spans="8:13" ht="15.75" customHeight="1">
      <c r="H1928" s="37">
        <v>43382</v>
      </c>
      <c r="I1928" s="6" t="s">
        <v>168</v>
      </c>
      <c r="J1928" s="6" t="s">
        <v>196</v>
      </c>
      <c r="K1928" s="6">
        <v>1</v>
      </c>
      <c r="L1928" s="6">
        <v>15.12</v>
      </c>
      <c r="M1928" s="31" t="str">
        <f t="shared" ref="M1928:M1991" si="30">IF(L1928&gt;250,"Large","Small")</f>
        <v>Small</v>
      </c>
    </row>
    <row r="1929" spans="8:13" ht="15.75" customHeight="1">
      <c r="H1929" s="37">
        <v>43414</v>
      </c>
      <c r="I1929" s="6" t="s">
        <v>175</v>
      </c>
      <c r="J1929" s="6" t="s">
        <v>204</v>
      </c>
      <c r="K1929" s="6">
        <v>2</v>
      </c>
      <c r="L1929" s="6">
        <v>28.48</v>
      </c>
      <c r="M1929" s="31" t="str">
        <f t="shared" si="30"/>
        <v>Small</v>
      </c>
    </row>
    <row r="1930" spans="8:13" ht="15.75" customHeight="1">
      <c r="H1930" s="37">
        <v>43210</v>
      </c>
      <c r="I1930" s="6" t="s">
        <v>135</v>
      </c>
      <c r="J1930" s="6" t="s">
        <v>176</v>
      </c>
      <c r="K1930" s="6">
        <v>3</v>
      </c>
      <c r="L1930" s="6">
        <v>48.42</v>
      </c>
      <c r="M1930" s="31" t="str">
        <f t="shared" si="30"/>
        <v>Small</v>
      </c>
    </row>
    <row r="1931" spans="8:13" ht="15.75" customHeight="1">
      <c r="H1931" s="37">
        <v>43179</v>
      </c>
      <c r="I1931" s="6" t="s">
        <v>160</v>
      </c>
      <c r="J1931" s="6" t="s">
        <v>174</v>
      </c>
      <c r="K1931" s="6">
        <v>3</v>
      </c>
      <c r="L1931" s="6">
        <v>42.42</v>
      </c>
      <c r="M1931" s="31" t="str">
        <f t="shared" si="30"/>
        <v>Small</v>
      </c>
    </row>
    <row r="1932" spans="8:13" ht="15.75" customHeight="1">
      <c r="H1932" s="37">
        <v>43248</v>
      </c>
      <c r="I1932" s="6" t="s">
        <v>175</v>
      </c>
      <c r="J1932" s="6" t="s">
        <v>203</v>
      </c>
      <c r="K1932" s="6">
        <v>5</v>
      </c>
      <c r="L1932" s="6">
        <v>55.34</v>
      </c>
      <c r="M1932" s="31" t="str">
        <f t="shared" si="30"/>
        <v>Small</v>
      </c>
    </row>
    <row r="1933" spans="8:13" ht="15.75" customHeight="1">
      <c r="H1933" s="37">
        <v>43219</v>
      </c>
      <c r="I1933" s="6" t="s">
        <v>163</v>
      </c>
      <c r="J1933" s="6" t="s">
        <v>174</v>
      </c>
      <c r="K1933" s="6">
        <v>2</v>
      </c>
      <c r="L1933" s="6">
        <v>26.4</v>
      </c>
      <c r="M1933" s="31" t="str">
        <f t="shared" si="30"/>
        <v>Small</v>
      </c>
    </row>
    <row r="1934" spans="8:13" ht="15.75" customHeight="1">
      <c r="H1934" s="37">
        <v>43410</v>
      </c>
      <c r="I1934" s="6" t="s">
        <v>193</v>
      </c>
      <c r="J1934" s="6" t="s">
        <v>170</v>
      </c>
      <c r="K1934" s="6">
        <v>2</v>
      </c>
      <c r="L1934" s="6">
        <v>21.76</v>
      </c>
      <c r="M1934" s="31" t="str">
        <f t="shared" si="30"/>
        <v>Small</v>
      </c>
    </row>
    <row r="1935" spans="8:13" ht="15.75" customHeight="1">
      <c r="H1935" s="37">
        <v>43420</v>
      </c>
      <c r="I1935" s="6" t="s">
        <v>171</v>
      </c>
      <c r="J1935" s="6" t="s">
        <v>187</v>
      </c>
      <c r="K1935" s="6">
        <v>2</v>
      </c>
      <c r="L1935" s="6">
        <v>27.88</v>
      </c>
      <c r="M1935" s="31" t="str">
        <f t="shared" si="30"/>
        <v>Small</v>
      </c>
    </row>
    <row r="1936" spans="8:13" ht="15.75" customHeight="1">
      <c r="H1936" s="37">
        <v>43255</v>
      </c>
      <c r="I1936" s="6" t="s">
        <v>138</v>
      </c>
      <c r="J1936" s="6" t="s">
        <v>184</v>
      </c>
      <c r="K1936" s="6">
        <v>4</v>
      </c>
      <c r="L1936" s="6">
        <v>45.8</v>
      </c>
      <c r="M1936" s="31" t="str">
        <f t="shared" si="30"/>
        <v>Small</v>
      </c>
    </row>
    <row r="1937" spans="8:13" ht="15.75" customHeight="1">
      <c r="H1937" s="37">
        <v>43450</v>
      </c>
      <c r="I1937" s="6" t="s">
        <v>135</v>
      </c>
      <c r="J1937" s="6" t="s">
        <v>202</v>
      </c>
      <c r="K1937" s="6">
        <v>1</v>
      </c>
      <c r="L1937" s="6">
        <v>10.26</v>
      </c>
      <c r="M1937" s="31" t="str">
        <f t="shared" si="30"/>
        <v>Small</v>
      </c>
    </row>
    <row r="1938" spans="8:13" ht="15.75" customHeight="1">
      <c r="H1938" s="37">
        <v>43177</v>
      </c>
      <c r="I1938" s="6" t="s">
        <v>163</v>
      </c>
      <c r="J1938" s="6" t="s">
        <v>208</v>
      </c>
      <c r="K1938" s="6">
        <v>3</v>
      </c>
      <c r="L1938" s="6">
        <v>32.130000000000003</v>
      </c>
      <c r="M1938" s="31" t="str">
        <f t="shared" si="30"/>
        <v>Small</v>
      </c>
    </row>
    <row r="1939" spans="8:13" ht="15.75" customHeight="1">
      <c r="H1939" s="37">
        <v>43454</v>
      </c>
      <c r="I1939" s="6" t="s">
        <v>175</v>
      </c>
      <c r="J1939" s="6" t="s">
        <v>196</v>
      </c>
      <c r="K1939" s="6">
        <v>3</v>
      </c>
      <c r="L1939" s="6">
        <v>46.98</v>
      </c>
      <c r="M1939" s="31" t="str">
        <f t="shared" si="30"/>
        <v>Small</v>
      </c>
    </row>
    <row r="1940" spans="8:13" ht="15.75" customHeight="1">
      <c r="H1940" s="37">
        <v>43322</v>
      </c>
      <c r="I1940" s="6" t="s">
        <v>168</v>
      </c>
      <c r="J1940" s="6" t="s">
        <v>178</v>
      </c>
      <c r="K1940" s="6">
        <v>1</v>
      </c>
      <c r="L1940" s="6">
        <v>13.11</v>
      </c>
      <c r="M1940" s="31" t="str">
        <f t="shared" si="30"/>
        <v>Small</v>
      </c>
    </row>
    <row r="1941" spans="8:13" ht="15.75" customHeight="1">
      <c r="H1941" s="37">
        <v>43440</v>
      </c>
      <c r="I1941" s="6" t="s">
        <v>198</v>
      </c>
      <c r="J1941" s="6" t="s">
        <v>180</v>
      </c>
      <c r="K1941" s="6">
        <v>3</v>
      </c>
      <c r="L1941" s="6">
        <v>34.32</v>
      </c>
      <c r="M1941" s="31" t="str">
        <f t="shared" si="30"/>
        <v>Small</v>
      </c>
    </row>
    <row r="1942" spans="8:13" ht="15.75" customHeight="1">
      <c r="H1942" s="37">
        <v>43443</v>
      </c>
      <c r="I1942" s="6" t="s">
        <v>168</v>
      </c>
      <c r="J1942" s="6" t="s">
        <v>169</v>
      </c>
      <c r="K1942" s="6">
        <v>38</v>
      </c>
      <c r="L1942" s="6">
        <v>284.54000000000002</v>
      </c>
      <c r="M1942" s="31" t="str">
        <f t="shared" si="30"/>
        <v>Large</v>
      </c>
    </row>
    <row r="1943" spans="8:13" ht="15.75" customHeight="1">
      <c r="H1943" s="37">
        <v>43380</v>
      </c>
      <c r="I1943" s="6" t="s">
        <v>160</v>
      </c>
      <c r="J1943" s="6" t="s">
        <v>156</v>
      </c>
      <c r="K1943" s="6">
        <v>3</v>
      </c>
      <c r="L1943" s="6">
        <v>42.48</v>
      </c>
      <c r="M1943" s="31" t="str">
        <f t="shared" si="30"/>
        <v>Small</v>
      </c>
    </row>
    <row r="1944" spans="8:13" ht="15.75" customHeight="1">
      <c r="H1944" s="37">
        <v>43287</v>
      </c>
      <c r="I1944" s="6" t="s">
        <v>158</v>
      </c>
      <c r="J1944" s="6" t="s">
        <v>181</v>
      </c>
      <c r="K1944" s="6">
        <v>2</v>
      </c>
      <c r="L1944" s="6">
        <v>24.84</v>
      </c>
      <c r="M1944" s="31" t="str">
        <f t="shared" si="30"/>
        <v>Small</v>
      </c>
    </row>
    <row r="1945" spans="8:13" ht="15.75" customHeight="1">
      <c r="H1945" s="37">
        <v>43447</v>
      </c>
      <c r="I1945" s="6" t="s">
        <v>177</v>
      </c>
      <c r="J1945" s="6" t="s">
        <v>186</v>
      </c>
      <c r="K1945" s="6">
        <v>2</v>
      </c>
      <c r="L1945" s="6">
        <v>21.28</v>
      </c>
      <c r="M1945" s="31" t="str">
        <f t="shared" si="30"/>
        <v>Small</v>
      </c>
    </row>
    <row r="1946" spans="8:13" ht="15.75" customHeight="1">
      <c r="H1946" s="37">
        <v>43400</v>
      </c>
      <c r="I1946" s="6" t="s">
        <v>127</v>
      </c>
      <c r="J1946" s="6" t="s">
        <v>234</v>
      </c>
      <c r="K1946" s="6">
        <v>2</v>
      </c>
      <c r="L1946" s="6">
        <v>29.66</v>
      </c>
      <c r="M1946" s="31" t="str">
        <f t="shared" si="30"/>
        <v>Small</v>
      </c>
    </row>
    <row r="1947" spans="8:13" ht="15.75" customHeight="1">
      <c r="H1947" s="37">
        <v>43204</v>
      </c>
      <c r="I1947" s="6" t="s">
        <v>158</v>
      </c>
      <c r="J1947" s="6" t="s">
        <v>170</v>
      </c>
      <c r="K1947" s="6">
        <v>1</v>
      </c>
      <c r="L1947" s="6">
        <v>13.49</v>
      </c>
      <c r="M1947" s="31" t="str">
        <f t="shared" si="30"/>
        <v>Small</v>
      </c>
    </row>
    <row r="1948" spans="8:13" ht="15.75" customHeight="1">
      <c r="H1948" s="37">
        <v>43239</v>
      </c>
      <c r="I1948" s="6" t="s">
        <v>216</v>
      </c>
      <c r="J1948" s="6" t="s">
        <v>194</v>
      </c>
      <c r="K1948" s="6">
        <v>24</v>
      </c>
      <c r="L1948" s="6">
        <v>253.75</v>
      </c>
      <c r="M1948" s="31" t="str">
        <f t="shared" si="30"/>
        <v>Large</v>
      </c>
    </row>
    <row r="1949" spans="8:13" ht="15.75" customHeight="1">
      <c r="H1949" s="37">
        <v>43187</v>
      </c>
      <c r="I1949" s="6" t="s">
        <v>175</v>
      </c>
      <c r="J1949" s="6" t="s">
        <v>156</v>
      </c>
      <c r="K1949" s="6">
        <v>2</v>
      </c>
      <c r="L1949" s="6">
        <v>38.1</v>
      </c>
      <c r="M1949" s="31" t="str">
        <f t="shared" si="30"/>
        <v>Small</v>
      </c>
    </row>
    <row r="1950" spans="8:13" ht="15.75" customHeight="1">
      <c r="H1950" s="37">
        <v>43156</v>
      </c>
      <c r="I1950" s="6" t="s">
        <v>127</v>
      </c>
      <c r="J1950" s="6" t="s">
        <v>156</v>
      </c>
      <c r="K1950" s="6">
        <v>1</v>
      </c>
      <c r="L1950" s="6">
        <v>13.63</v>
      </c>
      <c r="M1950" s="31" t="str">
        <f t="shared" si="30"/>
        <v>Small</v>
      </c>
    </row>
    <row r="1951" spans="8:13" ht="15.75" customHeight="1">
      <c r="H1951" s="37">
        <v>43243</v>
      </c>
      <c r="I1951" s="6" t="s">
        <v>160</v>
      </c>
      <c r="J1951" s="6" t="s">
        <v>208</v>
      </c>
      <c r="K1951" s="6">
        <v>24</v>
      </c>
      <c r="L1951" s="6">
        <v>211.54</v>
      </c>
      <c r="M1951" s="31" t="str">
        <f t="shared" si="30"/>
        <v>Small</v>
      </c>
    </row>
    <row r="1952" spans="8:13" ht="15.75" customHeight="1">
      <c r="H1952" s="37">
        <v>43405</v>
      </c>
      <c r="I1952" s="6" t="s">
        <v>168</v>
      </c>
      <c r="J1952" s="6" t="s">
        <v>203</v>
      </c>
      <c r="K1952" s="6">
        <v>3</v>
      </c>
      <c r="L1952" s="6">
        <v>31.89</v>
      </c>
      <c r="M1952" s="31" t="str">
        <f t="shared" si="30"/>
        <v>Small</v>
      </c>
    </row>
    <row r="1953" spans="8:13" ht="15.75" customHeight="1">
      <c r="H1953" s="37">
        <v>43390</v>
      </c>
      <c r="I1953" s="6" t="s">
        <v>158</v>
      </c>
      <c r="J1953" s="6" t="s">
        <v>194</v>
      </c>
      <c r="K1953" s="6">
        <v>1</v>
      </c>
      <c r="L1953" s="6">
        <v>12.27</v>
      </c>
      <c r="M1953" s="31" t="str">
        <f t="shared" si="30"/>
        <v>Small</v>
      </c>
    </row>
    <row r="1954" spans="8:13" ht="15.75" customHeight="1">
      <c r="H1954" s="37">
        <v>43437</v>
      </c>
      <c r="I1954" s="6" t="s">
        <v>171</v>
      </c>
      <c r="J1954" s="6" t="s">
        <v>184</v>
      </c>
      <c r="K1954" s="6">
        <v>1</v>
      </c>
      <c r="L1954" s="6">
        <v>17.95</v>
      </c>
      <c r="M1954" s="31" t="str">
        <f t="shared" si="30"/>
        <v>Small</v>
      </c>
    </row>
    <row r="1955" spans="8:13" ht="15.75" customHeight="1">
      <c r="H1955" s="37">
        <v>43425</v>
      </c>
      <c r="I1955" s="6" t="s">
        <v>158</v>
      </c>
      <c r="J1955" s="6" t="s">
        <v>156</v>
      </c>
      <c r="K1955" s="6">
        <v>2</v>
      </c>
      <c r="L1955" s="6">
        <v>27.24</v>
      </c>
      <c r="M1955" s="31" t="str">
        <f t="shared" si="30"/>
        <v>Small</v>
      </c>
    </row>
    <row r="1956" spans="8:13" ht="15.75" customHeight="1">
      <c r="H1956" s="37">
        <v>43416</v>
      </c>
      <c r="I1956" s="6" t="s">
        <v>168</v>
      </c>
      <c r="J1956" s="6" t="s">
        <v>176</v>
      </c>
      <c r="K1956" s="6">
        <v>2</v>
      </c>
      <c r="L1956" s="6">
        <v>27.76</v>
      </c>
      <c r="M1956" s="31" t="str">
        <f t="shared" si="30"/>
        <v>Small</v>
      </c>
    </row>
    <row r="1957" spans="8:13" ht="15.75" customHeight="1">
      <c r="H1957" s="37">
        <v>43146</v>
      </c>
      <c r="I1957" s="6" t="s">
        <v>168</v>
      </c>
      <c r="J1957" s="6" t="s">
        <v>156</v>
      </c>
      <c r="K1957" s="6">
        <v>3</v>
      </c>
      <c r="L1957" s="6">
        <v>34.56</v>
      </c>
      <c r="M1957" s="31" t="str">
        <f t="shared" si="30"/>
        <v>Small</v>
      </c>
    </row>
    <row r="1958" spans="8:13" ht="15.75" customHeight="1">
      <c r="H1958" s="37">
        <v>43431</v>
      </c>
      <c r="I1958" s="6" t="s">
        <v>141</v>
      </c>
      <c r="J1958" s="6" t="s">
        <v>234</v>
      </c>
      <c r="K1958" s="6">
        <v>1</v>
      </c>
      <c r="L1958" s="6">
        <v>15.72</v>
      </c>
      <c r="M1958" s="31" t="str">
        <f t="shared" si="30"/>
        <v>Small</v>
      </c>
    </row>
    <row r="1959" spans="8:13" ht="15.75" customHeight="1">
      <c r="H1959" s="37">
        <v>43271</v>
      </c>
      <c r="I1959" s="6" t="s">
        <v>135</v>
      </c>
      <c r="J1959" s="6" t="s">
        <v>210</v>
      </c>
      <c r="K1959" s="6">
        <v>1</v>
      </c>
      <c r="L1959" s="6">
        <v>13.7</v>
      </c>
      <c r="M1959" s="31" t="str">
        <f t="shared" si="30"/>
        <v>Small</v>
      </c>
    </row>
    <row r="1960" spans="8:13" ht="15.75" customHeight="1">
      <c r="H1960" s="37">
        <v>43137</v>
      </c>
      <c r="I1960" s="6" t="s">
        <v>163</v>
      </c>
      <c r="J1960" s="6" t="s">
        <v>239</v>
      </c>
      <c r="K1960" s="6">
        <v>60</v>
      </c>
      <c r="L1960" s="6">
        <v>419.1</v>
      </c>
      <c r="M1960" s="31" t="str">
        <f t="shared" si="30"/>
        <v>Large</v>
      </c>
    </row>
    <row r="1961" spans="8:13" ht="15.75" customHeight="1">
      <c r="H1961" s="37">
        <v>43401</v>
      </c>
      <c r="I1961" s="6" t="s">
        <v>190</v>
      </c>
      <c r="J1961" s="6" t="s">
        <v>185</v>
      </c>
      <c r="K1961" s="6">
        <v>2</v>
      </c>
      <c r="L1961" s="6">
        <v>35.56</v>
      </c>
      <c r="M1961" s="31" t="str">
        <f t="shared" si="30"/>
        <v>Small</v>
      </c>
    </row>
    <row r="1962" spans="8:13" ht="15.75" customHeight="1">
      <c r="H1962" s="37">
        <v>43129</v>
      </c>
      <c r="I1962" s="6" t="s">
        <v>158</v>
      </c>
      <c r="J1962" s="6" t="s">
        <v>170</v>
      </c>
      <c r="K1962" s="6">
        <v>1</v>
      </c>
      <c r="L1962" s="6">
        <v>15.12</v>
      </c>
      <c r="M1962" s="31" t="str">
        <f t="shared" si="30"/>
        <v>Small</v>
      </c>
    </row>
    <row r="1963" spans="8:13" ht="15.75" customHeight="1">
      <c r="H1963" s="37">
        <v>43203</v>
      </c>
      <c r="I1963" s="6" t="s">
        <v>141</v>
      </c>
      <c r="J1963" s="6" t="s">
        <v>156</v>
      </c>
      <c r="K1963" s="6">
        <v>2</v>
      </c>
      <c r="L1963" s="6">
        <v>20.84</v>
      </c>
      <c r="M1963" s="31" t="str">
        <f t="shared" si="30"/>
        <v>Small</v>
      </c>
    </row>
    <row r="1964" spans="8:13" ht="15.75" customHeight="1">
      <c r="H1964" s="37">
        <v>43219</v>
      </c>
      <c r="I1964" s="6" t="s">
        <v>135</v>
      </c>
      <c r="J1964" s="6" t="s">
        <v>170</v>
      </c>
      <c r="K1964" s="6">
        <v>1</v>
      </c>
      <c r="L1964" s="6">
        <v>12.13</v>
      </c>
      <c r="M1964" s="31" t="str">
        <f t="shared" si="30"/>
        <v>Small</v>
      </c>
    </row>
    <row r="1965" spans="8:13" ht="15.75" customHeight="1">
      <c r="H1965" s="37">
        <v>43433</v>
      </c>
      <c r="I1965" s="6" t="s">
        <v>175</v>
      </c>
      <c r="J1965" s="6" t="s">
        <v>192</v>
      </c>
      <c r="K1965" s="6">
        <v>2</v>
      </c>
      <c r="L1965" s="6">
        <v>32.76</v>
      </c>
      <c r="M1965" s="31" t="str">
        <f t="shared" si="30"/>
        <v>Small</v>
      </c>
    </row>
    <row r="1966" spans="8:13" ht="15.75" customHeight="1">
      <c r="H1966" s="37">
        <v>43254</v>
      </c>
      <c r="I1966" s="6" t="s">
        <v>160</v>
      </c>
      <c r="J1966" s="6" t="s">
        <v>156</v>
      </c>
      <c r="K1966" s="6">
        <v>2</v>
      </c>
      <c r="L1966" s="6">
        <v>31.12</v>
      </c>
      <c r="M1966" s="31" t="str">
        <f t="shared" si="30"/>
        <v>Small</v>
      </c>
    </row>
    <row r="1967" spans="8:13" ht="15.75" customHeight="1">
      <c r="H1967" s="37">
        <v>43204</v>
      </c>
      <c r="I1967" s="6" t="s">
        <v>168</v>
      </c>
      <c r="J1967" s="6" t="s">
        <v>210</v>
      </c>
      <c r="K1967" s="6">
        <v>2</v>
      </c>
      <c r="L1967" s="6">
        <v>26.94</v>
      </c>
      <c r="M1967" s="31" t="str">
        <f t="shared" si="30"/>
        <v>Small</v>
      </c>
    </row>
    <row r="1968" spans="8:13" ht="15.75" customHeight="1">
      <c r="H1968" s="37">
        <v>43108</v>
      </c>
      <c r="I1968" s="6" t="s">
        <v>155</v>
      </c>
      <c r="J1968" s="6" t="s">
        <v>176</v>
      </c>
      <c r="K1968" s="6">
        <v>12</v>
      </c>
      <c r="L1968" s="6">
        <v>93.69</v>
      </c>
      <c r="M1968" s="31" t="str">
        <f t="shared" si="30"/>
        <v>Small</v>
      </c>
    </row>
    <row r="1969" spans="8:13" ht="15.75" customHeight="1">
      <c r="H1969" s="37">
        <v>43143</v>
      </c>
      <c r="I1969" s="6" t="s">
        <v>216</v>
      </c>
      <c r="J1969" s="6" t="s">
        <v>162</v>
      </c>
      <c r="K1969" s="6">
        <v>56</v>
      </c>
      <c r="L1969" s="6">
        <v>458.96</v>
      </c>
      <c r="M1969" s="31" t="str">
        <f t="shared" si="30"/>
        <v>Large</v>
      </c>
    </row>
    <row r="1970" spans="8:13" ht="15.75" customHeight="1">
      <c r="H1970" s="37">
        <v>43240</v>
      </c>
      <c r="I1970" s="6" t="s">
        <v>175</v>
      </c>
      <c r="J1970" s="6" t="s">
        <v>157</v>
      </c>
      <c r="K1970" s="6">
        <v>2</v>
      </c>
      <c r="L1970" s="6">
        <v>20</v>
      </c>
      <c r="M1970" s="31" t="str">
        <f t="shared" si="30"/>
        <v>Small</v>
      </c>
    </row>
    <row r="1971" spans="8:13" ht="15.75" customHeight="1">
      <c r="H1971" s="37">
        <v>43410</v>
      </c>
      <c r="I1971" s="6" t="s">
        <v>158</v>
      </c>
      <c r="J1971" s="6" t="s">
        <v>192</v>
      </c>
      <c r="K1971" s="6">
        <v>4</v>
      </c>
      <c r="L1971" s="6">
        <v>68.040000000000006</v>
      </c>
      <c r="M1971" s="31" t="str">
        <f t="shared" si="30"/>
        <v>Small</v>
      </c>
    </row>
    <row r="1972" spans="8:13" ht="15.75" customHeight="1">
      <c r="H1972" s="37">
        <v>43287</v>
      </c>
      <c r="I1972" s="6" t="s">
        <v>160</v>
      </c>
      <c r="J1972" s="6" t="s">
        <v>228</v>
      </c>
      <c r="K1972" s="6">
        <v>4</v>
      </c>
      <c r="L1972" s="6">
        <v>72.44</v>
      </c>
      <c r="M1972" s="31" t="str">
        <f t="shared" si="30"/>
        <v>Small</v>
      </c>
    </row>
    <row r="1973" spans="8:13" ht="15.75" customHeight="1">
      <c r="H1973" s="37">
        <v>43291</v>
      </c>
      <c r="I1973" s="6" t="s">
        <v>138</v>
      </c>
      <c r="J1973" s="6" t="s">
        <v>156</v>
      </c>
      <c r="K1973" s="6">
        <v>2</v>
      </c>
      <c r="L1973" s="6">
        <v>22.46</v>
      </c>
      <c r="M1973" s="31" t="str">
        <f t="shared" si="30"/>
        <v>Small</v>
      </c>
    </row>
    <row r="1974" spans="8:13" ht="15.75" customHeight="1">
      <c r="H1974" s="37">
        <v>43420</v>
      </c>
      <c r="I1974" s="6" t="s">
        <v>141</v>
      </c>
      <c r="J1974" s="6" t="s">
        <v>219</v>
      </c>
      <c r="K1974" s="6">
        <v>2</v>
      </c>
      <c r="L1974" s="6">
        <v>32.92</v>
      </c>
      <c r="M1974" s="31" t="str">
        <f t="shared" si="30"/>
        <v>Small</v>
      </c>
    </row>
    <row r="1975" spans="8:13" ht="15.75" customHeight="1">
      <c r="H1975" s="37">
        <v>43437</v>
      </c>
      <c r="I1975" s="6" t="s">
        <v>163</v>
      </c>
      <c r="J1975" s="6" t="s">
        <v>212</v>
      </c>
      <c r="K1975" s="6">
        <v>2</v>
      </c>
      <c r="L1975" s="6">
        <v>21.62</v>
      </c>
      <c r="M1975" s="31" t="str">
        <f t="shared" si="30"/>
        <v>Small</v>
      </c>
    </row>
    <row r="1976" spans="8:13" ht="15.75" customHeight="1">
      <c r="H1976" s="37">
        <v>43108</v>
      </c>
      <c r="I1976" s="6" t="s">
        <v>160</v>
      </c>
      <c r="J1976" s="6" t="s">
        <v>215</v>
      </c>
      <c r="K1976" s="6">
        <v>2</v>
      </c>
      <c r="L1976" s="6">
        <v>33.04</v>
      </c>
      <c r="M1976" s="31" t="str">
        <f t="shared" si="30"/>
        <v>Small</v>
      </c>
    </row>
    <row r="1977" spans="8:13" ht="15.75" customHeight="1">
      <c r="H1977" s="37">
        <v>43384</v>
      </c>
      <c r="I1977" s="6" t="s">
        <v>175</v>
      </c>
      <c r="J1977" s="6" t="s">
        <v>180</v>
      </c>
      <c r="K1977" s="6">
        <v>3</v>
      </c>
      <c r="L1977" s="6">
        <v>59.58</v>
      </c>
      <c r="M1977" s="31" t="str">
        <f t="shared" si="30"/>
        <v>Small</v>
      </c>
    </row>
    <row r="1978" spans="8:13" ht="15.75" customHeight="1">
      <c r="H1978" s="37">
        <v>43134</v>
      </c>
      <c r="I1978" s="6" t="s">
        <v>141</v>
      </c>
      <c r="J1978" s="6" t="s">
        <v>187</v>
      </c>
      <c r="K1978" s="6">
        <v>2</v>
      </c>
      <c r="L1978" s="6">
        <v>22.7</v>
      </c>
      <c r="M1978" s="31" t="str">
        <f t="shared" si="30"/>
        <v>Small</v>
      </c>
    </row>
    <row r="1979" spans="8:13" ht="15.75" customHeight="1">
      <c r="H1979" s="37">
        <v>43361</v>
      </c>
      <c r="I1979" s="6" t="s">
        <v>141</v>
      </c>
      <c r="J1979" s="6" t="s">
        <v>156</v>
      </c>
      <c r="K1979" s="6">
        <v>4</v>
      </c>
      <c r="L1979" s="6">
        <v>42.8</v>
      </c>
      <c r="M1979" s="31" t="str">
        <f t="shared" si="30"/>
        <v>Small</v>
      </c>
    </row>
    <row r="1980" spans="8:13" ht="15.75" customHeight="1">
      <c r="H1980" s="37">
        <v>43420</v>
      </c>
      <c r="I1980" s="6" t="s">
        <v>141</v>
      </c>
      <c r="J1980" s="6" t="s">
        <v>156</v>
      </c>
      <c r="K1980" s="6">
        <v>2</v>
      </c>
      <c r="L1980" s="6">
        <v>23.16</v>
      </c>
      <c r="M1980" s="31" t="str">
        <f t="shared" si="30"/>
        <v>Small</v>
      </c>
    </row>
    <row r="1981" spans="8:13" ht="15.75" customHeight="1">
      <c r="H1981" s="37">
        <v>43161</v>
      </c>
      <c r="I1981" s="6" t="s">
        <v>141</v>
      </c>
      <c r="J1981" s="6" t="s">
        <v>229</v>
      </c>
      <c r="K1981" s="6">
        <v>3</v>
      </c>
      <c r="L1981" s="6">
        <v>51.12</v>
      </c>
      <c r="M1981" s="31" t="str">
        <f t="shared" si="30"/>
        <v>Small</v>
      </c>
    </row>
    <row r="1982" spans="8:13" ht="15.75" customHeight="1">
      <c r="H1982" s="37">
        <v>43206</v>
      </c>
      <c r="I1982" s="6" t="s">
        <v>160</v>
      </c>
      <c r="J1982" s="6" t="s">
        <v>156</v>
      </c>
      <c r="K1982" s="6">
        <v>2</v>
      </c>
      <c r="L1982" s="6">
        <v>24.7</v>
      </c>
      <c r="M1982" s="31" t="str">
        <f t="shared" si="30"/>
        <v>Small</v>
      </c>
    </row>
    <row r="1983" spans="8:13" ht="15.75" customHeight="1">
      <c r="H1983" s="37">
        <v>43433</v>
      </c>
      <c r="I1983" s="6" t="s">
        <v>160</v>
      </c>
      <c r="J1983" s="6" t="s">
        <v>213</v>
      </c>
      <c r="K1983" s="6">
        <v>2</v>
      </c>
      <c r="L1983" s="6">
        <v>33.659999999999997</v>
      </c>
      <c r="M1983" s="31" t="str">
        <f t="shared" si="30"/>
        <v>Small</v>
      </c>
    </row>
    <row r="1984" spans="8:13" ht="15.75" customHeight="1">
      <c r="H1984" s="37">
        <v>43163</v>
      </c>
      <c r="I1984" s="6" t="s">
        <v>163</v>
      </c>
      <c r="J1984" s="6" t="s">
        <v>207</v>
      </c>
      <c r="K1984" s="6">
        <v>2</v>
      </c>
      <c r="L1984" s="6">
        <v>36.58</v>
      </c>
      <c r="M1984" s="31" t="str">
        <f t="shared" si="30"/>
        <v>Small</v>
      </c>
    </row>
    <row r="1985" spans="8:13" ht="15.75" customHeight="1">
      <c r="H1985" s="37">
        <v>43169</v>
      </c>
      <c r="I1985" s="6" t="s">
        <v>201</v>
      </c>
      <c r="J1985" s="6" t="s">
        <v>222</v>
      </c>
      <c r="K1985" s="6">
        <v>3</v>
      </c>
      <c r="L1985" s="6">
        <v>48.51</v>
      </c>
      <c r="M1985" s="31" t="str">
        <f t="shared" si="30"/>
        <v>Small</v>
      </c>
    </row>
    <row r="1986" spans="8:13" ht="15.75" customHeight="1">
      <c r="H1986" s="37">
        <v>43417</v>
      </c>
      <c r="I1986" s="6" t="s">
        <v>135</v>
      </c>
      <c r="J1986" s="6" t="s">
        <v>196</v>
      </c>
      <c r="K1986" s="6">
        <v>2</v>
      </c>
      <c r="L1986" s="6">
        <v>22.56</v>
      </c>
      <c r="M1986" s="31" t="str">
        <f t="shared" si="30"/>
        <v>Small</v>
      </c>
    </row>
    <row r="1987" spans="8:13" ht="15.75" customHeight="1">
      <c r="H1987" s="37">
        <v>43331</v>
      </c>
      <c r="I1987" s="6" t="s">
        <v>158</v>
      </c>
      <c r="J1987" s="6" t="s">
        <v>156</v>
      </c>
      <c r="K1987" s="6">
        <v>3</v>
      </c>
      <c r="L1987" s="6">
        <v>48.27</v>
      </c>
      <c r="M1987" s="31" t="str">
        <f t="shared" si="30"/>
        <v>Small</v>
      </c>
    </row>
    <row r="1988" spans="8:13" ht="15.75" customHeight="1">
      <c r="H1988" s="37">
        <v>43450</v>
      </c>
      <c r="I1988" s="6" t="s">
        <v>224</v>
      </c>
      <c r="J1988" s="6" t="s">
        <v>205</v>
      </c>
      <c r="K1988" s="6">
        <v>2</v>
      </c>
      <c r="L1988" s="6">
        <v>25.24</v>
      </c>
      <c r="M1988" s="31" t="str">
        <f t="shared" si="30"/>
        <v>Small</v>
      </c>
    </row>
    <row r="1989" spans="8:13" ht="15.75" customHeight="1">
      <c r="H1989" s="37">
        <v>43377</v>
      </c>
      <c r="I1989" s="6" t="s">
        <v>168</v>
      </c>
      <c r="J1989" s="6" t="s">
        <v>187</v>
      </c>
      <c r="K1989" s="6">
        <v>1</v>
      </c>
      <c r="L1989" s="6">
        <v>11.49</v>
      </c>
      <c r="M1989" s="31" t="str">
        <f t="shared" si="30"/>
        <v>Small</v>
      </c>
    </row>
    <row r="1990" spans="8:13" ht="15.75" customHeight="1">
      <c r="H1990" s="37">
        <v>43413</v>
      </c>
      <c r="I1990" s="6" t="s">
        <v>158</v>
      </c>
      <c r="J1990" s="6" t="s">
        <v>174</v>
      </c>
      <c r="K1990" s="6">
        <v>1</v>
      </c>
      <c r="L1990" s="6">
        <v>13.61</v>
      </c>
      <c r="M1990" s="31" t="str">
        <f t="shared" si="30"/>
        <v>Small</v>
      </c>
    </row>
    <row r="1991" spans="8:13" ht="15.75" customHeight="1">
      <c r="H1991" s="37">
        <v>43388</v>
      </c>
      <c r="I1991" s="6" t="s">
        <v>171</v>
      </c>
      <c r="J1991" s="6" t="s">
        <v>156</v>
      </c>
      <c r="K1991" s="6">
        <v>1</v>
      </c>
      <c r="L1991" s="6">
        <v>15.55</v>
      </c>
      <c r="M1991" s="31" t="str">
        <f t="shared" si="30"/>
        <v>Small</v>
      </c>
    </row>
    <row r="1992" spans="8:13" ht="15.75" customHeight="1">
      <c r="H1992" s="37">
        <v>43443</v>
      </c>
      <c r="I1992" s="6" t="s">
        <v>171</v>
      </c>
      <c r="J1992" s="6" t="s">
        <v>220</v>
      </c>
      <c r="K1992" s="6">
        <v>1</v>
      </c>
      <c r="L1992" s="6">
        <v>19.11</v>
      </c>
      <c r="M1992" s="31" t="str">
        <f t="shared" ref="M1992:M2055" si="31">IF(L1992&gt;250,"Large","Small")</f>
        <v>Small</v>
      </c>
    </row>
    <row r="1993" spans="8:13" ht="15.75" customHeight="1">
      <c r="H1993" s="37">
        <v>43358</v>
      </c>
      <c r="I1993" s="6" t="s">
        <v>141</v>
      </c>
      <c r="J1993" s="6" t="s">
        <v>215</v>
      </c>
      <c r="K1993" s="6">
        <v>3</v>
      </c>
      <c r="L1993" s="6">
        <v>34.590000000000003</v>
      </c>
      <c r="M1993" s="31" t="str">
        <f t="shared" si="31"/>
        <v>Small</v>
      </c>
    </row>
    <row r="1994" spans="8:13" ht="15.75" customHeight="1">
      <c r="H1994" s="37">
        <v>43462</v>
      </c>
      <c r="I1994" s="6" t="s">
        <v>158</v>
      </c>
      <c r="J1994" s="6" t="s">
        <v>208</v>
      </c>
      <c r="K1994" s="6">
        <v>2</v>
      </c>
      <c r="L1994" s="6">
        <v>30.8</v>
      </c>
      <c r="M1994" s="31" t="str">
        <f t="shared" si="31"/>
        <v>Small</v>
      </c>
    </row>
    <row r="1995" spans="8:13" ht="15.75" customHeight="1">
      <c r="H1995" s="37">
        <v>43350</v>
      </c>
      <c r="I1995" s="6" t="s">
        <v>158</v>
      </c>
      <c r="J1995" s="6" t="s">
        <v>204</v>
      </c>
      <c r="K1995" s="6">
        <v>1</v>
      </c>
      <c r="L1995" s="6">
        <v>19.04</v>
      </c>
      <c r="M1995" s="31" t="str">
        <f t="shared" si="31"/>
        <v>Small</v>
      </c>
    </row>
    <row r="1996" spans="8:13" ht="15.75" customHeight="1">
      <c r="H1996" s="37">
        <v>43366</v>
      </c>
      <c r="I1996" s="6" t="s">
        <v>158</v>
      </c>
      <c r="J1996" s="6" t="s">
        <v>221</v>
      </c>
      <c r="K1996" s="6">
        <v>4</v>
      </c>
      <c r="L1996" s="6">
        <v>60.96</v>
      </c>
      <c r="M1996" s="31" t="str">
        <f t="shared" si="31"/>
        <v>Small</v>
      </c>
    </row>
    <row r="1997" spans="8:13" ht="15.75" customHeight="1">
      <c r="H1997" s="37">
        <v>43438</v>
      </c>
      <c r="I1997" s="6" t="s">
        <v>158</v>
      </c>
      <c r="J1997" s="6" t="s">
        <v>197</v>
      </c>
      <c r="K1997" s="6">
        <v>4</v>
      </c>
      <c r="L1997" s="6">
        <v>57.2</v>
      </c>
      <c r="M1997" s="31" t="str">
        <f t="shared" si="31"/>
        <v>Small</v>
      </c>
    </row>
    <row r="1998" spans="8:13" ht="15.75" customHeight="1">
      <c r="H1998" s="37">
        <v>43446</v>
      </c>
      <c r="I1998" s="6" t="s">
        <v>158</v>
      </c>
      <c r="J1998" s="6" t="s">
        <v>156</v>
      </c>
      <c r="K1998" s="6">
        <v>1</v>
      </c>
      <c r="L1998" s="6">
        <v>14.81</v>
      </c>
      <c r="M1998" s="31" t="str">
        <f t="shared" si="31"/>
        <v>Small</v>
      </c>
    </row>
    <row r="1999" spans="8:13" ht="15.75" customHeight="1">
      <c r="H1999" s="37">
        <v>43280</v>
      </c>
      <c r="I1999" s="6" t="s">
        <v>158</v>
      </c>
      <c r="J1999" s="6" t="s">
        <v>185</v>
      </c>
      <c r="K1999" s="6">
        <v>3</v>
      </c>
      <c r="L1999" s="6">
        <v>30.78</v>
      </c>
      <c r="M1999" s="31" t="str">
        <f t="shared" si="31"/>
        <v>Small</v>
      </c>
    </row>
    <row r="2000" spans="8:13" ht="15.75" customHeight="1">
      <c r="H2000" s="37">
        <v>43458</v>
      </c>
      <c r="I2000" s="6" t="s">
        <v>218</v>
      </c>
      <c r="J2000" s="6" t="s">
        <v>183</v>
      </c>
      <c r="K2000" s="6">
        <v>75</v>
      </c>
      <c r="L2000" s="6">
        <v>708.24</v>
      </c>
      <c r="M2000" s="31" t="str">
        <f t="shared" si="31"/>
        <v>Large</v>
      </c>
    </row>
    <row r="2001" spans="8:13" ht="15.75" customHeight="1">
      <c r="H2001" s="37">
        <v>43451</v>
      </c>
      <c r="I2001" s="6" t="s">
        <v>175</v>
      </c>
      <c r="J2001" s="6" t="s">
        <v>191</v>
      </c>
      <c r="K2001" s="6">
        <v>1</v>
      </c>
      <c r="L2001" s="6">
        <v>17.54</v>
      </c>
      <c r="M2001" s="31" t="str">
        <f t="shared" si="31"/>
        <v>Small</v>
      </c>
    </row>
    <row r="2002" spans="8:13" ht="15.75" customHeight="1">
      <c r="H2002" s="37">
        <v>43354</v>
      </c>
      <c r="I2002" s="6" t="s">
        <v>141</v>
      </c>
      <c r="J2002" s="6" t="s">
        <v>185</v>
      </c>
      <c r="K2002" s="6">
        <v>2</v>
      </c>
      <c r="L2002" s="6">
        <v>26.7</v>
      </c>
      <c r="M2002" s="31" t="str">
        <f t="shared" si="31"/>
        <v>Small</v>
      </c>
    </row>
    <row r="2003" spans="8:13" ht="15.75" customHeight="1">
      <c r="H2003" s="37">
        <v>43413</v>
      </c>
      <c r="I2003" s="6" t="s">
        <v>141</v>
      </c>
      <c r="J2003" s="6" t="s">
        <v>210</v>
      </c>
      <c r="K2003" s="6">
        <v>2</v>
      </c>
      <c r="L2003" s="6">
        <v>28.62</v>
      </c>
      <c r="M2003" s="31" t="str">
        <f t="shared" si="31"/>
        <v>Small</v>
      </c>
    </row>
    <row r="2004" spans="8:13" ht="15.75" customHeight="1">
      <c r="H2004" s="37">
        <v>43263</v>
      </c>
      <c r="I2004" s="6" t="s">
        <v>198</v>
      </c>
      <c r="J2004" s="6" t="s">
        <v>183</v>
      </c>
      <c r="K2004" s="6">
        <v>1</v>
      </c>
      <c r="L2004" s="6">
        <v>10.19</v>
      </c>
      <c r="M2004" s="31" t="str">
        <f t="shared" si="31"/>
        <v>Small</v>
      </c>
    </row>
    <row r="2005" spans="8:13" ht="15.75" customHeight="1">
      <c r="H2005" s="37">
        <v>43447</v>
      </c>
      <c r="I2005" s="6" t="s">
        <v>158</v>
      </c>
      <c r="J2005" s="6" t="s">
        <v>217</v>
      </c>
      <c r="K2005" s="6">
        <v>4</v>
      </c>
      <c r="L2005" s="6">
        <v>43.32</v>
      </c>
      <c r="M2005" s="31" t="str">
        <f t="shared" si="31"/>
        <v>Small</v>
      </c>
    </row>
    <row r="2006" spans="8:13" ht="15.75" customHeight="1">
      <c r="H2006" s="37">
        <v>43421</v>
      </c>
      <c r="I2006" s="6" t="s">
        <v>135</v>
      </c>
      <c r="J2006" s="6" t="s">
        <v>156</v>
      </c>
      <c r="K2006" s="6">
        <v>1</v>
      </c>
      <c r="L2006" s="6">
        <v>12.59</v>
      </c>
      <c r="M2006" s="31" t="str">
        <f t="shared" si="31"/>
        <v>Small</v>
      </c>
    </row>
    <row r="2007" spans="8:13" ht="15.75" customHeight="1">
      <c r="H2007" s="37">
        <v>43461</v>
      </c>
      <c r="I2007" s="6" t="s">
        <v>163</v>
      </c>
      <c r="J2007" s="6" t="s">
        <v>235</v>
      </c>
      <c r="K2007" s="6">
        <v>3</v>
      </c>
      <c r="L2007" s="6">
        <v>39.69</v>
      </c>
      <c r="M2007" s="31" t="str">
        <f t="shared" si="31"/>
        <v>Small</v>
      </c>
    </row>
    <row r="2008" spans="8:13" ht="15.75" customHeight="1">
      <c r="H2008" s="37">
        <v>43341</v>
      </c>
      <c r="I2008" s="6" t="s">
        <v>141</v>
      </c>
      <c r="J2008" s="6" t="s">
        <v>211</v>
      </c>
      <c r="K2008" s="6">
        <v>2</v>
      </c>
      <c r="L2008" s="6">
        <v>22.96</v>
      </c>
      <c r="M2008" s="31" t="str">
        <f t="shared" si="31"/>
        <v>Small</v>
      </c>
    </row>
    <row r="2009" spans="8:13" ht="15.75" customHeight="1">
      <c r="H2009" s="37">
        <v>43433</v>
      </c>
      <c r="I2009" s="6" t="s">
        <v>171</v>
      </c>
      <c r="J2009" s="6" t="s">
        <v>240</v>
      </c>
      <c r="K2009" s="6">
        <v>4</v>
      </c>
      <c r="L2009" s="6">
        <v>60.76</v>
      </c>
      <c r="M2009" s="31" t="str">
        <f t="shared" si="31"/>
        <v>Small</v>
      </c>
    </row>
    <row r="2010" spans="8:13" ht="15.75" customHeight="1">
      <c r="H2010" s="37">
        <v>43308</v>
      </c>
      <c r="I2010" s="6" t="s">
        <v>168</v>
      </c>
      <c r="J2010" s="6" t="s">
        <v>208</v>
      </c>
      <c r="K2010" s="6">
        <v>4</v>
      </c>
      <c r="L2010" s="6">
        <v>46.48</v>
      </c>
      <c r="M2010" s="31" t="str">
        <f t="shared" si="31"/>
        <v>Small</v>
      </c>
    </row>
    <row r="2011" spans="8:13" ht="15.75" customHeight="1">
      <c r="H2011" s="37">
        <v>43436</v>
      </c>
      <c r="I2011" s="6" t="s">
        <v>171</v>
      </c>
      <c r="J2011" s="6" t="s">
        <v>156</v>
      </c>
      <c r="K2011" s="6">
        <v>2</v>
      </c>
      <c r="L2011" s="6">
        <v>29.74</v>
      </c>
      <c r="M2011" s="31" t="str">
        <f t="shared" si="31"/>
        <v>Small</v>
      </c>
    </row>
    <row r="2012" spans="8:13" ht="15.75" customHeight="1">
      <c r="H2012" s="37">
        <v>43270</v>
      </c>
      <c r="I2012" s="6" t="s">
        <v>158</v>
      </c>
      <c r="J2012" s="6" t="s">
        <v>156</v>
      </c>
      <c r="K2012" s="6">
        <v>3</v>
      </c>
      <c r="L2012" s="6">
        <v>38.82</v>
      </c>
      <c r="M2012" s="31" t="str">
        <f t="shared" si="31"/>
        <v>Small</v>
      </c>
    </row>
    <row r="2013" spans="8:13" ht="15.75" customHeight="1">
      <c r="H2013" s="37">
        <v>43177</v>
      </c>
      <c r="I2013" s="6" t="s">
        <v>190</v>
      </c>
      <c r="J2013" s="6" t="s">
        <v>221</v>
      </c>
      <c r="K2013" s="6">
        <v>2</v>
      </c>
      <c r="L2013" s="6">
        <v>35.14</v>
      </c>
      <c r="M2013" s="31" t="str">
        <f t="shared" si="31"/>
        <v>Small</v>
      </c>
    </row>
    <row r="2014" spans="8:13" ht="15.75" customHeight="1">
      <c r="H2014" s="37">
        <v>43436</v>
      </c>
      <c r="I2014" s="6" t="s">
        <v>141</v>
      </c>
      <c r="J2014" s="6" t="s">
        <v>202</v>
      </c>
      <c r="K2014" s="6">
        <v>1</v>
      </c>
      <c r="L2014" s="6">
        <v>15.86</v>
      </c>
      <c r="M2014" s="31" t="str">
        <f t="shared" si="31"/>
        <v>Small</v>
      </c>
    </row>
    <row r="2015" spans="8:13" ht="15.75" customHeight="1">
      <c r="H2015" s="37">
        <v>43441</v>
      </c>
      <c r="I2015" s="6" t="s">
        <v>168</v>
      </c>
      <c r="J2015" s="6" t="s">
        <v>185</v>
      </c>
      <c r="K2015" s="6">
        <v>1</v>
      </c>
      <c r="L2015" s="6">
        <v>13.9</v>
      </c>
      <c r="M2015" s="31" t="str">
        <f t="shared" si="31"/>
        <v>Small</v>
      </c>
    </row>
    <row r="2016" spans="8:13" ht="15.75" customHeight="1">
      <c r="H2016" s="37">
        <v>43429</v>
      </c>
      <c r="I2016" s="6" t="s">
        <v>165</v>
      </c>
      <c r="J2016" s="6" t="s">
        <v>185</v>
      </c>
      <c r="K2016" s="6">
        <v>1</v>
      </c>
      <c r="L2016" s="6">
        <v>11.13</v>
      </c>
      <c r="M2016" s="31" t="str">
        <f t="shared" si="31"/>
        <v>Small</v>
      </c>
    </row>
    <row r="2017" spans="8:13" ht="15.75" customHeight="1">
      <c r="H2017" s="37">
        <v>43412</v>
      </c>
      <c r="I2017" s="6" t="s">
        <v>175</v>
      </c>
      <c r="J2017" s="6" t="s">
        <v>174</v>
      </c>
      <c r="K2017" s="6">
        <v>1</v>
      </c>
      <c r="L2017" s="6">
        <v>14.06</v>
      </c>
      <c r="M2017" s="31" t="str">
        <f t="shared" si="31"/>
        <v>Small</v>
      </c>
    </row>
    <row r="2018" spans="8:13" ht="15.75" customHeight="1">
      <c r="H2018" s="37">
        <v>43137</v>
      </c>
      <c r="I2018" s="6" t="s">
        <v>158</v>
      </c>
      <c r="J2018" s="6" t="s">
        <v>156</v>
      </c>
      <c r="K2018" s="6">
        <v>2</v>
      </c>
      <c r="L2018" s="6">
        <v>30.56</v>
      </c>
      <c r="M2018" s="31" t="str">
        <f t="shared" si="31"/>
        <v>Small</v>
      </c>
    </row>
    <row r="2019" spans="8:13" ht="15.75" customHeight="1">
      <c r="H2019" s="37">
        <v>43103</v>
      </c>
      <c r="I2019" s="6" t="s">
        <v>158</v>
      </c>
      <c r="J2019" s="6" t="s">
        <v>229</v>
      </c>
      <c r="K2019" s="6">
        <v>2</v>
      </c>
      <c r="L2019" s="6">
        <v>33.06</v>
      </c>
      <c r="M2019" s="31" t="str">
        <f t="shared" si="31"/>
        <v>Small</v>
      </c>
    </row>
    <row r="2020" spans="8:13" ht="15.75" customHeight="1">
      <c r="H2020" s="37">
        <v>43422</v>
      </c>
      <c r="I2020" s="6" t="s">
        <v>175</v>
      </c>
      <c r="J2020" s="6" t="s">
        <v>233</v>
      </c>
      <c r="K2020" s="6">
        <v>1</v>
      </c>
      <c r="L2020" s="6">
        <v>11.46</v>
      </c>
      <c r="M2020" s="31" t="str">
        <f t="shared" si="31"/>
        <v>Small</v>
      </c>
    </row>
    <row r="2021" spans="8:13" ht="15.75" customHeight="1">
      <c r="H2021" s="37">
        <v>43421</v>
      </c>
      <c r="I2021" s="6" t="s">
        <v>163</v>
      </c>
      <c r="J2021" s="6" t="s">
        <v>169</v>
      </c>
      <c r="K2021" s="6">
        <v>1</v>
      </c>
      <c r="L2021" s="6">
        <v>14.05</v>
      </c>
      <c r="M2021" s="31" t="str">
        <f t="shared" si="31"/>
        <v>Small</v>
      </c>
    </row>
    <row r="2022" spans="8:13" ht="15.75" customHeight="1">
      <c r="H2022" s="37">
        <v>43114</v>
      </c>
      <c r="I2022" s="6" t="s">
        <v>163</v>
      </c>
      <c r="J2022" s="6" t="s">
        <v>156</v>
      </c>
      <c r="K2022" s="6">
        <v>2</v>
      </c>
      <c r="L2022" s="6">
        <v>31.04</v>
      </c>
      <c r="M2022" s="31" t="str">
        <f t="shared" si="31"/>
        <v>Small</v>
      </c>
    </row>
    <row r="2023" spans="8:13" ht="15.75" customHeight="1">
      <c r="H2023" s="37">
        <v>43430</v>
      </c>
      <c r="I2023" s="6" t="s">
        <v>190</v>
      </c>
      <c r="J2023" s="6" t="s">
        <v>187</v>
      </c>
      <c r="K2023" s="6">
        <v>2</v>
      </c>
      <c r="L2023" s="6">
        <v>35.28</v>
      </c>
      <c r="M2023" s="31" t="str">
        <f t="shared" si="31"/>
        <v>Small</v>
      </c>
    </row>
    <row r="2024" spans="8:13" ht="15.75" customHeight="1">
      <c r="H2024" s="37">
        <v>43381</v>
      </c>
      <c r="I2024" s="6" t="s">
        <v>171</v>
      </c>
      <c r="J2024" s="6" t="s">
        <v>214</v>
      </c>
      <c r="K2024" s="6">
        <v>3</v>
      </c>
      <c r="L2024" s="6">
        <v>49.83</v>
      </c>
      <c r="M2024" s="31" t="str">
        <f t="shared" si="31"/>
        <v>Small</v>
      </c>
    </row>
    <row r="2025" spans="8:13" ht="15.75" customHeight="1">
      <c r="H2025" s="37">
        <v>43436</v>
      </c>
      <c r="I2025" s="6" t="s">
        <v>218</v>
      </c>
      <c r="J2025" s="6" t="s">
        <v>217</v>
      </c>
      <c r="K2025" s="6">
        <v>1</v>
      </c>
      <c r="L2025" s="6">
        <v>14.53</v>
      </c>
      <c r="M2025" s="31" t="str">
        <f t="shared" si="31"/>
        <v>Small</v>
      </c>
    </row>
    <row r="2026" spans="8:13" ht="15.75" customHeight="1">
      <c r="H2026" s="37">
        <v>43249</v>
      </c>
      <c r="I2026" s="6" t="s">
        <v>135</v>
      </c>
      <c r="J2026" s="6" t="s">
        <v>222</v>
      </c>
      <c r="K2026" s="6">
        <v>2</v>
      </c>
      <c r="L2026" s="6">
        <v>23.06</v>
      </c>
      <c r="M2026" s="31" t="str">
        <f t="shared" si="31"/>
        <v>Small</v>
      </c>
    </row>
    <row r="2027" spans="8:13" ht="15.75" customHeight="1">
      <c r="H2027" s="37">
        <v>43299</v>
      </c>
      <c r="I2027" s="6" t="s">
        <v>168</v>
      </c>
      <c r="J2027" s="6" t="s">
        <v>192</v>
      </c>
      <c r="K2027" s="6">
        <v>2</v>
      </c>
      <c r="L2027" s="6">
        <v>32.14</v>
      </c>
      <c r="M2027" s="31" t="str">
        <f t="shared" si="31"/>
        <v>Small</v>
      </c>
    </row>
    <row r="2028" spans="8:13" ht="15.75" customHeight="1">
      <c r="H2028" s="37">
        <v>43249</v>
      </c>
      <c r="I2028" s="6" t="s">
        <v>158</v>
      </c>
      <c r="J2028" s="6" t="s">
        <v>232</v>
      </c>
      <c r="K2028" s="6">
        <v>3</v>
      </c>
      <c r="L2028" s="6">
        <v>40.08</v>
      </c>
      <c r="M2028" s="31" t="str">
        <f t="shared" si="31"/>
        <v>Small</v>
      </c>
    </row>
    <row r="2029" spans="8:13" ht="15.75" customHeight="1">
      <c r="H2029" s="37">
        <v>43125</v>
      </c>
      <c r="I2029" s="6" t="s">
        <v>138</v>
      </c>
      <c r="J2029" s="6" t="s">
        <v>220</v>
      </c>
      <c r="K2029" s="6">
        <v>2</v>
      </c>
      <c r="L2029" s="6">
        <v>24.38</v>
      </c>
      <c r="M2029" s="31" t="str">
        <f t="shared" si="31"/>
        <v>Small</v>
      </c>
    </row>
    <row r="2030" spans="8:13" ht="15.75" customHeight="1">
      <c r="H2030" s="37">
        <v>43105</v>
      </c>
      <c r="I2030" s="6" t="s">
        <v>135</v>
      </c>
      <c r="J2030" s="6" t="s">
        <v>203</v>
      </c>
      <c r="K2030" s="6">
        <v>1</v>
      </c>
      <c r="L2030" s="6">
        <v>10.91</v>
      </c>
      <c r="M2030" s="31" t="str">
        <f t="shared" si="31"/>
        <v>Small</v>
      </c>
    </row>
    <row r="2031" spans="8:13" ht="15.75" customHeight="1">
      <c r="H2031" s="37">
        <v>43465</v>
      </c>
      <c r="I2031" s="6" t="s">
        <v>141</v>
      </c>
      <c r="J2031" s="6" t="s">
        <v>185</v>
      </c>
      <c r="K2031" s="6">
        <v>4</v>
      </c>
      <c r="L2031" s="6">
        <v>55.12</v>
      </c>
      <c r="M2031" s="31" t="str">
        <f t="shared" si="31"/>
        <v>Small</v>
      </c>
    </row>
    <row r="2032" spans="8:13" ht="15.75" customHeight="1">
      <c r="H2032" s="37">
        <v>43299</v>
      </c>
      <c r="I2032" s="6" t="s">
        <v>135</v>
      </c>
      <c r="J2032" s="6" t="s">
        <v>206</v>
      </c>
      <c r="K2032" s="6">
        <v>1</v>
      </c>
      <c r="L2032" s="6">
        <v>18.239999999999998</v>
      </c>
      <c r="M2032" s="31" t="str">
        <f t="shared" si="31"/>
        <v>Small</v>
      </c>
    </row>
    <row r="2033" spans="8:13" ht="15.75" customHeight="1">
      <c r="H2033" s="37">
        <v>43245</v>
      </c>
      <c r="I2033" s="6" t="s">
        <v>190</v>
      </c>
      <c r="J2033" s="6" t="s">
        <v>156</v>
      </c>
      <c r="K2033" s="6">
        <v>2</v>
      </c>
      <c r="L2033" s="6">
        <v>24.3</v>
      </c>
      <c r="M2033" s="31" t="str">
        <f t="shared" si="31"/>
        <v>Small</v>
      </c>
    </row>
    <row r="2034" spans="8:13" ht="15.75" customHeight="1">
      <c r="H2034" s="37">
        <v>43360</v>
      </c>
      <c r="I2034" s="6" t="s">
        <v>218</v>
      </c>
      <c r="J2034" s="6" t="s">
        <v>172</v>
      </c>
      <c r="K2034" s="6">
        <v>1</v>
      </c>
      <c r="L2034" s="6">
        <v>17.39</v>
      </c>
      <c r="M2034" s="31" t="str">
        <f t="shared" si="31"/>
        <v>Small</v>
      </c>
    </row>
    <row r="2035" spans="8:13" ht="15.75" customHeight="1">
      <c r="H2035" s="37">
        <v>43436</v>
      </c>
      <c r="I2035" s="6" t="s">
        <v>158</v>
      </c>
      <c r="J2035" s="6" t="s">
        <v>180</v>
      </c>
      <c r="K2035" s="6">
        <v>2</v>
      </c>
      <c r="L2035" s="6">
        <v>20.64</v>
      </c>
      <c r="M2035" s="31" t="str">
        <f t="shared" si="31"/>
        <v>Small</v>
      </c>
    </row>
    <row r="2036" spans="8:13" ht="15.75" customHeight="1">
      <c r="H2036" s="37">
        <v>43194</v>
      </c>
      <c r="I2036" s="6" t="s">
        <v>168</v>
      </c>
      <c r="J2036" s="6" t="s">
        <v>156</v>
      </c>
      <c r="K2036" s="6">
        <v>2</v>
      </c>
      <c r="L2036" s="6">
        <v>29.9</v>
      </c>
      <c r="M2036" s="31" t="str">
        <f t="shared" si="31"/>
        <v>Small</v>
      </c>
    </row>
    <row r="2037" spans="8:13" ht="15.75" customHeight="1">
      <c r="H2037" s="37">
        <v>43147</v>
      </c>
      <c r="I2037" s="6" t="s">
        <v>224</v>
      </c>
      <c r="J2037" s="6" t="s">
        <v>212</v>
      </c>
      <c r="K2037" s="6">
        <v>2</v>
      </c>
      <c r="L2037" s="6">
        <v>22.56</v>
      </c>
      <c r="M2037" s="31" t="str">
        <f t="shared" si="31"/>
        <v>Small</v>
      </c>
    </row>
    <row r="2038" spans="8:13" ht="15.75" customHeight="1">
      <c r="H2038" s="37">
        <v>43264</v>
      </c>
      <c r="I2038" s="6" t="s">
        <v>158</v>
      </c>
      <c r="J2038" s="6" t="s">
        <v>169</v>
      </c>
      <c r="K2038" s="6">
        <v>1</v>
      </c>
      <c r="L2038" s="6">
        <v>15</v>
      </c>
      <c r="M2038" s="31" t="str">
        <f t="shared" si="31"/>
        <v>Small</v>
      </c>
    </row>
    <row r="2039" spans="8:13" ht="15.75" customHeight="1">
      <c r="H2039" s="37">
        <v>43420</v>
      </c>
      <c r="I2039" s="6" t="s">
        <v>160</v>
      </c>
      <c r="J2039" s="6" t="s">
        <v>156</v>
      </c>
      <c r="K2039" s="6">
        <v>2</v>
      </c>
      <c r="L2039" s="6">
        <v>25.94</v>
      </c>
      <c r="M2039" s="31" t="str">
        <f t="shared" si="31"/>
        <v>Small</v>
      </c>
    </row>
    <row r="2040" spans="8:13" ht="15.75" customHeight="1">
      <c r="H2040" s="37">
        <v>43146</v>
      </c>
      <c r="I2040" s="6" t="s">
        <v>190</v>
      </c>
      <c r="J2040" s="6" t="s">
        <v>214</v>
      </c>
      <c r="K2040" s="6">
        <v>4</v>
      </c>
      <c r="L2040" s="6">
        <v>70.400000000000006</v>
      </c>
      <c r="M2040" s="31" t="str">
        <f t="shared" si="31"/>
        <v>Small</v>
      </c>
    </row>
    <row r="2041" spans="8:13" ht="15.75" customHeight="1">
      <c r="H2041" s="37">
        <v>43449</v>
      </c>
      <c r="I2041" s="6" t="s">
        <v>218</v>
      </c>
      <c r="J2041" s="6" t="s">
        <v>186</v>
      </c>
      <c r="K2041" s="6">
        <v>1</v>
      </c>
      <c r="L2041" s="6">
        <v>14.42</v>
      </c>
      <c r="M2041" s="31" t="str">
        <f t="shared" si="31"/>
        <v>Small</v>
      </c>
    </row>
    <row r="2042" spans="8:13" ht="15.75" customHeight="1">
      <c r="H2042" s="37">
        <v>43453</v>
      </c>
      <c r="I2042" s="6" t="s">
        <v>127</v>
      </c>
      <c r="J2042" s="6" t="s">
        <v>159</v>
      </c>
      <c r="K2042" s="6">
        <v>2</v>
      </c>
      <c r="L2042" s="6">
        <v>37.9</v>
      </c>
      <c r="M2042" s="31" t="str">
        <f t="shared" si="31"/>
        <v>Small</v>
      </c>
    </row>
    <row r="2043" spans="8:13" ht="15.75" customHeight="1">
      <c r="H2043" s="37">
        <v>43434</v>
      </c>
      <c r="I2043" s="6" t="s">
        <v>141</v>
      </c>
      <c r="J2043" s="6" t="s">
        <v>187</v>
      </c>
      <c r="K2043" s="6">
        <v>4</v>
      </c>
      <c r="L2043" s="6">
        <v>46.28</v>
      </c>
      <c r="M2043" s="31" t="str">
        <f t="shared" si="31"/>
        <v>Small</v>
      </c>
    </row>
    <row r="2044" spans="8:13" ht="15.75" customHeight="1">
      <c r="H2044" s="37">
        <v>43181</v>
      </c>
      <c r="I2044" s="6" t="s">
        <v>160</v>
      </c>
      <c r="J2044" s="6" t="s">
        <v>214</v>
      </c>
      <c r="K2044" s="6">
        <v>2</v>
      </c>
      <c r="L2044" s="6">
        <v>23.18</v>
      </c>
      <c r="M2044" s="31" t="str">
        <f t="shared" si="31"/>
        <v>Small</v>
      </c>
    </row>
    <row r="2045" spans="8:13" ht="15.75" customHeight="1">
      <c r="H2045" s="37">
        <v>43431</v>
      </c>
      <c r="I2045" s="6" t="s">
        <v>168</v>
      </c>
      <c r="J2045" s="6" t="s">
        <v>184</v>
      </c>
      <c r="K2045" s="6">
        <v>1</v>
      </c>
      <c r="L2045" s="6">
        <v>11.7</v>
      </c>
      <c r="M2045" s="31" t="str">
        <f t="shared" si="31"/>
        <v>Small</v>
      </c>
    </row>
    <row r="2046" spans="8:13" ht="15.75" customHeight="1">
      <c r="H2046" s="37">
        <v>43459</v>
      </c>
      <c r="I2046" s="6" t="s">
        <v>168</v>
      </c>
      <c r="J2046" s="6" t="s">
        <v>156</v>
      </c>
      <c r="K2046" s="6">
        <v>39</v>
      </c>
      <c r="L2046" s="6">
        <v>404.33</v>
      </c>
      <c r="M2046" s="31" t="str">
        <f t="shared" si="31"/>
        <v>Large</v>
      </c>
    </row>
    <row r="2047" spans="8:13" ht="15.75" customHeight="1">
      <c r="H2047" s="37">
        <v>43176</v>
      </c>
      <c r="I2047" s="6" t="s">
        <v>165</v>
      </c>
      <c r="J2047" s="6" t="s">
        <v>172</v>
      </c>
      <c r="K2047" s="6">
        <v>2</v>
      </c>
      <c r="L2047" s="6">
        <v>32.479999999999997</v>
      </c>
      <c r="M2047" s="31" t="str">
        <f t="shared" si="31"/>
        <v>Small</v>
      </c>
    </row>
    <row r="2048" spans="8:13" ht="15.75" customHeight="1">
      <c r="H2048" s="37">
        <v>43228</v>
      </c>
      <c r="I2048" s="6" t="s">
        <v>168</v>
      </c>
      <c r="J2048" s="6" t="s">
        <v>197</v>
      </c>
      <c r="K2048" s="6">
        <v>2</v>
      </c>
      <c r="L2048" s="6">
        <v>25.28</v>
      </c>
      <c r="M2048" s="31" t="str">
        <f t="shared" si="31"/>
        <v>Small</v>
      </c>
    </row>
    <row r="2049" spans="8:13" ht="15.75" customHeight="1">
      <c r="H2049" s="37">
        <v>43443</v>
      </c>
      <c r="I2049" s="6" t="s">
        <v>201</v>
      </c>
      <c r="J2049" s="6" t="s">
        <v>166</v>
      </c>
      <c r="K2049" s="6">
        <v>2</v>
      </c>
      <c r="L2049" s="6">
        <v>22.3</v>
      </c>
      <c r="M2049" s="31" t="str">
        <f t="shared" si="31"/>
        <v>Small</v>
      </c>
    </row>
    <row r="2050" spans="8:13" ht="15.75" customHeight="1">
      <c r="H2050" s="37">
        <v>43366</v>
      </c>
      <c r="I2050" s="6" t="s">
        <v>158</v>
      </c>
      <c r="J2050" s="6" t="s">
        <v>156</v>
      </c>
      <c r="K2050" s="6">
        <v>3</v>
      </c>
      <c r="L2050" s="6">
        <v>32.64</v>
      </c>
      <c r="M2050" s="31" t="str">
        <f t="shared" si="31"/>
        <v>Small</v>
      </c>
    </row>
    <row r="2051" spans="8:13" ht="15.75" customHeight="1">
      <c r="H2051" s="37">
        <v>43275</v>
      </c>
      <c r="I2051" s="6" t="s">
        <v>160</v>
      </c>
      <c r="J2051" s="6" t="s">
        <v>185</v>
      </c>
      <c r="K2051" s="6">
        <v>1</v>
      </c>
      <c r="L2051" s="6">
        <v>17.07</v>
      </c>
      <c r="M2051" s="31" t="str">
        <f t="shared" si="31"/>
        <v>Small</v>
      </c>
    </row>
    <row r="2052" spans="8:13" ht="15.75" customHeight="1">
      <c r="H2052" s="37">
        <v>43111</v>
      </c>
      <c r="I2052" s="6" t="s">
        <v>175</v>
      </c>
      <c r="J2052" s="6" t="s">
        <v>238</v>
      </c>
      <c r="K2052" s="6">
        <v>3</v>
      </c>
      <c r="L2052" s="6">
        <v>54.93</v>
      </c>
      <c r="M2052" s="31" t="str">
        <f t="shared" si="31"/>
        <v>Small</v>
      </c>
    </row>
    <row r="2053" spans="8:13" ht="15.75" customHeight="1">
      <c r="H2053" s="37">
        <v>43238</v>
      </c>
      <c r="I2053" s="6" t="s">
        <v>163</v>
      </c>
      <c r="J2053" s="6" t="s">
        <v>197</v>
      </c>
      <c r="K2053" s="6">
        <v>3</v>
      </c>
      <c r="L2053" s="6">
        <v>41.4</v>
      </c>
      <c r="M2053" s="31" t="str">
        <f t="shared" si="31"/>
        <v>Small</v>
      </c>
    </row>
    <row r="2054" spans="8:13" ht="15.75" customHeight="1">
      <c r="H2054" s="37">
        <v>43190</v>
      </c>
      <c r="I2054" s="6" t="s">
        <v>158</v>
      </c>
      <c r="J2054" s="6" t="s">
        <v>167</v>
      </c>
      <c r="K2054" s="6">
        <v>34</v>
      </c>
      <c r="L2054" s="6">
        <v>337.91</v>
      </c>
      <c r="M2054" s="31" t="str">
        <f t="shared" si="31"/>
        <v>Large</v>
      </c>
    </row>
    <row r="2055" spans="8:13" ht="15.75" customHeight="1">
      <c r="H2055" s="37">
        <v>43139</v>
      </c>
      <c r="I2055" s="6" t="s">
        <v>175</v>
      </c>
      <c r="J2055" s="6" t="s">
        <v>183</v>
      </c>
      <c r="K2055" s="6">
        <v>68</v>
      </c>
      <c r="L2055" s="6">
        <v>446.15</v>
      </c>
      <c r="M2055" s="31" t="str">
        <f t="shared" si="31"/>
        <v>Large</v>
      </c>
    </row>
    <row r="2056" spans="8:13" ht="15.75" customHeight="1">
      <c r="H2056" s="37">
        <v>43444</v>
      </c>
      <c r="I2056" s="6" t="s">
        <v>158</v>
      </c>
      <c r="J2056" s="6" t="s">
        <v>210</v>
      </c>
      <c r="K2056" s="6">
        <v>1</v>
      </c>
      <c r="L2056" s="6">
        <v>16.71</v>
      </c>
      <c r="M2056" s="31" t="str">
        <f t="shared" ref="M2056:M2119" si="32">IF(L2056&gt;250,"Large","Small")</f>
        <v>Small</v>
      </c>
    </row>
    <row r="2057" spans="8:13" ht="15.75" customHeight="1">
      <c r="H2057" s="37">
        <v>43110</v>
      </c>
      <c r="I2057" s="6" t="s">
        <v>175</v>
      </c>
      <c r="J2057" s="6" t="s">
        <v>214</v>
      </c>
      <c r="K2057" s="6">
        <v>3</v>
      </c>
      <c r="L2057" s="6">
        <v>43.92</v>
      </c>
      <c r="M2057" s="31" t="str">
        <f t="shared" si="32"/>
        <v>Small</v>
      </c>
    </row>
    <row r="2058" spans="8:13" ht="15.75" customHeight="1">
      <c r="H2058" s="37">
        <v>43252</v>
      </c>
      <c r="I2058" s="6" t="s">
        <v>160</v>
      </c>
      <c r="J2058" s="6" t="s">
        <v>195</v>
      </c>
      <c r="K2058" s="6">
        <v>2</v>
      </c>
      <c r="L2058" s="6">
        <v>37.06</v>
      </c>
      <c r="M2058" s="31" t="str">
        <f t="shared" si="32"/>
        <v>Small</v>
      </c>
    </row>
    <row r="2059" spans="8:13" ht="15.75" customHeight="1">
      <c r="H2059" s="37">
        <v>43140</v>
      </c>
      <c r="I2059" s="6" t="s">
        <v>158</v>
      </c>
      <c r="J2059" s="6" t="s">
        <v>182</v>
      </c>
      <c r="K2059" s="6">
        <v>1</v>
      </c>
      <c r="L2059" s="6">
        <v>10.49</v>
      </c>
      <c r="M2059" s="31" t="str">
        <f t="shared" si="32"/>
        <v>Small</v>
      </c>
    </row>
    <row r="2060" spans="8:13" ht="15.75" customHeight="1">
      <c r="H2060" s="37">
        <v>43390</v>
      </c>
      <c r="I2060" s="6" t="s">
        <v>198</v>
      </c>
      <c r="J2060" s="6" t="s">
        <v>156</v>
      </c>
      <c r="K2060" s="6">
        <v>2</v>
      </c>
      <c r="L2060" s="6">
        <v>36.06</v>
      </c>
      <c r="M2060" s="31" t="str">
        <f t="shared" si="32"/>
        <v>Small</v>
      </c>
    </row>
    <row r="2061" spans="8:13" ht="15.75" customHeight="1">
      <c r="H2061" s="37">
        <v>43220</v>
      </c>
      <c r="I2061" s="6" t="s">
        <v>158</v>
      </c>
      <c r="J2061" s="6" t="s">
        <v>172</v>
      </c>
      <c r="K2061" s="6">
        <v>2</v>
      </c>
      <c r="L2061" s="6">
        <v>22.44</v>
      </c>
      <c r="M2061" s="31" t="str">
        <f t="shared" si="32"/>
        <v>Small</v>
      </c>
    </row>
    <row r="2062" spans="8:13" ht="15.75" customHeight="1">
      <c r="H2062" s="37">
        <v>43279</v>
      </c>
      <c r="I2062" s="6" t="s">
        <v>168</v>
      </c>
      <c r="J2062" s="6" t="s">
        <v>231</v>
      </c>
      <c r="K2062" s="6">
        <v>1</v>
      </c>
      <c r="L2062" s="6">
        <v>10.74</v>
      </c>
      <c r="M2062" s="31" t="str">
        <f t="shared" si="32"/>
        <v>Small</v>
      </c>
    </row>
    <row r="2063" spans="8:13" ht="15.75" customHeight="1">
      <c r="H2063" s="37">
        <v>43337</v>
      </c>
      <c r="I2063" s="6" t="s">
        <v>175</v>
      </c>
      <c r="J2063" s="6" t="s">
        <v>220</v>
      </c>
      <c r="K2063" s="6">
        <v>1</v>
      </c>
      <c r="L2063" s="6">
        <v>15.99</v>
      </c>
      <c r="M2063" s="31" t="str">
        <f t="shared" si="32"/>
        <v>Small</v>
      </c>
    </row>
    <row r="2064" spans="8:13" ht="15.75" customHeight="1">
      <c r="H2064" s="37">
        <v>43449</v>
      </c>
      <c r="I2064" s="6" t="s">
        <v>160</v>
      </c>
      <c r="J2064" s="6" t="s">
        <v>194</v>
      </c>
      <c r="K2064" s="6">
        <v>2</v>
      </c>
      <c r="L2064" s="6">
        <v>30.08</v>
      </c>
      <c r="M2064" s="31" t="str">
        <f t="shared" si="32"/>
        <v>Small</v>
      </c>
    </row>
    <row r="2065" spans="8:13" ht="15.75" customHeight="1">
      <c r="H2065" s="37">
        <v>43438</v>
      </c>
      <c r="I2065" s="6" t="s">
        <v>158</v>
      </c>
      <c r="J2065" s="6" t="s">
        <v>170</v>
      </c>
      <c r="K2065" s="6">
        <v>1</v>
      </c>
      <c r="L2065" s="6">
        <v>11.2</v>
      </c>
      <c r="M2065" s="31" t="str">
        <f t="shared" si="32"/>
        <v>Small</v>
      </c>
    </row>
    <row r="2066" spans="8:13" ht="15.75" customHeight="1">
      <c r="H2066" s="37">
        <v>43343</v>
      </c>
      <c r="I2066" s="6" t="s">
        <v>175</v>
      </c>
      <c r="J2066" s="6" t="s">
        <v>156</v>
      </c>
      <c r="K2066" s="6">
        <v>2</v>
      </c>
      <c r="L2066" s="6">
        <v>31.12</v>
      </c>
      <c r="M2066" s="31" t="str">
        <f t="shared" si="32"/>
        <v>Small</v>
      </c>
    </row>
    <row r="2067" spans="8:13" ht="15.75" customHeight="1">
      <c r="H2067" s="37">
        <v>43230</v>
      </c>
      <c r="I2067" s="6" t="s">
        <v>171</v>
      </c>
      <c r="J2067" s="6" t="s">
        <v>214</v>
      </c>
      <c r="K2067" s="6">
        <v>72</v>
      </c>
      <c r="L2067" s="6">
        <v>567.36</v>
      </c>
      <c r="M2067" s="31" t="str">
        <f t="shared" si="32"/>
        <v>Large</v>
      </c>
    </row>
    <row r="2068" spans="8:13" ht="15.75" customHeight="1">
      <c r="H2068" s="37">
        <v>43314</v>
      </c>
      <c r="I2068" s="6" t="s">
        <v>135</v>
      </c>
      <c r="J2068" s="6" t="s">
        <v>156</v>
      </c>
      <c r="K2068" s="6">
        <v>1</v>
      </c>
      <c r="L2068" s="6">
        <v>10.83</v>
      </c>
      <c r="M2068" s="31" t="str">
        <f t="shared" si="32"/>
        <v>Small</v>
      </c>
    </row>
    <row r="2069" spans="8:13" ht="15.75" customHeight="1">
      <c r="H2069" s="37">
        <v>43210</v>
      </c>
      <c r="I2069" s="6" t="s">
        <v>175</v>
      </c>
      <c r="J2069" s="6" t="s">
        <v>233</v>
      </c>
      <c r="K2069" s="6">
        <v>2</v>
      </c>
      <c r="L2069" s="6">
        <v>34.700000000000003</v>
      </c>
      <c r="M2069" s="31" t="str">
        <f t="shared" si="32"/>
        <v>Small</v>
      </c>
    </row>
    <row r="2070" spans="8:13" ht="15.75" customHeight="1">
      <c r="H2070" s="37">
        <v>43446</v>
      </c>
      <c r="I2070" s="6" t="s">
        <v>198</v>
      </c>
      <c r="J2070" s="6" t="s">
        <v>208</v>
      </c>
      <c r="K2070" s="6">
        <v>1</v>
      </c>
      <c r="L2070" s="6">
        <v>14.29</v>
      </c>
      <c r="M2070" s="31" t="str">
        <f t="shared" si="32"/>
        <v>Small</v>
      </c>
    </row>
    <row r="2071" spans="8:13" ht="15.75" customHeight="1">
      <c r="H2071" s="37">
        <v>43144</v>
      </c>
      <c r="I2071" s="6" t="s">
        <v>175</v>
      </c>
      <c r="J2071" s="6" t="s">
        <v>187</v>
      </c>
      <c r="K2071" s="6">
        <v>2</v>
      </c>
      <c r="L2071" s="6">
        <v>23.58</v>
      </c>
      <c r="M2071" s="31" t="str">
        <f t="shared" si="32"/>
        <v>Small</v>
      </c>
    </row>
    <row r="2072" spans="8:13" ht="15.75" customHeight="1">
      <c r="H2072" s="37">
        <v>43444</v>
      </c>
      <c r="I2072" s="6" t="s">
        <v>141</v>
      </c>
      <c r="J2072" s="6" t="s">
        <v>234</v>
      </c>
      <c r="K2072" s="6">
        <v>4</v>
      </c>
      <c r="L2072" s="6">
        <v>64</v>
      </c>
      <c r="M2072" s="31" t="str">
        <f t="shared" si="32"/>
        <v>Small</v>
      </c>
    </row>
    <row r="2073" spans="8:13" ht="15.75" customHeight="1">
      <c r="H2073" s="37">
        <v>43327</v>
      </c>
      <c r="I2073" s="6" t="s">
        <v>190</v>
      </c>
      <c r="J2073" s="6" t="s">
        <v>241</v>
      </c>
      <c r="K2073" s="6">
        <v>1</v>
      </c>
      <c r="L2073" s="6">
        <v>19.72</v>
      </c>
      <c r="M2073" s="31" t="str">
        <f t="shared" si="32"/>
        <v>Small</v>
      </c>
    </row>
    <row r="2074" spans="8:13" ht="15.75" customHeight="1">
      <c r="H2074" s="37">
        <v>43187</v>
      </c>
      <c r="I2074" s="6" t="s">
        <v>163</v>
      </c>
      <c r="J2074" s="6" t="s">
        <v>197</v>
      </c>
      <c r="K2074" s="6">
        <v>2</v>
      </c>
      <c r="L2074" s="6">
        <v>38.68</v>
      </c>
      <c r="M2074" s="31" t="str">
        <f t="shared" si="32"/>
        <v>Small</v>
      </c>
    </row>
    <row r="2075" spans="8:13" ht="15.75" customHeight="1">
      <c r="H2075" s="37">
        <v>43223</v>
      </c>
      <c r="I2075" s="6" t="s">
        <v>141</v>
      </c>
      <c r="J2075" s="6" t="s">
        <v>232</v>
      </c>
      <c r="K2075" s="6">
        <v>1</v>
      </c>
      <c r="L2075" s="6">
        <v>13.51</v>
      </c>
      <c r="M2075" s="31" t="str">
        <f t="shared" si="32"/>
        <v>Small</v>
      </c>
    </row>
    <row r="2076" spans="8:13" ht="15.75" customHeight="1">
      <c r="H2076" s="37">
        <v>43451</v>
      </c>
      <c r="I2076" s="6" t="s">
        <v>141</v>
      </c>
      <c r="J2076" s="6" t="s">
        <v>187</v>
      </c>
      <c r="K2076" s="6">
        <v>3</v>
      </c>
      <c r="L2076" s="6">
        <v>58.77</v>
      </c>
      <c r="M2076" s="31" t="str">
        <f t="shared" si="32"/>
        <v>Small</v>
      </c>
    </row>
    <row r="2077" spans="8:13" ht="15.75" customHeight="1">
      <c r="H2077" s="37">
        <v>43193</v>
      </c>
      <c r="I2077" s="6" t="s">
        <v>223</v>
      </c>
      <c r="J2077" s="6" t="s">
        <v>208</v>
      </c>
      <c r="K2077" s="6">
        <v>2</v>
      </c>
      <c r="L2077" s="6">
        <v>32.32</v>
      </c>
      <c r="M2077" s="31" t="str">
        <f t="shared" si="32"/>
        <v>Small</v>
      </c>
    </row>
    <row r="2078" spans="8:13" ht="15.75" customHeight="1">
      <c r="H2078" s="37">
        <v>43432</v>
      </c>
      <c r="I2078" s="6" t="s">
        <v>158</v>
      </c>
      <c r="J2078" s="6" t="s">
        <v>156</v>
      </c>
      <c r="K2078" s="6">
        <v>1</v>
      </c>
      <c r="L2078" s="6">
        <v>16.5</v>
      </c>
      <c r="M2078" s="31" t="str">
        <f t="shared" si="32"/>
        <v>Small</v>
      </c>
    </row>
    <row r="2079" spans="8:13" ht="15.75" customHeight="1">
      <c r="H2079" s="37">
        <v>43445</v>
      </c>
      <c r="I2079" s="6" t="s">
        <v>171</v>
      </c>
      <c r="J2079" s="6" t="s">
        <v>156</v>
      </c>
      <c r="K2079" s="6">
        <v>29</v>
      </c>
      <c r="L2079" s="6">
        <v>239.31</v>
      </c>
      <c r="M2079" s="31" t="str">
        <f t="shared" si="32"/>
        <v>Small</v>
      </c>
    </row>
    <row r="2080" spans="8:13" ht="15.75" customHeight="1">
      <c r="H2080" s="37">
        <v>43452</v>
      </c>
      <c r="I2080" s="6" t="s">
        <v>141</v>
      </c>
      <c r="J2080" s="6" t="s">
        <v>164</v>
      </c>
      <c r="K2080" s="6">
        <v>2</v>
      </c>
      <c r="L2080" s="6">
        <v>33.200000000000003</v>
      </c>
      <c r="M2080" s="31" t="str">
        <f t="shared" si="32"/>
        <v>Small</v>
      </c>
    </row>
    <row r="2081" spans="8:13" ht="15.75" customHeight="1">
      <c r="H2081" s="37">
        <v>43426</v>
      </c>
      <c r="I2081" s="6" t="s">
        <v>160</v>
      </c>
      <c r="J2081" s="6" t="s">
        <v>194</v>
      </c>
      <c r="K2081" s="6">
        <v>1</v>
      </c>
      <c r="L2081" s="6">
        <v>18.77</v>
      </c>
      <c r="M2081" s="31" t="str">
        <f t="shared" si="32"/>
        <v>Small</v>
      </c>
    </row>
    <row r="2082" spans="8:13" ht="15.75" customHeight="1">
      <c r="H2082" s="37">
        <v>43106</v>
      </c>
      <c r="I2082" s="6" t="s">
        <v>127</v>
      </c>
      <c r="J2082" s="6" t="s">
        <v>207</v>
      </c>
      <c r="K2082" s="6">
        <v>2</v>
      </c>
      <c r="L2082" s="6">
        <v>22.92</v>
      </c>
      <c r="M2082" s="31" t="str">
        <f t="shared" si="32"/>
        <v>Small</v>
      </c>
    </row>
    <row r="2083" spans="8:13" ht="15.75" customHeight="1">
      <c r="H2083" s="37">
        <v>43245</v>
      </c>
      <c r="I2083" s="6" t="s">
        <v>171</v>
      </c>
      <c r="J2083" s="6" t="s">
        <v>170</v>
      </c>
      <c r="K2083" s="6">
        <v>1</v>
      </c>
      <c r="L2083" s="6">
        <v>14.27</v>
      </c>
      <c r="M2083" s="31" t="str">
        <f t="shared" si="32"/>
        <v>Small</v>
      </c>
    </row>
    <row r="2084" spans="8:13" ht="15.75" customHeight="1">
      <c r="H2084" s="37">
        <v>43422</v>
      </c>
      <c r="I2084" s="6" t="s">
        <v>141</v>
      </c>
      <c r="J2084" s="6" t="s">
        <v>184</v>
      </c>
      <c r="K2084" s="6">
        <v>36</v>
      </c>
      <c r="L2084" s="6">
        <v>417.16</v>
      </c>
      <c r="M2084" s="31" t="str">
        <f t="shared" si="32"/>
        <v>Large</v>
      </c>
    </row>
    <row r="2085" spans="8:13" ht="15.75" customHeight="1">
      <c r="H2085" s="37">
        <v>43232</v>
      </c>
      <c r="I2085" s="6" t="s">
        <v>168</v>
      </c>
      <c r="J2085" s="6" t="s">
        <v>181</v>
      </c>
      <c r="K2085" s="6">
        <v>3</v>
      </c>
      <c r="L2085" s="6">
        <v>46.26</v>
      </c>
      <c r="M2085" s="31" t="str">
        <f t="shared" si="32"/>
        <v>Small</v>
      </c>
    </row>
    <row r="2086" spans="8:13" ht="15.75" customHeight="1">
      <c r="H2086" s="37">
        <v>43419</v>
      </c>
      <c r="I2086" s="6" t="s">
        <v>141</v>
      </c>
      <c r="J2086" s="6" t="s">
        <v>170</v>
      </c>
      <c r="K2086" s="6">
        <v>2</v>
      </c>
      <c r="L2086" s="6">
        <v>21.7</v>
      </c>
      <c r="M2086" s="31" t="str">
        <f t="shared" si="32"/>
        <v>Small</v>
      </c>
    </row>
    <row r="2087" spans="8:13" ht="15.75" customHeight="1">
      <c r="H2087" s="37">
        <v>43360</v>
      </c>
      <c r="I2087" s="6" t="s">
        <v>135</v>
      </c>
      <c r="J2087" s="6" t="s">
        <v>202</v>
      </c>
      <c r="K2087" s="6">
        <v>3</v>
      </c>
      <c r="L2087" s="6">
        <v>52.65</v>
      </c>
      <c r="M2087" s="31" t="str">
        <f t="shared" si="32"/>
        <v>Small</v>
      </c>
    </row>
    <row r="2088" spans="8:13" ht="15.75" customHeight="1">
      <c r="H2088" s="37">
        <v>43408</v>
      </c>
      <c r="I2088" s="6" t="s">
        <v>168</v>
      </c>
      <c r="J2088" s="6" t="s">
        <v>212</v>
      </c>
      <c r="K2088" s="6">
        <v>2</v>
      </c>
      <c r="L2088" s="6">
        <v>39.380000000000003</v>
      </c>
      <c r="M2088" s="31" t="str">
        <f t="shared" si="32"/>
        <v>Small</v>
      </c>
    </row>
    <row r="2089" spans="8:13" ht="15.75" customHeight="1">
      <c r="H2089" s="37">
        <v>43407</v>
      </c>
      <c r="I2089" s="6" t="s">
        <v>158</v>
      </c>
      <c r="J2089" s="6" t="s">
        <v>164</v>
      </c>
      <c r="K2089" s="6">
        <v>4</v>
      </c>
      <c r="L2089" s="6">
        <v>46</v>
      </c>
      <c r="M2089" s="31" t="str">
        <f t="shared" si="32"/>
        <v>Small</v>
      </c>
    </row>
    <row r="2090" spans="8:13" ht="15.75" customHeight="1">
      <c r="H2090" s="37">
        <v>43254</v>
      </c>
      <c r="I2090" s="6" t="s">
        <v>168</v>
      </c>
      <c r="J2090" s="6" t="s">
        <v>196</v>
      </c>
      <c r="K2090" s="6">
        <v>2</v>
      </c>
      <c r="L2090" s="6">
        <v>25.42</v>
      </c>
      <c r="M2090" s="31" t="str">
        <f t="shared" si="32"/>
        <v>Small</v>
      </c>
    </row>
    <row r="2091" spans="8:13" ht="15.75" customHeight="1">
      <c r="H2091" s="37">
        <v>43177</v>
      </c>
      <c r="I2091" s="6" t="s">
        <v>158</v>
      </c>
      <c r="J2091" s="6" t="s">
        <v>156</v>
      </c>
      <c r="K2091" s="6">
        <v>2</v>
      </c>
      <c r="L2091" s="6">
        <v>34.020000000000003</v>
      </c>
      <c r="M2091" s="31" t="str">
        <f t="shared" si="32"/>
        <v>Small</v>
      </c>
    </row>
    <row r="2092" spans="8:13" ht="15.75" customHeight="1">
      <c r="H2092" s="37">
        <v>43340</v>
      </c>
      <c r="I2092" s="6" t="s">
        <v>175</v>
      </c>
      <c r="J2092" s="6" t="s">
        <v>229</v>
      </c>
      <c r="K2092" s="6">
        <v>1</v>
      </c>
      <c r="L2092" s="6">
        <v>10.79</v>
      </c>
      <c r="M2092" s="31" t="str">
        <f t="shared" si="32"/>
        <v>Small</v>
      </c>
    </row>
    <row r="2093" spans="8:13" ht="15.75" customHeight="1">
      <c r="H2093" s="37">
        <v>43331</v>
      </c>
      <c r="I2093" s="6" t="s">
        <v>160</v>
      </c>
      <c r="J2093" s="6" t="s">
        <v>226</v>
      </c>
      <c r="K2093" s="6">
        <v>36</v>
      </c>
      <c r="L2093" s="6">
        <v>274.88</v>
      </c>
      <c r="M2093" s="31" t="str">
        <f t="shared" si="32"/>
        <v>Large</v>
      </c>
    </row>
    <row r="2094" spans="8:13" ht="15.75" customHeight="1">
      <c r="H2094" s="37">
        <v>43433</v>
      </c>
      <c r="I2094" s="6" t="s">
        <v>141</v>
      </c>
      <c r="J2094" s="6" t="s">
        <v>214</v>
      </c>
      <c r="K2094" s="6">
        <v>2</v>
      </c>
      <c r="L2094" s="6">
        <v>26.56</v>
      </c>
      <c r="M2094" s="31" t="str">
        <f t="shared" si="32"/>
        <v>Small</v>
      </c>
    </row>
    <row r="2095" spans="8:13" ht="15.75" customHeight="1">
      <c r="H2095" s="37">
        <v>43331</v>
      </c>
      <c r="I2095" s="6" t="s">
        <v>168</v>
      </c>
      <c r="J2095" s="6" t="s">
        <v>241</v>
      </c>
      <c r="K2095" s="6">
        <v>2</v>
      </c>
      <c r="L2095" s="6">
        <v>33</v>
      </c>
      <c r="M2095" s="31" t="str">
        <f t="shared" si="32"/>
        <v>Small</v>
      </c>
    </row>
    <row r="2096" spans="8:13" ht="15.75" customHeight="1">
      <c r="H2096" s="37">
        <v>43314</v>
      </c>
      <c r="I2096" s="6" t="s">
        <v>168</v>
      </c>
      <c r="J2096" s="6" t="s">
        <v>169</v>
      </c>
      <c r="K2096" s="6">
        <v>1</v>
      </c>
      <c r="L2096" s="6">
        <v>13.51</v>
      </c>
      <c r="M2096" s="31" t="str">
        <f t="shared" si="32"/>
        <v>Small</v>
      </c>
    </row>
    <row r="2097" spans="8:13" ht="15.75" customHeight="1">
      <c r="H2097" s="37">
        <v>43459</v>
      </c>
      <c r="I2097" s="6" t="s">
        <v>141</v>
      </c>
      <c r="J2097" s="6" t="s">
        <v>231</v>
      </c>
      <c r="K2097" s="6">
        <v>1</v>
      </c>
      <c r="L2097" s="6">
        <v>13.38</v>
      </c>
      <c r="M2097" s="31" t="str">
        <f t="shared" si="32"/>
        <v>Small</v>
      </c>
    </row>
    <row r="2098" spans="8:13" ht="15.75" customHeight="1">
      <c r="H2098" s="37">
        <v>43317</v>
      </c>
      <c r="I2098" s="6" t="s">
        <v>224</v>
      </c>
      <c r="J2098" s="6" t="s">
        <v>210</v>
      </c>
      <c r="K2098" s="6">
        <v>3</v>
      </c>
      <c r="L2098" s="6">
        <v>37.799999999999997</v>
      </c>
      <c r="M2098" s="31" t="str">
        <f t="shared" si="32"/>
        <v>Small</v>
      </c>
    </row>
    <row r="2099" spans="8:13" ht="15.75" customHeight="1">
      <c r="H2099" s="37">
        <v>43423</v>
      </c>
      <c r="I2099" s="6" t="s">
        <v>218</v>
      </c>
      <c r="J2099" s="6" t="s">
        <v>215</v>
      </c>
      <c r="K2099" s="6">
        <v>1</v>
      </c>
      <c r="L2099" s="6">
        <v>16.18</v>
      </c>
      <c r="M2099" s="31" t="str">
        <f t="shared" si="32"/>
        <v>Small</v>
      </c>
    </row>
    <row r="2100" spans="8:13" ht="15.75" customHeight="1">
      <c r="H2100" s="37">
        <v>43201</v>
      </c>
      <c r="I2100" s="6" t="s">
        <v>163</v>
      </c>
      <c r="J2100" s="6" t="s">
        <v>184</v>
      </c>
      <c r="K2100" s="6">
        <v>1</v>
      </c>
      <c r="L2100" s="6">
        <v>16.559999999999999</v>
      </c>
      <c r="M2100" s="31" t="str">
        <f t="shared" si="32"/>
        <v>Small</v>
      </c>
    </row>
    <row r="2101" spans="8:13" ht="15.75" customHeight="1">
      <c r="H2101" s="37">
        <v>43269</v>
      </c>
      <c r="I2101" s="6" t="s">
        <v>158</v>
      </c>
      <c r="J2101" s="6" t="s">
        <v>196</v>
      </c>
      <c r="K2101" s="6">
        <v>48</v>
      </c>
      <c r="L2101" s="6">
        <v>363.28</v>
      </c>
      <c r="M2101" s="31" t="str">
        <f t="shared" si="32"/>
        <v>Large</v>
      </c>
    </row>
    <row r="2102" spans="8:13" ht="15.75" customHeight="1">
      <c r="H2102" s="37">
        <v>43433</v>
      </c>
      <c r="I2102" s="6" t="s">
        <v>160</v>
      </c>
      <c r="J2102" s="6" t="s">
        <v>156</v>
      </c>
      <c r="K2102" s="6">
        <v>2</v>
      </c>
      <c r="L2102" s="6">
        <v>22.02</v>
      </c>
      <c r="M2102" s="31" t="str">
        <f t="shared" si="32"/>
        <v>Small</v>
      </c>
    </row>
    <row r="2103" spans="8:13" ht="15.75" customHeight="1">
      <c r="H2103" s="37">
        <v>43427</v>
      </c>
      <c r="I2103" s="6" t="s">
        <v>175</v>
      </c>
      <c r="J2103" s="6" t="s">
        <v>176</v>
      </c>
      <c r="K2103" s="6">
        <v>3</v>
      </c>
      <c r="L2103" s="6">
        <v>40.229999999999997</v>
      </c>
      <c r="M2103" s="31" t="str">
        <f t="shared" si="32"/>
        <v>Small</v>
      </c>
    </row>
    <row r="2104" spans="8:13" ht="15.75" customHeight="1">
      <c r="H2104" s="37">
        <v>43210</v>
      </c>
      <c r="I2104" s="6" t="s">
        <v>158</v>
      </c>
      <c r="J2104" s="6" t="s">
        <v>156</v>
      </c>
      <c r="K2104" s="6">
        <v>1</v>
      </c>
      <c r="L2104" s="6">
        <v>11.72</v>
      </c>
      <c r="M2104" s="31" t="str">
        <f t="shared" si="32"/>
        <v>Small</v>
      </c>
    </row>
    <row r="2105" spans="8:13" ht="15.75" customHeight="1">
      <c r="H2105" s="37">
        <v>43341</v>
      </c>
      <c r="I2105" s="6" t="s">
        <v>160</v>
      </c>
      <c r="J2105" s="6" t="s">
        <v>233</v>
      </c>
      <c r="K2105" s="6">
        <v>2</v>
      </c>
      <c r="L2105" s="6">
        <v>25.94</v>
      </c>
      <c r="M2105" s="31" t="str">
        <f t="shared" si="32"/>
        <v>Small</v>
      </c>
    </row>
    <row r="2106" spans="8:13" ht="15.75" customHeight="1">
      <c r="H2106" s="37">
        <v>43275</v>
      </c>
      <c r="I2106" s="6" t="s">
        <v>158</v>
      </c>
      <c r="J2106" s="6" t="s">
        <v>166</v>
      </c>
      <c r="K2106" s="6">
        <v>4</v>
      </c>
      <c r="L2106" s="6">
        <v>55.84</v>
      </c>
      <c r="M2106" s="31" t="str">
        <f t="shared" si="32"/>
        <v>Small</v>
      </c>
    </row>
    <row r="2107" spans="8:13" ht="15.75" customHeight="1">
      <c r="H2107" s="37">
        <v>43454</v>
      </c>
      <c r="I2107" s="6" t="s">
        <v>224</v>
      </c>
      <c r="J2107" s="6" t="s">
        <v>230</v>
      </c>
      <c r="K2107" s="6">
        <v>2</v>
      </c>
      <c r="L2107" s="6">
        <v>25.8</v>
      </c>
      <c r="M2107" s="31" t="str">
        <f t="shared" si="32"/>
        <v>Small</v>
      </c>
    </row>
    <row r="2108" spans="8:13" ht="15.75" customHeight="1">
      <c r="H2108" s="37">
        <v>43114</v>
      </c>
      <c r="I2108" s="6" t="s">
        <v>135</v>
      </c>
      <c r="J2108" s="6" t="s">
        <v>219</v>
      </c>
      <c r="K2108" s="6">
        <v>2</v>
      </c>
      <c r="L2108" s="6">
        <v>37.32</v>
      </c>
      <c r="M2108" s="31" t="str">
        <f t="shared" si="32"/>
        <v>Small</v>
      </c>
    </row>
    <row r="2109" spans="8:13" ht="15.75" customHeight="1">
      <c r="H2109" s="37">
        <v>43160</v>
      </c>
      <c r="I2109" s="6" t="s">
        <v>155</v>
      </c>
      <c r="J2109" s="6" t="s">
        <v>185</v>
      </c>
      <c r="K2109" s="6">
        <v>2</v>
      </c>
      <c r="L2109" s="6">
        <v>37.380000000000003</v>
      </c>
      <c r="M2109" s="31" t="str">
        <f t="shared" si="32"/>
        <v>Small</v>
      </c>
    </row>
    <row r="2110" spans="8:13" ht="15.75" customHeight="1">
      <c r="H2110" s="37">
        <v>43340</v>
      </c>
      <c r="I2110" s="6" t="s">
        <v>127</v>
      </c>
      <c r="J2110" s="6" t="s">
        <v>169</v>
      </c>
      <c r="K2110" s="6">
        <v>2</v>
      </c>
      <c r="L2110" s="6">
        <v>31.9</v>
      </c>
      <c r="M2110" s="31" t="str">
        <f t="shared" si="32"/>
        <v>Small</v>
      </c>
    </row>
    <row r="2111" spans="8:13" ht="15.75" customHeight="1">
      <c r="H2111" s="37">
        <v>43358</v>
      </c>
      <c r="I2111" s="6" t="s">
        <v>175</v>
      </c>
      <c r="J2111" s="6" t="s">
        <v>227</v>
      </c>
      <c r="K2111" s="6">
        <v>2</v>
      </c>
      <c r="L2111" s="6">
        <v>25.8</v>
      </c>
      <c r="M2111" s="31" t="str">
        <f t="shared" si="32"/>
        <v>Small</v>
      </c>
    </row>
    <row r="2112" spans="8:13" ht="15.75" customHeight="1">
      <c r="H2112" s="37">
        <v>43208</v>
      </c>
      <c r="I2112" s="6" t="s">
        <v>158</v>
      </c>
      <c r="J2112" s="6" t="s">
        <v>225</v>
      </c>
      <c r="K2112" s="6">
        <v>2</v>
      </c>
      <c r="L2112" s="6">
        <v>23.04</v>
      </c>
      <c r="M2112" s="31" t="str">
        <f t="shared" si="32"/>
        <v>Small</v>
      </c>
    </row>
    <row r="2113" spans="8:13" ht="15.75" customHeight="1">
      <c r="H2113" s="37">
        <v>43127</v>
      </c>
      <c r="I2113" s="6" t="s">
        <v>158</v>
      </c>
      <c r="J2113" s="6" t="s">
        <v>172</v>
      </c>
      <c r="K2113" s="6">
        <v>1</v>
      </c>
      <c r="L2113" s="6">
        <v>15.09</v>
      </c>
      <c r="M2113" s="31" t="str">
        <f t="shared" si="32"/>
        <v>Small</v>
      </c>
    </row>
    <row r="2114" spans="8:13" ht="15.75" customHeight="1">
      <c r="H2114" s="37">
        <v>43378</v>
      </c>
      <c r="I2114" s="6" t="s">
        <v>198</v>
      </c>
      <c r="J2114" s="6" t="s">
        <v>228</v>
      </c>
      <c r="K2114" s="6">
        <v>3</v>
      </c>
      <c r="L2114" s="6">
        <v>55.89</v>
      </c>
      <c r="M2114" s="31" t="str">
        <f t="shared" si="32"/>
        <v>Small</v>
      </c>
    </row>
    <row r="2115" spans="8:13" ht="15.75" customHeight="1">
      <c r="H2115" s="37">
        <v>43411</v>
      </c>
      <c r="I2115" s="6" t="s">
        <v>158</v>
      </c>
      <c r="J2115" s="6" t="s">
        <v>187</v>
      </c>
      <c r="K2115" s="6">
        <v>3</v>
      </c>
      <c r="L2115" s="6">
        <v>38.159999999999997</v>
      </c>
      <c r="M2115" s="31" t="str">
        <f t="shared" si="32"/>
        <v>Small</v>
      </c>
    </row>
    <row r="2116" spans="8:13" ht="15.75" customHeight="1">
      <c r="H2116" s="37">
        <v>43213</v>
      </c>
      <c r="I2116" s="6" t="s">
        <v>135</v>
      </c>
      <c r="J2116" s="6" t="s">
        <v>187</v>
      </c>
      <c r="K2116" s="6">
        <v>1</v>
      </c>
      <c r="L2116" s="6">
        <v>18.16</v>
      </c>
      <c r="M2116" s="31" t="str">
        <f t="shared" si="32"/>
        <v>Small</v>
      </c>
    </row>
    <row r="2117" spans="8:13" ht="15.75" customHeight="1">
      <c r="H2117" s="37">
        <v>43164</v>
      </c>
      <c r="I2117" s="6" t="s">
        <v>138</v>
      </c>
      <c r="J2117" s="6" t="s">
        <v>229</v>
      </c>
      <c r="K2117" s="6">
        <v>1</v>
      </c>
      <c r="L2117" s="6">
        <v>17.34</v>
      </c>
      <c r="M2117" s="31" t="str">
        <f t="shared" si="32"/>
        <v>Small</v>
      </c>
    </row>
    <row r="2118" spans="8:13" ht="15.75" customHeight="1">
      <c r="H2118" s="37">
        <v>43342</v>
      </c>
      <c r="I2118" s="6" t="s">
        <v>168</v>
      </c>
      <c r="J2118" s="6" t="s">
        <v>232</v>
      </c>
      <c r="K2118" s="6">
        <v>2</v>
      </c>
      <c r="L2118" s="6">
        <v>29</v>
      </c>
      <c r="M2118" s="31" t="str">
        <f t="shared" si="32"/>
        <v>Small</v>
      </c>
    </row>
    <row r="2119" spans="8:13" ht="15.75" customHeight="1">
      <c r="H2119" s="37">
        <v>43457</v>
      </c>
      <c r="I2119" s="6" t="s">
        <v>158</v>
      </c>
      <c r="J2119" s="6" t="s">
        <v>212</v>
      </c>
      <c r="K2119" s="6">
        <v>60</v>
      </c>
      <c r="L2119" s="6">
        <v>467.86</v>
      </c>
      <c r="M2119" s="31" t="str">
        <f t="shared" si="32"/>
        <v>Large</v>
      </c>
    </row>
    <row r="2120" spans="8:13" ht="15.75" customHeight="1">
      <c r="H2120" s="37">
        <v>43393</v>
      </c>
      <c r="I2120" s="6" t="s">
        <v>158</v>
      </c>
      <c r="J2120" s="6" t="s">
        <v>156</v>
      </c>
      <c r="K2120" s="6">
        <v>1</v>
      </c>
      <c r="L2120" s="6">
        <v>12.62</v>
      </c>
      <c r="M2120" s="31" t="str">
        <f t="shared" ref="M2120:M2183" si="33">IF(L2120&gt;250,"Large","Small")</f>
        <v>Small</v>
      </c>
    </row>
    <row r="2121" spans="8:13" ht="15.75" customHeight="1">
      <c r="H2121" s="37">
        <v>43420</v>
      </c>
      <c r="I2121" s="6" t="s">
        <v>171</v>
      </c>
      <c r="J2121" s="6" t="s">
        <v>156</v>
      </c>
      <c r="K2121" s="6">
        <v>5</v>
      </c>
      <c r="L2121" s="6">
        <v>86.28</v>
      </c>
      <c r="M2121" s="31" t="str">
        <f t="shared" si="33"/>
        <v>Small</v>
      </c>
    </row>
    <row r="2122" spans="8:13" ht="15.75" customHeight="1">
      <c r="H2122" s="37">
        <v>43422</v>
      </c>
      <c r="I2122" s="6" t="s">
        <v>193</v>
      </c>
      <c r="J2122" s="6" t="s">
        <v>188</v>
      </c>
      <c r="K2122" s="6">
        <v>1</v>
      </c>
      <c r="L2122" s="6">
        <v>12.4</v>
      </c>
      <c r="M2122" s="31" t="str">
        <f t="shared" si="33"/>
        <v>Small</v>
      </c>
    </row>
    <row r="2123" spans="8:13" ht="15.75" customHeight="1">
      <c r="H2123" s="37">
        <v>43354</v>
      </c>
      <c r="I2123" s="6" t="s">
        <v>216</v>
      </c>
      <c r="J2123" s="6" t="s">
        <v>164</v>
      </c>
      <c r="K2123" s="6">
        <v>2</v>
      </c>
      <c r="L2123" s="6">
        <v>23.38</v>
      </c>
      <c r="M2123" s="31" t="str">
        <f t="shared" si="33"/>
        <v>Small</v>
      </c>
    </row>
    <row r="2124" spans="8:13" ht="15.75" customHeight="1">
      <c r="H2124" s="37">
        <v>43110</v>
      </c>
      <c r="I2124" s="6" t="s">
        <v>158</v>
      </c>
      <c r="J2124" s="6" t="s">
        <v>234</v>
      </c>
      <c r="K2124" s="6">
        <v>2</v>
      </c>
      <c r="L2124" s="6">
        <v>38.520000000000003</v>
      </c>
      <c r="M2124" s="31" t="str">
        <f t="shared" si="33"/>
        <v>Small</v>
      </c>
    </row>
    <row r="2125" spans="8:13" ht="15.75" customHeight="1">
      <c r="H2125" s="37">
        <v>43449</v>
      </c>
      <c r="I2125" s="6" t="s">
        <v>138</v>
      </c>
      <c r="J2125" s="6" t="s">
        <v>219</v>
      </c>
      <c r="K2125" s="6">
        <v>2</v>
      </c>
      <c r="L2125" s="6">
        <v>28.9</v>
      </c>
      <c r="M2125" s="31" t="str">
        <f t="shared" si="33"/>
        <v>Small</v>
      </c>
    </row>
    <row r="2126" spans="8:13" ht="15.75" customHeight="1">
      <c r="H2126" s="37">
        <v>43406</v>
      </c>
      <c r="I2126" s="6" t="s">
        <v>163</v>
      </c>
      <c r="J2126" s="6" t="s">
        <v>185</v>
      </c>
      <c r="K2126" s="6">
        <v>6</v>
      </c>
      <c r="L2126" s="6">
        <v>85.8</v>
      </c>
      <c r="M2126" s="31" t="str">
        <f t="shared" si="33"/>
        <v>Small</v>
      </c>
    </row>
    <row r="2127" spans="8:13" ht="15.75" customHeight="1">
      <c r="H2127" s="37">
        <v>43279</v>
      </c>
      <c r="I2127" s="6" t="s">
        <v>158</v>
      </c>
      <c r="J2127" s="6" t="s">
        <v>227</v>
      </c>
      <c r="K2127" s="6">
        <v>2</v>
      </c>
      <c r="L2127" s="6">
        <v>38.26</v>
      </c>
      <c r="M2127" s="31" t="str">
        <f t="shared" si="33"/>
        <v>Small</v>
      </c>
    </row>
    <row r="2128" spans="8:13" ht="15.75" customHeight="1">
      <c r="H2128" s="37">
        <v>43314</v>
      </c>
      <c r="I2128" s="6" t="s">
        <v>201</v>
      </c>
      <c r="J2128" s="6" t="s">
        <v>211</v>
      </c>
      <c r="K2128" s="6">
        <v>81</v>
      </c>
      <c r="L2128" s="6">
        <v>798.6</v>
      </c>
      <c r="M2128" s="31" t="str">
        <f t="shared" si="33"/>
        <v>Large</v>
      </c>
    </row>
    <row r="2129" spans="8:13" ht="15.75" customHeight="1">
      <c r="H2129" s="37">
        <v>43287</v>
      </c>
      <c r="I2129" s="6" t="s">
        <v>158</v>
      </c>
      <c r="J2129" s="6" t="s">
        <v>156</v>
      </c>
      <c r="K2129" s="6">
        <v>2</v>
      </c>
      <c r="L2129" s="6">
        <v>34.520000000000003</v>
      </c>
      <c r="M2129" s="31" t="str">
        <f t="shared" si="33"/>
        <v>Small</v>
      </c>
    </row>
    <row r="2130" spans="8:13" ht="15.75" customHeight="1">
      <c r="H2130" s="37">
        <v>43409</v>
      </c>
      <c r="I2130" s="6" t="s">
        <v>168</v>
      </c>
      <c r="J2130" s="6" t="s">
        <v>156</v>
      </c>
      <c r="K2130" s="6">
        <v>1</v>
      </c>
      <c r="L2130" s="6">
        <v>16.22</v>
      </c>
      <c r="M2130" s="31" t="str">
        <f t="shared" si="33"/>
        <v>Small</v>
      </c>
    </row>
    <row r="2131" spans="8:13" ht="15.75" customHeight="1">
      <c r="H2131" s="37">
        <v>43448</v>
      </c>
      <c r="I2131" s="6" t="s">
        <v>168</v>
      </c>
      <c r="J2131" s="6" t="s">
        <v>179</v>
      </c>
      <c r="K2131" s="6">
        <v>1</v>
      </c>
      <c r="L2131" s="6">
        <v>18.7</v>
      </c>
      <c r="M2131" s="31" t="str">
        <f t="shared" si="33"/>
        <v>Small</v>
      </c>
    </row>
    <row r="2132" spans="8:13" ht="15.75" customHeight="1">
      <c r="H2132" s="37">
        <v>43273</v>
      </c>
      <c r="I2132" s="6" t="s">
        <v>163</v>
      </c>
      <c r="J2132" s="6" t="s">
        <v>211</v>
      </c>
      <c r="K2132" s="6">
        <v>2</v>
      </c>
      <c r="L2132" s="6">
        <v>22.92</v>
      </c>
      <c r="M2132" s="31" t="str">
        <f t="shared" si="33"/>
        <v>Small</v>
      </c>
    </row>
    <row r="2133" spans="8:13" ht="15.75" customHeight="1">
      <c r="H2133" s="37">
        <v>43259</v>
      </c>
      <c r="I2133" s="6" t="s">
        <v>224</v>
      </c>
      <c r="J2133" s="6" t="s">
        <v>208</v>
      </c>
      <c r="K2133" s="6">
        <v>2</v>
      </c>
      <c r="L2133" s="6">
        <v>26.94</v>
      </c>
      <c r="M2133" s="31" t="str">
        <f t="shared" si="33"/>
        <v>Small</v>
      </c>
    </row>
    <row r="2134" spans="8:13" ht="15.75" customHeight="1">
      <c r="H2134" s="37">
        <v>43270</v>
      </c>
      <c r="I2134" s="6" t="s">
        <v>216</v>
      </c>
      <c r="J2134" s="6" t="s">
        <v>220</v>
      </c>
      <c r="K2134" s="6">
        <v>1</v>
      </c>
      <c r="L2134" s="6">
        <v>12.47</v>
      </c>
      <c r="M2134" s="31" t="str">
        <f t="shared" si="33"/>
        <v>Small</v>
      </c>
    </row>
    <row r="2135" spans="8:13" ht="15.75" customHeight="1">
      <c r="H2135" s="37">
        <v>43366</v>
      </c>
      <c r="I2135" s="6" t="s">
        <v>218</v>
      </c>
      <c r="J2135" s="6" t="s">
        <v>186</v>
      </c>
      <c r="K2135" s="6">
        <v>2</v>
      </c>
      <c r="L2135" s="6">
        <v>37.58</v>
      </c>
      <c r="M2135" s="31" t="str">
        <f t="shared" si="33"/>
        <v>Small</v>
      </c>
    </row>
    <row r="2136" spans="8:13" ht="15.75" customHeight="1">
      <c r="H2136" s="37">
        <v>43431</v>
      </c>
      <c r="I2136" s="6" t="s">
        <v>158</v>
      </c>
      <c r="J2136" s="6" t="s">
        <v>238</v>
      </c>
      <c r="K2136" s="6">
        <v>3</v>
      </c>
      <c r="L2136" s="6">
        <v>58.8</v>
      </c>
      <c r="M2136" s="31" t="str">
        <f t="shared" si="33"/>
        <v>Small</v>
      </c>
    </row>
    <row r="2137" spans="8:13" ht="15.75" customHeight="1">
      <c r="H2137" s="37">
        <v>43313</v>
      </c>
      <c r="I2137" s="6" t="s">
        <v>160</v>
      </c>
      <c r="J2137" s="6" t="s">
        <v>187</v>
      </c>
      <c r="K2137" s="6">
        <v>2</v>
      </c>
      <c r="L2137" s="6">
        <v>25.56</v>
      </c>
      <c r="M2137" s="31" t="str">
        <f t="shared" si="33"/>
        <v>Small</v>
      </c>
    </row>
    <row r="2138" spans="8:13" ht="15.75" customHeight="1">
      <c r="H2138" s="37">
        <v>43453</v>
      </c>
      <c r="I2138" s="6" t="s">
        <v>160</v>
      </c>
      <c r="J2138" s="6" t="s">
        <v>184</v>
      </c>
      <c r="K2138" s="6">
        <v>2</v>
      </c>
      <c r="L2138" s="6">
        <v>25.8</v>
      </c>
      <c r="M2138" s="31" t="str">
        <f t="shared" si="33"/>
        <v>Small</v>
      </c>
    </row>
    <row r="2139" spans="8:13" ht="15.75" customHeight="1">
      <c r="H2139" s="37">
        <v>43429</v>
      </c>
      <c r="I2139" s="6" t="s">
        <v>158</v>
      </c>
      <c r="J2139" s="6" t="s">
        <v>229</v>
      </c>
      <c r="K2139" s="6">
        <v>2</v>
      </c>
      <c r="L2139" s="6">
        <v>32.96</v>
      </c>
      <c r="M2139" s="31" t="str">
        <f t="shared" si="33"/>
        <v>Small</v>
      </c>
    </row>
    <row r="2140" spans="8:13" ht="15.75" customHeight="1">
      <c r="H2140" s="37">
        <v>43243</v>
      </c>
      <c r="I2140" s="6" t="s">
        <v>163</v>
      </c>
      <c r="J2140" s="6" t="s">
        <v>225</v>
      </c>
      <c r="K2140" s="6">
        <v>2</v>
      </c>
      <c r="L2140" s="6">
        <v>23.72</v>
      </c>
      <c r="M2140" s="31" t="str">
        <f t="shared" si="33"/>
        <v>Small</v>
      </c>
    </row>
    <row r="2141" spans="8:13" ht="15.75" customHeight="1">
      <c r="H2141" s="37">
        <v>43262</v>
      </c>
      <c r="I2141" s="6" t="s">
        <v>198</v>
      </c>
      <c r="J2141" s="6" t="s">
        <v>240</v>
      </c>
      <c r="K2141" s="6">
        <v>2</v>
      </c>
      <c r="L2141" s="6">
        <v>37.4</v>
      </c>
      <c r="M2141" s="31" t="str">
        <f t="shared" si="33"/>
        <v>Small</v>
      </c>
    </row>
    <row r="2142" spans="8:13" ht="15.75" customHeight="1">
      <c r="H2142" s="37">
        <v>43150</v>
      </c>
      <c r="I2142" s="6" t="s">
        <v>168</v>
      </c>
      <c r="J2142" s="6" t="s">
        <v>228</v>
      </c>
      <c r="K2142" s="6">
        <v>39</v>
      </c>
      <c r="L2142" s="6">
        <v>286.54000000000002</v>
      </c>
      <c r="M2142" s="31" t="str">
        <f t="shared" si="33"/>
        <v>Large</v>
      </c>
    </row>
    <row r="2143" spans="8:13" ht="15.75" customHeight="1">
      <c r="H2143" s="37">
        <v>43189</v>
      </c>
      <c r="I2143" s="6" t="s">
        <v>168</v>
      </c>
      <c r="J2143" s="6" t="s">
        <v>184</v>
      </c>
      <c r="K2143" s="6">
        <v>4</v>
      </c>
      <c r="L2143" s="6">
        <v>67.52</v>
      </c>
      <c r="M2143" s="31" t="str">
        <f t="shared" si="33"/>
        <v>Small</v>
      </c>
    </row>
    <row r="2144" spans="8:13" ht="15.75" customHeight="1">
      <c r="H2144" s="37">
        <v>43318</v>
      </c>
      <c r="I2144" s="6" t="s">
        <v>163</v>
      </c>
      <c r="J2144" s="6" t="s">
        <v>164</v>
      </c>
      <c r="K2144" s="6">
        <v>3</v>
      </c>
      <c r="L2144" s="6">
        <v>45.12</v>
      </c>
      <c r="M2144" s="31" t="str">
        <f t="shared" si="33"/>
        <v>Small</v>
      </c>
    </row>
    <row r="2145" spans="8:13" ht="15.75" customHeight="1">
      <c r="H2145" s="37">
        <v>43159</v>
      </c>
      <c r="I2145" s="6" t="s">
        <v>168</v>
      </c>
      <c r="J2145" s="6" t="s">
        <v>188</v>
      </c>
      <c r="K2145" s="6">
        <v>4</v>
      </c>
      <c r="L2145" s="6">
        <v>72</v>
      </c>
      <c r="M2145" s="31" t="str">
        <f t="shared" si="33"/>
        <v>Small</v>
      </c>
    </row>
    <row r="2146" spans="8:13" ht="15.75" customHeight="1">
      <c r="H2146" s="37">
        <v>43376</v>
      </c>
      <c r="I2146" s="6" t="s">
        <v>175</v>
      </c>
      <c r="J2146" s="6" t="s">
        <v>156</v>
      </c>
      <c r="K2146" s="6">
        <v>1</v>
      </c>
      <c r="L2146" s="6">
        <v>17.84</v>
      </c>
      <c r="M2146" s="31" t="str">
        <f t="shared" si="33"/>
        <v>Small</v>
      </c>
    </row>
    <row r="2147" spans="8:13" ht="15.75" customHeight="1">
      <c r="H2147" s="37">
        <v>43438</v>
      </c>
      <c r="I2147" s="6" t="s">
        <v>190</v>
      </c>
      <c r="J2147" s="6" t="s">
        <v>184</v>
      </c>
      <c r="K2147" s="6">
        <v>24</v>
      </c>
      <c r="L2147" s="6">
        <v>285.63</v>
      </c>
      <c r="M2147" s="31" t="str">
        <f t="shared" si="33"/>
        <v>Large</v>
      </c>
    </row>
    <row r="2148" spans="8:13" ht="15.75" customHeight="1">
      <c r="H2148" s="37">
        <v>43281</v>
      </c>
      <c r="I2148" s="6" t="s">
        <v>200</v>
      </c>
      <c r="J2148" s="6" t="s">
        <v>229</v>
      </c>
      <c r="K2148" s="6">
        <v>4</v>
      </c>
      <c r="L2148" s="6">
        <v>40.76</v>
      </c>
      <c r="M2148" s="31" t="str">
        <f t="shared" si="33"/>
        <v>Small</v>
      </c>
    </row>
    <row r="2149" spans="8:13" ht="15.75" customHeight="1">
      <c r="H2149" s="37">
        <v>43309</v>
      </c>
      <c r="I2149" s="6" t="s">
        <v>158</v>
      </c>
      <c r="J2149" s="6" t="s">
        <v>161</v>
      </c>
      <c r="K2149" s="6">
        <v>2</v>
      </c>
      <c r="L2149" s="6">
        <v>20.76</v>
      </c>
      <c r="M2149" s="31" t="str">
        <f t="shared" si="33"/>
        <v>Small</v>
      </c>
    </row>
    <row r="2150" spans="8:13" ht="15.75" customHeight="1">
      <c r="H2150" s="37">
        <v>43407</v>
      </c>
      <c r="I2150" s="6" t="s">
        <v>127</v>
      </c>
      <c r="J2150" s="6" t="s">
        <v>174</v>
      </c>
      <c r="K2150" s="6">
        <v>2</v>
      </c>
      <c r="L2150" s="6">
        <v>28.5</v>
      </c>
      <c r="M2150" s="31" t="str">
        <f t="shared" si="33"/>
        <v>Small</v>
      </c>
    </row>
    <row r="2151" spans="8:13" ht="15.75" customHeight="1">
      <c r="H2151" s="37">
        <v>43444</v>
      </c>
      <c r="I2151" s="6" t="s">
        <v>190</v>
      </c>
      <c r="J2151" s="6" t="s">
        <v>222</v>
      </c>
      <c r="K2151" s="6">
        <v>2</v>
      </c>
      <c r="L2151" s="6">
        <v>28.26</v>
      </c>
      <c r="M2151" s="31" t="str">
        <f t="shared" si="33"/>
        <v>Small</v>
      </c>
    </row>
    <row r="2152" spans="8:13" ht="15.75" customHeight="1">
      <c r="H2152" s="37">
        <v>43456</v>
      </c>
      <c r="I2152" s="6" t="s">
        <v>141</v>
      </c>
      <c r="J2152" s="6" t="s">
        <v>185</v>
      </c>
      <c r="K2152" s="6">
        <v>4</v>
      </c>
      <c r="L2152" s="6">
        <v>47.16</v>
      </c>
      <c r="M2152" s="31" t="str">
        <f t="shared" si="33"/>
        <v>Small</v>
      </c>
    </row>
    <row r="2153" spans="8:13" ht="15.75" customHeight="1">
      <c r="H2153" s="37">
        <v>43451</v>
      </c>
      <c r="I2153" s="6" t="s">
        <v>158</v>
      </c>
      <c r="J2153" s="6" t="s">
        <v>236</v>
      </c>
      <c r="K2153" s="6">
        <v>2</v>
      </c>
      <c r="L2153" s="6">
        <v>21.8</v>
      </c>
      <c r="M2153" s="31" t="str">
        <f t="shared" si="33"/>
        <v>Small</v>
      </c>
    </row>
    <row r="2154" spans="8:13" ht="15.75" customHeight="1">
      <c r="H2154" s="37">
        <v>43436</v>
      </c>
      <c r="I2154" s="6" t="s">
        <v>158</v>
      </c>
      <c r="J2154" s="6" t="s">
        <v>156</v>
      </c>
      <c r="K2154" s="6">
        <v>1</v>
      </c>
      <c r="L2154" s="6">
        <v>12.7</v>
      </c>
      <c r="M2154" s="31" t="str">
        <f t="shared" si="33"/>
        <v>Small</v>
      </c>
    </row>
    <row r="2155" spans="8:13" ht="15.75" customHeight="1">
      <c r="H2155" s="37">
        <v>43405</v>
      </c>
      <c r="I2155" s="6" t="s">
        <v>165</v>
      </c>
      <c r="J2155" s="6" t="s">
        <v>214</v>
      </c>
      <c r="K2155" s="6">
        <v>1</v>
      </c>
      <c r="L2155" s="6">
        <v>11.85</v>
      </c>
      <c r="M2155" s="31" t="str">
        <f t="shared" si="33"/>
        <v>Small</v>
      </c>
    </row>
    <row r="2156" spans="8:13" ht="15.75" customHeight="1">
      <c r="H2156" s="37">
        <v>43307</v>
      </c>
      <c r="I2156" s="6" t="s">
        <v>135</v>
      </c>
      <c r="J2156" s="6" t="s">
        <v>184</v>
      </c>
      <c r="K2156" s="6">
        <v>1</v>
      </c>
      <c r="L2156" s="6">
        <v>11.82</v>
      </c>
      <c r="M2156" s="31" t="str">
        <f t="shared" si="33"/>
        <v>Small</v>
      </c>
    </row>
    <row r="2157" spans="8:13" ht="15.75" customHeight="1">
      <c r="H2157" s="37">
        <v>43457</v>
      </c>
      <c r="I2157" s="6" t="s">
        <v>198</v>
      </c>
      <c r="J2157" s="6" t="s">
        <v>180</v>
      </c>
      <c r="K2157" s="6">
        <v>1</v>
      </c>
      <c r="L2157" s="6">
        <v>10.029999999999999</v>
      </c>
      <c r="M2157" s="31" t="str">
        <f t="shared" si="33"/>
        <v>Small</v>
      </c>
    </row>
    <row r="2158" spans="8:13" ht="15.75" customHeight="1">
      <c r="H2158" s="37">
        <v>43435</v>
      </c>
      <c r="I2158" s="6" t="s">
        <v>223</v>
      </c>
      <c r="J2158" s="6" t="s">
        <v>167</v>
      </c>
      <c r="K2158" s="6">
        <v>51</v>
      </c>
      <c r="L2158" s="6">
        <v>486.27</v>
      </c>
      <c r="M2158" s="31" t="str">
        <f t="shared" si="33"/>
        <v>Large</v>
      </c>
    </row>
    <row r="2159" spans="8:13" ht="15.75" customHeight="1">
      <c r="H2159" s="37">
        <v>43196</v>
      </c>
      <c r="I2159" s="6" t="s">
        <v>160</v>
      </c>
      <c r="J2159" s="6" t="s">
        <v>184</v>
      </c>
      <c r="K2159" s="6">
        <v>4</v>
      </c>
      <c r="L2159" s="6">
        <v>66.36</v>
      </c>
      <c r="M2159" s="31" t="str">
        <f t="shared" si="33"/>
        <v>Small</v>
      </c>
    </row>
    <row r="2160" spans="8:13" ht="15.75" customHeight="1">
      <c r="H2160" s="37">
        <v>43128</v>
      </c>
      <c r="I2160" s="6" t="s">
        <v>163</v>
      </c>
      <c r="J2160" s="6" t="s">
        <v>229</v>
      </c>
      <c r="K2160" s="6">
        <v>2</v>
      </c>
      <c r="L2160" s="6">
        <v>39.840000000000003</v>
      </c>
      <c r="M2160" s="31" t="str">
        <f t="shared" si="33"/>
        <v>Small</v>
      </c>
    </row>
    <row r="2161" spans="8:13" ht="15.75" customHeight="1">
      <c r="H2161" s="37">
        <v>43291</v>
      </c>
      <c r="I2161" s="6" t="s">
        <v>168</v>
      </c>
      <c r="J2161" s="6" t="s">
        <v>169</v>
      </c>
      <c r="K2161" s="6">
        <v>1</v>
      </c>
      <c r="L2161" s="6">
        <v>10.86</v>
      </c>
      <c r="M2161" s="31" t="str">
        <f t="shared" si="33"/>
        <v>Small</v>
      </c>
    </row>
    <row r="2162" spans="8:13" ht="15.75" customHeight="1">
      <c r="H2162" s="37">
        <v>43397</v>
      </c>
      <c r="I2162" s="6" t="s">
        <v>135</v>
      </c>
      <c r="J2162" s="6" t="s">
        <v>233</v>
      </c>
      <c r="K2162" s="6">
        <v>1</v>
      </c>
      <c r="L2162" s="6">
        <v>14.56</v>
      </c>
      <c r="M2162" s="31" t="str">
        <f t="shared" si="33"/>
        <v>Small</v>
      </c>
    </row>
    <row r="2163" spans="8:13" ht="15.75" customHeight="1">
      <c r="H2163" s="37">
        <v>43259</v>
      </c>
      <c r="I2163" s="6" t="s">
        <v>135</v>
      </c>
      <c r="J2163" s="6" t="s">
        <v>211</v>
      </c>
      <c r="K2163" s="6">
        <v>36</v>
      </c>
      <c r="L2163" s="6">
        <v>332.51</v>
      </c>
      <c r="M2163" s="31" t="str">
        <f t="shared" si="33"/>
        <v>Large</v>
      </c>
    </row>
    <row r="2164" spans="8:13" ht="15.75" customHeight="1">
      <c r="H2164" s="37">
        <v>43451</v>
      </c>
      <c r="I2164" s="6" t="s">
        <v>200</v>
      </c>
      <c r="J2164" s="6" t="s">
        <v>184</v>
      </c>
      <c r="K2164" s="6">
        <v>36</v>
      </c>
      <c r="L2164" s="6">
        <v>394.62</v>
      </c>
      <c r="M2164" s="31" t="str">
        <f t="shared" si="33"/>
        <v>Large</v>
      </c>
    </row>
    <row r="2165" spans="8:13" ht="15.75" customHeight="1">
      <c r="H2165" s="37">
        <v>43414</v>
      </c>
      <c r="I2165" s="6" t="s">
        <v>165</v>
      </c>
      <c r="J2165" s="6" t="s">
        <v>156</v>
      </c>
      <c r="K2165" s="6">
        <v>2</v>
      </c>
      <c r="L2165" s="6">
        <v>38.18</v>
      </c>
      <c r="M2165" s="31" t="str">
        <f t="shared" si="33"/>
        <v>Small</v>
      </c>
    </row>
    <row r="2166" spans="8:13" ht="15.75" customHeight="1">
      <c r="H2166" s="37">
        <v>43459</v>
      </c>
      <c r="I2166" s="6" t="s">
        <v>175</v>
      </c>
      <c r="J2166" s="6" t="s">
        <v>169</v>
      </c>
      <c r="K2166" s="6">
        <v>2</v>
      </c>
      <c r="L2166" s="6">
        <v>38.74</v>
      </c>
      <c r="M2166" s="31" t="str">
        <f t="shared" si="33"/>
        <v>Small</v>
      </c>
    </row>
    <row r="2167" spans="8:13" ht="15.75" customHeight="1">
      <c r="H2167" s="37">
        <v>43117</v>
      </c>
      <c r="I2167" s="6" t="s">
        <v>141</v>
      </c>
      <c r="J2167" s="6" t="s">
        <v>169</v>
      </c>
      <c r="K2167" s="6">
        <v>2</v>
      </c>
      <c r="L2167" s="6">
        <v>32.9</v>
      </c>
      <c r="M2167" s="31" t="str">
        <f t="shared" si="33"/>
        <v>Small</v>
      </c>
    </row>
    <row r="2168" spans="8:13" ht="15.75" customHeight="1">
      <c r="H2168" s="37">
        <v>43396</v>
      </c>
      <c r="I2168" s="6" t="s">
        <v>163</v>
      </c>
      <c r="J2168" s="6" t="s">
        <v>202</v>
      </c>
      <c r="K2168" s="6">
        <v>2</v>
      </c>
      <c r="L2168" s="6">
        <v>32.119999999999997</v>
      </c>
      <c r="M2168" s="31" t="str">
        <f t="shared" si="33"/>
        <v>Small</v>
      </c>
    </row>
    <row r="2169" spans="8:13" ht="15.75" customHeight="1">
      <c r="H2169" s="37">
        <v>43436</v>
      </c>
      <c r="I2169" s="6" t="s">
        <v>127</v>
      </c>
      <c r="J2169" s="6" t="s">
        <v>170</v>
      </c>
      <c r="K2169" s="6">
        <v>1</v>
      </c>
      <c r="L2169" s="6">
        <v>12.89</v>
      </c>
      <c r="M2169" s="31" t="str">
        <f t="shared" si="33"/>
        <v>Small</v>
      </c>
    </row>
    <row r="2170" spans="8:13" ht="15.75" customHeight="1">
      <c r="H2170" s="37">
        <v>43104</v>
      </c>
      <c r="I2170" s="6" t="s">
        <v>168</v>
      </c>
      <c r="J2170" s="6" t="s">
        <v>156</v>
      </c>
      <c r="K2170" s="6">
        <v>2</v>
      </c>
      <c r="L2170" s="6">
        <v>36.1</v>
      </c>
      <c r="M2170" s="31" t="str">
        <f t="shared" si="33"/>
        <v>Small</v>
      </c>
    </row>
    <row r="2171" spans="8:13" ht="15.75" customHeight="1">
      <c r="H2171" s="37">
        <v>43318</v>
      </c>
      <c r="I2171" s="6" t="s">
        <v>200</v>
      </c>
      <c r="J2171" s="6" t="s">
        <v>180</v>
      </c>
      <c r="K2171" s="6">
        <v>4</v>
      </c>
      <c r="L2171" s="6">
        <v>52.04</v>
      </c>
      <c r="M2171" s="31" t="str">
        <f t="shared" si="33"/>
        <v>Small</v>
      </c>
    </row>
    <row r="2172" spans="8:13" ht="15.75" customHeight="1">
      <c r="H2172" s="37">
        <v>43382</v>
      </c>
      <c r="I2172" s="6" t="s">
        <v>160</v>
      </c>
      <c r="J2172" s="6" t="s">
        <v>159</v>
      </c>
      <c r="K2172" s="6">
        <v>1</v>
      </c>
      <c r="L2172" s="6">
        <v>19.899999999999999</v>
      </c>
      <c r="M2172" s="31" t="str">
        <f t="shared" si="33"/>
        <v>Small</v>
      </c>
    </row>
    <row r="2173" spans="8:13" ht="15.75" customHeight="1">
      <c r="H2173" s="37">
        <v>43421</v>
      </c>
      <c r="I2173" s="6" t="s">
        <v>141</v>
      </c>
      <c r="J2173" s="6" t="s">
        <v>170</v>
      </c>
      <c r="K2173" s="6">
        <v>1</v>
      </c>
      <c r="L2173" s="6">
        <v>15.42</v>
      </c>
      <c r="M2173" s="31" t="str">
        <f t="shared" si="33"/>
        <v>Small</v>
      </c>
    </row>
    <row r="2174" spans="8:13" ht="15.75" customHeight="1">
      <c r="H2174" s="37">
        <v>43356</v>
      </c>
      <c r="I2174" s="6" t="s">
        <v>190</v>
      </c>
      <c r="J2174" s="6" t="s">
        <v>210</v>
      </c>
      <c r="K2174" s="6">
        <v>2</v>
      </c>
      <c r="L2174" s="6">
        <v>35.32</v>
      </c>
      <c r="M2174" s="31" t="str">
        <f t="shared" si="33"/>
        <v>Small</v>
      </c>
    </row>
    <row r="2175" spans="8:13" ht="15.75" customHeight="1">
      <c r="H2175" s="37">
        <v>43193</v>
      </c>
      <c r="I2175" s="6" t="s">
        <v>158</v>
      </c>
      <c r="J2175" s="6" t="s">
        <v>164</v>
      </c>
      <c r="K2175" s="6">
        <v>1</v>
      </c>
      <c r="L2175" s="6">
        <v>11.3</v>
      </c>
      <c r="M2175" s="31" t="str">
        <f t="shared" si="33"/>
        <v>Small</v>
      </c>
    </row>
    <row r="2176" spans="8:13" ht="15.75" customHeight="1">
      <c r="H2176" s="37">
        <v>43195</v>
      </c>
      <c r="I2176" s="6" t="s">
        <v>155</v>
      </c>
      <c r="J2176" s="6" t="s">
        <v>208</v>
      </c>
      <c r="K2176" s="6">
        <v>3</v>
      </c>
      <c r="L2176" s="6">
        <v>51.93</v>
      </c>
      <c r="M2176" s="31" t="str">
        <f t="shared" si="33"/>
        <v>Small</v>
      </c>
    </row>
    <row r="2177" spans="8:13" ht="15.75" customHeight="1">
      <c r="H2177" s="37">
        <v>43115</v>
      </c>
      <c r="I2177" s="6" t="s">
        <v>175</v>
      </c>
      <c r="J2177" s="6" t="s">
        <v>181</v>
      </c>
      <c r="K2177" s="6">
        <v>4</v>
      </c>
      <c r="L2177" s="6">
        <v>71.12</v>
      </c>
      <c r="M2177" s="31" t="str">
        <f t="shared" si="33"/>
        <v>Small</v>
      </c>
    </row>
    <row r="2178" spans="8:13" ht="15.75" customHeight="1">
      <c r="H2178" s="37">
        <v>43459</v>
      </c>
      <c r="I2178" s="6" t="s">
        <v>168</v>
      </c>
      <c r="J2178" s="6" t="s">
        <v>208</v>
      </c>
      <c r="K2178" s="6">
        <v>1</v>
      </c>
      <c r="L2178" s="6">
        <v>11.76</v>
      </c>
      <c r="M2178" s="31" t="str">
        <f t="shared" si="33"/>
        <v>Small</v>
      </c>
    </row>
    <row r="2179" spans="8:13" ht="15.75" customHeight="1">
      <c r="H2179" s="37">
        <v>43244</v>
      </c>
      <c r="I2179" s="6" t="s">
        <v>158</v>
      </c>
      <c r="J2179" s="6" t="s">
        <v>180</v>
      </c>
      <c r="K2179" s="6">
        <v>2</v>
      </c>
      <c r="L2179" s="6">
        <v>27.96</v>
      </c>
      <c r="M2179" s="31" t="str">
        <f t="shared" si="33"/>
        <v>Small</v>
      </c>
    </row>
    <row r="2180" spans="8:13" ht="15.75" customHeight="1">
      <c r="H2180" s="37">
        <v>43369</v>
      </c>
      <c r="I2180" s="6" t="s">
        <v>160</v>
      </c>
      <c r="J2180" s="6" t="s">
        <v>238</v>
      </c>
      <c r="K2180" s="6">
        <v>2</v>
      </c>
      <c r="L2180" s="6">
        <v>21.88</v>
      </c>
      <c r="M2180" s="31" t="str">
        <f t="shared" si="33"/>
        <v>Small</v>
      </c>
    </row>
    <row r="2181" spans="8:13" ht="15.75" customHeight="1">
      <c r="H2181" s="37">
        <v>43191</v>
      </c>
      <c r="I2181" s="6" t="s">
        <v>135</v>
      </c>
      <c r="J2181" s="6" t="s">
        <v>156</v>
      </c>
      <c r="K2181" s="6">
        <v>3</v>
      </c>
      <c r="L2181" s="6">
        <v>39.06</v>
      </c>
      <c r="M2181" s="31" t="str">
        <f t="shared" si="33"/>
        <v>Small</v>
      </c>
    </row>
    <row r="2182" spans="8:13" ht="15.75" customHeight="1">
      <c r="H2182" s="37">
        <v>43180</v>
      </c>
      <c r="I2182" s="6" t="s">
        <v>168</v>
      </c>
      <c r="J2182" s="6" t="s">
        <v>156</v>
      </c>
      <c r="K2182" s="6">
        <v>1</v>
      </c>
      <c r="L2182" s="6">
        <v>10.37</v>
      </c>
      <c r="M2182" s="31" t="str">
        <f t="shared" si="33"/>
        <v>Small</v>
      </c>
    </row>
    <row r="2183" spans="8:13" ht="15.75" customHeight="1">
      <c r="H2183" s="37">
        <v>43372</v>
      </c>
      <c r="I2183" s="6" t="s">
        <v>190</v>
      </c>
      <c r="J2183" s="6" t="s">
        <v>184</v>
      </c>
      <c r="K2183" s="6">
        <v>2</v>
      </c>
      <c r="L2183" s="6">
        <v>26.16</v>
      </c>
      <c r="M2183" s="31" t="str">
        <f t="shared" si="33"/>
        <v>Small</v>
      </c>
    </row>
    <row r="2184" spans="8:13" ht="15.75" customHeight="1">
      <c r="H2184" s="37">
        <v>43277</v>
      </c>
      <c r="I2184" s="6" t="s">
        <v>218</v>
      </c>
      <c r="J2184" s="6" t="s">
        <v>230</v>
      </c>
      <c r="K2184" s="6">
        <v>2</v>
      </c>
      <c r="L2184" s="6">
        <v>31.84</v>
      </c>
      <c r="M2184" s="31" t="str">
        <f t="shared" ref="M2184:M2247" si="34">IF(L2184&gt;250,"Large","Small")</f>
        <v>Small</v>
      </c>
    </row>
    <row r="2185" spans="8:13" ht="15.75" customHeight="1">
      <c r="H2185" s="37">
        <v>43184</v>
      </c>
      <c r="I2185" s="6" t="s">
        <v>158</v>
      </c>
      <c r="J2185" s="6" t="s">
        <v>217</v>
      </c>
      <c r="K2185" s="6">
        <v>1</v>
      </c>
      <c r="L2185" s="6">
        <v>14.55</v>
      </c>
      <c r="M2185" s="31" t="str">
        <f t="shared" si="34"/>
        <v>Small</v>
      </c>
    </row>
    <row r="2186" spans="8:13" ht="15.75" customHeight="1">
      <c r="H2186" s="37">
        <v>43412</v>
      </c>
      <c r="I2186" s="6" t="s">
        <v>160</v>
      </c>
      <c r="J2186" s="6" t="s">
        <v>192</v>
      </c>
      <c r="K2186" s="6">
        <v>2</v>
      </c>
      <c r="L2186" s="6">
        <v>24.14</v>
      </c>
      <c r="M2186" s="31" t="str">
        <f t="shared" si="34"/>
        <v>Small</v>
      </c>
    </row>
    <row r="2187" spans="8:13" ht="15.75" customHeight="1">
      <c r="H2187" s="37">
        <v>43434</v>
      </c>
      <c r="I2187" s="6" t="s">
        <v>160</v>
      </c>
      <c r="J2187" s="6" t="s">
        <v>156</v>
      </c>
      <c r="K2187" s="6">
        <v>63</v>
      </c>
      <c r="L2187" s="6">
        <v>407.22</v>
      </c>
      <c r="M2187" s="31" t="str">
        <f t="shared" si="34"/>
        <v>Large</v>
      </c>
    </row>
    <row r="2188" spans="8:13" ht="15.75" customHeight="1">
      <c r="H2188" s="37">
        <v>43135</v>
      </c>
      <c r="I2188" s="6" t="s">
        <v>141</v>
      </c>
      <c r="J2188" s="6" t="s">
        <v>229</v>
      </c>
      <c r="K2188" s="6">
        <v>19</v>
      </c>
      <c r="L2188" s="6">
        <v>179.21</v>
      </c>
      <c r="M2188" s="31" t="str">
        <f t="shared" si="34"/>
        <v>Small</v>
      </c>
    </row>
    <row r="2189" spans="8:13" ht="15.75" customHeight="1">
      <c r="H2189" s="37">
        <v>43224</v>
      </c>
      <c r="I2189" s="6" t="s">
        <v>171</v>
      </c>
      <c r="J2189" s="6" t="s">
        <v>156</v>
      </c>
      <c r="K2189" s="6">
        <v>57</v>
      </c>
      <c r="L2189" s="6">
        <v>454.36</v>
      </c>
      <c r="M2189" s="31" t="str">
        <f t="shared" si="34"/>
        <v>Large</v>
      </c>
    </row>
    <row r="2190" spans="8:13" ht="15.75" customHeight="1">
      <c r="H2190" s="37">
        <v>43159</v>
      </c>
      <c r="I2190" s="6" t="s">
        <v>200</v>
      </c>
      <c r="J2190" s="6" t="s">
        <v>226</v>
      </c>
      <c r="K2190" s="6">
        <v>1</v>
      </c>
      <c r="L2190" s="6">
        <v>19.29</v>
      </c>
      <c r="M2190" s="31" t="str">
        <f t="shared" si="34"/>
        <v>Small</v>
      </c>
    </row>
    <row r="2191" spans="8:13" ht="15.75" customHeight="1">
      <c r="H2191" s="37">
        <v>43319</v>
      </c>
      <c r="I2191" s="6" t="s">
        <v>141</v>
      </c>
      <c r="J2191" s="6" t="s">
        <v>195</v>
      </c>
      <c r="K2191" s="6">
        <v>2</v>
      </c>
      <c r="L2191" s="6">
        <v>21.4</v>
      </c>
      <c r="M2191" s="31" t="str">
        <f t="shared" si="34"/>
        <v>Small</v>
      </c>
    </row>
    <row r="2192" spans="8:13" ht="15.75" customHeight="1">
      <c r="H2192" s="37">
        <v>43427</v>
      </c>
      <c r="I2192" s="6" t="s">
        <v>163</v>
      </c>
      <c r="J2192" s="6" t="s">
        <v>180</v>
      </c>
      <c r="K2192" s="6">
        <v>3</v>
      </c>
      <c r="L2192" s="6">
        <v>46.05</v>
      </c>
      <c r="M2192" s="31" t="str">
        <f t="shared" si="34"/>
        <v>Small</v>
      </c>
    </row>
    <row r="2193" spans="8:13" ht="15.75" customHeight="1">
      <c r="H2193" s="37">
        <v>43212</v>
      </c>
      <c r="I2193" s="6" t="s">
        <v>141</v>
      </c>
      <c r="J2193" s="6" t="s">
        <v>184</v>
      </c>
      <c r="K2193" s="6">
        <v>2</v>
      </c>
      <c r="L2193" s="6">
        <v>23.06</v>
      </c>
      <c r="M2193" s="31" t="str">
        <f t="shared" si="34"/>
        <v>Small</v>
      </c>
    </row>
    <row r="2194" spans="8:13" ht="15.75" customHeight="1">
      <c r="H2194" s="37">
        <v>43365</v>
      </c>
      <c r="I2194" s="6" t="s">
        <v>141</v>
      </c>
      <c r="J2194" s="6" t="s">
        <v>156</v>
      </c>
      <c r="K2194" s="6">
        <v>1</v>
      </c>
      <c r="L2194" s="6">
        <v>14.81</v>
      </c>
      <c r="M2194" s="31" t="str">
        <f t="shared" si="34"/>
        <v>Small</v>
      </c>
    </row>
    <row r="2195" spans="8:13" ht="15.75" customHeight="1">
      <c r="H2195" s="37">
        <v>43289</v>
      </c>
      <c r="I2195" s="6" t="s">
        <v>175</v>
      </c>
      <c r="J2195" s="6" t="s">
        <v>235</v>
      </c>
      <c r="K2195" s="6">
        <v>1</v>
      </c>
      <c r="L2195" s="6">
        <v>14.58</v>
      </c>
      <c r="M2195" s="31" t="str">
        <f t="shared" si="34"/>
        <v>Small</v>
      </c>
    </row>
    <row r="2196" spans="8:13" ht="15.75" customHeight="1">
      <c r="H2196" s="37">
        <v>43449</v>
      </c>
      <c r="I2196" s="6" t="s">
        <v>158</v>
      </c>
      <c r="J2196" s="6" t="s">
        <v>185</v>
      </c>
      <c r="K2196" s="6">
        <v>39</v>
      </c>
      <c r="L2196" s="6">
        <v>429.73</v>
      </c>
      <c r="M2196" s="31" t="str">
        <f t="shared" si="34"/>
        <v>Large</v>
      </c>
    </row>
    <row r="2197" spans="8:13" ht="15.75" customHeight="1">
      <c r="H2197" s="37">
        <v>43376</v>
      </c>
      <c r="I2197" s="6" t="s">
        <v>175</v>
      </c>
      <c r="J2197" s="6" t="s">
        <v>156</v>
      </c>
      <c r="K2197" s="6">
        <v>48</v>
      </c>
      <c r="L2197" s="6">
        <v>272.88</v>
      </c>
      <c r="M2197" s="31" t="str">
        <f t="shared" si="34"/>
        <v>Large</v>
      </c>
    </row>
    <row r="2198" spans="8:13" ht="15.75" customHeight="1">
      <c r="H2198" s="37">
        <v>43232</v>
      </c>
      <c r="I2198" s="6" t="s">
        <v>218</v>
      </c>
      <c r="J2198" s="6" t="s">
        <v>222</v>
      </c>
      <c r="K2198" s="6">
        <v>2</v>
      </c>
      <c r="L2198" s="6">
        <v>20.94</v>
      </c>
      <c r="M2198" s="31" t="str">
        <f t="shared" si="34"/>
        <v>Small</v>
      </c>
    </row>
    <row r="2199" spans="8:13" ht="15.75" customHeight="1">
      <c r="H2199" s="37">
        <v>43173</v>
      </c>
      <c r="I2199" s="6" t="s">
        <v>135</v>
      </c>
      <c r="J2199" s="6" t="s">
        <v>156</v>
      </c>
      <c r="K2199" s="6">
        <v>2</v>
      </c>
      <c r="L2199" s="6">
        <v>31.14</v>
      </c>
      <c r="M2199" s="31" t="str">
        <f t="shared" si="34"/>
        <v>Small</v>
      </c>
    </row>
    <row r="2200" spans="8:13" ht="15.75" customHeight="1">
      <c r="H2200" s="37">
        <v>43145</v>
      </c>
      <c r="I2200" s="6" t="s">
        <v>158</v>
      </c>
      <c r="J2200" s="6" t="s">
        <v>185</v>
      </c>
      <c r="K2200" s="6">
        <v>3</v>
      </c>
      <c r="L2200" s="6">
        <v>31.11</v>
      </c>
      <c r="M2200" s="31" t="str">
        <f t="shared" si="34"/>
        <v>Small</v>
      </c>
    </row>
    <row r="2201" spans="8:13" ht="15.75" customHeight="1">
      <c r="H2201" s="37">
        <v>43415</v>
      </c>
      <c r="I2201" s="6" t="s">
        <v>198</v>
      </c>
      <c r="J2201" s="6" t="s">
        <v>208</v>
      </c>
      <c r="K2201" s="6">
        <v>1</v>
      </c>
      <c r="L2201" s="6">
        <v>19.43</v>
      </c>
      <c r="M2201" s="31" t="str">
        <f t="shared" si="34"/>
        <v>Small</v>
      </c>
    </row>
    <row r="2202" spans="8:13" ht="15.75" customHeight="1">
      <c r="H2202" s="37">
        <v>43458</v>
      </c>
      <c r="I2202" s="6" t="s">
        <v>135</v>
      </c>
      <c r="J2202" s="6" t="s">
        <v>180</v>
      </c>
      <c r="K2202" s="6">
        <v>2</v>
      </c>
      <c r="L2202" s="6">
        <v>24.24</v>
      </c>
      <c r="M2202" s="31" t="str">
        <f t="shared" si="34"/>
        <v>Small</v>
      </c>
    </row>
    <row r="2203" spans="8:13" ht="15.75" customHeight="1">
      <c r="H2203" s="37">
        <v>43461</v>
      </c>
      <c r="I2203" s="6" t="s">
        <v>218</v>
      </c>
      <c r="J2203" s="6" t="s">
        <v>156</v>
      </c>
      <c r="K2203" s="6">
        <v>1</v>
      </c>
      <c r="L2203" s="6">
        <v>19.97</v>
      </c>
      <c r="M2203" s="31" t="str">
        <f t="shared" si="34"/>
        <v>Small</v>
      </c>
    </row>
    <row r="2204" spans="8:13" ht="15.75" customHeight="1">
      <c r="H2204" s="37">
        <v>43430</v>
      </c>
      <c r="I2204" s="6" t="s">
        <v>224</v>
      </c>
      <c r="J2204" s="6" t="s">
        <v>156</v>
      </c>
      <c r="K2204" s="6">
        <v>2</v>
      </c>
      <c r="L2204" s="6">
        <v>25</v>
      </c>
      <c r="M2204" s="31" t="str">
        <f t="shared" si="34"/>
        <v>Small</v>
      </c>
    </row>
    <row r="2205" spans="8:13" ht="15.75" customHeight="1">
      <c r="H2205" s="37">
        <v>43140</v>
      </c>
      <c r="I2205" s="6" t="s">
        <v>165</v>
      </c>
      <c r="J2205" s="6" t="s">
        <v>215</v>
      </c>
      <c r="K2205" s="6">
        <v>12</v>
      </c>
      <c r="L2205" s="6">
        <v>155.94999999999999</v>
      </c>
      <c r="M2205" s="31" t="str">
        <f t="shared" si="34"/>
        <v>Small</v>
      </c>
    </row>
    <row r="2206" spans="8:13" ht="15.75" customHeight="1">
      <c r="H2206" s="37">
        <v>43384</v>
      </c>
      <c r="I2206" s="6" t="s">
        <v>127</v>
      </c>
      <c r="J2206" s="6" t="s">
        <v>227</v>
      </c>
      <c r="K2206" s="6">
        <v>2</v>
      </c>
      <c r="L2206" s="6">
        <v>29.74</v>
      </c>
      <c r="M2206" s="31" t="str">
        <f t="shared" si="34"/>
        <v>Small</v>
      </c>
    </row>
    <row r="2207" spans="8:13" ht="15.75" customHeight="1">
      <c r="H2207" s="37">
        <v>43433</v>
      </c>
      <c r="I2207" s="6" t="s">
        <v>160</v>
      </c>
      <c r="J2207" s="6" t="s">
        <v>237</v>
      </c>
      <c r="K2207" s="6">
        <v>4</v>
      </c>
      <c r="L2207" s="6">
        <v>65.84</v>
      </c>
      <c r="M2207" s="31" t="str">
        <f t="shared" si="34"/>
        <v>Small</v>
      </c>
    </row>
    <row r="2208" spans="8:13" ht="15.75" customHeight="1">
      <c r="H2208" s="37">
        <v>43218</v>
      </c>
      <c r="I2208" s="6" t="s">
        <v>168</v>
      </c>
      <c r="J2208" s="6" t="s">
        <v>209</v>
      </c>
      <c r="K2208" s="6">
        <v>36</v>
      </c>
      <c r="L2208" s="6">
        <v>240.62</v>
      </c>
      <c r="M2208" s="31" t="str">
        <f t="shared" si="34"/>
        <v>Small</v>
      </c>
    </row>
    <row r="2209" spans="8:13" ht="15.75" customHeight="1">
      <c r="H2209" s="37">
        <v>43275</v>
      </c>
      <c r="I2209" s="6" t="s">
        <v>135</v>
      </c>
      <c r="J2209" s="6" t="s">
        <v>194</v>
      </c>
      <c r="K2209" s="6">
        <v>2</v>
      </c>
      <c r="L2209" s="6">
        <v>23.74</v>
      </c>
      <c r="M2209" s="31" t="str">
        <f t="shared" si="34"/>
        <v>Small</v>
      </c>
    </row>
    <row r="2210" spans="8:13" ht="15.75" customHeight="1">
      <c r="H2210" s="37">
        <v>43444</v>
      </c>
      <c r="I2210" s="6" t="s">
        <v>168</v>
      </c>
      <c r="J2210" s="6" t="s">
        <v>167</v>
      </c>
      <c r="K2210" s="6">
        <v>1</v>
      </c>
      <c r="L2210" s="6">
        <v>11.55</v>
      </c>
      <c r="M2210" s="31" t="str">
        <f t="shared" si="34"/>
        <v>Small</v>
      </c>
    </row>
    <row r="2211" spans="8:13" ht="15.75" customHeight="1">
      <c r="H2211" s="37">
        <v>43243</v>
      </c>
      <c r="I2211" s="6" t="s">
        <v>163</v>
      </c>
      <c r="J2211" s="6" t="s">
        <v>215</v>
      </c>
      <c r="K2211" s="6">
        <v>3</v>
      </c>
      <c r="L2211" s="6">
        <v>44.52</v>
      </c>
      <c r="M2211" s="31" t="str">
        <f t="shared" si="34"/>
        <v>Small</v>
      </c>
    </row>
    <row r="2212" spans="8:13" ht="15.75" customHeight="1">
      <c r="H2212" s="37">
        <v>43336</v>
      </c>
      <c r="I2212" s="6" t="s">
        <v>168</v>
      </c>
      <c r="J2212" s="6" t="s">
        <v>156</v>
      </c>
      <c r="K2212" s="6">
        <v>2</v>
      </c>
      <c r="L2212" s="6">
        <v>36.08</v>
      </c>
      <c r="M2212" s="31" t="str">
        <f t="shared" si="34"/>
        <v>Small</v>
      </c>
    </row>
    <row r="2213" spans="8:13" ht="15.75" customHeight="1">
      <c r="H2213" s="37">
        <v>43435</v>
      </c>
      <c r="I2213" s="6" t="s">
        <v>201</v>
      </c>
      <c r="J2213" s="6" t="s">
        <v>240</v>
      </c>
      <c r="K2213" s="6">
        <v>1</v>
      </c>
      <c r="L2213" s="6">
        <v>17.91</v>
      </c>
      <c r="M2213" s="31" t="str">
        <f t="shared" si="34"/>
        <v>Small</v>
      </c>
    </row>
    <row r="2214" spans="8:13" ht="15.75" customHeight="1">
      <c r="H2214" s="37">
        <v>43380</v>
      </c>
      <c r="I2214" s="6" t="s">
        <v>163</v>
      </c>
      <c r="J2214" s="6" t="s">
        <v>187</v>
      </c>
      <c r="K2214" s="6">
        <v>48</v>
      </c>
      <c r="L2214" s="6">
        <v>289.2</v>
      </c>
      <c r="M2214" s="31" t="str">
        <f t="shared" si="34"/>
        <v>Large</v>
      </c>
    </row>
    <row r="2215" spans="8:13" ht="15.75" customHeight="1">
      <c r="H2215" s="37">
        <v>43325</v>
      </c>
      <c r="I2215" s="6" t="s">
        <v>141</v>
      </c>
      <c r="J2215" s="6" t="s">
        <v>156</v>
      </c>
      <c r="K2215" s="6">
        <v>1</v>
      </c>
      <c r="L2215" s="6">
        <v>19.89</v>
      </c>
      <c r="M2215" s="31" t="str">
        <f t="shared" si="34"/>
        <v>Small</v>
      </c>
    </row>
    <row r="2216" spans="8:13" ht="15.75" customHeight="1">
      <c r="H2216" s="37">
        <v>43456</v>
      </c>
      <c r="I2216" s="6" t="s">
        <v>171</v>
      </c>
      <c r="J2216" s="6" t="s">
        <v>174</v>
      </c>
      <c r="K2216" s="6">
        <v>2</v>
      </c>
      <c r="L2216" s="6">
        <v>35.06</v>
      </c>
      <c r="M2216" s="31" t="str">
        <f t="shared" si="34"/>
        <v>Small</v>
      </c>
    </row>
    <row r="2217" spans="8:13" ht="15.75" customHeight="1">
      <c r="H2217" s="37">
        <v>43384</v>
      </c>
      <c r="I2217" s="6" t="s">
        <v>177</v>
      </c>
      <c r="J2217" s="6" t="s">
        <v>229</v>
      </c>
      <c r="K2217" s="6">
        <v>3</v>
      </c>
      <c r="L2217" s="6">
        <v>60</v>
      </c>
      <c r="M2217" s="31" t="str">
        <f t="shared" si="34"/>
        <v>Small</v>
      </c>
    </row>
    <row r="2218" spans="8:13" ht="15.75" customHeight="1">
      <c r="H2218" s="37">
        <v>43421</v>
      </c>
      <c r="I2218" s="6" t="s">
        <v>175</v>
      </c>
      <c r="J2218" s="6" t="s">
        <v>180</v>
      </c>
      <c r="K2218" s="6">
        <v>1</v>
      </c>
      <c r="L2218" s="6">
        <v>15.64</v>
      </c>
      <c r="M2218" s="31" t="str">
        <f t="shared" si="34"/>
        <v>Small</v>
      </c>
    </row>
    <row r="2219" spans="8:13" ht="15.75" customHeight="1">
      <c r="H2219" s="37">
        <v>43286</v>
      </c>
      <c r="I2219" s="6" t="s">
        <v>190</v>
      </c>
      <c r="J2219" s="6" t="s">
        <v>194</v>
      </c>
      <c r="K2219" s="6">
        <v>2</v>
      </c>
      <c r="L2219" s="6">
        <v>21.66</v>
      </c>
      <c r="M2219" s="31" t="str">
        <f t="shared" si="34"/>
        <v>Small</v>
      </c>
    </row>
    <row r="2220" spans="8:13" ht="15.75" customHeight="1">
      <c r="H2220" s="37">
        <v>43146</v>
      </c>
      <c r="I2220" s="6" t="s">
        <v>201</v>
      </c>
      <c r="J2220" s="6" t="s">
        <v>159</v>
      </c>
      <c r="K2220" s="6">
        <v>3</v>
      </c>
      <c r="L2220" s="6">
        <v>31.29</v>
      </c>
      <c r="M2220" s="31" t="str">
        <f t="shared" si="34"/>
        <v>Small</v>
      </c>
    </row>
    <row r="2221" spans="8:13" ht="15.75" customHeight="1">
      <c r="H2221" s="37">
        <v>43228</v>
      </c>
      <c r="I2221" s="6" t="s">
        <v>168</v>
      </c>
      <c r="J2221" s="6" t="s">
        <v>194</v>
      </c>
      <c r="K2221" s="6">
        <v>3</v>
      </c>
      <c r="L2221" s="6">
        <v>46.95</v>
      </c>
      <c r="M2221" s="31" t="str">
        <f t="shared" si="34"/>
        <v>Small</v>
      </c>
    </row>
    <row r="2222" spans="8:13" ht="15.75" customHeight="1">
      <c r="H2222" s="37">
        <v>43155</v>
      </c>
      <c r="I2222" s="6" t="s">
        <v>163</v>
      </c>
      <c r="J2222" s="6" t="s">
        <v>184</v>
      </c>
      <c r="K2222" s="6">
        <v>1</v>
      </c>
      <c r="L2222" s="6">
        <v>19.41</v>
      </c>
      <c r="M2222" s="31" t="str">
        <f t="shared" si="34"/>
        <v>Small</v>
      </c>
    </row>
    <row r="2223" spans="8:13" ht="15.75" customHeight="1">
      <c r="H2223" s="37">
        <v>43377</v>
      </c>
      <c r="I2223" s="6" t="s">
        <v>158</v>
      </c>
      <c r="J2223" s="6" t="s">
        <v>156</v>
      </c>
      <c r="K2223" s="6">
        <v>3</v>
      </c>
      <c r="L2223" s="6">
        <v>44.25</v>
      </c>
      <c r="M2223" s="31" t="str">
        <f t="shared" si="34"/>
        <v>Small</v>
      </c>
    </row>
    <row r="2224" spans="8:13" ht="15.75" customHeight="1">
      <c r="H2224" s="37">
        <v>43177</v>
      </c>
      <c r="I2224" s="6" t="s">
        <v>135</v>
      </c>
      <c r="J2224" s="6" t="s">
        <v>156</v>
      </c>
      <c r="K2224" s="6">
        <v>4</v>
      </c>
      <c r="L2224" s="6">
        <v>78.16</v>
      </c>
      <c r="M2224" s="31" t="str">
        <f t="shared" si="34"/>
        <v>Small</v>
      </c>
    </row>
    <row r="2225" spans="8:13" ht="15.75" customHeight="1">
      <c r="H2225" s="37">
        <v>43277</v>
      </c>
      <c r="I2225" s="6" t="s">
        <v>224</v>
      </c>
      <c r="J2225" s="6" t="s">
        <v>226</v>
      </c>
      <c r="K2225" s="6">
        <v>2</v>
      </c>
      <c r="L2225" s="6">
        <v>27.36</v>
      </c>
      <c r="M2225" s="31" t="str">
        <f t="shared" si="34"/>
        <v>Small</v>
      </c>
    </row>
    <row r="2226" spans="8:13" ht="15.75" customHeight="1">
      <c r="H2226" s="37">
        <v>43418</v>
      </c>
      <c r="I2226" s="6" t="s">
        <v>141</v>
      </c>
      <c r="J2226" s="6" t="s">
        <v>211</v>
      </c>
      <c r="K2226" s="6">
        <v>1</v>
      </c>
      <c r="L2226" s="6">
        <v>15.92</v>
      </c>
      <c r="M2226" s="31" t="str">
        <f t="shared" si="34"/>
        <v>Small</v>
      </c>
    </row>
    <row r="2227" spans="8:13" ht="15.75" customHeight="1">
      <c r="H2227" s="37">
        <v>43231</v>
      </c>
      <c r="I2227" s="6" t="s">
        <v>141</v>
      </c>
      <c r="J2227" s="6" t="s">
        <v>199</v>
      </c>
      <c r="K2227" s="6">
        <v>4</v>
      </c>
      <c r="L2227" s="6">
        <v>64.44</v>
      </c>
      <c r="M2227" s="31" t="str">
        <f t="shared" si="34"/>
        <v>Small</v>
      </c>
    </row>
    <row r="2228" spans="8:13" ht="15.75" customHeight="1">
      <c r="H2228" s="37">
        <v>43111</v>
      </c>
      <c r="I2228" s="6" t="s">
        <v>158</v>
      </c>
      <c r="J2228" s="6" t="s">
        <v>185</v>
      </c>
      <c r="K2228" s="6">
        <v>1</v>
      </c>
      <c r="L2228" s="6">
        <v>13.2</v>
      </c>
      <c r="M2228" s="31" t="str">
        <f t="shared" si="34"/>
        <v>Small</v>
      </c>
    </row>
    <row r="2229" spans="8:13" ht="15.75" customHeight="1">
      <c r="H2229" s="37">
        <v>43269</v>
      </c>
      <c r="I2229" s="6" t="s">
        <v>168</v>
      </c>
      <c r="J2229" s="6" t="s">
        <v>184</v>
      </c>
      <c r="K2229" s="6">
        <v>1</v>
      </c>
      <c r="L2229" s="6">
        <v>14.15</v>
      </c>
      <c r="M2229" s="31" t="str">
        <f t="shared" si="34"/>
        <v>Small</v>
      </c>
    </row>
    <row r="2230" spans="8:13" ht="15.75" customHeight="1">
      <c r="H2230" s="37">
        <v>43425</v>
      </c>
      <c r="I2230" s="6" t="s">
        <v>158</v>
      </c>
      <c r="J2230" s="6" t="s">
        <v>170</v>
      </c>
      <c r="K2230" s="6">
        <v>2</v>
      </c>
      <c r="L2230" s="6">
        <v>35.340000000000003</v>
      </c>
      <c r="M2230" s="31" t="str">
        <f t="shared" si="34"/>
        <v>Small</v>
      </c>
    </row>
    <row r="2231" spans="8:13" ht="15.75" customHeight="1">
      <c r="H2231" s="37">
        <v>43464</v>
      </c>
      <c r="I2231" s="6" t="s">
        <v>171</v>
      </c>
      <c r="J2231" s="6" t="s">
        <v>156</v>
      </c>
      <c r="K2231" s="6">
        <v>2</v>
      </c>
      <c r="L2231" s="6">
        <v>22.66</v>
      </c>
      <c r="M2231" s="31" t="str">
        <f t="shared" si="34"/>
        <v>Small</v>
      </c>
    </row>
    <row r="2232" spans="8:13" ht="15.75" customHeight="1">
      <c r="H2232" s="37">
        <v>43438</v>
      </c>
      <c r="I2232" s="6" t="s">
        <v>198</v>
      </c>
      <c r="J2232" s="6" t="s">
        <v>167</v>
      </c>
      <c r="K2232" s="6">
        <v>2</v>
      </c>
      <c r="L2232" s="6">
        <v>35.72</v>
      </c>
      <c r="M2232" s="31" t="str">
        <f t="shared" si="34"/>
        <v>Small</v>
      </c>
    </row>
    <row r="2233" spans="8:13" ht="15.75" customHeight="1">
      <c r="H2233" s="37">
        <v>43408</v>
      </c>
      <c r="I2233" s="6" t="s">
        <v>160</v>
      </c>
      <c r="J2233" s="6" t="s">
        <v>209</v>
      </c>
      <c r="K2233" s="6">
        <v>48</v>
      </c>
      <c r="L2233" s="6">
        <v>442.32</v>
      </c>
      <c r="M2233" s="31" t="str">
        <f t="shared" si="34"/>
        <v>Large</v>
      </c>
    </row>
    <row r="2234" spans="8:13" ht="15.75" customHeight="1">
      <c r="H2234" s="37">
        <v>43375</v>
      </c>
      <c r="I2234" s="6" t="s">
        <v>155</v>
      </c>
      <c r="J2234" s="6" t="s">
        <v>181</v>
      </c>
      <c r="K2234" s="6">
        <v>2</v>
      </c>
      <c r="L2234" s="6">
        <v>24.4</v>
      </c>
      <c r="M2234" s="31" t="str">
        <f t="shared" si="34"/>
        <v>Small</v>
      </c>
    </row>
    <row r="2235" spans="8:13" ht="15.75" customHeight="1">
      <c r="H2235" s="37">
        <v>43428</v>
      </c>
      <c r="I2235" s="6" t="s">
        <v>190</v>
      </c>
      <c r="J2235" s="6" t="s">
        <v>208</v>
      </c>
      <c r="K2235" s="6">
        <v>3</v>
      </c>
      <c r="L2235" s="6">
        <v>34.89</v>
      </c>
      <c r="M2235" s="31" t="str">
        <f t="shared" si="34"/>
        <v>Small</v>
      </c>
    </row>
    <row r="2236" spans="8:13" ht="15.75" customHeight="1">
      <c r="H2236" s="37">
        <v>43191</v>
      </c>
      <c r="I2236" s="6" t="s">
        <v>171</v>
      </c>
      <c r="J2236" s="6" t="s">
        <v>156</v>
      </c>
      <c r="K2236" s="6">
        <v>51</v>
      </c>
      <c r="L2236" s="6">
        <v>372.47</v>
      </c>
      <c r="M2236" s="31" t="str">
        <f t="shared" si="34"/>
        <v>Large</v>
      </c>
    </row>
    <row r="2237" spans="8:13" ht="15.75" customHeight="1">
      <c r="H2237" s="37">
        <v>43448</v>
      </c>
      <c r="I2237" s="6" t="s">
        <v>158</v>
      </c>
      <c r="J2237" s="6" t="s">
        <v>156</v>
      </c>
      <c r="K2237" s="6">
        <v>3</v>
      </c>
      <c r="L2237" s="6">
        <v>46.47</v>
      </c>
      <c r="M2237" s="31" t="str">
        <f t="shared" si="34"/>
        <v>Small</v>
      </c>
    </row>
    <row r="2238" spans="8:13" ht="15.75" customHeight="1">
      <c r="H2238" s="37">
        <v>43408</v>
      </c>
      <c r="I2238" s="6" t="s">
        <v>171</v>
      </c>
      <c r="J2238" s="6" t="s">
        <v>156</v>
      </c>
      <c r="K2238" s="6">
        <v>4</v>
      </c>
      <c r="L2238" s="6">
        <v>60.88</v>
      </c>
      <c r="M2238" s="31" t="str">
        <f t="shared" si="34"/>
        <v>Small</v>
      </c>
    </row>
    <row r="2239" spans="8:13" ht="15.75" customHeight="1">
      <c r="H2239" s="37">
        <v>43433</v>
      </c>
      <c r="I2239" s="6" t="s">
        <v>223</v>
      </c>
      <c r="J2239" s="6" t="s">
        <v>214</v>
      </c>
      <c r="K2239" s="6">
        <v>1</v>
      </c>
      <c r="L2239" s="6">
        <v>12.18</v>
      </c>
      <c r="M2239" s="31" t="str">
        <f t="shared" si="34"/>
        <v>Small</v>
      </c>
    </row>
    <row r="2240" spans="8:13" ht="15.75" customHeight="1">
      <c r="H2240" s="37">
        <v>43416</v>
      </c>
      <c r="I2240" s="6" t="s">
        <v>141</v>
      </c>
      <c r="J2240" s="6" t="s">
        <v>185</v>
      </c>
      <c r="K2240" s="6">
        <v>1</v>
      </c>
      <c r="L2240" s="6">
        <v>11.14</v>
      </c>
      <c r="M2240" s="31" t="str">
        <f t="shared" si="34"/>
        <v>Small</v>
      </c>
    </row>
    <row r="2241" spans="8:13" ht="15.75" customHeight="1">
      <c r="H2241" s="37">
        <v>43222</v>
      </c>
      <c r="I2241" s="6" t="s">
        <v>135</v>
      </c>
      <c r="J2241" s="6" t="s">
        <v>156</v>
      </c>
      <c r="K2241" s="6">
        <v>4</v>
      </c>
      <c r="L2241" s="6">
        <v>70.64</v>
      </c>
      <c r="M2241" s="31" t="str">
        <f t="shared" si="34"/>
        <v>Small</v>
      </c>
    </row>
    <row r="2242" spans="8:13" ht="15.75" customHeight="1">
      <c r="H2242" s="37">
        <v>43273</v>
      </c>
      <c r="I2242" s="6" t="s">
        <v>163</v>
      </c>
      <c r="J2242" s="6" t="s">
        <v>156</v>
      </c>
      <c r="K2242" s="6">
        <v>1</v>
      </c>
      <c r="L2242" s="6">
        <v>14.95</v>
      </c>
      <c r="M2242" s="31" t="str">
        <f t="shared" si="34"/>
        <v>Small</v>
      </c>
    </row>
    <row r="2243" spans="8:13" ht="15.75" customHeight="1">
      <c r="H2243" s="37">
        <v>43130</v>
      </c>
      <c r="I2243" s="6" t="s">
        <v>198</v>
      </c>
      <c r="J2243" s="6" t="s">
        <v>199</v>
      </c>
      <c r="K2243" s="6">
        <v>4</v>
      </c>
      <c r="L2243" s="6">
        <v>63.32</v>
      </c>
      <c r="M2243" s="31" t="str">
        <f t="shared" si="34"/>
        <v>Small</v>
      </c>
    </row>
    <row r="2244" spans="8:13" ht="15.75" customHeight="1">
      <c r="H2244" s="37">
        <v>43454</v>
      </c>
      <c r="I2244" s="6" t="s">
        <v>158</v>
      </c>
      <c r="J2244" s="6" t="s">
        <v>239</v>
      </c>
      <c r="K2244" s="6">
        <v>30</v>
      </c>
      <c r="L2244" s="6">
        <v>291.33999999999997</v>
      </c>
      <c r="M2244" s="31" t="str">
        <f t="shared" si="34"/>
        <v>Large</v>
      </c>
    </row>
    <row r="2245" spans="8:13" ht="15.75" customHeight="1">
      <c r="H2245" s="37">
        <v>43340</v>
      </c>
      <c r="I2245" s="6" t="s">
        <v>135</v>
      </c>
      <c r="J2245" s="6" t="s">
        <v>215</v>
      </c>
      <c r="K2245" s="6">
        <v>2</v>
      </c>
      <c r="L2245" s="6">
        <v>21.96</v>
      </c>
      <c r="M2245" s="31" t="str">
        <f t="shared" si="34"/>
        <v>Small</v>
      </c>
    </row>
    <row r="2246" spans="8:13" ht="15.75" customHeight="1">
      <c r="H2246" s="37">
        <v>43116</v>
      </c>
      <c r="I2246" s="6" t="s">
        <v>163</v>
      </c>
      <c r="J2246" s="6" t="s">
        <v>156</v>
      </c>
      <c r="K2246" s="6">
        <v>4</v>
      </c>
      <c r="L2246" s="6">
        <v>73.56</v>
      </c>
      <c r="M2246" s="31" t="str">
        <f t="shared" si="34"/>
        <v>Small</v>
      </c>
    </row>
    <row r="2247" spans="8:13" ht="15.75" customHeight="1">
      <c r="H2247" s="37">
        <v>43336</v>
      </c>
      <c r="I2247" s="6" t="s">
        <v>135</v>
      </c>
      <c r="J2247" s="6" t="s">
        <v>180</v>
      </c>
      <c r="K2247" s="6">
        <v>3</v>
      </c>
      <c r="L2247" s="6">
        <v>40.049999999999997</v>
      </c>
      <c r="M2247" s="31" t="str">
        <f t="shared" si="34"/>
        <v>Small</v>
      </c>
    </row>
    <row r="2248" spans="8:13" ht="15.75" customHeight="1">
      <c r="H2248" s="37">
        <v>43256</v>
      </c>
      <c r="I2248" s="6" t="s">
        <v>160</v>
      </c>
      <c r="J2248" s="6" t="s">
        <v>219</v>
      </c>
      <c r="K2248" s="6">
        <v>2</v>
      </c>
      <c r="L2248" s="6">
        <v>30.2</v>
      </c>
      <c r="M2248" s="31" t="str">
        <f t="shared" ref="M2248:M2311" si="35">IF(L2248&gt;250,"Large","Small")</f>
        <v>Small</v>
      </c>
    </row>
    <row r="2249" spans="8:13" ht="15.75" customHeight="1">
      <c r="H2249" s="37">
        <v>43205</v>
      </c>
      <c r="I2249" s="6" t="s">
        <v>160</v>
      </c>
      <c r="J2249" s="6" t="s">
        <v>183</v>
      </c>
      <c r="K2249" s="6">
        <v>1</v>
      </c>
      <c r="L2249" s="6">
        <v>15.63</v>
      </c>
      <c r="M2249" s="31" t="str">
        <f t="shared" si="35"/>
        <v>Small</v>
      </c>
    </row>
    <row r="2250" spans="8:13" ht="15.75" customHeight="1">
      <c r="H2250" s="37">
        <v>43383</v>
      </c>
      <c r="I2250" s="6" t="s">
        <v>223</v>
      </c>
      <c r="J2250" s="6" t="s">
        <v>211</v>
      </c>
      <c r="K2250" s="6">
        <v>2</v>
      </c>
      <c r="L2250" s="6">
        <v>22</v>
      </c>
      <c r="M2250" s="31" t="str">
        <f t="shared" si="35"/>
        <v>Small</v>
      </c>
    </row>
    <row r="2251" spans="8:13" ht="15.75" customHeight="1">
      <c r="H2251" s="37">
        <v>43263</v>
      </c>
      <c r="I2251" s="6" t="s">
        <v>175</v>
      </c>
      <c r="J2251" s="6" t="s">
        <v>176</v>
      </c>
      <c r="K2251" s="6">
        <v>1</v>
      </c>
      <c r="L2251" s="6">
        <v>10.69</v>
      </c>
      <c r="M2251" s="31" t="str">
        <f t="shared" si="35"/>
        <v>Small</v>
      </c>
    </row>
    <row r="2252" spans="8:13" ht="15.75" customHeight="1">
      <c r="H2252" s="37">
        <v>43112</v>
      </c>
      <c r="I2252" s="6" t="s">
        <v>141</v>
      </c>
      <c r="J2252" s="6" t="s">
        <v>172</v>
      </c>
      <c r="K2252" s="6">
        <v>4</v>
      </c>
      <c r="L2252" s="6">
        <v>47</v>
      </c>
      <c r="M2252" s="31" t="str">
        <f t="shared" si="35"/>
        <v>Small</v>
      </c>
    </row>
    <row r="2253" spans="8:13" ht="15.75" customHeight="1">
      <c r="H2253" s="37">
        <v>43216</v>
      </c>
      <c r="I2253" s="6" t="s">
        <v>141</v>
      </c>
      <c r="J2253" s="6" t="s">
        <v>219</v>
      </c>
      <c r="K2253" s="6">
        <v>2</v>
      </c>
      <c r="L2253" s="6">
        <v>34.380000000000003</v>
      </c>
      <c r="M2253" s="31" t="str">
        <f t="shared" si="35"/>
        <v>Small</v>
      </c>
    </row>
    <row r="2254" spans="8:13" ht="15.75" customHeight="1">
      <c r="H2254" s="37">
        <v>43387</v>
      </c>
      <c r="I2254" s="6" t="s">
        <v>198</v>
      </c>
      <c r="J2254" s="6" t="s">
        <v>187</v>
      </c>
      <c r="K2254" s="6">
        <v>1</v>
      </c>
      <c r="L2254" s="6">
        <v>11.37</v>
      </c>
      <c r="M2254" s="31" t="str">
        <f t="shared" si="35"/>
        <v>Small</v>
      </c>
    </row>
    <row r="2255" spans="8:13" ht="15.75" customHeight="1">
      <c r="H2255" s="37">
        <v>43328</v>
      </c>
      <c r="I2255" s="6" t="s">
        <v>193</v>
      </c>
      <c r="J2255" s="6" t="s">
        <v>169</v>
      </c>
      <c r="K2255" s="6">
        <v>44</v>
      </c>
      <c r="L2255" s="6">
        <v>408.04</v>
      </c>
      <c r="M2255" s="31" t="str">
        <f t="shared" si="35"/>
        <v>Large</v>
      </c>
    </row>
    <row r="2256" spans="8:13" ht="15.75" customHeight="1">
      <c r="H2256" s="37">
        <v>43418</v>
      </c>
      <c r="I2256" s="6" t="s">
        <v>193</v>
      </c>
      <c r="J2256" s="6" t="s">
        <v>167</v>
      </c>
      <c r="K2256" s="6">
        <v>4</v>
      </c>
      <c r="L2256" s="6">
        <v>72.64</v>
      </c>
      <c r="M2256" s="31" t="str">
        <f t="shared" si="35"/>
        <v>Small</v>
      </c>
    </row>
    <row r="2257" spans="8:13" ht="15.75" customHeight="1">
      <c r="H2257" s="37">
        <v>43218</v>
      </c>
      <c r="I2257" s="6" t="s">
        <v>160</v>
      </c>
      <c r="J2257" s="6" t="s">
        <v>161</v>
      </c>
      <c r="K2257" s="6">
        <v>4</v>
      </c>
      <c r="L2257" s="6">
        <v>50.96</v>
      </c>
      <c r="M2257" s="31" t="str">
        <f t="shared" si="35"/>
        <v>Small</v>
      </c>
    </row>
    <row r="2258" spans="8:13" ht="15.75" customHeight="1">
      <c r="H2258" s="37">
        <v>43106</v>
      </c>
      <c r="I2258" s="6" t="s">
        <v>177</v>
      </c>
      <c r="J2258" s="6" t="s">
        <v>169</v>
      </c>
      <c r="K2258" s="6">
        <v>1</v>
      </c>
      <c r="L2258" s="6">
        <v>10.83</v>
      </c>
      <c r="M2258" s="31" t="str">
        <f t="shared" si="35"/>
        <v>Small</v>
      </c>
    </row>
    <row r="2259" spans="8:13" ht="15.75" customHeight="1">
      <c r="H2259" s="37">
        <v>43428</v>
      </c>
      <c r="I2259" s="6" t="s">
        <v>160</v>
      </c>
      <c r="J2259" s="6" t="s">
        <v>212</v>
      </c>
      <c r="K2259" s="6">
        <v>2</v>
      </c>
      <c r="L2259" s="6">
        <v>28.98</v>
      </c>
      <c r="M2259" s="31" t="str">
        <f t="shared" si="35"/>
        <v>Small</v>
      </c>
    </row>
    <row r="2260" spans="8:13" ht="15.75" customHeight="1">
      <c r="H2260" s="37">
        <v>43302</v>
      </c>
      <c r="I2260" s="6" t="s">
        <v>160</v>
      </c>
      <c r="J2260" s="6" t="s">
        <v>156</v>
      </c>
      <c r="K2260" s="6">
        <v>1</v>
      </c>
      <c r="L2260" s="6">
        <v>15.06</v>
      </c>
      <c r="M2260" s="31" t="str">
        <f t="shared" si="35"/>
        <v>Small</v>
      </c>
    </row>
    <row r="2261" spans="8:13" ht="15.75" customHeight="1">
      <c r="H2261" s="37">
        <v>43464</v>
      </c>
      <c r="I2261" s="6" t="s">
        <v>135</v>
      </c>
      <c r="J2261" s="6" t="s">
        <v>195</v>
      </c>
      <c r="K2261" s="6">
        <v>2</v>
      </c>
      <c r="L2261" s="6">
        <v>28.08</v>
      </c>
      <c r="M2261" s="31" t="str">
        <f t="shared" si="35"/>
        <v>Small</v>
      </c>
    </row>
    <row r="2262" spans="8:13" ht="15.75" customHeight="1">
      <c r="H2262" s="37">
        <v>43155</v>
      </c>
      <c r="I2262" s="6" t="s">
        <v>141</v>
      </c>
      <c r="J2262" s="6" t="s">
        <v>234</v>
      </c>
      <c r="K2262" s="6">
        <v>1</v>
      </c>
      <c r="L2262" s="6">
        <v>13.5</v>
      </c>
      <c r="M2262" s="31" t="str">
        <f t="shared" si="35"/>
        <v>Small</v>
      </c>
    </row>
    <row r="2263" spans="8:13" ht="15.75" customHeight="1">
      <c r="H2263" s="37">
        <v>43125</v>
      </c>
      <c r="I2263" s="6" t="s">
        <v>175</v>
      </c>
      <c r="J2263" s="6" t="s">
        <v>207</v>
      </c>
      <c r="K2263" s="6">
        <v>2</v>
      </c>
      <c r="L2263" s="6">
        <v>20.72</v>
      </c>
      <c r="M2263" s="31" t="str">
        <f t="shared" si="35"/>
        <v>Small</v>
      </c>
    </row>
    <row r="2264" spans="8:13" ht="15.75" customHeight="1">
      <c r="H2264" s="37">
        <v>43456</v>
      </c>
      <c r="I2264" s="6" t="s">
        <v>165</v>
      </c>
      <c r="J2264" s="6" t="s">
        <v>228</v>
      </c>
      <c r="K2264" s="6">
        <v>2</v>
      </c>
      <c r="L2264" s="6">
        <v>27.24</v>
      </c>
      <c r="M2264" s="31" t="str">
        <f t="shared" si="35"/>
        <v>Small</v>
      </c>
    </row>
    <row r="2265" spans="8:13" ht="15.75" customHeight="1">
      <c r="H2265" s="37">
        <v>43418</v>
      </c>
      <c r="I2265" s="6" t="s">
        <v>141</v>
      </c>
      <c r="J2265" s="6" t="s">
        <v>156</v>
      </c>
      <c r="K2265" s="6">
        <v>2</v>
      </c>
      <c r="L2265" s="6">
        <v>20.58</v>
      </c>
      <c r="M2265" s="31" t="str">
        <f t="shared" si="35"/>
        <v>Small</v>
      </c>
    </row>
    <row r="2266" spans="8:13" ht="15.75" customHeight="1">
      <c r="H2266" s="37">
        <v>43409</v>
      </c>
      <c r="I2266" s="6" t="s">
        <v>127</v>
      </c>
      <c r="J2266" s="6" t="s">
        <v>184</v>
      </c>
      <c r="K2266" s="6">
        <v>1</v>
      </c>
      <c r="L2266" s="6">
        <v>18.59</v>
      </c>
      <c r="M2266" s="31" t="str">
        <f t="shared" si="35"/>
        <v>Small</v>
      </c>
    </row>
    <row r="2267" spans="8:13" ht="15.75" customHeight="1">
      <c r="H2267" s="37">
        <v>43358</v>
      </c>
      <c r="I2267" s="6" t="s">
        <v>160</v>
      </c>
      <c r="J2267" s="6" t="s">
        <v>230</v>
      </c>
      <c r="K2267" s="6">
        <v>1</v>
      </c>
      <c r="L2267" s="6">
        <v>11.96</v>
      </c>
      <c r="M2267" s="31" t="str">
        <f t="shared" si="35"/>
        <v>Small</v>
      </c>
    </row>
    <row r="2268" spans="8:13" ht="15.75" customHeight="1">
      <c r="H2268" s="37">
        <v>43248</v>
      </c>
      <c r="I2268" s="6" t="s">
        <v>168</v>
      </c>
      <c r="J2268" s="6" t="s">
        <v>199</v>
      </c>
      <c r="K2268" s="6">
        <v>3</v>
      </c>
      <c r="L2268" s="6">
        <v>31.08</v>
      </c>
      <c r="M2268" s="31" t="str">
        <f t="shared" si="35"/>
        <v>Small</v>
      </c>
    </row>
    <row r="2269" spans="8:13" ht="15.75" customHeight="1">
      <c r="H2269" s="37">
        <v>43208</v>
      </c>
      <c r="I2269" s="6" t="s">
        <v>201</v>
      </c>
      <c r="J2269" s="6" t="s">
        <v>220</v>
      </c>
      <c r="K2269" s="6">
        <v>1</v>
      </c>
      <c r="L2269" s="6">
        <v>15.97</v>
      </c>
      <c r="M2269" s="31" t="str">
        <f t="shared" si="35"/>
        <v>Small</v>
      </c>
    </row>
    <row r="2270" spans="8:13" ht="15.75" customHeight="1">
      <c r="H2270" s="37">
        <v>43409</v>
      </c>
      <c r="I2270" s="6" t="s">
        <v>135</v>
      </c>
      <c r="J2270" s="6" t="s">
        <v>208</v>
      </c>
      <c r="K2270" s="6">
        <v>24</v>
      </c>
      <c r="L2270" s="6">
        <v>219.01</v>
      </c>
      <c r="M2270" s="31" t="str">
        <f t="shared" si="35"/>
        <v>Small</v>
      </c>
    </row>
    <row r="2271" spans="8:13" ht="15.75" customHeight="1">
      <c r="H2271" s="37">
        <v>43254</v>
      </c>
      <c r="I2271" s="6" t="s">
        <v>198</v>
      </c>
      <c r="J2271" s="6" t="s">
        <v>169</v>
      </c>
      <c r="K2271" s="6">
        <v>1</v>
      </c>
      <c r="L2271" s="6">
        <v>18.809999999999999</v>
      </c>
      <c r="M2271" s="31" t="str">
        <f t="shared" si="35"/>
        <v>Small</v>
      </c>
    </row>
    <row r="2272" spans="8:13" ht="15.75" customHeight="1">
      <c r="H2272" s="37">
        <v>43221</v>
      </c>
      <c r="I2272" s="6" t="s">
        <v>141</v>
      </c>
      <c r="J2272" s="6" t="s">
        <v>210</v>
      </c>
      <c r="K2272" s="6">
        <v>3</v>
      </c>
      <c r="L2272" s="6">
        <v>58.29</v>
      </c>
      <c r="M2272" s="31" t="str">
        <f t="shared" si="35"/>
        <v>Small</v>
      </c>
    </row>
    <row r="2273" spans="8:13" ht="15.75" customHeight="1">
      <c r="H2273" s="37">
        <v>43215</v>
      </c>
      <c r="I2273" s="6" t="s">
        <v>168</v>
      </c>
      <c r="J2273" s="6" t="s">
        <v>219</v>
      </c>
      <c r="K2273" s="6">
        <v>4</v>
      </c>
      <c r="L2273" s="6">
        <v>59.52</v>
      </c>
      <c r="M2273" s="31" t="str">
        <f t="shared" si="35"/>
        <v>Small</v>
      </c>
    </row>
    <row r="2274" spans="8:13" ht="15.75" customHeight="1">
      <c r="H2274" s="37">
        <v>43408</v>
      </c>
      <c r="I2274" s="6" t="s">
        <v>163</v>
      </c>
      <c r="J2274" s="6" t="s">
        <v>185</v>
      </c>
      <c r="K2274" s="6">
        <v>2</v>
      </c>
      <c r="L2274" s="6">
        <v>39.020000000000003</v>
      </c>
      <c r="M2274" s="31" t="str">
        <f t="shared" si="35"/>
        <v>Small</v>
      </c>
    </row>
    <row r="2275" spans="8:13" ht="15.75" customHeight="1">
      <c r="H2275" s="37">
        <v>43326</v>
      </c>
      <c r="I2275" s="6" t="s">
        <v>158</v>
      </c>
      <c r="J2275" s="6" t="s">
        <v>180</v>
      </c>
      <c r="K2275" s="6">
        <v>1</v>
      </c>
      <c r="L2275" s="6">
        <v>19.72</v>
      </c>
      <c r="M2275" s="31" t="str">
        <f t="shared" si="35"/>
        <v>Small</v>
      </c>
    </row>
    <row r="2276" spans="8:13" ht="15.75" customHeight="1">
      <c r="H2276" s="37">
        <v>43148</v>
      </c>
      <c r="I2276" s="6" t="s">
        <v>155</v>
      </c>
      <c r="J2276" s="6" t="s">
        <v>194</v>
      </c>
      <c r="K2276" s="6">
        <v>3</v>
      </c>
      <c r="L2276" s="6">
        <v>47.19</v>
      </c>
      <c r="M2276" s="31" t="str">
        <f t="shared" si="35"/>
        <v>Small</v>
      </c>
    </row>
    <row r="2277" spans="8:13" ht="15.75" customHeight="1">
      <c r="H2277" s="37">
        <v>43198</v>
      </c>
      <c r="I2277" s="6" t="s">
        <v>135</v>
      </c>
      <c r="J2277" s="6" t="s">
        <v>206</v>
      </c>
      <c r="K2277" s="6">
        <v>2</v>
      </c>
      <c r="L2277" s="6">
        <v>39.14</v>
      </c>
      <c r="M2277" s="31" t="str">
        <f t="shared" si="35"/>
        <v>Small</v>
      </c>
    </row>
    <row r="2278" spans="8:13" ht="15.75" customHeight="1">
      <c r="H2278" s="37">
        <v>43272</v>
      </c>
      <c r="I2278" s="6" t="s">
        <v>175</v>
      </c>
      <c r="J2278" s="6" t="s">
        <v>235</v>
      </c>
      <c r="K2278" s="6">
        <v>2</v>
      </c>
      <c r="L2278" s="6">
        <v>32.74</v>
      </c>
      <c r="M2278" s="31" t="str">
        <f t="shared" si="35"/>
        <v>Small</v>
      </c>
    </row>
    <row r="2279" spans="8:13" ht="15.75" customHeight="1">
      <c r="H2279" s="37">
        <v>43301</v>
      </c>
      <c r="I2279" s="6" t="s">
        <v>135</v>
      </c>
      <c r="J2279" s="6" t="s">
        <v>157</v>
      </c>
      <c r="K2279" s="6">
        <v>2</v>
      </c>
      <c r="L2279" s="6">
        <v>28.16</v>
      </c>
      <c r="M2279" s="31" t="str">
        <f t="shared" si="35"/>
        <v>Small</v>
      </c>
    </row>
    <row r="2280" spans="8:13" ht="15.75" customHeight="1">
      <c r="H2280" s="37">
        <v>43345</v>
      </c>
      <c r="I2280" s="6" t="s">
        <v>158</v>
      </c>
      <c r="J2280" s="6" t="s">
        <v>233</v>
      </c>
      <c r="K2280" s="6">
        <v>4</v>
      </c>
      <c r="L2280" s="6">
        <v>53.16</v>
      </c>
      <c r="M2280" s="31" t="str">
        <f t="shared" si="35"/>
        <v>Small</v>
      </c>
    </row>
    <row r="2281" spans="8:13" ht="15.75" customHeight="1">
      <c r="H2281" s="37">
        <v>43456</v>
      </c>
      <c r="I2281" s="6" t="s">
        <v>158</v>
      </c>
      <c r="J2281" s="6" t="s">
        <v>231</v>
      </c>
      <c r="K2281" s="6">
        <v>38</v>
      </c>
      <c r="L2281" s="6">
        <v>264.33999999999997</v>
      </c>
      <c r="M2281" s="31" t="str">
        <f t="shared" si="35"/>
        <v>Large</v>
      </c>
    </row>
    <row r="2282" spans="8:13" ht="15.75" customHeight="1">
      <c r="H2282" s="37">
        <v>43436</v>
      </c>
      <c r="I2282" s="6" t="s">
        <v>158</v>
      </c>
      <c r="J2282" s="6" t="s">
        <v>189</v>
      </c>
      <c r="K2282" s="6">
        <v>2</v>
      </c>
      <c r="L2282" s="6">
        <v>37.299999999999997</v>
      </c>
      <c r="M2282" s="31" t="str">
        <f t="shared" si="35"/>
        <v>Small</v>
      </c>
    </row>
    <row r="2283" spans="8:13" ht="15.75" customHeight="1">
      <c r="H2283" s="37">
        <v>43437</v>
      </c>
      <c r="I2283" s="6" t="s">
        <v>168</v>
      </c>
      <c r="J2283" s="6" t="s">
        <v>184</v>
      </c>
      <c r="K2283" s="6">
        <v>2</v>
      </c>
      <c r="L2283" s="6">
        <v>36.72</v>
      </c>
      <c r="M2283" s="31" t="str">
        <f t="shared" si="35"/>
        <v>Small</v>
      </c>
    </row>
    <row r="2284" spans="8:13" ht="15.75" customHeight="1">
      <c r="H2284" s="37">
        <v>43424</v>
      </c>
      <c r="I2284" s="6" t="s">
        <v>201</v>
      </c>
      <c r="J2284" s="6" t="s">
        <v>156</v>
      </c>
      <c r="K2284" s="6">
        <v>2</v>
      </c>
      <c r="L2284" s="6">
        <v>39.96</v>
      </c>
      <c r="M2284" s="31" t="str">
        <f t="shared" si="35"/>
        <v>Small</v>
      </c>
    </row>
    <row r="2285" spans="8:13" ht="15.75" customHeight="1">
      <c r="H2285" s="37">
        <v>43452</v>
      </c>
      <c r="I2285" s="6" t="s">
        <v>171</v>
      </c>
      <c r="J2285" s="6" t="s">
        <v>192</v>
      </c>
      <c r="K2285" s="6">
        <v>3</v>
      </c>
      <c r="L2285" s="6">
        <v>32.61</v>
      </c>
      <c r="M2285" s="31" t="str">
        <f t="shared" si="35"/>
        <v>Small</v>
      </c>
    </row>
    <row r="2286" spans="8:13" ht="15.75" customHeight="1">
      <c r="H2286" s="37">
        <v>43351</v>
      </c>
      <c r="I2286" s="6" t="s">
        <v>160</v>
      </c>
      <c r="J2286" s="6" t="s">
        <v>156</v>
      </c>
      <c r="K2286" s="6">
        <v>1</v>
      </c>
      <c r="L2286" s="6">
        <v>10.91</v>
      </c>
      <c r="M2286" s="31" t="str">
        <f t="shared" si="35"/>
        <v>Small</v>
      </c>
    </row>
    <row r="2287" spans="8:13" ht="15.75" customHeight="1">
      <c r="H2287" s="37">
        <v>43108</v>
      </c>
      <c r="I2287" s="6" t="s">
        <v>175</v>
      </c>
      <c r="J2287" s="6" t="s">
        <v>167</v>
      </c>
      <c r="K2287" s="6">
        <v>2</v>
      </c>
      <c r="L2287" s="6">
        <v>33.159999999999997</v>
      </c>
      <c r="M2287" s="31" t="str">
        <f t="shared" si="35"/>
        <v>Small</v>
      </c>
    </row>
    <row r="2288" spans="8:13" ht="15.75" customHeight="1">
      <c r="H2288" s="37">
        <v>43148</v>
      </c>
      <c r="I2288" s="6" t="s">
        <v>175</v>
      </c>
      <c r="J2288" s="6" t="s">
        <v>170</v>
      </c>
      <c r="K2288" s="6">
        <v>2</v>
      </c>
      <c r="L2288" s="6">
        <v>34.9</v>
      </c>
      <c r="M2288" s="31" t="str">
        <f t="shared" si="35"/>
        <v>Small</v>
      </c>
    </row>
    <row r="2289" spans="8:13" ht="15.75" customHeight="1">
      <c r="H2289" s="37">
        <v>43142</v>
      </c>
      <c r="I2289" s="6" t="s">
        <v>190</v>
      </c>
      <c r="J2289" s="6" t="s">
        <v>185</v>
      </c>
      <c r="K2289" s="6">
        <v>1</v>
      </c>
      <c r="L2289" s="6">
        <v>19.350000000000001</v>
      </c>
      <c r="M2289" s="31" t="str">
        <f t="shared" si="35"/>
        <v>Small</v>
      </c>
    </row>
    <row r="2290" spans="8:13" ht="15.75" customHeight="1">
      <c r="H2290" s="37">
        <v>43354</v>
      </c>
      <c r="I2290" s="6" t="s">
        <v>158</v>
      </c>
      <c r="J2290" s="6" t="s">
        <v>159</v>
      </c>
      <c r="K2290" s="6">
        <v>42</v>
      </c>
      <c r="L2290" s="6">
        <v>402.95</v>
      </c>
      <c r="M2290" s="31" t="str">
        <f t="shared" si="35"/>
        <v>Large</v>
      </c>
    </row>
    <row r="2291" spans="8:13" ht="15.75" customHeight="1">
      <c r="H2291" s="37">
        <v>43182</v>
      </c>
      <c r="I2291" s="6" t="s">
        <v>135</v>
      </c>
      <c r="J2291" s="6" t="s">
        <v>196</v>
      </c>
      <c r="K2291" s="6">
        <v>67</v>
      </c>
      <c r="L2291" s="6">
        <v>503.63</v>
      </c>
      <c r="M2291" s="31" t="str">
        <f t="shared" si="35"/>
        <v>Large</v>
      </c>
    </row>
    <row r="2292" spans="8:13" ht="15.75" customHeight="1">
      <c r="H2292" s="37">
        <v>43242</v>
      </c>
      <c r="I2292" s="6" t="s">
        <v>175</v>
      </c>
      <c r="J2292" s="6" t="s">
        <v>185</v>
      </c>
      <c r="K2292" s="6">
        <v>2</v>
      </c>
      <c r="L2292" s="6">
        <v>25.7</v>
      </c>
      <c r="M2292" s="31" t="str">
        <f t="shared" si="35"/>
        <v>Small</v>
      </c>
    </row>
    <row r="2293" spans="8:13" ht="15.75" customHeight="1">
      <c r="H2293" s="37">
        <v>43412</v>
      </c>
      <c r="I2293" s="6" t="s">
        <v>216</v>
      </c>
      <c r="J2293" s="6" t="s">
        <v>191</v>
      </c>
      <c r="K2293" s="6">
        <v>1</v>
      </c>
      <c r="L2293" s="6">
        <v>16.690000000000001</v>
      </c>
      <c r="M2293" s="31" t="str">
        <f t="shared" si="35"/>
        <v>Small</v>
      </c>
    </row>
    <row r="2294" spans="8:13" ht="15.75" customHeight="1">
      <c r="H2294" s="37">
        <v>43443</v>
      </c>
      <c r="I2294" s="6" t="s">
        <v>168</v>
      </c>
      <c r="J2294" s="6" t="s">
        <v>231</v>
      </c>
      <c r="K2294" s="6">
        <v>1</v>
      </c>
      <c r="L2294" s="6">
        <v>18.87</v>
      </c>
      <c r="M2294" s="31" t="str">
        <f t="shared" si="35"/>
        <v>Small</v>
      </c>
    </row>
    <row r="2295" spans="8:13" ht="15.75" customHeight="1">
      <c r="H2295" s="37">
        <v>43417</v>
      </c>
      <c r="I2295" s="6" t="s">
        <v>171</v>
      </c>
      <c r="J2295" s="6" t="s">
        <v>208</v>
      </c>
      <c r="K2295" s="6">
        <v>36</v>
      </c>
      <c r="L2295" s="6">
        <v>392.69</v>
      </c>
      <c r="M2295" s="31" t="str">
        <f t="shared" si="35"/>
        <v>Large</v>
      </c>
    </row>
    <row r="2296" spans="8:13" ht="15.75" customHeight="1">
      <c r="H2296" s="37">
        <v>43174</v>
      </c>
      <c r="I2296" s="6" t="s">
        <v>158</v>
      </c>
      <c r="J2296" s="6" t="s">
        <v>180</v>
      </c>
      <c r="K2296" s="6">
        <v>2</v>
      </c>
      <c r="L2296" s="6">
        <v>23.62</v>
      </c>
      <c r="M2296" s="31" t="str">
        <f t="shared" si="35"/>
        <v>Small</v>
      </c>
    </row>
    <row r="2297" spans="8:13" ht="15.75" customHeight="1">
      <c r="H2297" s="37">
        <v>43127</v>
      </c>
      <c r="I2297" s="6" t="s">
        <v>190</v>
      </c>
      <c r="J2297" s="6" t="s">
        <v>197</v>
      </c>
      <c r="K2297" s="6">
        <v>1</v>
      </c>
      <c r="L2297" s="6">
        <v>18.88</v>
      </c>
      <c r="M2297" s="31" t="str">
        <f t="shared" si="35"/>
        <v>Small</v>
      </c>
    </row>
    <row r="2298" spans="8:13" ht="15.75" customHeight="1">
      <c r="H2298" s="37">
        <v>43117</v>
      </c>
      <c r="I2298" s="6" t="s">
        <v>158</v>
      </c>
      <c r="J2298" s="6" t="s">
        <v>236</v>
      </c>
      <c r="K2298" s="6">
        <v>2</v>
      </c>
      <c r="L2298" s="6">
        <v>22.92</v>
      </c>
      <c r="M2298" s="31" t="str">
        <f t="shared" si="35"/>
        <v>Small</v>
      </c>
    </row>
    <row r="2299" spans="8:13" ht="15.75" customHeight="1">
      <c r="H2299" s="37">
        <v>43458</v>
      </c>
      <c r="I2299" s="6" t="s">
        <v>135</v>
      </c>
      <c r="J2299" s="6" t="s">
        <v>174</v>
      </c>
      <c r="K2299" s="6">
        <v>1</v>
      </c>
      <c r="L2299" s="6">
        <v>17.350000000000001</v>
      </c>
      <c r="M2299" s="31" t="str">
        <f t="shared" si="35"/>
        <v>Small</v>
      </c>
    </row>
    <row r="2300" spans="8:13" ht="15.75" customHeight="1">
      <c r="H2300" s="37">
        <v>43441</v>
      </c>
      <c r="I2300" s="6" t="s">
        <v>163</v>
      </c>
      <c r="J2300" s="6" t="s">
        <v>174</v>
      </c>
      <c r="K2300" s="6">
        <v>1</v>
      </c>
      <c r="L2300" s="6">
        <v>16.82</v>
      </c>
      <c r="M2300" s="31" t="str">
        <f t="shared" si="35"/>
        <v>Small</v>
      </c>
    </row>
    <row r="2301" spans="8:13" ht="15.75" customHeight="1">
      <c r="H2301" s="37">
        <v>43116</v>
      </c>
      <c r="I2301" s="6" t="s">
        <v>135</v>
      </c>
      <c r="J2301" s="6" t="s">
        <v>214</v>
      </c>
      <c r="K2301" s="6">
        <v>1</v>
      </c>
      <c r="L2301" s="6">
        <v>13.31</v>
      </c>
      <c r="M2301" s="31" t="str">
        <f t="shared" si="35"/>
        <v>Small</v>
      </c>
    </row>
    <row r="2302" spans="8:13" ht="15.75" customHeight="1">
      <c r="H2302" s="37">
        <v>43290</v>
      </c>
      <c r="I2302" s="6" t="s">
        <v>200</v>
      </c>
      <c r="J2302" s="6" t="s">
        <v>210</v>
      </c>
      <c r="K2302" s="6">
        <v>6</v>
      </c>
      <c r="L2302" s="6">
        <v>61.38</v>
      </c>
      <c r="M2302" s="31" t="str">
        <f t="shared" si="35"/>
        <v>Small</v>
      </c>
    </row>
    <row r="2303" spans="8:13" ht="15.75" customHeight="1">
      <c r="H2303" s="37">
        <v>43442</v>
      </c>
      <c r="I2303" s="6" t="s">
        <v>163</v>
      </c>
      <c r="J2303" s="6" t="s">
        <v>170</v>
      </c>
      <c r="K2303" s="6">
        <v>26</v>
      </c>
      <c r="L2303" s="6">
        <v>164.58</v>
      </c>
      <c r="M2303" s="31" t="str">
        <f t="shared" si="35"/>
        <v>Small</v>
      </c>
    </row>
    <row r="2304" spans="8:13" ht="15.75" customHeight="1">
      <c r="H2304" s="37">
        <v>43446</v>
      </c>
      <c r="I2304" s="6" t="s">
        <v>175</v>
      </c>
      <c r="J2304" s="6" t="s">
        <v>156</v>
      </c>
      <c r="K2304" s="6">
        <v>4</v>
      </c>
      <c r="L2304" s="6">
        <v>73.16</v>
      </c>
      <c r="M2304" s="31" t="str">
        <f t="shared" si="35"/>
        <v>Small</v>
      </c>
    </row>
    <row r="2305" spans="8:13" ht="15.75" customHeight="1">
      <c r="H2305" s="37">
        <v>43311</v>
      </c>
      <c r="I2305" s="6" t="s">
        <v>171</v>
      </c>
      <c r="J2305" s="6" t="s">
        <v>210</v>
      </c>
      <c r="K2305" s="6">
        <v>3</v>
      </c>
      <c r="L2305" s="6">
        <v>53.4</v>
      </c>
      <c r="M2305" s="31" t="str">
        <f t="shared" si="35"/>
        <v>Small</v>
      </c>
    </row>
    <row r="2306" spans="8:13" ht="15.75" customHeight="1">
      <c r="H2306" s="37">
        <v>43411</v>
      </c>
      <c r="I2306" s="6" t="s">
        <v>158</v>
      </c>
      <c r="J2306" s="6" t="s">
        <v>221</v>
      </c>
      <c r="K2306" s="6">
        <v>1</v>
      </c>
      <c r="L2306" s="6">
        <v>13.45</v>
      </c>
      <c r="M2306" s="31" t="str">
        <f t="shared" si="35"/>
        <v>Small</v>
      </c>
    </row>
    <row r="2307" spans="8:13" ht="15.75" customHeight="1">
      <c r="H2307" s="37">
        <v>43241</v>
      </c>
      <c r="I2307" s="6" t="s">
        <v>158</v>
      </c>
      <c r="J2307" s="6" t="s">
        <v>156</v>
      </c>
      <c r="K2307" s="6">
        <v>3</v>
      </c>
      <c r="L2307" s="6">
        <v>50.67</v>
      </c>
      <c r="M2307" s="31" t="str">
        <f t="shared" si="35"/>
        <v>Small</v>
      </c>
    </row>
    <row r="2308" spans="8:13" ht="15.75" customHeight="1">
      <c r="H2308" s="37">
        <v>43176</v>
      </c>
      <c r="I2308" s="6" t="s">
        <v>141</v>
      </c>
      <c r="J2308" s="6" t="s">
        <v>156</v>
      </c>
      <c r="K2308" s="6">
        <v>63</v>
      </c>
      <c r="L2308" s="6">
        <v>556.29</v>
      </c>
      <c r="M2308" s="31" t="str">
        <f t="shared" si="35"/>
        <v>Large</v>
      </c>
    </row>
    <row r="2309" spans="8:13" ht="15.75" customHeight="1">
      <c r="H2309" s="37">
        <v>43321</v>
      </c>
      <c r="I2309" s="6" t="s">
        <v>158</v>
      </c>
      <c r="J2309" s="6" t="s">
        <v>229</v>
      </c>
      <c r="K2309" s="6">
        <v>3</v>
      </c>
      <c r="L2309" s="6">
        <v>34.83</v>
      </c>
      <c r="M2309" s="31" t="str">
        <f t="shared" si="35"/>
        <v>Small</v>
      </c>
    </row>
    <row r="2310" spans="8:13" ht="15.75" customHeight="1">
      <c r="H2310" s="37">
        <v>43426</v>
      </c>
      <c r="I2310" s="6" t="s">
        <v>135</v>
      </c>
      <c r="J2310" s="6" t="s">
        <v>204</v>
      </c>
      <c r="K2310" s="6">
        <v>2</v>
      </c>
      <c r="L2310" s="6">
        <v>23.26</v>
      </c>
      <c r="M2310" s="31" t="str">
        <f t="shared" si="35"/>
        <v>Small</v>
      </c>
    </row>
    <row r="2311" spans="8:13" ht="15.75" customHeight="1">
      <c r="H2311" s="37">
        <v>43132</v>
      </c>
      <c r="I2311" s="6" t="s">
        <v>190</v>
      </c>
      <c r="J2311" s="6" t="s">
        <v>156</v>
      </c>
      <c r="K2311" s="6">
        <v>60</v>
      </c>
      <c r="L2311" s="6">
        <v>624.54999999999995</v>
      </c>
      <c r="M2311" s="31" t="str">
        <f t="shared" si="35"/>
        <v>Large</v>
      </c>
    </row>
    <row r="2312" spans="8:13" ht="15.75" customHeight="1">
      <c r="H2312" s="37">
        <v>43411</v>
      </c>
      <c r="I2312" s="6" t="s">
        <v>158</v>
      </c>
      <c r="J2312" s="6" t="s">
        <v>191</v>
      </c>
      <c r="K2312" s="6">
        <v>2</v>
      </c>
      <c r="L2312" s="6">
        <v>34.200000000000003</v>
      </c>
      <c r="M2312" s="31" t="str">
        <f t="shared" ref="M2312:M2375" si="36">IF(L2312&gt;250,"Large","Small")</f>
        <v>Small</v>
      </c>
    </row>
    <row r="2313" spans="8:13" ht="15.75" customHeight="1">
      <c r="H2313" s="37">
        <v>43167</v>
      </c>
      <c r="I2313" s="6" t="s">
        <v>163</v>
      </c>
      <c r="J2313" s="6" t="s">
        <v>164</v>
      </c>
      <c r="K2313" s="6">
        <v>2</v>
      </c>
      <c r="L2313" s="6">
        <v>31.98</v>
      </c>
      <c r="M2313" s="31" t="str">
        <f t="shared" si="36"/>
        <v>Small</v>
      </c>
    </row>
    <row r="2314" spans="8:13" ht="15.75" customHeight="1">
      <c r="H2314" s="37">
        <v>43394</v>
      </c>
      <c r="I2314" s="6" t="s">
        <v>160</v>
      </c>
      <c r="J2314" s="6" t="s">
        <v>183</v>
      </c>
      <c r="K2314" s="6">
        <v>47</v>
      </c>
      <c r="L2314" s="6">
        <v>494.8</v>
      </c>
      <c r="M2314" s="31" t="str">
        <f t="shared" si="36"/>
        <v>Large</v>
      </c>
    </row>
    <row r="2315" spans="8:13" ht="15.75" customHeight="1">
      <c r="H2315" s="37">
        <v>43452</v>
      </c>
      <c r="I2315" s="6" t="s">
        <v>177</v>
      </c>
      <c r="J2315" s="6" t="s">
        <v>211</v>
      </c>
      <c r="K2315" s="6">
        <v>2</v>
      </c>
      <c r="L2315" s="6">
        <v>36.979999999999997</v>
      </c>
      <c r="M2315" s="31" t="str">
        <f t="shared" si="36"/>
        <v>Small</v>
      </c>
    </row>
    <row r="2316" spans="8:13" ht="15.75" customHeight="1">
      <c r="H2316" s="37">
        <v>43217</v>
      </c>
      <c r="I2316" s="6" t="s">
        <v>135</v>
      </c>
      <c r="J2316" s="6" t="s">
        <v>207</v>
      </c>
      <c r="K2316" s="6">
        <v>3</v>
      </c>
      <c r="L2316" s="6">
        <v>46.32</v>
      </c>
      <c r="M2316" s="31" t="str">
        <f t="shared" si="36"/>
        <v>Small</v>
      </c>
    </row>
    <row r="2317" spans="8:13" ht="15.75" customHeight="1">
      <c r="H2317" s="37">
        <v>43427</v>
      </c>
      <c r="I2317" s="6" t="s">
        <v>218</v>
      </c>
      <c r="J2317" s="6" t="s">
        <v>187</v>
      </c>
      <c r="K2317" s="6">
        <v>4</v>
      </c>
      <c r="L2317" s="6">
        <v>70.2</v>
      </c>
      <c r="M2317" s="31" t="str">
        <f t="shared" si="36"/>
        <v>Small</v>
      </c>
    </row>
    <row r="2318" spans="8:13" ht="15.75" customHeight="1">
      <c r="H2318" s="37">
        <v>43405</v>
      </c>
      <c r="I2318" s="6" t="s">
        <v>158</v>
      </c>
      <c r="J2318" s="6" t="s">
        <v>212</v>
      </c>
      <c r="K2318" s="6">
        <v>3</v>
      </c>
      <c r="L2318" s="6">
        <v>30.06</v>
      </c>
      <c r="M2318" s="31" t="str">
        <f t="shared" si="36"/>
        <v>Small</v>
      </c>
    </row>
    <row r="2319" spans="8:13" ht="15.75" customHeight="1">
      <c r="H2319" s="37">
        <v>43172</v>
      </c>
      <c r="I2319" s="6" t="s">
        <v>175</v>
      </c>
      <c r="J2319" s="6" t="s">
        <v>229</v>
      </c>
      <c r="K2319" s="6">
        <v>2</v>
      </c>
      <c r="L2319" s="6">
        <v>38.92</v>
      </c>
      <c r="M2319" s="31" t="str">
        <f t="shared" si="36"/>
        <v>Small</v>
      </c>
    </row>
    <row r="2320" spans="8:13" ht="15.75" customHeight="1">
      <c r="H2320" s="37">
        <v>43276</v>
      </c>
      <c r="I2320" s="6" t="s">
        <v>190</v>
      </c>
      <c r="J2320" s="6" t="s">
        <v>237</v>
      </c>
      <c r="K2320" s="6">
        <v>2</v>
      </c>
      <c r="L2320" s="6">
        <v>23.12</v>
      </c>
      <c r="M2320" s="31" t="str">
        <f t="shared" si="36"/>
        <v>Small</v>
      </c>
    </row>
    <row r="2321" spans="8:13" ht="15.75" customHeight="1">
      <c r="H2321" s="37">
        <v>43439</v>
      </c>
      <c r="I2321" s="6" t="s">
        <v>158</v>
      </c>
      <c r="J2321" s="6" t="s">
        <v>184</v>
      </c>
      <c r="K2321" s="6">
        <v>4</v>
      </c>
      <c r="L2321" s="6">
        <v>68.16</v>
      </c>
      <c r="M2321" s="31" t="str">
        <f t="shared" si="36"/>
        <v>Small</v>
      </c>
    </row>
    <row r="2322" spans="8:13" ht="15.75" customHeight="1">
      <c r="H2322" s="37">
        <v>43410</v>
      </c>
      <c r="I2322" s="6" t="s">
        <v>168</v>
      </c>
      <c r="J2322" s="6" t="s">
        <v>156</v>
      </c>
      <c r="K2322" s="6">
        <v>3</v>
      </c>
      <c r="L2322" s="6">
        <v>48.33</v>
      </c>
      <c r="M2322" s="31" t="str">
        <f t="shared" si="36"/>
        <v>Small</v>
      </c>
    </row>
    <row r="2323" spans="8:13" ht="15.75" customHeight="1">
      <c r="H2323" s="37">
        <v>43456</v>
      </c>
      <c r="I2323" s="6" t="s">
        <v>165</v>
      </c>
      <c r="J2323" s="6" t="s">
        <v>156</v>
      </c>
      <c r="K2323" s="6">
        <v>1</v>
      </c>
      <c r="L2323" s="6">
        <v>13.06</v>
      </c>
      <c r="M2323" s="31" t="str">
        <f t="shared" si="36"/>
        <v>Small</v>
      </c>
    </row>
    <row r="2324" spans="8:13" ht="15.75" customHeight="1">
      <c r="H2324" s="37">
        <v>43437</v>
      </c>
      <c r="I2324" s="6" t="s">
        <v>141</v>
      </c>
      <c r="J2324" s="6" t="s">
        <v>196</v>
      </c>
      <c r="K2324" s="6">
        <v>1</v>
      </c>
      <c r="L2324" s="6">
        <v>16.649999999999999</v>
      </c>
      <c r="M2324" s="31" t="str">
        <f t="shared" si="36"/>
        <v>Small</v>
      </c>
    </row>
    <row r="2325" spans="8:13" ht="15.75" customHeight="1">
      <c r="H2325" s="37">
        <v>43422</v>
      </c>
      <c r="I2325" s="6" t="s">
        <v>218</v>
      </c>
      <c r="J2325" s="6" t="s">
        <v>182</v>
      </c>
      <c r="K2325" s="6">
        <v>2</v>
      </c>
      <c r="L2325" s="6">
        <v>39.86</v>
      </c>
      <c r="M2325" s="31" t="str">
        <f t="shared" si="36"/>
        <v>Small</v>
      </c>
    </row>
    <row r="2326" spans="8:13" ht="15.75" customHeight="1">
      <c r="H2326" s="37">
        <v>43402</v>
      </c>
      <c r="I2326" s="6" t="s">
        <v>158</v>
      </c>
      <c r="J2326" s="6" t="s">
        <v>202</v>
      </c>
      <c r="K2326" s="6">
        <v>1</v>
      </c>
      <c r="L2326" s="6">
        <v>18.850000000000001</v>
      </c>
      <c r="M2326" s="31" t="str">
        <f t="shared" si="36"/>
        <v>Small</v>
      </c>
    </row>
    <row r="2327" spans="8:13" ht="15.75" customHeight="1">
      <c r="H2327" s="37">
        <v>43387</v>
      </c>
      <c r="I2327" s="6" t="s">
        <v>141</v>
      </c>
      <c r="J2327" s="6" t="s">
        <v>237</v>
      </c>
      <c r="K2327" s="6">
        <v>2</v>
      </c>
      <c r="L2327" s="6">
        <v>36.96</v>
      </c>
      <c r="M2327" s="31" t="str">
        <f t="shared" si="36"/>
        <v>Small</v>
      </c>
    </row>
    <row r="2328" spans="8:13" ht="15.75" customHeight="1">
      <c r="H2328" s="37">
        <v>43429</v>
      </c>
      <c r="I2328" s="6" t="s">
        <v>175</v>
      </c>
      <c r="J2328" s="6" t="s">
        <v>156</v>
      </c>
      <c r="K2328" s="6">
        <v>2</v>
      </c>
      <c r="L2328" s="6">
        <v>23.54</v>
      </c>
      <c r="M2328" s="31" t="str">
        <f t="shared" si="36"/>
        <v>Small</v>
      </c>
    </row>
    <row r="2329" spans="8:13" ht="15.75" customHeight="1">
      <c r="H2329" s="37">
        <v>43234</v>
      </c>
      <c r="I2329" s="6" t="s">
        <v>141</v>
      </c>
      <c r="J2329" s="6" t="s">
        <v>184</v>
      </c>
      <c r="K2329" s="6">
        <v>55</v>
      </c>
      <c r="L2329" s="6">
        <v>342.14</v>
      </c>
      <c r="M2329" s="31" t="str">
        <f t="shared" si="36"/>
        <v>Large</v>
      </c>
    </row>
    <row r="2330" spans="8:13" ht="15.75" customHeight="1">
      <c r="H2330" s="37">
        <v>43123</v>
      </c>
      <c r="I2330" s="6" t="s">
        <v>138</v>
      </c>
      <c r="J2330" s="6" t="s">
        <v>208</v>
      </c>
      <c r="K2330" s="6">
        <v>2</v>
      </c>
      <c r="L2330" s="6">
        <v>20.18</v>
      </c>
      <c r="M2330" s="31" t="str">
        <f t="shared" si="36"/>
        <v>Small</v>
      </c>
    </row>
    <row r="2331" spans="8:13" ht="15.75" customHeight="1">
      <c r="H2331" s="37">
        <v>43258</v>
      </c>
      <c r="I2331" s="6" t="s">
        <v>171</v>
      </c>
      <c r="J2331" s="6" t="s">
        <v>157</v>
      </c>
      <c r="K2331" s="6">
        <v>2</v>
      </c>
      <c r="L2331" s="6">
        <v>21.9</v>
      </c>
      <c r="M2331" s="31" t="str">
        <f t="shared" si="36"/>
        <v>Small</v>
      </c>
    </row>
    <row r="2332" spans="8:13" ht="15.75" customHeight="1">
      <c r="H2332" s="37">
        <v>43309</v>
      </c>
      <c r="I2332" s="6" t="s">
        <v>175</v>
      </c>
      <c r="J2332" s="6" t="s">
        <v>172</v>
      </c>
      <c r="K2332" s="6">
        <v>2</v>
      </c>
      <c r="L2332" s="6">
        <v>37.46</v>
      </c>
      <c r="M2332" s="31" t="str">
        <f t="shared" si="36"/>
        <v>Small</v>
      </c>
    </row>
    <row r="2333" spans="8:13" ht="15.75" customHeight="1">
      <c r="H2333" s="37">
        <v>43347</v>
      </c>
      <c r="I2333" s="6" t="s">
        <v>177</v>
      </c>
      <c r="J2333" s="6" t="s">
        <v>191</v>
      </c>
      <c r="K2333" s="6">
        <v>3</v>
      </c>
      <c r="L2333" s="6">
        <v>56.58</v>
      </c>
      <c r="M2333" s="31" t="str">
        <f t="shared" si="36"/>
        <v>Small</v>
      </c>
    </row>
    <row r="2334" spans="8:13" ht="15.75" customHeight="1">
      <c r="H2334" s="37">
        <v>43315</v>
      </c>
      <c r="I2334" s="6" t="s">
        <v>175</v>
      </c>
      <c r="J2334" s="6" t="s">
        <v>187</v>
      </c>
      <c r="K2334" s="6">
        <v>2</v>
      </c>
      <c r="L2334" s="6">
        <v>25.14</v>
      </c>
      <c r="M2334" s="31" t="str">
        <f t="shared" si="36"/>
        <v>Small</v>
      </c>
    </row>
    <row r="2335" spans="8:13" ht="15.75" customHeight="1">
      <c r="H2335" s="37">
        <v>43452</v>
      </c>
      <c r="I2335" s="6" t="s">
        <v>158</v>
      </c>
      <c r="J2335" s="6" t="s">
        <v>156</v>
      </c>
      <c r="K2335" s="6">
        <v>60</v>
      </c>
      <c r="L2335" s="6">
        <v>532.27</v>
      </c>
      <c r="M2335" s="31" t="str">
        <f t="shared" si="36"/>
        <v>Large</v>
      </c>
    </row>
    <row r="2336" spans="8:13" ht="15.75" customHeight="1">
      <c r="H2336" s="37">
        <v>43454</v>
      </c>
      <c r="I2336" s="6" t="s">
        <v>171</v>
      </c>
      <c r="J2336" s="6" t="s">
        <v>156</v>
      </c>
      <c r="K2336" s="6">
        <v>4</v>
      </c>
      <c r="L2336" s="6">
        <v>51.68</v>
      </c>
      <c r="M2336" s="31" t="str">
        <f t="shared" si="36"/>
        <v>Small</v>
      </c>
    </row>
    <row r="2337" spans="8:13" ht="15.75" customHeight="1">
      <c r="H2337" s="37">
        <v>43303</v>
      </c>
      <c r="I2337" s="6" t="s">
        <v>163</v>
      </c>
      <c r="J2337" s="6" t="s">
        <v>156</v>
      </c>
      <c r="K2337" s="6">
        <v>1</v>
      </c>
      <c r="L2337" s="6">
        <v>11.23</v>
      </c>
      <c r="M2337" s="31" t="str">
        <f t="shared" si="36"/>
        <v>Small</v>
      </c>
    </row>
    <row r="2338" spans="8:13" ht="15.75" customHeight="1">
      <c r="H2338" s="37">
        <v>43179</v>
      </c>
      <c r="I2338" s="6" t="s">
        <v>168</v>
      </c>
      <c r="J2338" s="6" t="s">
        <v>220</v>
      </c>
      <c r="K2338" s="6">
        <v>4</v>
      </c>
      <c r="L2338" s="6">
        <v>63.4</v>
      </c>
      <c r="M2338" s="31" t="str">
        <f t="shared" si="36"/>
        <v>Small</v>
      </c>
    </row>
    <row r="2339" spans="8:13" ht="15.75" customHeight="1">
      <c r="H2339" s="37">
        <v>43288</v>
      </c>
      <c r="I2339" s="6" t="s">
        <v>163</v>
      </c>
      <c r="J2339" s="6" t="s">
        <v>238</v>
      </c>
      <c r="K2339" s="6">
        <v>2</v>
      </c>
      <c r="L2339" s="6">
        <v>28.2</v>
      </c>
      <c r="M2339" s="31" t="str">
        <f t="shared" si="36"/>
        <v>Small</v>
      </c>
    </row>
    <row r="2340" spans="8:13" ht="15.75" customHeight="1">
      <c r="H2340" s="37">
        <v>43460</v>
      </c>
      <c r="I2340" s="6" t="s">
        <v>168</v>
      </c>
      <c r="J2340" s="6" t="s">
        <v>156</v>
      </c>
      <c r="K2340" s="6">
        <v>2</v>
      </c>
      <c r="L2340" s="6">
        <v>35.479999999999997</v>
      </c>
      <c r="M2340" s="31" t="str">
        <f t="shared" si="36"/>
        <v>Small</v>
      </c>
    </row>
    <row r="2341" spans="8:13" ht="15.75" customHeight="1">
      <c r="H2341" s="37">
        <v>43362</v>
      </c>
      <c r="I2341" s="6" t="s">
        <v>141</v>
      </c>
      <c r="J2341" s="6" t="s">
        <v>156</v>
      </c>
      <c r="K2341" s="6">
        <v>2</v>
      </c>
      <c r="L2341" s="6">
        <v>39.5</v>
      </c>
      <c r="M2341" s="31" t="str">
        <f t="shared" si="36"/>
        <v>Small</v>
      </c>
    </row>
    <row r="2342" spans="8:13" ht="15.75" customHeight="1">
      <c r="H2342" s="37">
        <v>43245</v>
      </c>
      <c r="I2342" s="6" t="s">
        <v>165</v>
      </c>
      <c r="J2342" s="6" t="s">
        <v>170</v>
      </c>
      <c r="K2342" s="6">
        <v>2</v>
      </c>
      <c r="L2342" s="6">
        <v>21.7</v>
      </c>
      <c r="M2342" s="31" t="str">
        <f t="shared" si="36"/>
        <v>Small</v>
      </c>
    </row>
    <row r="2343" spans="8:13" ht="15.75" customHeight="1">
      <c r="H2343" s="37">
        <v>43459</v>
      </c>
      <c r="I2343" s="6" t="s">
        <v>141</v>
      </c>
      <c r="J2343" s="6" t="s">
        <v>176</v>
      </c>
      <c r="K2343" s="6">
        <v>2</v>
      </c>
      <c r="L2343" s="6">
        <v>26.6</v>
      </c>
      <c r="M2343" s="31" t="str">
        <f t="shared" si="36"/>
        <v>Small</v>
      </c>
    </row>
    <row r="2344" spans="8:13" ht="15.75" customHeight="1">
      <c r="H2344" s="37">
        <v>43167</v>
      </c>
      <c r="I2344" s="6" t="s">
        <v>175</v>
      </c>
      <c r="J2344" s="6" t="s">
        <v>156</v>
      </c>
      <c r="K2344" s="6">
        <v>1</v>
      </c>
      <c r="L2344" s="6">
        <v>16.61</v>
      </c>
      <c r="M2344" s="31" t="str">
        <f t="shared" si="36"/>
        <v>Small</v>
      </c>
    </row>
    <row r="2345" spans="8:13" ht="15.75" customHeight="1">
      <c r="H2345" s="37">
        <v>43181</v>
      </c>
      <c r="I2345" s="6" t="s">
        <v>168</v>
      </c>
      <c r="J2345" s="6" t="s">
        <v>156</v>
      </c>
      <c r="K2345" s="6">
        <v>4</v>
      </c>
      <c r="L2345" s="6">
        <v>76.319999999999993</v>
      </c>
      <c r="M2345" s="31" t="str">
        <f t="shared" si="36"/>
        <v>Small</v>
      </c>
    </row>
    <row r="2346" spans="8:13" ht="15.75" customHeight="1">
      <c r="H2346" s="37">
        <v>43396</v>
      </c>
      <c r="I2346" s="6" t="s">
        <v>168</v>
      </c>
      <c r="J2346" s="6" t="s">
        <v>156</v>
      </c>
      <c r="K2346" s="6">
        <v>4</v>
      </c>
      <c r="L2346" s="6">
        <v>59.4</v>
      </c>
      <c r="M2346" s="31" t="str">
        <f t="shared" si="36"/>
        <v>Small</v>
      </c>
    </row>
    <row r="2347" spans="8:13" ht="15.75" customHeight="1">
      <c r="H2347" s="37">
        <v>43421</v>
      </c>
      <c r="I2347" s="6" t="s">
        <v>158</v>
      </c>
      <c r="J2347" s="6" t="s">
        <v>156</v>
      </c>
      <c r="K2347" s="6">
        <v>2</v>
      </c>
      <c r="L2347" s="6">
        <v>37.14</v>
      </c>
      <c r="M2347" s="31" t="str">
        <f t="shared" si="36"/>
        <v>Small</v>
      </c>
    </row>
    <row r="2348" spans="8:13" ht="15.75" customHeight="1">
      <c r="H2348" s="37">
        <v>43242</v>
      </c>
      <c r="I2348" s="6" t="s">
        <v>175</v>
      </c>
      <c r="J2348" s="6" t="s">
        <v>183</v>
      </c>
      <c r="K2348" s="6">
        <v>2</v>
      </c>
      <c r="L2348" s="6">
        <v>23.88</v>
      </c>
      <c r="M2348" s="31" t="str">
        <f t="shared" si="36"/>
        <v>Small</v>
      </c>
    </row>
    <row r="2349" spans="8:13" ht="15.75" customHeight="1">
      <c r="H2349" s="37">
        <v>43429</v>
      </c>
      <c r="I2349" s="6" t="s">
        <v>175</v>
      </c>
      <c r="J2349" s="6" t="s">
        <v>180</v>
      </c>
      <c r="K2349" s="6">
        <v>2</v>
      </c>
      <c r="L2349" s="6">
        <v>28.68</v>
      </c>
      <c r="M2349" s="31" t="str">
        <f t="shared" si="36"/>
        <v>Small</v>
      </c>
    </row>
    <row r="2350" spans="8:13" ht="15.75" customHeight="1">
      <c r="H2350" s="37">
        <v>43438</v>
      </c>
      <c r="I2350" s="6" t="s">
        <v>141</v>
      </c>
      <c r="J2350" s="6" t="s">
        <v>222</v>
      </c>
      <c r="K2350" s="6">
        <v>3</v>
      </c>
      <c r="L2350" s="6">
        <v>31.29</v>
      </c>
      <c r="M2350" s="31" t="str">
        <f t="shared" si="36"/>
        <v>Small</v>
      </c>
    </row>
    <row r="2351" spans="8:13" ht="15.75" customHeight="1">
      <c r="H2351" s="37">
        <v>43405</v>
      </c>
      <c r="I2351" s="6" t="s">
        <v>141</v>
      </c>
      <c r="J2351" s="6" t="s">
        <v>184</v>
      </c>
      <c r="K2351" s="6">
        <v>1</v>
      </c>
      <c r="L2351" s="6">
        <v>18.16</v>
      </c>
      <c r="M2351" s="31" t="str">
        <f t="shared" si="36"/>
        <v>Small</v>
      </c>
    </row>
    <row r="2352" spans="8:13" ht="15.75" customHeight="1">
      <c r="H2352" s="37">
        <v>43263</v>
      </c>
      <c r="I2352" s="6" t="s">
        <v>193</v>
      </c>
      <c r="J2352" s="6" t="s">
        <v>210</v>
      </c>
      <c r="K2352" s="6">
        <v>48</v>
      </c>
      <c r="L2352" s="6">
        <v>452.64</v>
      </c>
      <c r="M2352" s="31" t="str">
        <f t="shared" si="36"/>
        <v>Large</v>
      </c>
    </row>
    <row r="2353" spans="8:13" ht="15.75" customHeight="1">
      <c r="H2353" s="37">
        <v>43342</v>
      </c>
      <c r="I2353" s="6" t="s">
        <v>175</v>
      </c>
      <c r="J2353" s="6" t="s">
        <v>170</v>
      </c>
      <c r="K2353" s="6">
        <v>1</v>
      </c>
      <c r="L2353" s="6">
        <v>14.18</v>
      </c>
      <c r="M2353" s="31" t="str">
        <f t="shared" si="36"/>
        <v>Small</v>
      </c>
    </row>
    <row r="2354" spans="8:13" ht="15.75" customHeight="1">
      <c r="H2354" s="37">
        <v>43210</v>
      </c>
      <c r="I2354" s="6" t="s">
        <v>175</v>
      </c>
      <c r="J2354" s="6" t="s">
        <v>231</v>
      </c>
      <c r="K2354" s="6">
        <v>2</v>
      </c>
      <c r="L2354" s="6">
        <v>35.119999999999997</v>
      </c>
      <c r="M2354" s="31" t="str">
        <f t="shared" si="36"/>
        <v>Small</v>
      </c>
    </row>
    <row r="2355" spans="8:13" ht="15.75" customHeight="1">
      <c r="H2355" s="37">
        <v>43441</v>
      </c>
      <c r="I2355" s="6" t="s">
        <v>171</v>
      </c>
      <c r="J2355" s="6" t="s">
        <v>162</v>
      </c>
      <c r="K2355" s="6">
        <v>2</v>
      </c>
      <c r="L2355" s="6">
        <v>20.6</v>
      </c>
      <c r="M2355" s="31" t="str">
        <f t="shared" si="36"/>
        <v>Small</v>
      </c>
    </row>
    <row r="2356" spans="8:13" ht="15.75" customHeight="1">
      <c r="H2356" s="37">
        <v>43425</v>
      </c>
      <c r="I2356" s="6" t="s">
        <v>158</v>
      </c>
      <c r="J2356" s="6" t="s">
        <v>179</v>
      </c>
      <c r="K2356" s="6">
        <v>4</v>
      </c>
      <c r="L2356" s="6">
        <v>65.760000000000005</v>
      </c>
      <c r="M2356" s="31" t="str">
        <f t="shared" si="36"/>
        <v>Small</v>
      </c>
    </row>
    <row r="2357" spans="8:13" ht="15.75" customHeight="1">
      <c r="H2357" s="37">
        <v>43418</v>
      </c>
      <c r="I2357" s="6" t="s">
        <v>141</v>
      </c>
      <c r="J2357" s="6" t="s">
        <v>187</v>
      </c>
      <c r="K2357" s="6">
        <v>3</v>
      </c>
      <c r="L2357" s="6">
        <v>59.67</v>
      </c>
      <c r="M2357" s="31" t="str">
        <f t="shared" si="36"/>
        <v>Small</v>
      </c>
    </row>
    <row r="2358" spans="8:13" ht="15.75" customHeight="1">
      <c r="H2358" s="37">
        <v>43174</v>
      </c>
      <c r="I2358" s="6" t="s">
        <v>168</v>
      </c>
      <c r="J2358" s="6" t="s">
        <v>172</v>
      </c>
      <c r="K2358" s="6">
        <v>55</v>
      </c>
      <c r="L2358" s="6">
        <v>300.42</v>
      </c>
      <c r="M2358" s="31" t="str">
        <f t="shared" si="36"/>
        <v>Large</v>
      </c>
    </row>
    <row r="2359" spans="8:13" ht="15.75" customHeight="1">
      <c r="H2359" s="37">
        <v>43242</v>
      </c>
      <c r="I2359" s="6" t="s">
        <v>190</v>
      </c>
      <c r="J2359" s="6" t="s">
        <v>161</v>
      </c>
      <c r="K2359" s="6">
        <v>1</v>
      </c>
      <c r="L2359" s="6">
        <v>19.57</v>
      </c>
      <c r="M2359" s="31" t="str">
        <f t="shared" si="36"/>
        <v>Small</v>
      </c>
    </row>
    <row r="2360" spans="8:13" ht="15.75" customHeight="1">
      <c r="H2360" s="37">
        <v>43412</v>
      </c>
      <c r="I2360" s="6" t="s">
        <v>158</v>
      </c>
      <c r="J2360" s="6" t="s">
        <v>187</v>
      </c>
      <c r="K2360" s="6">
        <v>1</v>
      </c>
      <c r="L2360" s="6">
        <v>15.05</v>
      </c>
      <c r="M2360" s="31" t="str">
        <f t="shared" si="36"/>
        <v>Small</v>
      </c>
    </row>
    <row r="2361" spans="8:13" ht="15.75" customHeight="1">
      <c r="H2361" s="37">
        <v>43323</v>
      </c>
      <c r="I2361" s="6" t="s">
        <v>158</v>
      </c>
      <c r="J2361" s="6" t="s">
        <v>203</v>
      </c>
      <c r="K2361" s="6">
        <v>1</v>
      </c>
      <c r="L2361" s="6">
        <v>14.38</v>
      </c>
      <c r="M2361" s="31" t="str">
        <f t="shared" si="36"/>
        <v>Small</v>
      </c>
    </row>
    <row r="2362" spans="8:13" ht="15.75" customHeight="1">
      <c r="H2362" s="37">
        <v>43418</v>
      </c>
      <c r="I2362" s="6" t="s">
        <v>190</v>
      </c>
      <c r="J2362" s="6" t="s">
        <v>187</v>
      </c>
      <c r="K2362" s="6">
        <v>3</v>
      </c>
      <c r="L2362" s="6">
        <v>40.47</v>
      </c>
      <c r="M2362" s="31" t="str">
        <f t="shared" si="36"/>
        <v>Small</v>
      </c>
    </row>
    <row r="2363" spans="8:13" ht="15.75" customHeight="1">
      <c r="H2363" s="37">
        <v>43338</v>
      </c>
      <c r="I2363" s="6" t="s">
        <v>158</v>
      </c>
      <c r="J2363" s="6" t="s">
        <v>230</v>
      </c>
      <c r="K2363" s="6">
        <v>54</v>
      </c>
      <c r="L2363" s="6">
        <v>555.5</v>
      </c>
      <c r="M2363" s="31" t="str">
        <f t="shared" si="36"/>
        <v>Large</v>
      </c>
    </row>
    <row r="2364" spans="8:13" ht="15.75" customHeight="1">
      <c r="H2364" s="37">
        <v>43403</v>
      </c>
      <c r="I2364" s="6" t="s">
        <v>190</v>
      </c>
      <c r="J2364" s="6" t="s">
        <v>174</v>
      </c>
      <c r="K2364" s="6">
        <v>1</v>
      </c>
      <c r="L2364" s="6">
        <v>14.77</v>
      </c>
      <c r="M2364" s="31" t="str">
        <f t="shared" si="36"/>
        <v>Small</v>
      </c>
    </row>
    <row r="2365" spans="8:13" ht="15.75" customHeight="1">
      <c r="H2365" s="37">
        <v>43227</v>
      </c>
      <c r="I2365" s="6" t="s">
        <v>127</v>
      </c>
      <c r="J2365" s="6" t="s">
        <v>167</v>
      </c>
      <c r="K2365" s="6">
        <v>6</v>
      </c>
      <c r="L2365" s="6">
        <v>108.24</v>
      </c>
      <c r="M2365" s="31" t="str">
        <f t="shared" si="36"/>
        <v>Small</v>
      </c>
    </row>
    <row r="2366" spans="8:13" ht="15.75" customHeight="1">
      <c r="H2366" s="37">
        <v>43433</v>
      </c>
      <c r="I2366" s="6" t="s">
        <v>158</v>
      </c>
      <c r="J2366" s="6" t="s">
        <v>170</v>
      </c>
      <c r="K2366" s="6">
        <v>2</v>
      </c>
      <c r="L2366" s="6">
        <v>31.08</v>
      </c>
      <c r="M2366" s="31" t="str">
        <f t="shared" si="36"/>
        <v>Small</v>
      </c>
    </row>
    <row r="2367" spans="8:13" ht="15.75" customHeight="1">
      <c r="H2367" s="37">
        <v>43458</v>
      </c>
      <c r="I2367" s="6" t="s">
        <v>158</v>
      </c>
      <c r="J2367" s="6" t="s">
        <v>214</v>
      </c>
      <c r="K2367" s="6">
        <v>67</v>
      </c>
      <c r="L2367" s="6">
        <v>662.62</v>
      </c>
      <c r="M2367" s="31" t="str">
        <f t="shared" si="36"/>
        <v>Large</v>
      </c>
    </row>
    <row r="2368" spans="8:13" ht="15.75" customHeight="1">
      <c r="H2368" s="37">
        <v>43450</v>
      </c>
      <c r="I2368" s="6" t="s">
        <v>168</v>
      </c>
      <c r="J2368" s="6" t="s">
        <v>184</v>
      </c>
      <c r="K2368" s="6">
        <v>3</v>
      </c>
      <c r="L2368" s="6">
        <v>53.52</v>
      </c>
      <c r="M2368" s="31" t="str">
        <f t="shared" si="36"/>
        <v>Small</v>
      </c>
    </row>
    <row r="2369" spans="8:13" ht="15.75" customHeight="1">
      <c r="H2369" s="37">
        <v>43249</v>
      </c>
      <c r="I2369" s="6" t="s">
        <v>135</v>
      </c>
      <c r="J2369" s="6" t="s">
        <v>187</v>
      </c>
      <c r="K2369" s="6">
        <v>2</v>
      </c>
      <c r="L2369" s="6">
        <v>21.48</v>
      </c>
      <c r="M2369" s="31" t="str">
        <f t="shared" si="36"/>
        <v>Small</v>
      </c>
    </row>
    <row r="2370" spans="8:13" ht="15.75" customHeight="1">
      <c r="H2370" s="37">
        <v>43420</v>
      </c>
      <c r="I2370" s="6" t="s">
        <v>168</v>
      </c>
      <c r="J2370" s="6" t="s">
        <v>176</v>
      </c>
      <c r="K2370" s="6">
        <v>3</v>
      </c>
      <c r="L2370" s="6">
        <v>59.94</v>
      </c>
      <c r="M2370" s="31" t="str">
        <f t="shared" si="36"/>
        <v>Small</v>
      </c>
    </row>
    <row r="2371" spans="8:13" ht="15.75" customHeight="1">
      <c r="H2371" s="37">
        <v>43459</v>
      </c>
      <c r="I2371" s="6" t="s">
        <v>135</v>
      </c>
      <c r="J2371" s="6" t="s">
        <v>156</v>
      </c>
      <c r="K2371" s="6">
        <v>2</v>
      </c>
      <c r="L2371" s="6">
        <v>28.46</v>
      </c>
      <c r="M2371" s="31" t="str">
        <f t="shared" si="36"/>
        <v>Small</v>
      </c>
    </row>
    <row r="2372" spans="8:13" ht="15.75" customHeight="1">
      <c r="H2372" s="37">
        <v>43454</v>
      </c>
      <c r="I2372" s="6" t="s">
        <v>135</v>
      </c>
      <c r="J2372" s="6" t="s">
        <v>164</v>
      </c>
      <c r="K2372" s="6">
        <v>32</v>
      </c>
      <c r="L2372" s="6">
        <v>277.2</v>
      </c>
      <c r="M2372" s="31" t="str">
        <f t="shared" si="36"/>
        <v>Large</v>
      </c>
    </row>
    <row r="2373" spans="8:13" ht="15.75" customHeight="1">
      <c r="H2373" s="37">
        <v>43137</v>
      </c>
      <c r="I2373" s="6" t="s">
        <v>216</v>
      </c>
      <c r="J2373" s="6" t="s">
        <v>232</v>
      </c>
      <c r="K2373" s="6">
        <v>1</v>
      </c>
      <c r="L2373" s="6">
        <v>14.45</v>
      </c>
      <c r="M2373" s="31" t="str">
        <f t="shared" si="36"/>
        <v>Small</v>
      </c>
    </row>
    <row r="2374" spans="8:13" ht="15.75" customHeight="1">
      <c r="H2374" s="37">
        <v>43423</v>
      </c>
      <c r="I2374" s="6" t="s">
        <v>158</v>
      </c>
      <c r="J2374" s="6" t="s">
        <v>156</v>
      </c>
      <c r="K2374" s="6">
        <v>1</v>
      </c>
      <c r="L2374" s="6">
        <v>15.31</v>
      </c>
      <c r="M2374" s="31" t="str">
        <f t="shared" si="36"/>
        <v>Small</v>
      </c>
    </row>
    <row r="2375" spans="8:13" ht="15.75" customHeight="1">
      <c r="H2375" s="37">
        <v>43375</v>
      </c>
      <c r="I2375" s="6" t="s">
        <v>135</v>
      </c>
      <c r="J2375" s="6" t="s">
        <v>167</v>
      </c>
      <c r="K2375" s="6">
        <v>48</v>
      </c>
      <c r="L2375" s="6">
        <v>495.53</v>
      </c>
      <c r="M2375" s="31" t="str">
        <f t="shared" si="36"/>
        <v>Large</v>
      </c>
    </row>
    <row r="2376" spans="8:13" ht="15.75" customHeight="1">
      <c r="H2376" s="37">
        <v>43372</v>
      </c>
      <c r="I2376" s="6" t="s">
        <v>135</v>
      </c>
      <c r="J2376" s="6" t="s">
        <v>187</v>
      </c>
      <c r="K2376" s="6">
        <v>24</v>
      </c>
      <c r="L2376" s="6">
        <v>269.11</v>
      </c>
      <c r="M2376" s="31" t="str">
        <f t="shared" ref="M2376:M2439" si="37">IF(L2376&gt;250,"Large","Small")</f>
        <v>Large</v>
      </c>
    </row>
    <row r="2377" spans="8:13" ht="15.75" customHeight="1">
      <c r="H2377" s="37">
        <v>43423</v>
      </c>
      <c r="I2377" s="6" t="s">
        <v>135</v>
      </c>
      <c r="J2377" s="6" t="s">
        <v>211</v>
      </c>
      <c r="K2377" s="6">
        <v>5</v>
      </c>
      <c r="L2377" s="6">
        <v>80.09</v>
      </c>
      <c r="M2377" s="31" t="str">
        <f t="shared" si="37"/>
        <v>Small</v>
      </c>
    </row>
    <row r="2378" spans="8:13" ht="15.75" customHeight="1">
      <c r="H2378" s="37">
        <v>43227</v>
      </c>
      <c r="I2378" s="6" t="s">
        <v>141</v>
      </c>
      <c r="J2378" s="6" t="s">
        <v>206</v>
      </c>
      <c r="K2378" s="6">
        <v>1</v>
      </c>
      <c r="L2378" s="6">
        <v>11.73</v>
      </c>
      <c r="M2378" s="31" t="str">
        <f t="shared" si="37"/>
        <v>Small</v>
      </c>
    </row>
    <row r="2379" spans="8:13" ht="15.75" customHeight="1">
      <c r="H2379" s="37">
        <v>43437</v>
      </c>
      <c r="I2379" s="6" t="s">
        <v>175</v>
      </c>
      <c r="J2379" s="6" t="s">
        <v>209</v>
      </c>
      <c r="K2379" s="6">
        <v>2</v>
      </c>
      <c r="L2379" s="6">
        <v>36.58</v>
      </c>
      <c r="M2379" s="31" t="str">
        <f t="shared" si="37"/>
        <v>Small</v>
      </c>
    </row>
    <row r="2380" spans="8:13" ht="15.75" customHeight="1">
      <c r="H2380" s="37">
        <v>43281</v>
      </c>
      <c r="I2380" s="6" t="s">
        <v>165</v>
      </c>
      <c r="J2380" s="6" t="s">
        <v>184</v>
      </c>
      <c r="K2380" s="6">
        <v>1</v>
      </c>
      <c r="L2380" s="6">
        <v>10.02</v>
      </c>
      <c r="M2380" s="31" t="str">
        <f t="shared" si="37"/>
        <v>Small</v>
      </c>
    </row>
    <row r="2381" spans="8:13" ht="15.75" customHeight="1">
      <c r="H2381" s="37">
        <v>43401</v>
      </c>
      <c r="I2381" s="6" t="s">
        <v>141</v>
      </c>
      <c r="J2381" s="6" t="s">
        <v>238</v>
      </c>
      <c r="K2381" s="6">
        <v>1</v>
      </c>
      <c r="L2381" s="6">
        <v>19</v>
      </c>
      <c r="M2381" s="31" t="str">
        <f t="shared" si="37"/>
        <v>Small</v>
      </c>
    </row>
    <row r="2382" spans="8:13" ht="15.75" customHeight="1">
      <c r="H2382" s="37">
        <v>43428</v>
      </c>
      <c r="I2382" s="6" t="s">
        <v>163</v>
      </c>
      <c r="J2382" s="6" t="s">
        <v>184</v>
      </c>
      <c r="K2382" s="6">
        <v>2</v>
      </c>
      <c r="L2382" s="6">
        <v>29.32</v>
      </c>
      <c r="M2382" s="31" t="str">
        <f t="shared" si="37"/>
        <v>Small</v>
      </c>
    </row>
    <row r="2383" spans="8:13" ht="15.75" customHeight="1">
      <c r="H2383" s="37">
        <v>43445</v>
      </c>
      <c r="I2383" s="6" t="s">
        <v>175</v>
      </c>
      <c r="J2383" s="6" t="s">
        <v>167</v>
      </c>
      <c r="K2383" s="6">
        <v>2</v>
      </c>
      <c r="L2383" s="6">
        <v>24.9</v>
      </c>
      <c r="M2383" s="31" t="str">
        <f t="shared" si="37"/>
        <v>Small</v>
      </c>
    </row>
    <row r="2384" spans="8:13" ht="15.75" customHeight="1">
      <c r="H2384" s="37">
        <v>43231</v>
      </c>
      <c r="I2384" s="6" t="s">
        <v>175</v>
      </c>
      <c r="J2384" s="6" t="s">
        <v>195</v>
      </c>
      <c r="K2384" s="6">
        <v>1</v>
      </c>
      <c r="L2384" s="6">
        <v>14.44</v>
      </c>
      <c r="M2384" s="31" t="str">
        <f t="shared" si="37"/>
        <v>Small</v>
      </c>
    </row>
    <row r="2385" spans="8:13" ht="15.75" customHeight="1">
      <c r="H2385" s="37">
        <v>43147</v>
      </c>
      <c r="I2385" s="6" t="s">
        <v>168</v>
      </c>
      <c r="J2385" s="6" t="s">
        <v>169</v>
      </c>
      <c r="K2385" s="6">
        <v>2</v>
      </c>
      <c r="L2385" s="6">
        <v>37.26</v>
      </c>
      <c r="M2385" s="31" t="str">
        <f t="shared" si="37"/>
        <v>Small</v>
      </c>
    </row>
    <row r="2386" spans="8:13" ht="15.75" customHeight="1">
      <c r="H2386" s="37">
        <v>43439</v>
      </c>
      <c r="I2386" s="6" t="s">
        <v>168</v>
      </c>
      <c r="J2386" s="6" t="s">
        <v>205</v>
      </c>
      <c r="K2386" s="6">
        <v>51</v>
      </c>
      <c r="L2386" s="6">
        <v>330.17</v>
      </c>
      <c r="M2386" s="31" t="str">
        <f t="shared" si="37"/>
        <v>Large</v>
      </c>
    </row>
    <row r="2387" spans="8:13" ht="15.75" customHeight="1">
      <c r="H2387" s="37">
        <v>43427</v>
      </c>
      <c r="I2387" s="6" t="s">
        <v>158</v>
      </c>
      <c r="J2387" s="6" t="s">
        <v>157</v>
      </c>
      <c r="K2387" s="6">
        <v>3</v>
      </c>
      <c r="L2387" s="6">
        <v>33.630000000000003</v>
      </c>
      <c r="M2387" s="31" t="str">
        <f t="shared" si="37"/>
        <v>Small</v>
      </c>
    </row>
    <row r="2388" spans="8:13" ht="15.75" customHeight="1">
      <c r="H2388" s="37">
        <v>43108</v>
      </c>
      <c r="I2388" s="6" t="s">
        <v>141</v>
      </c>
      <c r="J2388" s="6" t="s">
        <v>189</v>
      </c>
      <c r="K2388" s="6">
        <v>1</v>
      </c>
      <c r="L2388" s="6">
        <v>12.33</v>
      </c>
      <c r="M2388" s="31" t="str">
        <f t="shared" si="37"/>
        <v>Small</v>
      </c>
    </row>
    <row r="2389" spans="8:13" ht="15.75" customHeight="1">
      <c r="H2389" s="37">
        <v>43327</v>
      </c>
      <c r="I2389" s="6" t="s">
        <v>135</v>
      </c>
      <c r="J2389" s="6" t="s">
        <v>220</v>
      </c>
      <c r="K2389" s="6">
        <v>2</v>
      </c>
      <c r="L2389" s="6">
        <v>26.92</v>
      </c>
      <c r="M2389" s="31" t="str">
        <f t="shared" si="37"/>
        <v>Small</v>
      </c>
    </row>
    <row r="2390" spans="8:13" ht="15.75" customHeight="1">
      <c r="H2390" s="37">
        <v>43317</v>
      </c>
      <c r="I2390" s="6" t="s">
        <v>141</v>
      </c>
      <c r="J2390" s="6" t="s">
        <v>203</v>
      </c>
      <c r="K2390" s="6">
        <v>2</v>
      </c>
      <c r="L2390" s="6">
        <v>32.14</v>
      </c>
      <c r="M2390" s="31" t="str">
        <f t="shared" si="37"/>
        <v>Small</v>
      </c>
    </row>
    <row r="2391" spans="8:13" ht="15.75" customHeight="1">
      <c r="H2391" s="37">
        <v>43256</v>
      </c>
      <c r="I2391" s="6" t="s">
        <v>163</v>
      </c>
      <c r="J2391" s="6" t="s">
        <v>156</v>
      </c>
      <c r="K2391" s="6">
        <v>1</v>
      </c>
      <c r="L2391" s="6">
        <v>12.68</v>
      </c>
      <c r="M2391" s="31" t="str">
        <f t="shared" si="37"/>
        <v>Small</v>
      </c>
    </row>
    <row r="2392" spans="8:13" ht="15.75" customHeight="1">
      <c r="H2392" s="37">
        <v>43441</v>
      </c>
      <c r="I2392" s="6" t="s">
        <v>224</v>
      </c>
      <c r="J2392" s="6" t="s">
        <v>235</v>
      </c>
      <c r="K2392" s="6">
        <v>2</v>
      </c>
      <c r="L2392" s="6">
        <v>38.979999999999997</v>
      </c>
      <c r="M2392" s="31" t="str">
        <f t="shared" si="37"/>
        <v>Small</v>
      </c>
    </row>
    <row r="2393" spans="8:13" ht="15.75" customHeight="1">
      <c r="H2393" s="37">
        <v>43371</v>
      </c>
      <c r="I2393" s="6" t="s">
        <v>224</v>
      </c>
      <c r="J2393" s="6" t="s">
        <v>156</v>
      </c>
      <c r="K2393" s="6">
        <v>1</v>
      </c>
      <c r="L2393" s="6">
        <v>16.04</v>
      </c>
      <c r="M2393" s="31" t="str">
        <f t="shared" si="37"/>
        <v>Small</v>
      </c>
    </row>
    <row r="2394" spans="8:13" ht="15.75" customHeight="1">
      <c r="H2394" s="37">
        <v>43172</v>
      </c>
      <c r="I2394" s="6" t="s">
        <v>138</v>
      </c>
      <c r="J2394" s="6" t="s">
        <v>232</v>
      </c>
      <c r="K2394" s="6">
        <v>3</v>
      </c>
      <c r="L2394" s="6">
        <v>58.47</v>
      </c>
      <c r="M2394" s="31" t="str">
        <f t="shared" si="37"/>
        <v>Small</v>
      </c>
    </row>
    <row r="2395" spans="8:13" ht="15.75" customHeight="1">
      <c r="H2395" s="37">
        <v>43349</v>
      </c>
      <c r="I2395" s="6" t="s">
        <v>135</v>
      </c>
      <c r="J2395" s="6" t="s">
        <v>176</v>
      </c>
      <c r="K2395" s="6">
        <v>2</v>
      </c>
      <c r="L2395" s="6">
        <v>20.5</v>
      </c>
      <c r="M2395" s="31" t="str">
        <f t="shared" si="37"/>
        <v>Small</v>
      </c>
    </row>
    <row r="2396" spans="8:13" ht="15.75" customHeight="1">
      <c r="H2396" s="37">
        <v>43454</v>
      </c>
      <c r="I2396" s="6" t="s">
        <v>171</v>
      </c>
      <c r="J2396" s="6" t="s">
        <v>164</v>
      </c>
      <c r="K2396" s="6">
        <v>1</v>
      </c>
      <c r="L2396" s="6">
        <v>17.55</v>
      </c>
      <c r="M2396" s="31" t="str">
        <f t="shared" si="37"/>
        <v>Small</v>
      </c>
    </row>
    <row r="2397" spans="8:13" ht="15.75" customHeight="1">
      <c r="H2397" s="37">
        <v>43355</v>
      </c>
      <c r="I2397" s="6" t="s">
        <v>190</v>
      </c>
      <c r="J2397" s="6" t="s">
        <v>210</v>
      </c>
      <c r="K2397" s="6">
        <v>1</v>
      </c>
      <c r="L2397" s="6">
        <v>16.78</v>
      </c>
      <c r="M2397" s="31" t="str">
        <f t="shared" si="37"/>
        <v>Small</v>
      </c>
    </row>
    <row r="2398" spans="8:13" ht="15.75" customHeight="1">
      <c r="H2398" s="37">
        <v>43297</v>
      </c>
      <c r="I2398" s="6" t="s">
        <v>158</v>
      </c>
      <c r="J2398" s="6" t="s">
        <v>156</v>
      </c>
      <c r="K2398" s="6">
        <v>2</v>
      </c>
      <c r="L2398" s="6">
        <v>35.78</v>
      </c>
      <c r="M2398" s="31" t="str">
        <f t="shared" si="37"/>
        <v>Small</v>
      </c>
    </row>
    <row r="2399" spans="8:13" ht="15.75" customHeight="1">
      <c r="H2399" s="37">
        <v>43199</v>
      </c>
      <c r="I2399" s="6" t="s">
        <v>168</v>
      </c>
      <c r="J2399" s="6" t="s">
        <v>184</v>
      </c>
      <c r="K2399" s="6">
        <v>71</v>
      </c>
      <c r="L2399" s="6">
        <v>550.03</v>
      </c>
      <c r="M2399" s="31" t="str">
        <f t="shared" si="37"/>
        <v>Large</v>
      </c>
    </row>
    <row r="2400" spans="8:13" ht="15.75" customHeight="1">
      <c r="H2400" s="37">
        <v>43421</v>
      </c>
      <c r="I2400" s="6" t="s">
        <v>158</v>
      </c>
      <c r="J2400" s="6" t="s">
        <v>170</v>
      </c>
      <c r="K2400" s="6">
        <v>2</v>
      </c>
      <c r="L2400" s="6">
        <v>20.64</v>
      </c>
      <c r="M2400" s="31" t="str">
        <f t="shared" si="37"/>
        <v>Small</v>
      </c>
    </row>
    <row r="2401" spans="8:13" ht="15.75" customHeight="1">
      <c r="H2401" s="37">
        <v>43402</v>
      </c>
      <c r="I2401" s="6" t="s">
        <v>163</v>
      </c>
      <c r="J2401" s="6" t="s">
        <v>156</v>
      </c>
      <c r="K2401" s="6">
        <v>1</v>
      </c>
      <c r="L2401" s="6">
        <v>19.440000000000001</v>
      </c>
      <c r="M2401" s="31" t="str">
        <f t="shared" si="37"/>
        <v>Small</v>
      </c>
    </row>
    <row r="2402" spans="8:13" ht="15.75" customHeight="1">
      <c r="H2402" s="37">
        <v>43465</v>
      </c>
      <c r="I2402" s="6" t="s">
        <v>127</v>
      </c>
      <c r="J2402" s="6" t="s">
        <v>186</v>
      </c>
      <c r="K2402" s="6">
        <v>1</v>
      </c>
      <c r="L2402" s="6">
        <v>18.21</v>
      </c>
      <c r="M2402" s="31" t="str">
        <f t="shared" si="37"/>
        <v>Small</v>
      </c>
    </row>
    <row r="2403" spans="8:13" ht="15.75" customHeight="1">
      <c r="H2403" s="37">
        <v>43178</v>
      </c>
      <c r="I2403" s="6" t="s">
        <v>158</v>
      </c>
      <c r="J2403" s="6" t="s">
        <v>205</v>
      </c>
      <c r="K2403" s="6">
        <v>1</v>
      </c>
      <c r="L2403" s="6">
        <v>18.41</v>
      </c>
      <c r="M2403" s="31" t="str">
        <f t="shared" si="37"/>
        <v>Small</v>
      </c>
    </row>
    <row r="2404" spans="8:13" ht="15.75" customHeight="1">
      <c r="H2404" s="37">
        <v>43381</v>
      </c>
      <c r="I2404" s="6" t="s">
        <v>141</v>
      </c>
      <c r="J2404" s="6" t="s">
        <v>191</v>
      </c>
      <c r="K2404" s="6">
        <v>1</v>
      </c>
      <c r="L2404" s="6">
        <v>11.01</v>
      </c>
      <c r="M2404" s="31" t="str">
        <f t="shared" si="37"/>
        <v>Small</v>
      </c>
    </row>
    <row r="2405" spans="8:13" ht="15.75" customHeight="1">
      <c r="H2405" s="37">
        <v>43283</v>
      </c>
      <c r="I2405" s="6" t="s">
        <v>158</v>
      </c>
      <c r="J2405" s="6" t="s">
        <v>181</v>
      </c>
      <c r="K2405" s="6">
        <v>1</v>
      </c>
      <c r="L2405" s="6">
        <v>17.3</v>
      </c>
      <c r="M2405" s="31" t="str">
        <f t="shared" si="37"/>
        <v>Small</v>
      </c>
    </row>
    <row r="2406" spans="8:13" ht="15.75" customHeight="1">
      <c r="H2406" s="37">
        <v>43424</v>
      </c>
      <c r="I2406" s="6" t="s">
        <v>216</v>
      </c>
      <c r="J2406" s="6" t="s">
        <v>228</v>
      </c>
      <c r="K2406" s="6">
        <v>41</v>
      </c>
      <c r="L2406" s="6">
        <v>462.36</v>
      </c>
      <c r="M2406" s="31" t="str">
        <f t="shared" si="37"/>
        <v>Large</v>
      </c>
    </row>
    <row r="2407" spans="8:13" ht="15.75" customHeight="1">
      <c r="H2407" s="37">
        <v>43449</v>
      </c>
      <c r="I2407" s="6" t="s">
        <v>175</v>
      </c>
      <c r="J2407" s="6" t="s">
        <v>234</v>
      </c>
      <c r="K2407" s="6">
        <v>24</v>
      </c>
      <c r="L2407" s="6">
        <v>252.66</v>
      </c>
      <c r="M2407" s="31" t="str">
        <f t="shared" si="37"/>
        <v>Large</v>
      </c>
    </row>
    <row r="2408" spans="8:13" ht="15.75" customHeight="1">
      <c r="H2408" s="37">
        <v>43424</v>
      </c>
      <c r="I2408" s="6" t="s">
        <v>177</v>
      </c>
      <c r="J2408" s="6" t="s">
        <v>159</v>
      </c>
      <c r="K2408" s="6">
        <v>36</v>
      </c>
      <c r="L2408" s="6">
        <v>277.35000000000002</v>
      </c>
      <c r="M2408" s="31" t="str">
        <f t="shared" si="37"/>
        <v>Large</v>
      </c>
    </row>
    <row r="2409" spans="8:13" ht="15.75" customHeight="1">
      <c r="H2409" s="37">
        <v>43421</v>
      </c>
      <c r="I2409" s="6" t="s">
        <v>175</v>
      </c>
      <c r="J2409" s="6" t="s">
        <v>185</v>
      </c>
      <c r="K2409" s="6">
        <v>3</v>
      </c>
      <c r="L2409" s="6">
        <v>49.11</v>
      </c>
      <c r="M2409" s="31" t="str">
        <f t="shared" si="37"/>
        <v>Small</v>
      </c>
    </row>
    <row r="2410" spans="8:13" ht="15.75" customHeight="1">
      <c r="H2410" s="37">
        <v>43141</v>
      </c>
      <c r="I2410" s="6" t="s">
        <v>190</v>
      </c>
      <c r="J2410" s="6" t="s">
        <v>187</v>
      </c>
      <c r="K2410" s="6">
        <v>1</v>
      </c>
      <c r="L2410" s="6">
        <v>13.57</v>
      </c>
      <c r="M2410" s="31" t="str">
        <f t="shared" si="37"/>
        <v>Small</v>
      </c>
    </row>
    <row r="2411" spans="8:13" ht="15.75" customHeight="1">
      <c r="H2411" s="37">
        <v>43442</v>
      </c>
      <c r="I2411" s="6" t="s">
        <v>201</v>
      </c>
      <c r="J2411" s="6" t="s">
        <v>228</v>
      </c>
      <c r="K2411" s="6">
        <v>6</v>
      </c>
      <c r="L2411" s="6">
        <v>72.41</v>
      </c>
      <c r="M2411" s="31" t="str">
        <f t="shared" si="37"/>
        <v>Small</v>
      </c>
    </row>
    <row r="2412" spans="8:13" ht="15.75" customHeight="1">
      <c r="H2412" s="37">
        <v>43285</v>
      </c>
      <c r="I2412" s="6" t="s">
        <v>175</v>
      </c>
      <c r="J2412" s="6" t="s">
        <v>185</v>
      </c>
      <c r="K2412" s="6">
        <v>2</v>
      </c>
      <c r="L2412" s="6">
        <v>24.24</v>
      </c>
      <c r="M2412" s="31" t="str">
        <f t="shared" si="37"/>
        <v>Small</v>
      </c>
    </row>
    <row r="2413" spans="8:13" ht="15.75" customHeight="1">
      <c r="H2413" s="37">
        <v>43426</v>
      </c>
      <c r="I2413" s="6" t="s">
        <v>158</v>
      </c>
      <c r="J2413" s="6" t="s">
        <v>156</v>
      </c>
      <c r="K2413" s="6">
        <v>1</v>
      </c>
      <c r="L2413" s="6">
        <v>17.66</v>
      </c>
      <c r="M2413" s="31" t="str">
        <f t="shared" si="37"/>
        <v>Small</v>
      </c>
    </row>
    <row r="2414" spans="8:13" ht="15.75" customHeight="1">
      <c r="H2414" s="37">
        <v>43423</v>
      </c>
      <c r="I2414" s="6" t="s">
        <v>168</v>
      </c>
      <c r="J2414" s="6" t="s">
        <v>157</v>
      </c>
      <c r="K2414" s="6">
        <v>2</v>
      </c>
      <c r="L2414" s="6">
        <v>24.96</v>
      </c>
      <c r="M2414" s="31" t="str">
        <f t="shared" si="37"/>
        <v>Small</v>
      </c>
    </row>
    <row r="2415" spans="8:13" ht="15.75" customHeight="1">
      <c r="H2415" s="37">
        <v>43353</v>
      </c>
      <c r="I2415" s="6" t="s">
        <v>168</v>
      </c>
      <c r="J2415" s="6" t="s">
        <v>157</v>
      </c>
      <c r="K2415" s="6">
        <v>1</v>
      </c>
      <c r="L2415" s="6">
        <v>10.58</v>
      </c>
      <c r="M2415" s="31" t="str">
        <f t="shared" si="37"/>
        <v>Small</v>
      </c>
    </row>
    <row r="2416" spans="8:13" ht="15.75" customHeight="1">
      <c r="H2416" s="37">
        <v>43389</v>
      </c>
      <c r="I2416" s="6" t="s">
        <v>127</v>
      </c>
      <c r="J2416" s="6" t="s">
        <v>169</v>
      </c>
      <c r="K2416" s="6">
        <v>4</v>
      </c>
      <c r="L2416" s="6">
        <v>45.2</v>
      </c>
      <c r="M2416" s="31" t="str">
        <f t="shared" si="37"/>
        <v>Small</v>
      </c>
    </row>
    <row r="2417" spans="8:13" ht="15.75" customHeight="1">
      <c r="H2417" s="37">
        <v>43445</v>
      </c>
      <c r="I2417" s="6" t="s">
        <v>158</v>
      </c>
      <c r="J2417" s="6" t="s">
        <v>229</v>
      </c>
      <c r="K2417" s="6">
        <v>1</v>
      </c>
      <c r="L2417" s="6">
        <v>10.36</v>
      </c>
      <c r="M2417" s="31" t="str">
        <f t="shared" si="37"/>
        <v>Small</v>
      </c>
    </row>
    <row r="2418" spans="8:13" ht="15.75" customHeight="1">
      <c r="H2418" s="37">
        <v>43249</v>
      </c>
      <c r="I2418" s="6" t="s">
        <v>177</v>
      </c>
      <c r="J2418" s="6" t="s">
        <v>156</v>
      </c>
      <c r="K2418" s="6">
        <v>24</v>
      </c>
      <c r="L2418" s="6">
        <v>198.37</v>
      </c>
      <c r="M2418" s="31" t="str">
        <f t="shared" si="37"/>
        <v>Small</v>
      </c>
    </row>
    <row r="2419" spans="8:13" ht="15.75" customHeight="1">
      <c r="H2419" s="37">
        <v>43131</v>
      </c>
      <c r="I2419" s="6" t="s">
        <v>160</v>
      </c>
      <c r="J2419" s="6" t="s">
        <v>213</v>
      </c>
      <c r="K2419" s="6">
        <v>2</v>
      </c>
      <c r="L2419" s="6">
        <v>34.619999999999997</v>
      </c>
      <c r="M2419" s="31" t="str">
        <f t="shared" si="37"/>
        <v>Small</v>
      </c>
    </row>
    <row r="2420" spans="8:13" ht="15.75" customHeight="1">
      <c r="H2420" s="37">
        <v>43130</v>
      </c>
      <c r="I2420" s="6" t="s">
        <v>141</v>
      </c>
      <c r="J2420" s="6" t="s">
        <v>238</v>
      </c>
      <c r="K2420" s="6">
        <v>3</v>
      </c>
      <c r="L2420" s="6">
        <v>35.25</v>
      </c>
      <c r="M2420" s="31" t="str">
        <f t="shared" si="37"/>
        <v>Small</v>
      </c>
    </row>
    <row r="2421" spans="8:13" ht="15.75" customHeight="1">
      <c r="H2421" s="37">
        <v>43465</v>
      </c>
      <c r="I2421" s="6" t="s">
        <v>168</v>
      </c>
      <c r="J2421" s="6" t="s">
        <v>156</v>
      </c>
      <c r="K2421" s="6">
        <v>1</v>
      </c>
      <c r="L2421" s="6">
        <v>14.9</v>
      </c>
      <c r="M2421" s="31" t="str">
        <f t="shared" si="37"/>
        <v>Small</v>
      </c>
    </row>
    <row r="2422" spans="8:13" ht="15.75" customHeight="1">
      <c r="H2422" s="37">
        <v>43384</v>
      </c>
      <c r="I2422" s="6" t="s">
        <v>141</v>
      </c>
      <c r="J2422" s="6" t="s">
        <v>185</v>
      </c>
      <c r="K2422" s="6">
        <v>48</v>
      </c>
      <c r="L2422" s="6">
        <v>376</v>
      </c>
      <c r="M2422" s="31" t="str">
        <f t="shared" si="37"/>
        <v>Large</v>
      </c>
    </row>
    <row r="2423" spans="8:13" ht="15.75" customHeight="1">
      <c r="H2423" s="37">
        <v>43324</v>
      </c>
      <c r="I2423" s="6" t="s">
        <v>141</v>
      </c>
      <c r="J2423" s="6" t="s">
        <v>156</v>
      </c>
      <c r="K2423" s="6">
        <v>1</v>
      </c>
      <c r="L2423" s="6">
        <v>16.489999999999998</v>
      </c>
      <c r="M2423" s="31" t="str">
        <f t="shared" si="37"/>
        <v>Small</v>
      </c>
    </row>
    <row r="2424" spans="8:13" ht="15.75" customHeight="1">
      <c r="H2424" s="37">
        <v>43449</v>
      </c>
      <c r="I2424" s="6" t="s">
        <v>158</v>
      </c>
      <c r="J2424" s="6" t="s">
        <v>185</v>
      </c>
      <c r="K2424" s="6">
        <v>2</v>
      </c>
      <c r="L2424" s="6">
        <v>27.72</v>
      </c>
      <c r="M2424" s="31" t="str">
        <f t="shared" si="37"/>
        <v>Small</v>
      </c>
    </row>
    <row r="2425" spans="8:13" ht="15.75" customHeight="1">
      <c r="H2425" s="37">
        <v>43407</v>
      </c>
      <c r="I2425" s="6" t="s">
        <v>200</v>
      </c>
      <c r="J2425" s="6" t="s">
        <v>172</v>
      </c>
      <c r="K2425" s="6">
        <v>2</v>
      </c>
      <c r="L2425" s="6">
        <v>23.26</v>
      </c>
      <c r="M2425" s="31" t="str">
        <f t="shared" si="37"/>
        <v>Small</v>
      </c>
    </row>
    <row r="2426" spans="8:13" ht="15.75" customHeight="1">
      <c r="H2426" s="37">
        <v>43445</v>
      </c>
      <c r="I2426" s="6" t="s">
        <v>168</v>
      </c>
      <c r="J2426" s="6" t="s">
        <v>187</v>
      </c>
      <c r="K2426" s="6">
        <v>1</v>
      </c>
      <c r="L2426" s="6">
        <v>13.36</v>
      </c>
      <c r="M2426" s="31" t="str">
        <f t="shared" si="37"/>
        <v>Small</v>
      </c>
    </row>
    <row r="2427" spans="8:13" ht="15.75" customHeight="1">
      <c r="H2427" s="37">
        <v>43306</v>
      </c>
      <c r="I2427" s="6" t="s">
        <v>163</v>
      </c>
      <c r="J2427" s="6" t="s">
        <v>191</v>
      </c>
      <c r="K2427" s="6">
        <v>55</v>
      </c>
      <c r="L2427" s="6">
        <v>403.44</v>
      </c>
      <c r="M2427" s="31" t="str">
        <f t="shared" si="37"/>
        <v>Large</v>
      </c>
    </row>
    <row r="2428" spans="8:13" ht="15.75" customHeight="1">
      <c r="H2428" s="37">
        <v>43145</v>
      </c>
      <c r="I2428" s="6" t="s">
        <v>175</v>
      </c>
      <c r="J2428" s="6" t="s">
        <v>222</v>
      </c>
      <c r="K2428" s="6">
        <v>1</v>
      </c>
      <c r="L2428" s="6">
        <v>18.88</v>
      </c>
      <c r="M2428" s="31" t="str">
        <f t="shared" si="37"/>
        <v>Small</v>
      </c>
    </row>
    <row r="2429" spans="8:13" ht="15.75" customHeight="1">
      <c r="H2429" s="37">
        <v>43341</v>
      </c>
      <c r="I2429" s="6" t="s">
        <v>175</v>
      </c>
      <c r="J2429" s="6" t="s">
        <v>159</v>
      </c>
      <c r="K2429" s="6">
        <v>1</v>
      </c>
      <c r="L2429" s="6">
        <v>15.51</v>
      </c>
      <c r="M2429" s="31" t="str">
        <f t="shared" si="37"/>
        <v>Small</v>
      </c>
    </row>
    <row r="2430" spans="8:13" ht="15.75" customHeight="1">
      <c r="H2430" s="37">
        <v>43465</v>
      </c>
      <c r="I2430" s="6" t="s">
        <v>158</v>
      </c>
      <c r="J2430" s="6" t="s">
        <v>197</v>
      </c>
      <c r="K2430" s="6">
        <v>1</v>
      </c>
      <c r="L2430" s="6">
        <v>17.579999999999998</v>
      </c>
      <c r="M2430" s="31" t="str">
        <f t="shared" si="37"/>
        <v>Small</v>
      </c>
    </row>
    <row r="2431" spans="8:13" ht="15.75" customHeight="1">
      <c r="H2431" s="37">
        <v>43455</v>
      </c>
      <c r="I2431" s="6" t="s">
        <v>141</v>
      </c>
      <c r="J2431" s="6" t="s">
        <v>232</v>
      </c>
      <c r="K2431" s="6">
        <v>1</v>
      </c>
      <c r="L2431" s="6">
        <v>13.62</v>
      </c>
      <c r="M2431" s="31" t="str">
        <f t="shared" si="37"/>
        <v>Small</v>
      </c>
    </row>
    <row r="2432" spans="8:13" ht="15.75" customHeight="1">
      <c r="H2432" s="37">
        <v>43422</v>
      </c>
      <c r="I2432" s="6" t="s">
        <v>141</v>
      </c>
      <c r="J2432" s="6" t="s">
        <v>156</v>
      </c>
      <c r="K2432" s="6">
        <v>4</v>
      </c>
      <c r="L2432" s="6">
        <v>74.2</v>
      </c>
      <c r="M2432" s="31" t="str">
        <f t="shared" si="37"/>
        <v>Small</v>
      </c>
    </row>
    <row r="2433" spans="8:13" ht="15.75" customHeight="1">
      <c r="H2433" s="37">
        <v>43453</v>
      </c>
      <c r="I2433" s="6" t="s">
        <v>163</v>
      </c>
      <c r="J2433" s="6" t="s">
        <v>156</v>
      </c>
      <c r="K2433" s="6">
        <v>2</v>
      </c>
      <c r="L2433" s="6">
        <v>33.58</v>
      </c>
      <c r="M2433" s="31" t="str">
        <f t="shared" si="37"/>
        <v>Small</v>
      </c>
    </row>
    <row r="2434" spans="8:13" ht="15.75" customHeight="1">
      <c r="H2434" s="37">
        <v>43292</v>
      </c>
      <c r="I2434" s="6" t="s">
        <v>175</v>
      </c>
      <c r="J2434" s="6" t="s">
        <v>156</v>
      </c>
      <c r="K2434" s="6">
        <v>1</v>
      </c>
      <c r="L2434" s="6">
        <v>19.04</v>
      </c>
      <c r="M2434" s="31" t="str">
        <f t="shared" si="37"/>
        <v>Small</v>
      </c>
    </row>
    <row r="2435" spans="8:13" ht="15.75" customHeight="1">
      <c r="H2435" s="37">
        <v>43126</v>
      </c>
      <c r="I2435" s="6" t="s">
        <v>198</v>
      </c>
      <c r="J2435" s="6" t="s">
        <v>185</v>
      </c>
      <c r="K2435" s="6">
        <v>2</v>
      </c>
      <c r="L2435" s="6">
        <v>25.14</v>
      </c>
      <c r="M2435" s="31" t="str">
        <f t="shared" si="37"/>
        <v>Small</v>
      </c>
    </row>
    <row r="2436" spans="8:13" ht="15.75" customHeight="1">
      <c r="H2436" s="37">
        <v>43453</v>
      </c>
      <c r="I2436" s="6" t="s">
        <v>201</v>
      </c>
      <c r="J2436" s="6" t="s">
        <v>197</v>
      </c>
      <c r="K2436" s="6">
        <v>3</v>
      </c>
      <c r="L2436" s="6">
        <v>47.94</v>
      </c>
      <c r="M2436" s="31" t="str">
        <f t="shared" si="37"/>
        <v>Small</v>
      </c>
    </row>
    <row r="2437" spans="8:13" ht="15.75" customHeight="1">
      <c r="H2437" s="37">
        <v>43426</v>
      </c>
      <c r="I2437" s="6" t="s">
        <v>175</v>
      </c>
      <c r="J2437" s="6" t="s">
        <v>185</v>
      </c>
      <c r="K2437" s="6">
        <v>4</v>
      </c>
      <c r="L2437" s="6">
        <v>74.36</v>
      </c>
      <c r="M2437" s="31" t="str">
        <f t="shared" si="37"/>
        <v>Small</v>
      </c>
    </row>
    <row r="2438" spans="8:13" ht="15.75" customHeight="1">
      <c r="H2438" s="37">
        <v>43355</v>
      </c>
      <c r="I2438" s="6" t="s">
        <v>218</v>
      </c>
      <c r="J2438" s="6" t="s">
        <v>205</v>
      </c>
      <c r="K2438" s="6">
        <v>1</v>
      </c>
      <c r="L2438" s="6">
        <v>14.96</v>
      </c>
      <c r="M2438" s="31" t="str">
        <f t="shared" si="37"/>
        <v>Small</v>
      </c>
    </row>
    <row r="2439" spans="8:13" ht="15.75" customHeight="1">
      <c r="H2439" s="37">
        <v>43462</v>
      </c>
      <c r="I2439" s="6" t="s">
        <v>216</v>
      </c>
      <c r="J2439" s="6" t="s">
        <v>181</v>
      </c>
      <c r="K2439" s="6">
        <v>2</v>
      </c>
      <c r="L2439" s="6">
        <v>24.44</v>
      </c>
      <c r="M2439" s="31" t="str">
        <f t="shared" si="37"/>
        <v>Small</v>
      </c>
    </row>
    <row r="2440" spans="8:13" ht="15.75" customHeight="1">
      <c r="H2440" s="37">
        <v>43267</v>
      </c>
      <c r="I2440" s="6" t="s">
        <v>198</v>
      </c>
      <c r="J2440" s="6" t="s">
        <v>166</v>
      </c>
      <c r="K2440" s="6">
        <v>5</v>
      </c>
      <c r="L2440" s="6">
        <v>51.08</v>
      </c>
      <c r="M2440" s="31" t="str">
        <f t="shared" ref="M2440:M2503" si="38">IF(L2440&gt;250,"Large","Small")</f>
        <v>Small</v>
      </c>
    </row>
    <row r="2441" spans="8:13" ht="15.75" customHeight="1">
      <c r="H2441" s="37">
        <v>43406</v>
      </c>
      <c r="I2441" s="6" t="s">
        <v>198</v>
      </c>
      <c r="J2441" s="6" t="s">
        <v>156</v>
      </c>
      <c r="K2441" s="6">
        <v>1</v>
      </c>
      <c r="L2441" s="6">
        <v>17.649999999999999</v>
      </c>
      <c r="M2441" s="31" t="str">
        <f t="shared" si="38"/>
        <v>Small</v>
      </c>
    </row>
    <row r="2442" spans="8:13" ht="15.75" customHeight="1">
      <c r="H2442" s="37">
        <v>43201</v>
      </c>
      <c r="I2442" s="6" t="s">
        <v>175</v>
      </c>
      <c r="J2442" s="6" t="s">
        <v>220</v>
      </c>
      <c r="K2442" s="6">
        <v>1</v>
      </c>
      <c r="L2442" s="6">
        <v>10.65</v>
      </c>
      <c r="M2442" s="31" t="str">
        <f t="shared" si="38"/>
        <v>Small</v>
      </c>
    </row>
    <row r="2443" spans="8:13" ht="15.75" customHeight="1">
      <c r="H2443" s="37">
        <v>43303</v>
      </c>
      <c r="I2443" s="6" t="s">
        <v>160</v>
      </c>
      <c r="J2443" s="6" t="s">
        <v>238</v>
      </c>
      <c r="K2443" s="6">
        <v>2</v>
      </c>
      <c r="L2443" s="6">
        <v>22.06</v>
      </c>
      <c r="M2443" s="31" t="str">
        <f t="shared" si="38"/>
        <v>Small</v>
      </c>
    </row>
    <row r="2444" spans="8:13" ht="15.75" customHeight="1">
      <c r="H2444" s="37">
        <v>43457</v>
      </c>
      <c r="I2444" s="6" t="s">
        <v>175</v>
      </c>
      <c r="J2444" s="6" t="s">
        <v>159</v>
      </c>
      <c r="K2444" s="6">
        <v>2</v>
      </c>
      <c r="L2444" s="6">
        <v>38.5</v>
      </c>
      <c r="M2444" s="31" t="str">
        <f t="shared" si="38"/>
        <v>Small</v>
      </c>
    </row>
    <row r="2445" spans="8:13" ht="15.75" customHeight="1">
      <c r="H2445" s="37">
        <v>43121</v>
      </c>
      <c r="I2445" s="6" t="s">
        <v>190</v>
      </c>
      <c r="J2445" s="6" t="s">
        <v>234</v>
      </c>
      <c r="K2445" s="6">
        <v>24</v>
      </c>
      <c r="L2445" s="6">
        <v>271.26</v>
      </c>
      <c r="M2445" s="31" t="str">
        <f t="shared" si="38"/>
        <v>Large</v>
      </c>
    </row>
    <row r="2446" spans="8:13" ht="15.75" customHeight="1">
      <c r="H2446" s="37">
        <v>43156</v>
      </c>
      <c r="I2446" s="6" t="s">
        <v>175</v>
      </c>
      <c r="J2446" s="6" t="s">
        <v>185</v>
      </c>
      <c r="K2446" s="6">
        <v>54</v>
      </c>
      <c r="L2446" s="6">
        <v>430.65</v>
      </c>
      <c r="M2446" s="31" t="str">
        <f t="shared" si="38"/>
        <v>Large</v>
      </c>
    </row>
    <row r="2447" spans="8:13" ht="15.75" customHeight="1">
      <c r="H2447" s="37">
        <v>43371</v>
      </c>
      <c r="I2447" s="6" t="s">
        <v>160</v>
      </c>
      <c r="J2447" s="6" t="s">
        <v>156</v>
      </c>
      <c r="K2447" s="6">
        <v>2</v>
      </c>
      <c r="L2447" s="6">
        <v>24.62</v>
      </c>
      <c r="M2447" s="31" t="str">
        <f t="shared" si="38"/>
        <v>Small</v>
      </c>
    </row>
    <row r="2448" spans="8:13" ht="15.75" customHeight="1">
      <c r="H2448" s="37">
        <v>43173</v>
      </c>
      <c r="I2448" s="6" t="s">
        <v>158</v>
      </c>
      <c r="J2448" s="6" t="s">
        <v>186</v>
      </c>
      <c r="K2448" s="6">
        <v>36</v>
      </c>
      <c r="L2448" s="6">
        <v>360.59</v>
      </c>
      <c r="M2448" s="31" t="str">
        <f t="shared" si="38"/>
        <v>Large</v>
      </c>
    </row>
    <row r="2449" spans="8:13" ht="15.75" customHeight="1">
      <c r="H2449" s="37">
        <v>43110</v>
      </c>
      <c r="I2449" s="6" t="s">
        <v>158</v>
      </c>
      <c r="J2449" s="6" t="s">
        <v>180</v>
      </c>
      <c r="K2449" s="6">
        <v>1</v>
      </c>
      <c r="L2449" s="6">
        <v>11.5</v>
      </c>
      <c r="M2449" s="31" t="str">
        <f t="shared" si="38"/>
        <v>Small</v>
      </c>
    </row>
    <row r="2450" spans="8:13" ht="15.75" customHeight="1">
      <c r="H2450" s="37">
        <v>43442</v>
      </c>
      <c r="I2450" s="6" t="s">
        <v>175</v>
      </c>
      <c r="J2450" s="6" t="s">
        <v>238</v>
      </c>
      <c r="K2450" s="6">
        <v>1</v>
      </c>
      <c r="L2450" s="6">
        <v>13.62</v>
      </c>
      <c r="M2450" s="31" t="str">
        <f t="shared" si="38"/>
        <v>Small</v>
      </c>
    </row>
    <row r="2451" spans="8:13" ht="15.75" customHeight="1">
      <c r="H2451" s="37">
        <v>43461</v>
      </c>
      <c r="I2451" s="6" t="s">
        <v>160</v>
      </c>
      <c r="J2451" s="6" t="s">
        <v>211</v>
      </c>
      <c r="K2451" s="6">
        <v>3</v>
      </c>
      <c r="L2451" s="6">
        <v>48.6</v>
      </c>
      <c r="M2451" s="31" t="str">
        <f t="shared" si="38"/>
        <v>Small</v>
      </c>
    </row>
    <row r="2452" spans="8:13" ht="15.75" customHeight="1">
      <c r="H2452" s="37">
        <v>43300</v>
      </c>
      <c r="I2452" s="6" t="s">
        <v>158</v>
      </c>
      <c r="J2452" s="6" t="s">
        <v>185</v>
      </c>
      <c r="K2452" s="6">
        <v>2</v>
      </c>
      <c r="L2452" s="6">
        <v>20.2</v>
      </c>
      <c r="M2452" s="31" t="str">
        <f t="shared" si="38"/>
        <v>Small</v>
      </c>
    </row>
    <row r="2453" spans="8:13" ht="15.75" customHeight="1">
      <c r="H2453" s="37">
        <v>43147</v>
      </c>
      <c r="I2453" s="6" t="s">
        <v>158</v>
      </c>
      <c r="J2453" s="6" t="s">
        <v>187</v>
      </c>
      <c r="K2453" s="6">
        <v>4</v>
      </c>
      <c r="L2453" s="6">
        <v>49.64</v>
      </c>
      <c r="M2453" s="31" t="str">
        <f t="shared" si="38"/>
        <v>Small</v>
      </c>
    </row>
    <row r="2454" spans="8:13" ht="15.75" customHeight="1">
      <c r="H2454" s="37">
        <v>43267</v>
      </c>
      <c r="I2454" s="6" t="s">
        <v>160</v>
      </c>
      <c r="J2454" s="6" t="s">
        <v>185</v>
      </c>
      <c r="K2454" s="6">
        <v>1</v>
      </c>
      <c r="L2454" s="6">
        <v>15.25</v>
      </c>
      <c r="M2454" s="31" t="str">
        <f t="shared" si="38"/>
        <v>Small</v>
      </c>
    </row>
    <row r="2455" spans="8:13" ht="15.75" customHeight="1">
      <c r="H2455" s="37">
        <v>43227</v>
      </c>
      <c r="I2455" s="6" t="s">
        <v>198</v>
      </c>
      <c r="J2455" s="6" t="s">
        <v>199</v>
      </c>
      <c r="K2455" s="6">
        <v>44</v>
      </c>
      <c r="L2455" s="6">
        <v>354.91</v>
      </c>
      <c r="M2455" s="31" t="str">
        <f t="shared" si="38"/>
        <v>Large</v>
      </c>
    </row>
    <row r="2456" spans="8:13" ht="15.75" customHeight="1">
      <c r="H2456" s="37">
        <v>43459</v>
      </c>
      <c r="I2456" s="6" t="s">
        <v>141</v>
      </c>
      <c r="J2456" s="6" t="s">
        <v>156</v>
      </c>
      <c r="K2456" s="6">
        <v>1</v>
      </c>
      <c r="L2456" s="6">
        <v>14.41</v>
      </c>
      <c r="M2456" s="31" t="str">
        <f t="shared" si="38"/>
        <v>Small</v>
      </c>
    </row>
    <row r="2457" spans="8:13" ht="15.75" customHeight="1">
      <c r="H2457" s="37">
        <v>43341</v>
      </c>
      <c r="I2457" s="6" t="s">
        <v>175</v>
      </c>
      <c r="J2457" s="6" t="s">
        <v>185</v>
      </c>
      <c r="K2457" s="6">
        <v>2</v>
      </c>
      <c r="L2457" s="6">
        <v>35.619999999999997</v>
      </c>
      <c r="M2457" s="31" t="str">
        <f t="shared" si="38"/>
        <v>Small</v>
      </c>
    </row>
    <row r="2458" spans="8:13" ht="15.75" customHeight="1">
      <c r="H2458" s="37">
        <v>43377</v>
      </c>
      <c r="I2458" s="6" t="s">
        <v>158</v>
      </c>
      <c r="J2458" s="6" t="s">
        <v>156</v>
      </c>
      <c r="K2458" s="6">
        <v>3</v>
      </c>
      <c r="L2458" s="6">
        <v>49.8</v>
      </c>
      <c r="M2458" s="31" t="str">
        <f t="shared" si="38"/>
        <v>Small</v>
      </c>
    </row>
    <row r="2459" spans="8:13" ht="15.75" customHeight="1">
      <c r="H2459" s="37">
        <v>43350</v>
      </c>
      <c r="I2459" s="6" t="s">
        <v>175</v>
      </c>
      <c r="J2459" s="6" t="s">
        <v>169</v>
      </c>
      <c r="K2459" s="6">
        <v>3</v>
      </c>
      <c r="L2459" s="6">
        <v>30.99</v>
      </c>
      <c r="M2459" s="31" t="str">
        <f t="shared" si="38"/>
        <v>Small</v>
      </c>
    </row>
    <row r="2460" spans="8:13" ht="15.75" customHeight="1">
      <c r="H2460" s="37">
        <v>43375</v>
      </c>
      <c r="I2460" s="6" t="s">
        <v>158</v>
      </c>
      <c r="J2460" s="6" t="s">
        <v>237</v>
      </c>
      <c r="K2460" s="6">
        <v>3</v>
      </c>
      <c r="L2460" s="6">
        <v>53.73</v>
      </c>
      <c r="M2460" s="31" t="str">
        <f t="shared" si="38"/>
        <v>Small</v>
      </c>
    </row>
    <row r="2461" spans="8:13" ht="15.75" customHeight="1">
      <c r="H2461" s="37">
        <v>43273</v>
      </c>
      <c r="I2461" s="6" t="s">
        <v>127</v>
      </c>
      <c r="J2461" s="6" t="s">
        <v>156</v>
      </c>
      <c r="K2461" s="6">
        <v>2</v>
      </c>
      <c r="L2461" s="6">
        <v>23.14</v>
      </c>
      <c r="M2461" s="31" t="str">
        <f t="shared" si="38"/>
        <v>Small</v>
      </c>
    </row>
    <row r="2462" spans="8:13" ht="15.75" customHeight="1">
      <c r="H2462" s="37">
        <v>43451</v>
      </c>
      <c r="I2462" s="6" t="s">
        <v>177</v>
      </c>
      <c r="J2462" s="6" t="s">
        <v>188</v>
      </c>
      <c r="K2462" s="6">
        <v>2</v>
      </c>
      <c r="L2462" s="6">
        <v>26.2</v>
      </c>
      <c r="M2462" s="31" t="str">
        <f t="shared" si="38"/>
        <v>Small</v>
      </c>
    </row>
    <row r="2463" spans="8:13" ht="15.75" customHeight="1">
      <c r="H2463" s="37">
        <v>43304</v>
      </c>
      <c r="I2463" s="6" t="s">
        <v>168</v>
      </c>
      <c r="J2463" s="6" t="s">
        <v>239</v>
      </c>
      <c r="K2463" s="6">
        <v>43</v>
      </c>
      <c r="L2463" s="6">
        <v>426.73</v>
      </c>
      <c r="M2463" s="31" t="str">
        <f t="shared" si="38"/>
        <v>Large</v>
      </c>
    </row>
    <row r="2464" spans="8:13" ht="15.75" customHeight="1">
      <c r="H2464" s="37">
        <v>43374</v>
      </c>
      <c r="I2464" s="6" t="s">
        <v>160</v>
      </c>
      <c r="J2464" s="6" t="s">
        <v>172</v>
      </c>
      <c r="K2464" s="6">
        <v>4</v>
      </c>
      <c r="L2464" s="6">
        <v>62.72</v>
      </c>
      <c r="M2464" s="31" t="str">
        <f t="shared" si="38"/>
        <v>Small</v>
      </c>
    </row>
    <row r="2465" spans="8:13" ht="15.75" customHeight="1">
      <c r="H2465" s="37">
        <v>43420</v>
      </c>
      <c r="I2465" s="6" t="s">
        <v>158</v>
      </c>
      <c r="J2465" s="6" t="s">
        <v>156</v>
      </c>
      <c r="K2465" s="6">
        <v>2</v>
      </c>
      <c r="L2465" s="6">
        <v>21.3</v>
      </c>
      <c r="M2465" s="31" t="str">
        <f t="shared" si="38"/>
        <v>Small</v>
      </c>
    </row>
    <row r="2466" spans="8:13" ht="15.75" customHeight="1">
      <c r="H2466" s="37">
        <v>43336</v>
      </c>
      <c r="I2466" s="6" t="s">
        <v>158</v>
      </c>
      <c r="J2466" s="6" t="s">
        <v>185</v>
      </c>
      <c r="K2466" s="6">
        <v>2</v>
      </c>
      <c r="L2466" s="6">
        <v>23.68</v>
      </c>
      <c r="M2466" s="31" t="str">
        <f t="shared" si="38"/>
        <v>Small</v>
      </c>
    </row>
    <row r="2467" spans="8:13" ht="15.75" customHeight="1">
      <c r="H2467" s="37">
        <v>43173</v>
      </c>
      <c r="I2467" s="6" t="s">
        <v>158</v>
      </c>
      <c r="J2467" s="6" t="s">
        <v>169</v>
      </c>
      <c r="K2467" s="6">
        <v>2</v>
      </c>
      <c r="L2467" s="6">
        <v>21.64</v>
      </c>
      <c r="M2467" s="31" t="str">
        <f t="shared" si="38"/>
        <v>Small</v>
      </c>
    </row>
    <row r="2468" spans="8:13" ht="15.75" customHeight="1">
      <c r="H2468" s="37">
        <v>43256</v>
      </c>
      <c r="I2468" s="6" t="s">
        <v>158</v>
      </c>
      <c r="J2468" s="6" t="s">
        <v>210</v>
      </c>
      <c r="K2468" s="6">
        <v>2</v>
      </c>
      <c r="L2468" s="6">
        <v>22.24</v>
      </c>
      <c r="M2468" s="31" t="str">
        <f t="shared" si="38"/>
        <v>Small</v>
      </c>
    </row>
    <row r="2469" spans="8:13" ht="15.75" customHeight="1">
      <c r="H2469" s="37">
        <v>43129</v>
      </c>
      <c r="I2469" s="6" t="s">
        <v>158</v>
      </c>
      <c r="J2469" s="6" t="s">
        <v>185</v>
      </c>
      <c r="K2469" s="6">
        <v>2</v>
      </c>
      <c r="L2469" s="6">
        <v>32.08</v>
      </c>
      <c r="M2469" s="31" t="str">
        <f t="shared" si="38"/>
        <v>Small</v>
      </c>
    </row>
    <row r="2470" spans="8:13" ht="15.75" customHeight="1">
      <c r="H2470" s="37">
        <v>43120</v>
      </c>
      <c r="I2470" s="6" t="s">
        <v>163</v>
      </c>
      <c r="J2470" s="6" t="s">
        <v>240</v>
      </c>
      <c r="K2470" s="6">
        <v>1</v>
      </c>
      <c r="L2470" s="6">
        <v>18.649999999999999</v>
      </c>
      <c r="M2470" s="31" t="str">
        <f t="shared" si="38"/>
        <v>Small</v>
      </c>
    </row>
    <row r="2471" spans="8:13" ht="15.75" customHeight="1">
      <c r="H2471" s="37">
        <v>43191</v>
      </c>
      <c r="I2471" s="6" t="s">
        <v>171</v>
      </c>
      <c r="J2471" s="6" t="s">
        <v>184</v>
      </c>
      <c r="K2471" s="6">
        <v>2</v>
      </c>
      <c r="L2471" s="6">
        <v>26.36</v>
      </c>
      <c r="M2471" s="31" t="str">
        <f t="shared" si="38"/>
        <v>Small</v>
      </c>
    </row>
    <row r="2472" spans="8:13" ht="15.75" customHeight="1">
      <c r="H2472" s="37">
        <v>43384</v>
      </c>
      <c r="I2472" s="6" t="s">
        <v>135</v>
      </c>
      <c r="J2472" s="6" t="s">
        <v>211</v>
      </c>
      <c r="K2472" s="6">
        <v>36</v>
      </c>
      <c r="L2472" s="6">
        <v>376.49</v>
      </c>
      <c r="M2472" s="31" t="str">
        <f t="shared" si="38"/>
        <v>Large</v>
      </c>
    </row>
    <row r="2473" spans="8:13" ht="15.75" customHeight="1">
      <c r="H2473" s="37">
        <v>43431</v>
      </c>
      <c r="I2473" s="6" t="s">
        <v>171</v>
      </c>
      <c r="J2473" s="6" t="s">
        <v>170</v>
      </c>
      <c r="K2473" s="6">
        <v>2</v>
      </c>
      <c r="L2473" s="6">
        <v>28.46</v>
      </c>
      <c r="M2473" s="31" t="str">
        <f t="shared" si="38"/>
        <v>Small</v>
      </c>
    </row>
    <row r="2474" spans="8:13" ht="15.75" customHeight="1">
      <c r="H2474" s="37">
        <v>43226</v>
      </c>
      <c r="I2474" s="6" t="s">
        <v>158</v>
      </c>
      <c r="J2474" s="6" t="s">
        <v>208</v>
      </c>
      <c r="K2474" s="6">
        <v>2</v>
      </c>
      <c r="L2474" s="6">
        <v>34.4</v>
      </c>
      <c r="M2474" s="31" t="str">
        <f t="shared" si="38"/>
        <v>Small</v>
      </c>
    </row>
    <row r="2475" spans="8:13" ht="15.75" customHeight="1">
      <c r="H2475" s="37">
        <v>43132</v>
      </c>
      <c r="I2475" s="6" t="s">
        <v>163</v>
      </c>
      <c r="J2475" s="6" t="s">
        <v>156</v>
      </c>
      <c r="K2475" s="6">
        <v>3</v>
      </c>
      <c r="L2475" s="6">
        <v>45.3</v>
      </c>
      <c r="M2475" s="31" t="str">
        <f t="shared" si="38"/>
        <v>Small</v>
      </c>
    </row>
    <row r="2476" spans="8:13" ht="15.75" customHeight="1">
      <c r="H2476" s="37">
        <v>43393</v>
      </c>
      <c r="I2476" s="6" t="s">
        <v>175</v>
      </c>
      <c r="J2476" s="6" t="s">
        <v>237</v>
      </c>
      <c r="K2476" s="6">
        <v>3</v>
      </c>
      <c r="L2476" s="6">
        <v>59.04</v>
      </c>
      <c r="M2476" s="31" t="str">
        <f t="shared" si="38"/>
        <v>Small</v>
      </c>
    </row>
    <row r="2477" spans="8:13" ht="15.75" customHeight="1">
      <c r="H2477" s="37">
        <v>43103</v>
      </c>
      <c r="I2477" s="6" t="s">
        <v>171</v>
      </c>
      <c r="J2477" s="6" t="s">
        <v>230</v>
      </c>
      <c r="K2477" s="6">
        <v>3</v>
      </c>
      <c r="L2477" s="6">
        <v>42.18</v>
      </c>
      <c r="M2477" s="31" t="str">
        <f t="shared" si="38"/>
        <v>Small</v>
      </c>
    </row>
    <row r="2478" spans="8:13" ht="15.75" customHeight="1">
      <c r="H2478" s="37">
        <v>43258</v>
      </c>
      <c r="I2478" s="6" t="s">
        <v>171</v>
      </c>
      <c r="J2478" s="6" t="s">
        <v>233</v>
      </c>
      <c r="K2478" s="6">
        <v>2</v>
      </c>
      <c r="L2478" s="6">
        <v>24.54</v>
      </c>
      <c r="M2478" s="31" t="str">
        <f t="shared" si="38"/>
        <v>Small</v>
      </c>
    </row>
    <row r="2479" spans="8:13" ht="15.75" customHeight="1">
      <c r="H2479" s="37">
        <v>43279</v>
      </c>
      <c r="I2479" s="6" t="s">
        <v>171</v>
      </c>
      <c r="J2479" s="6" t="s">
        <v>169</v>
      </c>
      <c r="K2479" s="6">
        <v>3</v>
      </c>
      <c r="L2479" s="6">
        <v>45.21</v>
      </c>
      <c r="M2479" s="31" t="str">
        <f t="shared" si="38"/>
        <v>Small</v>
      </c>
    </row>
    <row r="2480" spans="8:13" ht="15.75" customHeight="1">
      <c r="H2480" s="37">
        <v>43257</v>
      </c>
      <c r="I2480" s="6" t="s">
        <v>193</v>
      </c>
      <c r="J2480" s="6" t="s">
        <v>187</v>
      </c>
      <c r="K2480" s="6">
        <v>1</v>
      </c>
      <c r="L2480" s="6">
        <v>10.5</v>
      </c>
      <c r="M2480" s="31" t="str">
        <f t="shared" si="38"/>
        <v>Small</v>
      </c>
    </row>
    <row r="2481" spans="8:13" ht="15.75" customHeight="1">
      <c r="H2481" s="37">
        <v>43176</v>
      </c>
      <c r="I2481" s="6" t="s">
        <v>163</v>
      </c>
      <c r="J2481" s="6" t="s">
        <v>235</v>
      </c>
      <c r="K2481" s="6">
        <v>4</v>
      </c>
      <c r="L2481" s="6">
        <v>58.88</v>
      </c>
      <c r="M2481" s="31" t="str">
        <f t="shared" si="38"/>
        <v>Small</v>
      </c>
    </row>
    <row r="2482" spans="8:13" ht="15.75" customHeight="1">
      <c r="H2482" s="37">
        <v>43129</v>
      </c>
      <c r="I2482" s="6" t="s">
        <v>158</v>
      </c>
      <c r="J2482" s="6" t="s">
        <v>184</v>
      </c>
      <c r="K2482" s="6">
        <v>3</v>
      </c>
      <c r="L2482" s="6">
        <v>43.53</v>
      </c>
      <c r="M2482" s="31" t="str">
        <f t="shared" si="38"/>
        <v>Small</v>
      </c>
    </row>
    <row r="2483" spans="8:13" ht="15.75" customHeight="1">
      <c r="H2483" s="37">
        <v>43414</v>
      </c>
      <c r="I2483" s="6" t="s">
        <v>171</v>
      </c>
      <c r="J2483" s="6" t="s">
        <v>187</v>
      </c>
      <c r="K2483" s="6">
        <v>2</v>
      </c>
      <c r="L2483" s="6">
        <v>22.38</v>
      </c>
      <c r="M2483" s="31" t="str">
        <f t="shared" si="38"/>
        <v>Small</v>
      </c>
    </row>
    <row r="2484" spans="8:13" ht="15.75" customHeight="1">
      <c r="H2484" s="37">
        <v>43192</v>
      </c>
      <c r="I2484" s="6" t="s">
        <v>168</v>
      </c>
      <c r="J2484" s="6" t="s">
        <v>194</v>
      </c>
      <c r="K2484" s="6">
        <v>2</v>
      </c>
      <c r="L2484" s="6">
        <v>38.58</v>
      </c>
      <c r="M2484" s="31" t="str">
        <f t="shared" si="38"/>
        <v>Small</v>
      </c>
    </row>
    <row r="2485" spans="8:13" ht="15.75" customHeight="1">
      <c r="H2485" s="37">
        <v>43174</v>
      </c>
      <c r="I2485" s="6" t="s">
        <v>163</v>
      </c>
      <c r="J2485" s="6" t="s">
        <v>167</v>
      </c>
      <c r="K2485" s="6">
        <v>2</v>
      </c>
      <c r="L2485" s="6">
        <v>32.06</v>
      </c>
      <c r="M2485" s="31" t="str">
        <f t="shared" si="38"/>
        <v>Small</v>
      </c>
    </row>
    <row r="2486" spans="8:13" ht="15.75" customHeight="1">
      <c r="H2486" s="37">
        <v>43161</v>
      </c>
      <c r="I2486" s="6" t="s">
        <v>158</v>
      </c>
      <c r="J2486" s="6" t="s">
        <v>156</v>
      </c>
      <c r="K2486" s="6">
        <v>2</v>
      </c>
      <c r="L2486" s="6">
        <v>21.5</v>
      </c>
      <c r="M2486" s="31" t="str">
        <f t="shared" si="38"/>
        <v>Small</v>
      </c>
    </row>
    <row r="2487" spans="8:13" ht="15.75" customHeight="1">
      <c r="H2487" s="37">
        <v>43299</v>
      </c>
      <c r="I2487" s="6" t="s">
        <v>141</v>
      </c>
      <c r="J2487" s="6" t="s">
        <v>156</v>
      </c>
      <c r="K2487" s="6">
        <v>1</v>
      </c>
      <c r="L2487" s="6">
        <v>13.57</v>
      </c>
      <c r="M2487" s="31" t="str">
        <f t="shared" si="38"/>
        <v>Small</v>
      </c>
    </row>
    <row r="2488" spans="8:13" ht="15.75" customHeight="1">
      <c r="H2488" s="37">
        <v>43130</v>
      </c>
      <c r="I2488" s="6" t="s">
        <v>198</v>
      </c>
      <c r="J2488" s="6" t="s">
        <v>205</v>
      </c>
      <c r="K2488" s="6">
        <v>27</v>
      </c>
      <c r="L2488" s="6">
        <v>280.98</v>
      </c>
      <c r="M2488" s="31" t="str">
        <f t="shared" si="38"/>
        <v>Large</v>
      </c>
    </row>
    <row r="2489" spans="8:13" ht="15.75" customHeight="1">
      <c r="H2489" s="37">
        <v>43416</v>
      </c>
      <c r="I2489" s="6" t="s">
        <v>163</v>
      </c>
      <c r="J2489" s="6" t="s">
        <v>174</v>
      </c>
      <c r="K2489" s="6">
        <v>3</v>
      </c>
      <c r="L2489" s="6">
        <v>35.549999999999997</v>
      </c>
      <c r="M2489" s="31" t="str">
        <f t="shared" si="38"/>
        <v>Small</v>
      </c>
    </row>
    <row r="2490" spans="8:13" ht="15.75" customHeight="1">
      <c r="H2490" s="37">
        <v>43404</v>
      </c>
      <c r="I2490" s="6" t="s">
        <v>171</v>
      </c>
      <c r="J2490" s="6" t="s">
        <v>229</v>
      </c>
      <c r="K2490" s="6">
        <v>1</v>
      </c>
      <c r="L2490" s="6">
        <v>12.98</v>
      </c>
      <c r="M2490" s="31" t="str">
        <f t="shared" si="38"/>
        <v>Small</v>
      </c>
    </row>
    <row r="2491" spans="8:13" ht="15.75" customHeight="1">
      <c r="H2491" s="37">
        <v>43107</v>
      </c>
      <c r="I2491" s="6" t="s">
        <v>193</v>
      </c>
      <c r="J2491" s="6" t="s">
        <v>156</v>
      </c>
      <c r="K2491" s="6">
        <v>1</v>
      </c>
      <c r="L2491" s="6">
        <v>14.6</v>
      </c>
      <c r="M2491" s="31" t="str">
        <f t="shared" si="38"/>
        <v>Small</v>
      </c>
    </row>
    <row r="2492" spans="8:13" ht="15.75" customHeight="1">
      <c r="H2492" s="37">
        <v>43424</v>
      </c>
      <c r="I2492" s="6" t="s">
        <v>158</v>
      </c>
      <c r="J2492" s="6" t="s">
        <v>187</v>
      </c>
      <c r="K2492" s="6">
        <v>2</v>
      </c>
      <c r="L2492" s="6">
        <v>22.82</v>
      </c>
      <c r="M2492" s="31" t="str">
        <f t="shared" si="38"/>
        <v>Small</v>
      </c>
    </row>
    <row r="2493" spans="8:13" ht="15.75" customHeight="1">
      <c r="H2493" s="37">
        <v>43422</v>
      </c>
      <c r="I2493" s="6" t="s">
        <v>160</v>
      </c>
      <c r="J2493" s="6" t="s">
        <v>156</v>
      </c>
      <c r="K2493" s="6">
        <v>56</v>
      </c>
      <c r="L2493" s="6">
        <v>313.89</v>
      </c>
      <c r="M2493" s="31" t="str">
        <f t="shared" si="38"/>
        <v>Large</v>
      </c>
    </row>
    <row r="2494" spans="8:13" ht="15.75" customHeight="1">
      <c r="H2494" s="37">
        <v>43462</v>
      </c>
      <c r="I2494" s="6" t="s">
        <v>198</v>
      </c>
      <c r="J2494" s="6" t="s">
        <v>233</v>
      </c>
      <c r="K2494" s="6">
        <v>12</v>
      </c>
      <c r="L2494" s="6">
        <v>163.43</v>
      </c>
      <c r="M2494" s="31" t="str">
        <f t="shared" si="38"/>
        <v>Small</v>
      </c>
    </row>
    <row r="2495" spans="8:13" ht="15.75" customHeight="1">
      <c r="H2495" s="37">
        <v>43433</v>
      </c>
      <c r="I2495" s="6" t="s">
        <v>168</v>
      </c>
      <c r="J2495" s="6" t="s">
        <v>194</v>
      </c>
      <c r="K2495" s="6">
        <v>3</v>
      </c>
      <c r="L2495" s="6">
        <v>49.71</v>
      </c>
      <c r="M2495" s="31" t="str">
        <f t="shared" si="38"/>
        <v>Small</v>
      </c>
    </row>
    <row r="2496" spans="8:13" ht="15.75" customHeight="1">
      <c r="H2496" s="37">
        <v>43230</v>
      </c>
      <c r="I2496" s="6" t="s">
        <v>135</v>
      </c>
      <c r="J2496" s="6" t="s">
        <v>172</v>
      </c>
      <c r="K2496" s="6">
        <v>1</v>
      </c>
      <c r="L2496" s="6">
        <v>19.12</v>
      </c>
      <c r="M2496" s="31" t="str">
        <f t="shared" si="38"/>
        <v>Small</v>
      </c>
    </row>
    <row r="2497" spans="8:13" ht="15.75" customHeight="1">
      <c r="H2497" s="37">
        <v>43187</v>
      </c>
      <c r="I2497" s="6" t="s">
        <v>171</v>
      </c>
      <c r="J2497" s="6" t="s">
        <v>156</v>
      </c>
      <c r="K2497" s="6">
        <v>62</v>
      </c>
      <c r="L2497" s="6">
        <v>443.63</v>
      </c>
      <c r="M2497" s="31" t="str">
        <f t="shared" si="38"/>
        <v>Large</v>
      </c>
    </row>
    <row r="2498" spans="8:13" ht="15.75" customHeight="1">
      <c r="H2498" s="37">
        <v>43446</v>
      </c>
      <c r="I2498" s="6" t="s">
        <v>158</v>
      </c>
      <c r="J2498" s="6" t="s">
        <v>156</v>
      </c>
      <c r="K2498" s="6">
        <v>2</v>
      </c>
      <c r="L2498" s="6">
        <v>30.86</v>
      </c>
      <c r="M2498" s="31" t="str">
        <f t="shared" si="38"/>
        <v>Small</v>
      </c>
    </row>
    <row r="2499" spans="8:13" ht="15.75" customHeight="1">
      <c r="H2499" s="37">
        <v>43203</v>
      </c>
      <c r="I2499" s="6" t="s">
        <v>135</v>
      </c>
      <c r="J2499" s="6" t="s">
        <v>156</v>
      </c>
      <c r="K2499" s="6">
        <v>3</v>
      </c>
      <c r="L2499" s="6">
        <v>50.79</v>
      </c>
      <c r="M2499" s="31" t="str">
        <f t="shared" si="38"/>
        <v>Small</v>
      </c>
    </row>
    <row r="2500" spans="8:13" ht="15.75" customHeight="1">
      <c r="H2500" s="37">
        <v>43291</v>
      </c>
      <c r="I2500" s="6" t="s">
        <v>175</v>
      </c>
      <c r="J2500" s="6" t="s">
        <v>156</v>
      </c>
      <c r="K2500" s="6">
        <v>3</v>
      </c>
      <c r="L2500" s="6">
        <v>55.92</v>
      </c>
      <c r="M2500" s="31" t="str">
        <f t="shared" si="38"/>
        <v>Small</v>
      </c>
    </row>
    <row r="2501" spans="8:13" ht="15.75" customHeight="1">
      <c r="H2501" s="37">
        <v>43459</v>
      </c>
      <c r="I2501" s="6" t="s">
        <v>158</v>
      </c>
      <c r="J2501" s="6" t="s">
        <v>156</v>
      </c>
      <c r="K2501" s="6">
        <v>1</v>
      </c>
      <c r="L2501" s="6">
        <v>15.85</v>
      </c>
      <c r="M2501" s="31" t="str">
        <f t="shared" si="38"/>
        <v>Small</v>
      </c>
    </row>
    <row r="2502" spans="8:13" ht="15.75" customHeight="1">
      <c r="H2502" s="37">
        <v>43160</v>
      </c>
      <c r="I2502" s="6" t="s">
        <v>168</v>
      </c>
      <c r="J2502" s="6" t="s">
        <v>162</v>
      </c>
      <c r="K2502" s="6">
        <v>3</v>
      </c>
      <c r="L2502" s="6">
        <v>48.96</v>
      </c>
      <c r="M2502" s="31" t="str">
        <f t="shared" si="38"/>
        <v>Small</v>
      </c>
    </row>
    <row r="2503" spans="8:13" ht="15.75" customHeight="1">
      <c r="H2503" s="37">
        <v>43360</v>
      </c>
      <c r="I2503" s="6" t="s">
        <v>141</v>
      </c>
      <c r="J2503" s="6" t="s">
        <v>212</v>
      </c>
      <c r="K2503" s="6">
        <v>4</v>
      </c>
      <c r="L2503" s="6">
        <v>55.08</v>
      </c>
      <c r="M2503" s="31" t="str">
        <f t="shared" si="38"/>
        <v>Small</v>
      </c>
    </row>
    <row r="2504" spans="8:13" ht="15.75" customHeight="1">
      <c r="H2504" s="37">
        <v>43143</v>
      </c>
      <c r="I2504" s="6" t="s">
        <v>175</v>
      </c>
      <c r="J2504" s="6" t="s">
        <v>207</v>
      </c>
      <c r="K2504" s="6">
        <v>2</v>
      </c>
      <c r="L2504" s="6">
        <v>26.5</v>
      </c>
      <c r="M2504" s="31" t="str">
        <f t="shared" ref="M2504:M2567" si="39">IF(L2504&gt;250,"Large","Small")</f>
        <v>Small</v>
      </c>
    </row>
    <row r="2505" spans="8:13" ht="15.75" customHeight="1">
      <c r="H2505" s="37">
        <v>43433</v>
      </c>
      <c r="I2505" s="6" t="s">
        <v>141</v>
      </c>
      <c r="J2505" s="6" t="s">
        <v>169</v>
      </c>
      <c r="K2505" s="6">
        <v>4</v>
      </c>
      <c r="L2505" s="6">
        <v>53.04</v>
      </c>
      <c r="M2505" s="31" t="str">
        <f t="shared" si="39"/>
        <v>Small</v>
      </c>
    </row>
    <row r="2506" spans="8:13" ht="15.75" customHeight="1">
      <c r="H2506" s="37">
        <v>43242</v>
      </c>
      <c r="I2506" s="6" t="s">
        <v>175</v>
      </c>
      <c r="J2506" s="6" t="s">
        <v>209</v>
      </c>
      <c r="K2506" s="6">
        <v>2</v>
      </c>
      <c r="L2506" s="6">
        <v>37.04</v>
      </c>
      <c r="M2506" s="31" t="str">
        <f t="shared" si="39"/>
        <v>Small</v>
      </c>
    </row>
    <row r="2507" spans="8:13" ht="15.75" customHeight="1">
      <c r="H2507" s="37">
        <v>43145</v>
      </c>
      <c r="I2507" s="6" t="s">
        <v>158</v>
      </c>
      <c r="J2507" s="6" t="s">
        <v>172</v>
      </c>
      <c r="K2507" s="6">
        <v>2</v>
      </c>
      <c r="L2507" s="6">
        <v>25.12</v>
      </c>
      <c r="M2507" s="31" t="str">
        <f t="shared" si="39"/>
        <v>Small</v>
      </c>
    </row>
    <row r="2508" spans="8:13" ht="15.75" customHeight="1">
      <c r="H2508" s="37">
        <v>43118</v>
      </c>
      <c r="I2508" s="6" t="s">
        <v>158</v>
      </c>
      <c r="J2508" s="6" t="s">
        <v>181</v>
      </c>
      <c r="K2508" s="6">
        <v>1</v>
      </c>
      <c r="L2508" s="6">
        <v>13.53</v>
      </c>
      <c r="M2508" s="31" t="str">
        <f t="shared" si="39"/>
        <v>Small</v>
      </c>
    </row>
    <row r="2509" spans="8:13" ht="15.75" customHeight="1">
      <c r="H2509" s="37">
        <v>43413</v>
      </c>
      <c r="I2509" s="6" t="s">
        <v>135</v>
      </c>
      <c r="J2509" s="6" t="s">
        <v>156</v>
      </c>
      <c r="K2509" s="6">
        <v>2</v>
      </c>
      <c r="L2509" s="6">
        <v>30.32</v>
      </c>
      <c r="M2509" s="31" t="str">
        <f t="shared" si="39"/>
        <v>Small</v>
      </c>
    </row>
    <row r="2510" spans="8:13" ht="15.75" customHeight="1">
      <c r="H2510" s="37">
        <v>43461</v>
      </c>
      <c r="I2510" s="6" t="s">
        <v>141</v>
      </c>
      <c r="J2510" s="6" t="s">
        <v>233</v>
      </c>
      <c r="K2510" s="6">
        <v>2</v>
      </c>
      <c r="L2510" s="6">
        <v>36.5</v>
      </c>
      <c r="M2510" s="31" t="str">
        <f t="shared" si="39"/>
        <v>Small</v>
      </c>
    </row>
    <row r="2511" spans="8:13" ht="15.75" customHeight="1">
      <c r="H2511" s="37">
        <v>43383</v>
      </c>
      <c r="I2511" s="6" t="s">
        <v>158</v>
      </c>
      <c r="J2511" s="6" t="s">
        <v>226</v>
      </c>
      <c r="K2511" s="6">
        <v>2</v>
      </c>
      <c r="L2511" s="6">
        <v>25.06</v>
      </c>
      <c r="M2511" s="31" t="str">
        <f t="shared" si="39"/>
        <v>Small</v>
      </c>
    </row>
    <row r="2512" spans="8:13" ht="15.75" customHeight="1">
      <c r="H2512" s="37">
        <v>43411</v>
      </c>
      <c r="I2512" s="6" t="s">
        <v>158</v>
      </c>
      <c r="J2512" s="6" t="s">
        <v>208</v>
      </c>
      <c r="K2512" s="6">
        <v>3</v>
      </c>
      <c r="L2512" s="6">
        <v>31.44</v>
      </c>
      <c r="M2512" s="31" t="str">
        <f t="shared" si="39"/>
        <v>Small</v>
      </c>
    </row>
    <row r="2513" spans="8:13" ht="15.75" customHeight="1">
      <c r="H2513" s="37">
        <v>43421</v>
      </c>
      <c r="I2513" s="6" t="s">
        <v>158</v>
      </c>
      <c r="J2513" s="6" t="s">
        <v>157</v>
      </c>
      <c r="K2513" s="6">
        <v>72</v>
      </c>
      <c r="L2513" s="6">
        <v>415.4</v>
      </c>
      <c r="M2513" s="31" t="str">
        <f t="shared" si="39"/>
        <v>Large</v>
      </c>
    </row>
    <row r="2514" spans="8:13" ht="15.75" customHeight="1">
      <c r="H2514" s="37">
        <v>43405</v>
      </c>
      <c r="I2514" s="6" t="s">
        <v>127</v>
      </c>
      <c r="J2514" s="6" t="s">
        <v>194</v>
      </c>
      <c r="K2514" s="6">
        <v>24</v>
      </c>
      <c r="L2514" s="6">
        <v>259.06</v>
      </c>
      <c r="M2514" s="31" t="str">
        <f t="shared" si="39"/>
        <v>Large</v>
      </c>
    </row>
    <row r="2515" spans="8:13" ht="15.75" customHeight="1">
      <c r="H2515" s="37">
        <v>43415</v>
      </c>
      <c r="I2515" s="6" t="s">
        <v>155</v>
      </c>
      <c r="J2515" s="6" t="s">
        <v>156</v>
      </c>
      <c r="K2515" s="6">
        <v>3</v>
      </c>
      <c r="L2515" s="6">
        <v>37.229999999999997</v>
      </c>
      <c r="M2515" s="31" t="str">
        <f t="shared" si="39"/>
        <v>Small</v>
      </c>
    </row>
    <row r="2516" spans="8:13" ht="15.75" customHeight="1">
      <c r="H2516" s="37">
        <v>43435</v>
      </c>
      <c r="I2516" s="6" t="s">
        <v>198</v>
      </c>
      <c r="J2516" s="6" t="s">
        <v>214</v>
      </c>
      <c r="K2516" s="6">
        <v>2</v>
      </c>
      <c r="L2516" s="6">
        <v>34.94</v>
      </c>
      <c r="M2516" s="31" t="str">
        <f t="shared" si="39"/>
        <v>Small</v>
      </c>
    </row>
    <row r="2517" spans="8:13" ht="15.75" customHeight="1">
      <c r="H2517" s="37">
        <v>43182</v>
      </c>
      <c r="I2517" s="6" t="s">
        <v>141</v>
      </c>
      <c r="J2517" s="6" t="s">
        <v>191</v>
      </c>
      <c r="K2517" s="6">
        <v>32</v>
      </c>
      <c r="L2517" s="6">
        <v>391.37</v>
      </c>
      <c r="M2517" s="31" t="str">
        <f t="shared" si="39"/>
        <v>Large</v>
      </c>
    </row>
    <row r="2518" spans="8:13" ht="15.75" customHeight="1">
      <c r="H2518" s="37">
        <v>43305</v>
      </c>
      <c r="I2518" s="6" t="s">
        <v>158</v>
      </c>
      <c r="J2518" s="6" t="s">
        <v>185</v>
      </c>
      <c r="K2518" s="6">
        <v>2</v>
      </c>
      <c r="L2518" s="6">
        <v>22.82</v>
      </c>
      <c r="M2518" s="31" t="str">
        <f t="shared" si="39"/>
        <v>Small</v>
      </c>
    </row>
    <row r="2519" spans="8:13" ht="15.75" customHeight="1">
      <c r="H2519" s="37">
        <v>43433</v>
      </c>
      <c r="I2519" s="6" t="s">
        <v>171</v>
      </c>
      <c r="J2519" s="6" t="s">
        <v>207</v>
      </c>
      <c r="K2519" s="6">
        <v>24</v>
      </c>
      <c r="L2519" s="6">
        <v>221.56</v>
      </c>
      <c r="M2519" s="31" t="str">
        <f t="shared" si="39"/>
        <v>Small</v>
      </c>
    </row>
    <row r="2520" spans="8:13" ht="15.75" customHeight="1">
      <c r="H2520" s="37">
        <v>43268</v>
      </c>
      <c r="I2520" s="6" t="s">
        <v>158</v>
      </c>
      <c r="J2520" s="6" t="s">
        <v>238</v>
      </c>
      <c r="K2520" s="6">
        <v>3</v>
      </c>
      <c r="L2520" s="6">
        <v>39.299999999999997</v>
      </c>
      <c r="M2520" s="31" t="str">
        <f t="shared" si="39"/>
        <v>Small</v>
      </c>
    </row>
    <row r="2521" spans="8:13" ht="15.75" customHeight="1">
      <c r="H2521" s="37">
        <v>43323</v>
      </c>
      <c r="I2521" s="6" t="s">
        <v>190</v>
      </c>
      <c r="J2521" s="6" t="s">
        <v>156</v>
      </c>
      <c r="K2521" s="6">
        <v>2</v>
      </c>
      <c r="L2521" s="6">
        <v>28.7</v>
      </c>
      <c r="M2521" s="31" t="str">
        <f t="shared" si="39"/>
        <v>Small</v>
      </c>
    </row>
    <row r="2522" spans="8:13" ht="15.75" customHeight="1">
      <c r="H2522" s="37">
        <v>43310</v>
      </c>
      <c r="I2522" s="6" t="s">
        <v>160</v>
      </c>
      <c r="J2522" s="6" t="s">
        <v>157</v>
      </c>
      <c r="K2522" s="6">
        <v>2</v>
      </c>
      <c r="L2522" s="6">
        <v>37.74</v>
      </c>
      <c r="M2522" s="31" t="str">
        <f t="shared" si="39"/>
        <v>Small</v>
      </c>
    </row>
    <row r="2523" spans="8:13" ht="15.75" customHeight="1">
      <c r="H2523" s="37">
        <v>43441</v>
      </c>
      <c r="I2523" s="6" t="s">
        <v>135</v>
      </c>
      <c r="J2523" s="6" t="s">
        <v>169</v>
      </c>
      <c r="K2523" s="6">
        <v>3</v>
      </c>
      <c r="L2523" s="6">
        <v>54.54</v>
      </c>
      <c r="M2523" s="31" t="str">
        <f t="shared" si="39"/>
        <v>Small</v>
      </c>
    </row>
    <row r="2524" spans="8:13" ht="15.75" customHeight="1">
      <c r="H2524" s="37">
        <v>43301</v>
      </c>
      <c r="I2524" s="6" t="s">
        <v>127</v>
      </c>
      <c r="J2524" s="6" t="s">
        <v>170</v>
      </c>
      <c r="K2524" s="6">
        <v>1</v>
      </c>
      <c r="L2524" s="6">
        <v>14.27</v>
      </c>
      <c r="M2524" s="31" t="str">
        <f t="shared" si="39"/>
        <v>Small</v>
      </c>
    </row>
    <row r="2525" spans="8:13" ht="15.75" customHeight="1">
      <c r="H2525" s="37">
        <v>43449</v>
      </c>
      <c r="I2525" s="6" t="s">
        <v>141</v>
      </c>
      <c r="J2525" s="6" t="s">
        <v>203</v>
      </c>
      <c r="K2525" s="6">
        <v>1</v>
      </c>
      <c r="L2525" s="6">
        <v>10.54</v>
      </c>
      <c r="M2525" s="31" t="str">
        <f t="shared" si="39"/>
        <v>Small</v>
      </c>
    </row>
    <row r="2526" spans="8:13" ht="15.75" customHeight="1">
      <c r="H2526" s="37">
        <v>43420</v>
      </c>
      <c r="I2526" s="6" t="s">
        <v>160</v>
      </c>
      <c r="J2526" s="6" t="s">
        <v>156</v>
      </c>
      <c r="K2526" s="6">
        <v>2</v>
      </c>
      <c r="L2526" s="6">
        <v>31.44</v>
      </c>
      <c r="M2526" s="31" t="str">
        <f t="shared" si="39"/>
        <v>Small</v>
      </c>
    </row>
    <row r="2527" spans="8:13" ht="15.75" customHeight="1">
      <c r="H2527" s="37">
        <v>43351</v>
      </c>
      <c r="I2527" s="6" t="s">
        <v>158</v>
      </c>
      <c r="J2527" s="6" t="s">
        <v>213</v>
      </c>
      <c r="K2527" s="6">
        <v>1</v>
      </c>
      <c r="L2527" s="6">
        <v>12.67</v>
      </c>
      <c r="M2527" s="31" t="str">
        <f t="shared" si="39"/>
        <v>Small</v>
      </c>
    </row>
    <row r="2528" spans="8:13" ht="15.75" customHeight="1">
      <c r="H2528" s="37">
        <v>43454</v>
      </c>
      <c r="I2528" s="6" t="s">
        <v>141</v>
      </c>
      <c r="J2528" s="6" t="s">
        <v>181</v>
      </c>
      <c r="K2528" s="6">
        <v>2</v>
      </c>
      <c r="L2528" s="6">
        <v>28.12</v>
      </c>
      <c r="M2528" s="31" t="str">
        <f t="shared" si="39"/>
        <v>Small</v>
      </c>
    </row>
    <row r="2529" spans="8:13" ht="15.75" customHeight="1">
      <c r="H2529" s="37">
        <v>43454</v>
      </c>
      <c r="I2529" s="6" t="s">
        <v>168</v>
      </c>
      <c r="J2529" s="6" t="s">
        <v>185</v>
      </c>
      <c r="K2529" s="6">
        <v>2</v>
      </c>
      <c r="L2529" s="6">
        <v>24.94</v>
      </c>
      <c r="M2529" s="31" t="str">
        <f t="shared" si="39"/>
        <v>Small</v>
      </c>
    </row>
    <row r="2530" spans="8:13" ht="15.75" customHeight="1">
      <c r="H2530" s="37">
        <v>43265</v>
      </c>
      <c r="I2530" s="6" t="s">
        <v>163</v>
      </c>
      <c r="J2530" s="6" t="s">
        <v>233</v>
      </c>
      <c r="K2530" s="6">
        <v>1</v>
      </c>
      <c r="L2530" s="6">
        <v>17.079999999999998</v>
      </c>
      <c r="M2530" s="31" t="str">
        <f t="shared" si="39"/>
        <v>Small</v>
      </c>
    </row>
    <row r="2531" spans="8:13" ht="15.75" customHeight="1">
      <c r="H2531" s="37">
        <v>43264</v>
      </c>
      <c r="I2531" s="6" t="s">
        <v>141</v>
      </c>
      <c r="J2531" s="6" t="s">
        <v>228</v>
      </c>
      <c r="K2531" s="6">
        <v>1</v>
      </c>
      <c r="L2531" s="6">
        <v>10.57</v>
      </c>
      <c r="M2531" s="31" t="str">
        <f t="shared" si="39"/>
        <v>Small</v>
      </c>
    </row>
    <row r="2532" spans="8:13" ht="15.75" customHeight="1">
      <c r="H2532" s="37">
        <v>43324</v>
      </c>
      <c r="I2532" s="6" t="s">
        <v>163</v>
      </c>
      <c r="J2532" s="6" t="s">
        <v>187</v>
      </c>
      <c r="K2532" s="6">
        <v>3</v>
      </c>
      <c r="L2532" s="6">
        <v>36.03</v>
      </c>
      <c r="M2532" s="31" t="str">
        <f t="shared" si="39"/>
        <v>Small</v>
      </c>
    </row>
    <row r="2533" spans="8:13" ht="15.75" customHeight="1">
      <c r="H2533" s="37">
        <v>43445</v>
      </c>
      <c r="I2533" s="6" t="s">
        <v>158</v>
      </c>
      <c r="J2533" s="6" t="s">
        <v>206</v>
      </c>
      <c r="K2533" s="6">
        <v>4</v>
      </c>
      <c r="L2533" s="6">
        <v>49.2</v>
      </c>
      <c r="M2533" s="31" t="str">
        <f t="shared" si="39"/>
        <v>Small</v>
      </c>
    </row>
    <row r="2534" spans="8:13" ht="15.75" customHeight="1">
      <c r="H2534" s="37">
        <v>43339</v>
      </c>
      <c r="I2534" s="6" t="s">
        <v>158</v>
      </c>
      <c r="J2534" s="6" t="s">
        <v>181</v>
      </c>
      <c r="K2534" s="6">
        <v>1</v>
      </c>
      <c r="L2534" s="6">
        <v>19.600000000000001</v>
      </c>
      <c r="M2534" s="31" t="str">
        <f t="shared" si="39"/>
        <v>Small</v>
      </c>
    </row>
    <row r="2535" spans="8:13" ht="15.75" customHeight="1">
      <c r="H2535" s="37">
        <v>43125</v>
      </c>
      <c r="I2535" s="6" t="s">
        <v>175</v>
      </c>
      <c r="J2535" s="6" t="s">
        <v>229</v>
      </c>
      <c r="K2535" s="6">
        <v>1</v>
      </c>
      <c r="L2535" s="6">
        <v>12.25</v>
      </c>
      <c r="M2535" s="31" t="str">
        <f t="shared" si="39"/>
        <v>Small</v>
      </c>
    </row>
    <row r="2536" spans="8:13" ht="15.75" customHeight="1">
      <c r="H2536" s="37">
        <v>43293</v>
      </c>
      <c r="I2536" s="6" t="s">
        <v>175</v>
      </c>
      <c r="J2536" s="6" t="s">
        <v>169</v>
      </c>
      <c r="K2536" s="6">
        <v>1</v>
      </c>
      <c r="L2536" s="6">
        <v>16.52</v>
      </c>
      <c r="M2536" s="31" t="str">
        <f t="shared" si="39"/>
        <v>Small</v>
      </c>
    </row>
    <row r="2537" spans="8:13" ht="15.75" customHeight="1">
      <c r="H2537" s="37">
        <v>43379</v>
      </c>
      <c r="I2537" s="6" t="s">
        <v>160</v>
      </c>
      <c r="J2537" s="6" t="s">
        <v>164</v>
      </c>
      <c r="K2537" s="6">
        <v>1</v>
      </c>
      <c r="L2537" s="6">
        <v>17.670000000000002</v>
      </c>
      <c r="M2537" s="31" t="str">
        <f t="shared" si="39"/>
        <v>Small</v>
      </c>
    </row>
    <row r="2538" spans="8:13" ht="15.75" customHeight="1">
      <c r="H2538" s="37">
        <v>43373</v>
      </c>
      <c r="I2538" s="6" t="s">
        <v>158</v>
      </c>
      <c r="J2538" s="6" t="s">
        <v>233</v>
      </c>
      <c r="K2538" s="6">
        <v>3</v>
      </c>
      <c r="L2538" s="6">
        <v>58.29</v>
      </c>
      <c r="M2538" s="31" t="str">
        <f t="shared" si="39"/>
        <v>Small</v>
      </c>
    </row>
    <row r="2539" spans="8:13" ht="15.75" customHeight="1">
      <c r="H2539" s="37">
        <v>43166</v>
      </c>
      <c r="I2539" s="6" t="s">
        <v>198</v>
      </c>
      <c r="J2539" s="6" t="s">
        <v>174</v>
      </c>
      <c r="K2539" s="6">
        <v>3</v>
      </c>
      <c r="L2539" s="6">
        <v>34.29</v>
      </c>
      <c r="M2539" s="31" t="str">
        <f t="shared" si="39"/>
        <v>Small</v>
      </c>
    </row>
    <row r="2540" spans="8:13" ht="15.75" customHeight="1">
      <c r="H2540" s="37">
        <v>43102</v>
      </c>
      <c r="I2540" s="6" t="s">
        <v>175</v>
      </c>
      <c r="J2540" s="6" t="s">
        <v>237</v>
      </c>
      <c r="K2540" s="6">
        <v>2</v>
      </c>
      <c r="L2540" s="6">
        <v>24.76</v>
      </c>
      <c r="M2540" s="31" t="str">
        <f t="shared" si="39"/>
        <v>Small</v>
      </c>
    </row>
    <row r="2541" spans="8:13" ht="15.75" customHeight="1">
      <c r="H2541" s="37">
        <v>43297</v>
      </c>
      <c r="I2541" s="6" t="s">
        <v>141</v>
      </c>
      <c r="J2541" s="6" t="s">
        <v>231</v>
      </c>
      <c r="K2541" s="6">
        <v>1</v>
      </c>
      <c r="L2541" s="6">
        <v>15.48</v>
      </c>
      <c r="M2541" s="31" t="str">
        <f t="shared" si="39"/>
        <v>Small</v>
      </c>
    </row>
    <row r="2542" spans="8:13" ht="15.75" customHeight="1">
      <c r="H2542" s="37">
        <v>43441</v>
      </c>
      <c r="I2542" s="6" t="s">
        <v>168</v>
      </c>
      <c r="J2542" s="6" t="s">
        <v>227</v>
      </c>
      <c r="K2542" s="6">
        <v>4</v>
      </c>
      <c r="L2542" s="6">
        <v>78.52</v>
      </c>
      <c r="M2542" s="31" t="str">
        <f t="shared" si="39"/>
        <v>Small</v>
      </c>
    </row>
    <row r="2543" spans="8:13" ht="15.75" customHeight="1">
      <c r="H2543" s="37">
        <v>43432</v>
      </c>
      <c r="I2543" s="6" t="s">
        <v>198</v>
      </c>
      <c r="J2543" s="6" t="s">
        <v>185</v>
      </c>
      <c r="K2543" s="6">
        <v>5</v>
      </c>
      <c r="L2543" s="6">
        <v>97.3</v>
      </c>
      <c r="M2543" s="31" t="str">
        <f t="shared" si="39"/>
        <v>Small</v>
      </c>
    </row>
    <row r="2544" spans="8:13" ht="15.75" customHeight="1">
      <c r="H2544" s="37">
        <v>43235</v>
      </c>
      <c r="I2544" s="6" t="s">
        <v>168</v>
      </c>
      <c r="J2544" s="6" t="s">
        <v>239</v>
      </c>
      <c r="K2544" s="6">
        <v>2</v>
      </c>
      <c r="L2544" s="6">
        <v>31.34</v>
      </c>
      <c r="M2544" s="31" t="str">
        <f t="shared" si="39"/>
        <v>Small</v>
      </c>
    </row>
    <row r="2545" spans="8:13" ht="15.75" customHeight="1">
      <c r="H2545" s="37">
        <v>43318</v>
      </c>
      <c r="I2545" s="6" t="s">
        <v>216</v>
      </c>
      <c r="J2545" s="6" t="s">
        <v>187</v>
      </c>
      <c r="K2545" s="6">
        <v>1</v>
      </c>
      <c r="L2545" s="6">
        <v>15.78</v>
      </c>
      <c r="M2545" s="31" t="str">
        <f t="shared" si="39"/>
        <v>Small</v>
      </c>
    </row>
    <row r="2546" spans="8:13" ht="15.75" customHeight="1">
      <c r="H2546" s="37">
        <v>43427</v>
      </c>
      <c r="I2546" s="6" t="s">
        <v>135</v>
      </c>
      <c r="J2546" s="6" t="s">
        <v>226</v>
      </c>
      <c r="K2546" s="6">
        <v>2</v>
      </c>
      <c r="L2546" s="6">
        <v>21.54</v>
      </c>
      <c r="M2546" s="31" t="str">
        <f t="shared" si="39"/>
        <v>Small</v>
      </c>
    </row>
    <row r="2547" spans="8:13" ht="15.75" customHeight="1">
      <c r="H2547" s="37">
        <v>43433</v>
      </c>
      <c r="I2547" s="6" t="s">
        <v>163</v>
      </c>
      <c r="J2547" s="6" t="s">
        <v>156</v>
      </c>
      <c r="K2547" s="6">
        <v>1</v>
      </c>
      <c r="L2547" s="6">
        <v>19.54</v>
      </c>
      <c r="M2547" s="31" t="str">
        <f t="shared" si="39"/>
        <v>Small</v>
      </c>
    </row>
    <row r="2548" spans="8:13" ht="15.75" customHeight="1">
      <c r="H2548" s="37">
        <v>43453</v>
      </c>
      <c r="I2548" s="6" t="s">
        <v>198</v>
      </c>
      <c r="J2548" s="6" t="s">
        <v>238</v>
      </c>
      <c r="K2548" s="6">
        <v>2</v>
      </c>
      <c r="L2548" s="6">
        <v>29.3</v>
      </c>
      <c r="M2548" s="31" t="str">
        <f t="shared" si="39"/>
        <v>Small</v>
      </c>
    </row>
    <row r="2549" spans="8:13" ht="15.75" customHeight="1">
      <c r="H2549" s="37">
        <v>43140</v>
      </c>
      <c r="I2549" s="6" t="s">
        <v>135</v>
      </c>
      <c r="J2549" s="6" t="s">
        <v>164</v>
      </c>
      <c r="K2549" s="6">
        <v>2</v>
      </c>
      <c r="L2549" s="6">
        <v>27.24</v>
      </c>
      <c r="M2549" s="31" t="str">
        <f t="shared" si="39"/>
        <v>Small</v>
      </c>
    </row>
    <row r="2550" spans="8:13" ht="15.75" customHeight="1">
      <c r="H2550" s="37">
        <v>43115</v>
      </c>
      <c r="I2550" s="6" t="s">
        <v>163</v>
      </c>
      <c r="J2550" s="6" t="s">
        <v>230</v>
      </c>
      <c r="K2550" s="6">
        <v>4</v>
      </c>
      <c r="L2550" s="6">
        <v>67.400000000000006</v>
      </c>
      <c r="M2550" s="31" t="str">
        <f t="shared" si="39"/>
        <v>Small</v>
      </c>
    </row>
    <row r="2551" spans="8:13" ht="15.75" customHeight="1">
      <c r="H2551" s="37">
        <v>43303</v>
      </c>
      <c r="I2551" s="6" t="s">
        <v>190</v>
      </c>
      <c r="J2551" s="6" t="s">
        <v>232</v>
      </c>
      <c r="K2551" s="6">
        <v>2</v>
      </c>
      <c r="L2551" s="6">
        <v>38.46</v>
      </c>
      <c r="M2551" s="31" t="str">
        <f t="shared" si="39"/>
        <v>Small</v>
      </c>
    </row>
    <row r="2552" spans="8:13" ht="15.75" customHeight="1">
      <c r="H2552" s="37">
        <v>43149</v>
      </c>
      <c r="I2552" s="6" t="s">
        <v>163</v>
      </c>
      <c r="J2552" s="6" t="s">
        <v>225</v>
      </c>
      <c r="K2552" s="6">
        <v>1</v>
      </c>
      <c r="L2552" s="6">
        <v>11.23</v>
      </c>
      <c r="M2552" s="31" t="str">
        <f t="shared" si="39"/>
        <v>Small</v>
      </c>
    </row>
    <row r="2553" spans="8:13" ht="15.75" customHeight="1">
      <c r="H2553" s="37">
        <v>43294</v>
      </c>
      <c r="I2553" s="6" t="s">
        <v>175</v>
      </c>
      <c r="J2553" s="6" t="s">
        <v>207</v>
      </c>
      <c r="K2553" s="6">
        <v>2</v>
      </c>
      <c r="L2553" s="6">
        <v>37.28</v>
      </c>
      <c r="M2553" s="31" t="str">
        <f t="shared" si="39"/>
        <v>Small</v>
      </c>
    </row>
    <row r="2554" spans="8:13" ht="15.75" customHeight="1">
      <c r="H2554" s="37">
        <v>43436</v>
      </c>
      <c r="I2554" s="6" t="s">
        <v>158</v>
      </c>
      <c r="J2554" s="6" t="s">
        <v>185</v>
      </c>
      <c r="K2554" s="6">
        <v>2</v>
      </c>
      <c r="L2554" s="6">
        <v>27.04</v>
      </c>
      <c r="M2554" s="31" t="str">
        <f t="shared" si="39"/>
        <v>Small</v>
      </c>
    </row>
    <row r="2555" spans="8:13" ht="15.75" customHeight="1">
      <c r="H2555" s="37">
        <v>43158</v>
      </c>
      <c r="I2555" s="6" t="s">
        <v>141</v>
      </c>
      <c r="J2555" s="6" t="s">
        <v>227</v>
      </c>
      <c r="K2555" s="6">
        <v>2</v>
      </c>
      <c r="L2555" s="6">
        <v>25.56</v>
      </c>
      <c r="M2555" s="31" t="str">
        <f t="shared" si="39"/>
        <v>Small</v>
      </c>
    </row>
    <row r="2556" spans="8:13" ht="15.75" customHeight="1">
      <c r="H2556" s="37">
        <v>43449</v>
      </c>
      <c r="I2556" s="6" t="s">
        <v>168</v>
      </c>
      <c r="J2556" s="6" t="s">
        <v>176</v>
      </c>
      <c r="K2556" s="6">
        <v>1</v>
      </c>
      <c r="L2556" s="6">
        <v>12.34</v>
      </c>
      <c r="M2556" s="31" t="str">
        <f t="shared" si="39"/>
        <v>Small</v>
      </c>
    </row>
    <row r="2557" spans="8:13" ht="15.75" customHeight="1">
      <c r="H2557" s="37">
        <v>43317</v>
      </c>
      <c r="I2557" s="6" t="s">
        <v>190</v>
      </c>
      <c r="J2557" s="6" t="s">
        <v>197</v>
      </c>
      <c r="K2557" s="6">
        <v>2</v>
      </c>
      <c r="L2557" s="6">
        <v>28.06</v>
      </c>
      <c r="M2557" s="31" t="str">
        <f t="shared" si="39"/>
        <v>Small</v>
      </c>
    </row>
    <row r="2558" spans="8:13" ht="15.75" customHeight="1">
      <c r="H2558" s="37">
        <v>43453</v>
      </c>
      <c r="I2558" s="6" t="s">
        <v>190</v>
      </c>
      <c r="J2558" s="6" t="s">
        <v>156</v>
      </c>
      <c r="K2558" s="6">
        <v>49</v>
      </c>
      <c r="L2558" s="6">
        <v>471.38</v>
      </c>
      <c r="M2558" s="31" t="str">
        <f t="shared" si="39"/>
        <v>Large</v>
      </c>
    </row>
    <row r="2559" spans="8:13" ht="15.75" customHeight="1">
      <c r="H2559" s="37">
        <v>43302</v>
      </c>
      <c r="I2559" s="6" t="s">
        <v>155</v>
      </c>
      <c r="J2559" s="6" t="s">
        <v>172</v>
      </c>
      <c r="K2559" s="6">
        <v>3</v>
      </c>
      <c r="L2559" s="6">
        <v>55.41</v>
      </c>
      <c r="M2559" s="31" t="str">
        <f t="shared" si="39"/>
        <v>Small</v>
      </c>
    </row>
    <row r="2560" spans="8:13" ht="15.75" customHeight="1">
      <c r="H2560" s="37">
        <v>43426</v>
      </c>
      <c r="I2560" s="6" t="s">
        <v>168</v>
      </c>
      <c r="J2560" s="6" t="s">
        <v>231</v>
      </c>
      <c r="K2560" s="6">
        <v>3</v>
      </c>
      <c r="L2560" s="6">
        <v>48.96</v>
      </c>
      <c r="M2560" s="31" t="str">
        <f t="shared" si="39"/>
        <v>Small</v>
      </c>
    </row>
    <row r="2561" spans="8:13" ht="15.75" customHeight="1">
      <c r="H2561" s="37">
        <v>43389</v>
      </c>
      <c r="I2561" s="6" t="s">
        <v>141</v>
      </c>
      <c r="J2561" s="6" t="s">
        <v>174</v>
      </c>
      <c r="K2561" s="6">
        <v>1</v>
      </c>
      <c r="L2561" s="6">
        <v>13.52</v>
      </c>
      <c r="M2561" s="31" t="str">
        <f t="shared" si="39"/>
        <v>Small</v>
      </c>
    </row>
    <row r="2562" spans="8:13" ht="15.75" customHeight="1">
      <c r="H2562" s="37">
        <v>43109</v>
      </c>
      <c r="I2562" s="6" t="s">
        <v>135</v>
      </c>
      <c r="J2562" s="6" t="s">
        <v>156</v>
      </c>
      <c r="K2562" s="6">
        <v>2</v>
      </c>
      <c r="L2562" s="6">
        <v>27.92</v>
      </c>
      <c r="M2562" s="31" t="str">
        <f t="shared" si="39"/>
        <v>Small</v>
      </c>
    </row>
    <row r="2563" spans="8:13" ht="15.75" customHeight="1">
      <c r="H2563" s="37">
        <v>43451</v>
      </c>
      <c r="I2563" s="6" t="s">
        <v>168</v>
      </c>
      <c r="J2563" s="6" t="s">
        <v>185</v>
      </c>
      <c r="K2563" s="6">
        <v>3</v>
      </c>
      <c r="L2563" s="6">
        <v>53.97</v>
      </c>
      <c r="M2563" s="31" t="str">
        <f t="shared" si="39"/>
        <v>Small</v>
      </c>
    </row>
    <row r="2564" spans="8:13" ht="15.75" customHeight="1">
      <c r="H2564" s="37">
        <v>43346</v>
      </c>
      <c r="I2564" s="6" t="s">
        <v>168</v>
      </c>
      <c r="J2564" s="6" t="s">
        <v>205</v>
      </c>
      <c r="K2564" s="6">
        <v>3</v>
      </c>
      <c r="L2564" s="6">
        <v>43.98</v>
      </c>
      <c r="M2564" s="31" t="str">
        <f t="shared" si="39"/>
        <v>Small</v>
      </c>
    </row>
    <row r="2565" spans="8:13" ht="15.75" customHeight="1">
      <c r="H2565" s="37">
        <v>43459</v>
      </c>
      <c r="I2565" s="6" t="s">
        <v>127</v>
      </c>
      <c r="J2565" s="6" t="s">
        <v>184</v>
      </c>
      <c r="K2565" s="6">
        <v>2</v>
      </c>
      <c r="L2565" s="6">
        <v>23.16</v>
      </c>
      <c r="M2565" s="31" t="str">
        <f t="shared" si="39"/>
        <v>Small</v>
      </c>
    </row>
    <row r="2566" spans="8:13" ht="15.75" customHeight="1">
      <c r="H2566" s="37">
        <v>43353</v>
      </c>
      <c r="I2566" s="6" t="s">
        <v>141</v>
      </c>
      <c r="J2566" s="6" t="s">
        <v>162</v>
      </c>
      <c r="K2566" s="6">
        <v>2</v>
      </c>
      <c r="L2566" s="6">
        <v>25.6</v>
      </c>
      <c r="M2566" s="31" t="str">
        <f t="shared" si="39"/>
        <v>Small</v>
      </c>
    </row>
    <row r="2567" spans="8:13" ht="15.75" customHeight="1">
      <c r="H2567" s="37">
        <v>43459</v>
      </c>
      <c r="I2567" s="6" t="s">
        <v>141</v>
      </c>
      <c r="J2567" s="6" t="s">
        <v>156</v>
      </c>
      <c r="K2567" s="6">
        <v>1</v>
      </c>
      <c r="L2567" s="6">
        <v>19.510000000000002</v>
      </c>
      <c r="M2567" s="31" t="str">
        <f t="shared" si="39"/>
        <v>Small</v>
      </c>
    </row>
    <row r="2568" spans="8:13" ht="15.75" customHeight="1">
      <c r="H2568" s="37">
        <v>43131</v>
      </c>
      <c r="I2568" s="6" t="s">
        <v>158</v>
      </c>
      <c r="J2568" s="6" t="s">
        <v>231</v>
      </c>
      <c r="K2568" s="6">
        <v>3</v>
      </c>
      <c r="L2568" s="6">
        <v>33.99</v>
      </c>
      <c r="M2568" s="31" t="str">
        <f t="shared" ref="M2568:M2631" si="40">IF(L2568&gt;250,"Large","Small")</f>
        <v>Small</v>
      </c>
    </row>
    <row r="2569" spans="8:13" ht="15.75" customHeight="1">
      <c r="H2569" s="37">
        <v>43417</v>
      </c>
      <c r="I2569" s="6" t="s">
        <v>198</v>
      </c>
      <c r="J2569" s="6" t="s">
        <v>194</v>
      </c>
      <c r="K2569" s="6">
        <v>2</v>
      </c>
      <c r="L2569" s="6">
        <v>30.42</v>
      </c>
      <c r="M2569" s="31" t="str">
        <f t="shared" si="40"/>
        <v>Small</v>
      </c>
    </row>
    <row r="2570" spans="8:13" ht="15.75" customHeight="1">
      <c r="H2570" s="37">
        <v>43335</v>
      </c>
      <c r="I2570" s="6" t="s">
        <v>175</v>
      </c>
      <c r="J2570" s="6" t="s">
        <v>174</v>
      </c>
      <c r="K2570" s="6">
        <v>4</v>
      </c>
      <c r="L2570" s="6">
        <v>42.88</v>
      </c>
      <c r="M2570" s="31" t="str">
        <f t="shared" si="40"/>
        <v>Small</v>
      </c>
    </row>
    <row r="2571" spans="8:13" ht="15.75" customHeight="1">
      <c r="H2571" s="37">
        <v>43144</v>
      </c>
      <c r="I2571" s="6" t="s">
        <v>158</v>
      </c>
      <c r="J2571" s="6" t="s">
        <v>170</v>
      </c>
      <c r="K2571" s="6">
        <v>72</v>
      </c>
      <c r="L2571" s="6">
        <v>448.53</v>
      </c>
      <c r="M2571" s="31" t="str">
        <f t="shared" si="40"/>
        <v>Large</v>
      </c>
    </row>
    <row r="2572" spans="8:13" ht="15.75" customHeight="1">
      <c r="H2572" s="37">
        <v>43427</v>
      </c>
      <c r="I2572" s="6" t="s">
        <v>135</v>
      </c>
      <c r="J2572" s="6" t="s">
        <v>187</v>
      </c>
      <c r="K2572" s="6">
        <v>2</v>
      </c>
      <c r="L2572" s="6">
        <v>36.44</v>
      </c>
      <c r="M2572" s="31" t="str">
        <f t="shared" si="40"/>
        <v>Small</v>
      </c>
    </row>
    <row r="2573" spans="8:13" ht="15.75" customHeight="1">
      <c r="H2573" s="37">
        <v>43176</v>
      </c>
      <c r="I2573" s="6" t="s">
        <v>158</v>
      </c>
      <c r="J2573" s="6" t="s">
        <v>170</v>
      </c>
      <c r="K2573" s="6">
        <v>60</v>
      </c>
      <c r="L2573" s="6">
        <v>528.44000000000005</v>
      </c>
      <c r="M2573" s="31" t="str">
        <f t="shared" si="40"/>
        <v>Large</v>
      </c>
    </row>
    <row r="2574" spans="8:13" ht="15.75" customHeight="1">
      <c r="H2574" s="37">
        <v>43194</v>
      </c>
      <c r="I2574" s="6" t="s">
        <v>160</v>
      </c>
      <c r="J2574" s="6" t="s">
        <v>184</v>
      </c>
      <c r="K2574" s="6">
        <v>2</v>
      </c>
      <c r="L2574" s="6">
        <v>21.68</v>
      </c>
      <c r="M2574" s="31" t="str">
        <f t="shared" si="40"/>
        <v>Small</v>
      </c>
    </row>
    <row r="2575" spans="8:13" ht="15.75" customHeight="1">
      <c r="H2575" s="37">
        <v>43433</v>
      </c>
      <c r="I2575" s="6" t="s">
        <v>193</v>
      </c>
      <c r="J2575" s="6" t="s">
        <v>180</v>
      </c>
      <c r="K2575" s="6">
        <v>2</v>
      </c>
      <c r="L2575" s="6">
        <v>24.64</v>
      </c>
      <c r="M2575" s="31" t="str">
        <f t="shared" si="40"/>
        <v>Small</v>
      </c>
    </row>
    <row r="2576" spans="8:13" ht="15.75" customHeight="1">
      <c r="H2576" s="37">
        <v>43196</v>
      </c>
      <c r="I2576" s="6" t="s">
        <v>224</v>
      </c>
      <c r="J2576" s="6" t="s">
        <v>241</v>
      </c>
      <c r="K2576" s="6">
        <v>1</v>
      </c>
      <c r="L2576" s="6">
        <v>18.02</v>
      </c>
      <c r="M2576" s="31" t="str">
        <f t="shared" si="40"/>
        <v>Small</v>
      </c>
    </row>
    <row r="2577" spans="8:13" ht="15.75" customHeight="1">
      <c r="H2577" s="37">
        <v>43200</v>
      </c>
      <c r="I2577" s="6" t="s">
        <v>158</v>
      </c>
      <c r="J2577" s="6" t="s">
        <v>233</v>
      </c>
      <c r="K2577" s="6">
        <v>2</v>
      </c>
      <c r="L2577" s="6">
        <v>36.479999999999997</v>
      </c>
      <c r="M2577" s="31" t="str">
        <f t="shared" si="40"/>
        <v>Small</v>
      </c>
    </row>
    <row r="2578" spans="8:13" ht="15.75" customHeight="1">
      <c r="H2578" s="37">
        <v>43458</v>
      </c>
      <c r="I2578" s="6" t="s">
        <v>158</v>
      </c>
      <c r="J2578" s="6" t="s">
        <v>172</v>
      </c>
      <c r="K2578" s="6">
        <v>1</v>
      </c>
      <c r="L2578" s="6">
        <v>17.79</v>
      </c>
      <c r="M2578" s="31" t="str">
        <f t="shared" si="40"/>
        <v>Small</v>
      </c>
    </row>
    <row r="2579" spans="8:13" ht="15.75" customHeight="1">
      <c r="H2579" s="37">
        <v>43224</v>
      </c>
      <c r="I2579" s="6" t="s">
        <v>141</v>
      </c>
      <c r="J2579" s="6" t="s">
        <v>185</v>
      </c>
      <c r="K2579" s="6">
        <v>3</v>
      </c>
      <c r="L2579" s="6">
        <v>50.55</v>
      </c>
      <c r="M2579" s="31" t="str">
        <f t="shared" si="40"/>
        <v>Small</v>
      </c>
    </row>
    <row r="2580" spans="8:13" ht="15.75" customHeight="1">
      <c r="H2580" s="37">
        <v>43112</v>
      </c>
      <c r="I2580" s="6" t="s">
        <v>158</v>
      </c>
      <c r="J2580" s="6" t="s">
        <v>156</v>
      </c>
      <c r="K2580" s="6">
        <v>2</v>
      </c>
      <c r="L2580" s="6">
        <v>38.159999999999997</v>
      </c>
      <c r="M2580" s="31" t="str">
        <f t="shared" si="40"/>
        <v>Small</v>
      </c>
    </row>
    <row r="2581" spans="8:13" ht="15.75" customHeight="1">
      <c r="H2581" s="37">
        <v>43127</v>
      </c>
      <c r="I2581" s="6" t="s">
        <v>171</v>
      </c>
      <c r="J2581" s="6" t="s">
        <v>208</v>
      </c>
      <c r="K2581" s="6">
        <v>1</v>
      </c>
      <c r="L2581" s="6">
        <v>12.74</v>
      </c>
      <c r="M2581" s="31" t="str">
        <f t="shared" si="40"/>
        <v>Small</v>
      </c>
    </row>
    <row r="2582" spans="8:13" ht="15.75" customHeight="1">
      <c r="H2582" s="37">
        <v>43154</v>
      </c>
      <c r="I2582" s="6" t="s">
        <v>141</v>
      </c>
      <c r="J2582" s="6" t="s">
        <v>169</v>
      </c>
      <c r="K2582" s="6">
        <v>4</v>
      </c>
      <c r="L2582" s="6">
        <v>77.16</v>
      </c>
      <c r="M2582" s="31" t="str">
        <f t="shared" si="40"/>
        <v>Small</v>
      </c>
    </row>
    <row r="2583" spans="8:13" ht="15.75" customHeight="1">
      <c r="H2583" s="37">
        <v>43421</v>
      </c>
      <c r="I2583" s="6" t="s">
        <v>135</v>
      </c>
      <c r="J2583" s="6" t="s">
        <v>199</v>
      </c>
      <c r="K2583" s="6">
        <v>4</v>
      </c>
      <c r="L2583" s="6">
        <v>52.44</v>
      </c>
      <c r="M2583" s="31" t="str">
        <f t="shared" si="40"/>
        <v>Small</v>
      </c>
    </row>
    <row r="2584" spans="8:13" ht="15.75" customHeight="1">
      <c r="H2584" s="37">
        <v>43214</v>
      </c>
      <c r="I2584" s="6" t="s">
        <v>127</v>
      </c>
      <c r="J2584" s="6" t="s">
        <v>185</v>
      </c>
      <c r="K2584" s="6">
        <v>2</v>
      </c>
      <c r="L2584" s="6">
        <v>37.26</v>
      </c>
      <c r="M2584" s="31" t="str">
        <f t="shared" si="40"/>
        <v>Small</v>
      </c>
    </row>
    <row r="2585" spans="8:13" ht="15.75" customHeight="1">
      <c r="H2585" s="37">
        <v>43363</v>
      </c>
      <c r="I2585" s="6" t="s">
        <v>160</v>
      </c>
      <c r="J2585" s="6" t="s">
        <v>232</v>
      </c>
      <c r="K2585" s="6">
        <v>2</v>
      </c>
      <c r="L2585" s="6">
        <v>28.56</v>
      </c>
      <c r="M2585" s="31" t="str">
        <f t="shared" si="40"/>
        <v>Small</v>
      </c>
    </row>
    <row r="2586" spans="8:13" ht="15.75" customHeight="1">
      <c r="H2586" s="37">
        <v>43117</v>
      </c>
      <c r="I2586" s="6" t="s">
        <v>163</v>
      </c>
      <c r="J2586" s="6" t="s">
        <v>173</v>
      </c>
      <c r="K2586" s="6">
        <v>60</v>
      </c>
      <c r="L2586" s="6">
        <v>349.5</v>
      </c>
      <c r="M2586" s="31" t="str">
        <f t="shared" si="40"/>
        <v>Large</v>
      </c>
    </row>
    <row r="2587" spans="8:13" ht="15.75" customHeight="1">
      <c r="H2587" s="37">
        <v>43308</v>
      </c>
      <c r="I2587" s="6" t="s">
        <v>175</v>
      </c>
      <c r="J2587" s="6" t="s">
        <v>195</v>
      </c>
      <c r="K2587" s="6">
        <v>4</v>
      </c>
      <c r="L2587" s="6">
        <v>74.8</v>
      </c>
      <c r="M2587" s="31" t="str">
        <f t="shared" si="40"/>
        <v>Small</v>
      </c>
    </row>
    <row r="2588" spans="8:13" ht="15.75" customHeight="1">
      <c r="H2588" s="37">
        <v>43406</v>
      </c>
      <c r="I2588" s="6" t="s">
        <v>135</v>
      </c>
      <c r="J2588" s="6" t="s">
        <v>189</v>
      </c>
      <c r="K2588" s="6">
        <v>4</v>
      </c>
      <c r="L2588" s="6">
        <v>51.28</v>
      </c>
      <c r="M2588" s="31" t="str">
        <f t="shared" si="40"/>
        <v>Small</v>
      </c>
    </row>
    <row r="2589" spans="8:13" ht="15.75" customHeight="1">
      <c r="H2589" s="37">
        <v>43177</v>
      </c>
      <c r="I2589" s="6" t="s">
        <v>141</v>
      </c>
      <c r="J2589" s="6" t="s">
        <v>211</v>
      </c>
      <c r="K2589" s="6">
        <v>2</v>
      </c>
      <c r="L2589" s="6">
        <v>27.04</v>
      </c>
      <c r="M2589" s="31" t="str">
        <f t="shared" si="40"/>
        <v>Small</v>
      </c>
    </row>
    <row r="2590" spans="8:13" ht="15.75" customHeight="1">
      <c r="H2590" s="37">
        <v>43177</v>
      </c>
      <c r="I2590" s="6" t="s">
        <v>163</v>
      </c>
      <c r="J2590" s="6" t="s">
        <v>170</v>
      </c>
      <c r="K2590" s="6">
        <v>2</v>
      </c>
      <c r="L2590" s="6">
        <v>32.200000000000003</v>
      </c>
      <c r="M2590" s="31" t="str">
        <f t="shared" si="40"/>
        <v>Small</v>
      </c>
    </row>
    <row r="2591" spans="8:13" ht="15.75" customHeight="1">
      <c r="H2591" s="37">
        <v>43430</v>
      </c>
      <c r="I2591" s="6" t="s">
        <v>158</v>
      </c>
      <c r="J2591" s="6" t="s">
        <v>239</v>
      </c>
      <c r="K2591" s="6">
        <v>1</v>
      </c>
      <c r="L2591" s="6">
        <v>13.88</v>
      </c>
      <c r="M2591" s="31" t="str">
        <f t="shared" si="40"/>
        <v>Small</v>
      </c>
    </row>
    <row r="2592" spans="8:13" ht="15.75" customHeight="1">
      <c r="H2592" s="37">
        <v>43134</v>
      </c>
      <c r="I2592" s="6" t="s">
        <v>168</v>
      </c>
      <c r="J2592" s="6" t="s">
        <v>157</v>
      </c>
      <c r="K2592" s="6">
        <v>1</v>
      </c>
      <c r="L2592" s="6">
        <v>18.38</v>
      </c>
      <c r="M2592" s="31" t="str">
        <f t="shared" si="40"/>
        <v>Small</v>
      </c>
    </row>
    <row r="2593" spans="8:13" ht="15.75" customHeight="1">
      <c r="H2593" s="37">
        <v>43214</v>
      </c>
      <c r="I2593" s="6" t="s">
        <v>135</v>
      </c>
      <c r="J2593" s="6" t="s">
        <v>156</v>
      </c>
      <c r="K2593" s="6">
        <v>2</v>
      </c>
      <c r="L2593" s="6">
        <v>33.4</v>
      </c>
      <c r="M2593" s="31" t="str">
        <f t="shared" si="40"/>
        <v>Small</v>
      </c>
    </row>
    <row r="2594" spans="8:13" ht="15.75" customHeight="1">
      <c r="H2594" s="37">
        <v>43302</v>
      </c>
      <c r="I2594" s="6" t="s">
        <v>163</v>
      </c>
      <c r="J2594" s="6" t="s">
        <v>183</v>
      </c>
      <c r="K2594" s="6">
        <v>2</v>
      </c>
      <c r="L2594" s="6">
        <v>33.9</v>
      </c>
      <c r="M2594" s="31" t="str">
        <f t="shared" si="40"/>
        <v>Small</v>
      </c>
    </row>
    <row r="2595" spans="8:13" ht="15.75" customHeight="1">
      <c r="H2595" s="37">
        <v>43429</v>
      </c>
      <c r="I2595" s="6" t="s">
        <v>165</v>
      </c>
      <c r="J2595" s="6" t="s">
        <v>232</v>
      </c>
      <c r="K2595" s="6">
        <v>4</v>
      </c>
      <c r="L2595" s="6">
        <v>69.92</v>
      </c>
      <c r="M2595" s="31" t="str">
        <f t="shared" si="40"/>
        <v>Small</v>
      </c>
    </row>
    <row r="2596" spans="8:13" ht="15.75" customHeight="1">
      <c r="H2596" s="37">
        <v>43429</v>
      </c>
      <c r="I2596" s="6" t="s">
        <v>190</v>
      </c>
      <c r="J2596" s="6" t="s">
        <v>173</v>
      </c>
      <c r="K2596" s="6">
        <v>3</v>
      </c>
      <c r="L2596" s="6">
        <v>35.25</v>
      </c>
      <c r="M2596" s="31" t="str">
        <f t="shared" si="40"/>
        <v>Small</v>
      </c>
    </row>
    <row r="2597" spans="8:13" ht="15.75" customHeight="1">
      <c r="H2597" s="37">
        <v>43274</v>
      </c>
      <c r="I2597" s="6" t="s">
        <v>190</v>
      </c>
      <c r="J2597" s="6" t="s">
        <v>180</v>
      </c>
      <c r="K2597" s="6">
        <v>2</v>
      </c>
      <c r="L2597" s="6">
        <v>28.74</v>
      </c>
      <c r="M2597" s="31" t="str">
        <f t="shared" si="40"/>
        <v>Small</v>
      </c>
    </row>
    <row r="2598" spans="8:13" ht="15.75" customHeight="1">
      <c r="H2598" s="37">
        <v>43170</v>
      </c>
      <c r="I2598" s="6" t="s">
        <v>141</v>
      </c>
      <c r="J2598" s="6" t="s">
        <v>210</v>
      </c>
      <c r="K2598" s="6">
        <v>73</v>
      </c>
      <c r="L2598" s="6">
        <v>674.48</v>
      </c>
      <c r="M2598" s="31" t="str">
        <f t="shared" si="40"/>
        <v>Large</v>
      </c>
    </row>
    <row r="2599" spans="8:13" ht="15.75" customHeight="1">
      <c r="H2599" s="37">
        <v>43361</v>
      </c>
      <c r="I2599" s="6" t="s">
        <v>135</v>
      </c>
      <c r="J2599" s="6" t="s">
        <v>206</v>
      </c>
      <c r="K2599" s="6">
        <v>2</v>
      </c>
      <c r="L2599" s="6">
        <v>29.48</v>
      </c>
      <c r="M2599" s="31" t="str">
        <f t="shared" si="40"/>
        <v>Small</v>
      </c>
    </row>
    <row r="2600" spans="8:13" ht="15.75" customHeight="1">
      <c r="H2600" s="37">
        <v>43365</v>
      </c>
      <c r="I2600" s="6" t="s">
        <v>158</v>
      </c>
      <c r="J2600" s="6" t="s">
        <v>169</v>
      </c>
      <c r="K2600" s="6">
        <v>1</v>
      </c>
      <c r="L2600" s="6">
        <v>11.04</v>
      </c>
      <c r="M2600" s="31" t="str">
        <f t="shared" si="40"/>
        <v>Small</v>
      </c>
    </row>
    <row r="2601" spans="8:13" ht="15.75" customHeight="1">
      <c r="H2601" s="37">
        <v>43263</v>
      </c>
      <c r="I2601" s="6" t="s">
        <v>201</v>
      </c>
      <c r="J2601" s="6" t="s">
        <v>227</v>
      </c>
      <c r="K2601" s="6">
        <v>2</v>
      </c>
      <c r="L2601" s="6">
        <v>31.96</v>
      </c>
      <c r="M2601" s="31" t="str">
        <f t="shared" si="40"/>
        <v>Small</v>
      </c>
    </row>
    <row r="2602" spans="8:13" ht="15.75" customHeight="1">
      <c r="H2602" s="37">
        <v>43406</v>
      </c>
      <c r="I2602" s="6" t="s">
        <v>168</v>
      </c>
      <c r="J2602" s="6" t="s">
        <v>173</v>
      </c>
      <c r="K2602" s="6">
        <v>1</v>
      </c>
      <c r="L2602" s="6">
        <v>19.05</v>
      </c>
      <c r="M2602" s="31" t="str">
        <f t="shared" si="40"/>
        <v>Small</v>
      </c>
    </row>
    <row r="2603" spans="8:13" ht="15.75" customHeight="1">
      <c r="H2603" s="37">
        <v>43174</v>
      </c>
      <c r="I2603" s="6" t="s">
        <v>193</v>
      </c>
      <c r="J2603" s="6" t="s">
        <v>183</v>
      </c>
      <c r="K2603" s="6">
        <v>2</v>
      </c>
      <c r="L2603" s="6">
        <v>29.5</v>
      </c>
      <c r="M2603" s="31" t="str">
        <f t="shared" si="40"/>
        <v>Small</v>
      </c>
    </row>
    <row r="2604" spans="8:13" ht="15.75" customHeight="1">
      <c r="H2604" s="37">
        <v>43449</v>
      </c>
      <c r="I2604" s="6" t="s">
        <v>175</v>
      </c>
      <c r="J2604" s="6" t="s">
        <v>184</v>
      </c>
      <c r="K2604" s="6">
        <v>1</v>
      </c>
      <c r="L2604" s="6">
        <v>17.309999999999999</v>
      </c>
      <c r="M2604" s="31" t="str">
        <f t="shared" si="40"/>
        <v>Small</v>
      </c>
    </row>
    <row r="2605" spans="8:13" ht="15.75" customHeight="1">
      <c r="H2605" s="37">
        <v>43409</v>
      </c>
      <c r="I2605" s="6" t="s">
        <v>163</v>
      </c>
      <c r="J2605" s="6" t="s">
        <v>206</v>
      </c>
      <c r="K2605" s="6">
        <v>1</v>
      </c>
      <c r="L2605" s="6">
        <v>18.5</v>
      </c>
      <c r="M2605" s="31" t="str">
        <f t="shared" si="40"/>
        <v>Small</v>
      </c>
    </row>
    <row r="2606" spans="8:13" ht="15.75" customHeight="1">
      <c r="H2606" s="37">
        <v>43421</v>
      </c>
      <c r="I2606" s="6" t="s">
        <v>171</v>
      </c>
      <c r="J2606" s="6" t="s">
        <v>230</v>
      </c>
      <c r="K2606" s="6">
        <v>2</v>
      </c>
      <c r="L2606" s="6">
        <v>30.26</v>
      </c>
      <c r="M2606" s="31" t="str">
        <f t="shared" si="40"/>
        <v>Small</v>
      </c>
    </row>
    <row r="2607" spans="8:13" ht="15.75" customHeight="1">
      <c r="H2607" s="37">
        <v>43111</v>
      </c>
      <c r="I2607" s="6" t="s">
        <v>168</v>
      </c>
      <c r="J2607" s="6" t="s">
        <v>185</v>
      </c>
      <c r="K2607" s="6">
        <v>1</v>
      </c>
      <c r="L2607" s="6">
        <v>10.83</v>
      </c>
      <c r="M2607" s="31" t="str">
        <f t="shared" si="40"/>
        <v>Small</v>
      </c>
    </row>
    <row r="2608" spans="8:13" ht="15.75" customHeight="1">
      <c r="H2608" s="37">
        <v>43242</v>
      </c>
      <c r="I2608" s="6" t="s">
        <v>160</v>
      </c>
      <c r="J2608" s="6" t="s">
        <v>170</v>
      </c>
      <c r="K2608" s="6">
        <v>3</v>
      </c>
      <c r="L2608" s="6">
        <v>56.07</v>
      </c>
      <c r="M2608" s="31" t="str">
        <f t="shared" si="40"/>
        <v>Small</v>
      </c>
    </row>
    <row r="2609" spans="8:13" ht="15.75" customHeight="1">
      <c r="H2609" s="37">
        <v>43326</v>
      </c>
      <c r="I2609" s="6" t="s">
        <v>160</v>
      </c>
      <c r="J2609" s="6" t="s">
        <v>173</v>
      </c>
      <c r="K2609" s="6">
        <v>1</v>
      </c>
      <c r="L2609" s="6">
        <v>18.510000000000002</v>
      </c>
      <c r="M2609" s="31" t="str">
        <f t="shared" si="40"/>
        <v>Small</v>
      </c>
    </row>
    <row r="2610" spans="8:13" ht="15.75" customHeight="1">
      <c r="H2610" s="37">
        <v>43310</v>
      </c>
      <c r="I2610" s="6" t="s">
        <v>135</v>
      </c>
      <c r="J2610" s="6" t="s">
        <v>185</v>
      </c>
      <c r="K2610" s="6">
        <v>1</v>
      </c>
      <c r="L2610" s="6">
        <v>12.03</v>
      </c>
      <c r="M2610" s="31" t="str">
        <f t="shared" si="40"/>
        <v>Small</v>
      </c>
    </row>
    <row r="2611" spans="8:13" ht="15.75" customHeight="1">
      <c r="H2611" s="37">
        <v>43393</v>
      </c>
      <c r="I2611" s="6" t="s">
        <v>163</v>
      </c>
      <c r="J2611" s="6" t="s">
        <v>184</v>
      </c>
      <c r="K2611" s="6">
        <v>2</v>
      </c>
      <c r="L2611" s="6">
        <v>37.42</v>
      </c>
      <c r="M2611" s="31" t="str">
        <f t="shared" si="40"/>
        <v>Small</v>
      </c>
    </row>
    <row r="2612" spans="8:13" ht="15.75" customHeight="1">
      <c r="H2612" s="37">
        <v>43325</v>
      </c>
      <c r="I2612" s="6" t="s">
        <v>165</v>
      </c>
      <c r="J2612" s="6" t="s">
        <v>184</v>
      </c>
      <c r="K2612" s="6">
        <v>2</v>
      </c>
      <c r="L2612" s="6">
        <v>33.94</v>
      </c>
      <c r="M2612" s="31" t="str">
        <f t="shared" si="40"/>
        <v>Small</v>
      </c>
    </row>
    <row r="2613" spans="8:13" ht="15.75" customHeight="1">
      <c r="H2613" s="37">
        <v>43444</v>
      </c>
      <c r="I2613" s="6" t="s">
        <v>168</v>
      </c>
      <c r="J2613" s="6" t="s">
        <v>212</v>
      </c>
      <c r="K2613" s="6">
        <v>1</v>
      </c>
      <c r="L2613" s="6">
        <v>14.46</v>
      </c>
      <c r="M2613" s="31" t="str">
        <f t="shared" si="40"/>
        <v>Small</v>
      </c>
    </row>
    <row r="2614" spans="8:13" ht="15.75" customHeight="1">
      <c r="H2614" s="37">
        <v>43263</v>
      </c>
      <c r="I2614" s="6" t="s">
        <v>158</v>
      </c>
      <c r="J2614" s="6" t="s">
        <v>180</v>
      </c>
      <c r="K2614" s="6">
        <v>2</v>
      </c>
      <c r="L2614" s="6">
        <v>23.16</v>
      </c>
      <c r="M2614" s="31" t="str">
        <f t="shared" si="40"/>
        <v>Small</v>
      </c>
    </row>
    <row r="2615" spans="8:13" ht="15.75" customHeight="1">
      <c r="H2615" s="37">
        <v>43408</v>
      </c>
      <c r="I2615" s="6" t="s">
        <v>158</v>
      </c>
      <c r="J2615" s="6" t="s">
        <v>220</v>
      </c>
      <c r="K2615" s="6">
        <v>4</v>
      </c>
      <c r="L2615" s="6">
        <v>41.96</v>
      </c>
      <c r="M2615" s="31" t="str">
        <f t="shared" si="40"/>
        <v>Small</v>
      </c>
    </row>
    <row r="2616" spans="8:13" ht="15.75" customHeight="1">
      <c r="H2616" s="37">
        <v>43187</v>
      </c>
      <c r="I2616" s="6" t="s">
        <v>141</v>
      </c>
      <c r="J2616" s="6" t="s">
        <v>213</v>
      </c>
      <c r="K2616" s="6">
        <v>2</v>
      </c>
      <c r="L2616" s="6">
        <v>31.4</v>
      </c>
      <c r="M2616" s="31" t="str">
        <f t="shared" si="40"/>
        <v>Small</v>
      </c>
    </row>
    <row r="2617" spans="8:13" ht="15.75" customHeight="1">
      <c r="H2617" s="37">
        <v>43380</v>
      </c>
      <c r="I2617" s="6" t="s">
        <v>165</v>
      </c>
      <c r="J2617" s="6" t="s">
        <v>156</v>
      </c>
      <c r="K2617" s="6">
        <v>1</v>
      </c>
      <c r="L2617" s="6">
        <v>13.01</v>
      </c>
      <c r="M2617" s="31" t="str">
        <f t="shared" si="40"/>
        <v>Small</v>
      </c>
    </row>
    <row r="2618" spans="8:13" ht="15.75" customHeight="1">
      <c r="H2618" s="37">
        <v>43443</v>
      </c>
      <c r="I2618" s="6" t="s">
        <v>165</v>
      </c>
      <c r="J2618" s="6" t="s">
        <v>162</v>
      </c>
      <c r="K2618" s="6">
        <v>2</v>
      </c>
      <c r="L2618" s="6">
        <v>34.04</v>
      </c>
      <c r="M2618" s="31" t="str">
        <f t="shared" si="40"/>
        <v>Small</v>
      </c>
    </row>
    <row r="2619" spans="8:13" ht="15.75" customHeight="1">
      <c r="H2619" s="37">
        <v>43407</v>
      </c>
      <c r="I2619" s="6" t="s">
        <v>218</v>
      </c>
      <c r="J2619" s="6" t="s">
        <v>156</v>
      </c>
      <c r="K2619" s="6">
        <v>1</v>
      </c>
      <c r="L2619" s="6">
        <v>18.5</v>
      </c>
      <c r="M2619" s="31" t="str">
        <f t="shared" si="40"/>
        <v>Small</v>
      </c>
    </row>
    <row r="2620" spans="8:13" ht="15.75" customHeight="1">
      <c r="H2620" s="37">
        <v>43389</v>
      </c>
      <c r="I2620" s="6" t="s">
        <v>200</v>
      </c>
      <c r="J2620" s="6" t="s">
        <v>194</v>
      </c>
      <c r="K2620" s="6">
        <v>2</v>
      </c>
      <c r="L2620" s="6">
        <v>29.34</v>
      </c>
      <c r="M2620" s="31" t="str">
        <f t="shared" si="40"/>
        <v>Small</v>
      </c>
    </row>
    <row r="2621" spans="8:13" ht="15.75" customHeight="1">
      <c r="H2621" s="37">
        <v>43409</v>
      </c>
      <c r="I2621" s="6" t="s">
        <v>158</v>
      </c>
      <c r="J2621" s="6" t="s">
        <v>217</v>
      </c>
      <c r="K2621" s="6">
        <v>1</v>
      </c>
      <c r="L2621" s="6">
        <v>15.46</v>
      </c>
      <c r="M2621" s="31" t="str">
        <f t="shared" si="40"/>
        <v>Small</v>
      </c>
    </row>
    <row r="2622" spans="8:13" ht="15.75" customHeight="1">
      <c r="H2622" s="37">
        <v>43111</v>
      </c>
      <c r="I2622" s="6" t="s">
        <v>218</v>
      </c>
      <c r="J2622" s="6" t="s">
        <v>173</v>
      </c>
      <c r="K2622" s="6">
        <v>37</v>
      </c>
      <c r="L2622" s="6">
        <v>277.52999999999997</v>
      </c>
      <c r="M2622" s="31" t="str">
        <f t="shared" si="40"/>
        <v>Large</v>
      </c>
    </row>
    <row r="2623" spans="8:13" ht="15.75" customHeight="1">
      <c r="H2623" s="37">
        <v>43137</v>
      </c>
      <c r="I2623" s="6" t="s">
        <v>190</v>
      </c>
      <c r="J2623" s="6" t="s">
        <v>206</v>
      </c>
      <c r="K2623" s="6">
        <v>2</v>
      </c>
      <c r="L2623" s="6">
        <v>20.78</v>
      </c>
      <c r="M2623" s="31" t="str">
        <f t="shared" si="40"/>
        <v>Small</v>
      </c>
    </row>
    <row r="2624" spans="8:13" ht="15.75" customHeight="1">
      <c r="H2624" s="37">
        <v>43311</v>
      </c>
      <c r="I2624" s="6" t="s">
        <v>141</v>
      </c>
      <c r="J2624" s="6" t="s">
        <v>184</v>
      </c>
      <c r="K2624" s="6">
        <v>2</v>
      </c>
      <c r="L2624" s="6">
        <v>28.2</v>
      </c>
      <c r="M2624" s="31" t="str">
        <f t="shared" si="40"/>
        <v>Small</v>
      </c>
    </row>
    <row r="2625" spans="8:13" ht="15.75" customHeight="1">
      <c r="H2625" s="37">
        <v>43238</v>
      </c>
      <c r="I2625" s="6" t="s">
        <v>168</v>
      </c>
      <c r="J2625" s="6" t="s">
        <v>217</v>
      </c>
      <c r="K2625" s="6">
        <v>3</v>
      </c>
      <c r="L2625" s="6">
        <v>31.05</v>
      </c>
      <c r="M2625" s="31" t="str">
        <f t="shared" si="40"/>
        <v>Small</v>
      </c>
    </row>
    <row r="2626" spans="8:13" ht="15.75" customHeight="1">
      <c r="H2626" s="37">
        <v>43303</v>
      </c>
      <c r="I2626" s="6" t="s">
        <v>175</v>
      </c>
      <c r="J2626" s="6" t="s">
        <v>185</v>
      </c>
      <c r="K2626" s="6">
        <v>2</v>
      </c>
      <c r="L2626" s="6">
        <v>34.22</v>
      </c>
      <c r="M2626" s="31" t="str">
        <f t="shared" si="40"/>
        <v>Small</v>
      </c>
    </row>
    <row r="2627" spans="8:13" ht="15.75" customHeight="1">
      <c r="H2627" s="37">
        <v>43332</v>
      </c>
      <c r="I2627" s="6" t="s">
        <v>141</v>
      </c>
      <c r="J2627" s="6" t="s">
        <v>184</v>
      </c>
      <c r="K2627" s="6">
        <v>36</v>
      </c>
      <c r="L2627" s="6">
        <v>316.83999999999997</v>
      </c>
      <c r="M2627" s="31" t="str">
        <f t="shared" si="40"/>
        <v>Large</v>
      </c>
    </row>
    <row r="2628" spans="8:13" ht="15.75" customHeight="1">
      <c r="H2628" s="37">
        <v>43433</v>
      </c>
      <c r="I2628" s="6" t="s">
        <v>141</v>
      </c>
      <c r="J2628" s="6" t="s">
        <v>185</v>
      </c>
      <c r="K2628" s="6">
        <v>2</v>
      </c>
      <c r="L2628" s="6">
        <v>30.48</v>
      </c>
      <c r="M2628" s="31" t="str">
        <f t="shared" si="40"/>
        <v>Small</v>
      </c>
    </row>
    <row r="2629" spans="8:13" ht="15.75" customHeight="1">
      <c r="H2629" s="37">
        <v>43424</v>
      </c>
      <c r="I2629" s="6" t="s">
        <v>160</v>
      </c>
      <c r="J2629" s="6" t="s">
        <v>178</v>
      </c>
      <c r="K2629" s="6">
        <v>1</v>
      </c>
      <c r="L2629" s="6">
        <v>17.39</v>
      </c>
      <c r="M2629" s="31" t="str">
        <f t="shared" si="40"/>
        <v>Small</v>
      </c>
    </row>
    <row r="2630" spans="8:13" ht="15.75" customHeight="1">
      <c r="H2630" s="37">
        <v>43135</v>
      </c>
      <c r="I2630" s="6" t="s">
        <v>168</v>
      </c>
      <c r="J2630" s="6" t="s">
        <v>239</v>
      </c>
      <c r="K2630" s="6">
        <v>2</v>
      </c>
      <c r="L2630" s="6">
        <v>31.1</v>
      </c>
      <c r="M2630" s="31" t="str">
        <f t="shared" si="40"/>
        <v>Small</v>
      </c>
    </row>
    <row r="2631" spans="8:13" ht="15.75" customHeight="1">
      <c r="H2631" s="37">
        <v>43434</v>
      </c>
      <c r="I2631" s="6" t="s">
        <v>141</v>
      </c>
      <c r="J2631" s="6" t="s">
        <v>219</v>
      </c>
      <c r="K2631" s="6">
        <v>2</v>
      </c>
      <c r="L2631" s="6">
        <v>33.200000000000003</v>
      </c>
      <c r="M2631" s="31" t="str">
        <f t="shared" si="40"/>
        <v>Small</v>
      </c>
    </row>
    <row r="2632" spans="8:13" ht="15.75" customHeight="1">
      <c r="H2632" s="37">
        <v>43217</v>
      </c>
      <c r="I2632" s="6" t="s">
        <v>158</v>
      </c>
      <c r="J2632" s="6" t="s">
        <v>199</v>
      </c>
      <c r="K2632" s="6">
        <v>1</v>
      </c>
      <c r="L2632" s="6">
        <v>15.08</v>
      </c>
      <c r="M2632" s="31" t="str">
        <f t="shared" ref="M2632:M2695" si="41">IF(L2632&gt;250,"Large","Small")</f>
        <v>Small</v>
      </c>
    </row>
    <row r="2633" spans="8:13" ht="15.75" customHeight="1">
      <c r="H2633" s="37">
        <v>43325</v>
      </c>
      <c r="I2633" s="6" t="s">
        <v>175</v>
      </c>
      <c r="J2633" s="6" t="s">
        <v>172</v>
      </c>
      <c r="K2633" s="6">
        <v>1</v>
      </c>
      <c r="L2633" s="6">
        <v>17.29</v>
      </c>
      <c r="M2633" s="31" t="str">
        <f t="shared" si="41"/>
        <v>Small</v>
      </c>
    </row>
    <row r="2634" spans="8:13" ht="15.75" customHeight="1">
      <c r="H2634" s="37">
        <v>43417</v>
      </c>
      <c r="I2634" s="6" t="s">
        <v>160</v>
      </c>
      <c r="J2634" s="6" t="s">
        <v>178</v>
      </c>
      <c r="K2634" s="6">
        <v>2</v>
      </c>
      <c r="L2634" s="6">
        <v>22.24</v>
      </c>
      <c r="M2634" s="31" t="str">
        <f t="shared" si="41"/>
        <v>Small</v>
      </c>
    </row>
    <row r="2635" spans="8:13" ht="15.75" customHeight="1">
      <c r="H2635" s="37">
        <v>43353</v>
      </c>
      <c r="I2635" s="6" t="s">
        <v>138</v>
      </c>
      <c r="J2635" s="6" t="s">
        <v>225</v>
      </c>
      <c r="K2635" s="6">
        <v>24</v>
      </c>
      <c r="L2635" s="6">
        <v>172.22</v>
      </c>
      <c r="M2635" s="31" t="str">
        <f t="shared" si="41"/>
        <v>Small</v>
      </c>
    </row>
    <row r="2636" spans="8:13" ht="15.75" customHeight="1">
      <c r="H2636" s="37">
        <v>43254</v>
      </c>
      <c r="I2636" s="6" t="s">
        <v>158</v>
      </c>
      <c r="J2636" s="6" t="s">
        <v>213</v>
      </c>
      <c r="K2636" s="6">
        <v>4</v>
      </c>
      <c r="L2636" s="6">
        <v>64.88</v>
      </c>
      <c r="M2636" s="31" t="str">
        <f t="shared" si="41"/>
        <v>Small</v>
      </c>
    </row>
    <row r="2637" spans="8:13" ht="15.75" customHeight="1">
      <c r="H2637" s="37">
        <v>43412</v>
      </c>
      <c r="I2637" s="6" t="s">
        <v>163</v>
      </c>
      <c r="J2637" s="6" t="s">
        <v>156</v>
      </c>
      <c r="K2637" s="6">
        <v>1</v>
      </c>
      <c r="L2637" s="6">
        <v>13.43</v>
      </c>
      <c r="M2637" s="31" t="str">
        <f t="shared" si="41"/>
        <v>Small</v>
      </c>
    </row>
    <row r="2638" spans="8:13" ht="15.75" customHeight="1">
      <c r="H2638" s="37">
        <v>43273</v>
      </c>
      <c r="I2638" s="6" t="s">
        <v>158</v>
      </c>
      <c r="J2638" s="6" t="s">
        <v>185</v>
      </c>
      <c r="K2638" s="6">
        <v>3</v>
      </c>
      <c r="L2638" s="6">
        <v>51.18</v>
      </c>
      <c r="M2638" s="31" t="str">
        <f t="shared" si="41"/>
        <v>Small</v>
      </c>
    </row>
    <row r="2639" spans="8:13" ht="15.75" customHeight="1">
      <c r="H2639" s="37">
        <v>43418</v>
      </c>
      <c r="I2639" s="6" t="s">
        <v>198</v>
      </c>
      <c r="J2639" s="6" t="s">
        <v>156</v>
      </c>
      <c r="K2639" s="6">
        <v>2</v>
      </c>
      <c r="L2639" s="6">
        <v>28.04</v>
      </c>
      <c r="M2639" s="31" t="str">
        <f t="shared" si="41"/>
        <v>Small</v>
      </c>
    </row>
    <row r="2640" spans="8:13" ht="15.75" customHeight="1">
      <c r="H2640" s="37">
        <v>43324</v>
      </c>
      <c r="I2640" s="6" t="s">
        <v>175</v>
      </c>
      <c r="J2640" s="6" t="s">
        <v>159</v>
      </c>
      <c r="K2640" s="6">
        <v>2</v>
      </c>
      <c r="L2640" s="6">
        <v>34.840000000000003</v>
      </c>
      <c r="M2640" s="31" t="str">
        <f t="shared" si="41"/>
        <v>Small</v>
      </c>
    </row>
    <row r="2641" spans="8:13" ht="15.75" customHeight="1">
      <c r="H2641" s="37">
        <v>43448</v>
      </c>
      <c r="I2641" s="6" t="s">
        <v>198</v>
      </c>
      <c r="J2641" s="6" t="s">
        <v>212</v>
      </c>
      <c r="K2641" s="6">
        <v>2</v>
      </c>
      <c r="L2641" s="6">
        <v>31.86</v>
      </c>
      <c r="M2641" s="31" t="str">
        <f t="shared" si="41"/>
        <v>Small</v>
      </c>
    </row>
    <row r="2642" spans="8:13" ht="15.75" customHeight="1">
      <c r="H2642" s="37">
        <v>43461</v>
      </c>
      <c r="I2642" s="6" t="s">
        <v>155</v>
      </c>
      <c r="J2642" s="6" t="s">
        <v>157</v>
      </c>
      <c r="K2642" s="6">
        <v>3</v>
      </c>
      <c r="L2642" s="6">
        <v>44.85</v>
      </c>
      <c r="M2642" s="31" t="str">
        <f t="shared" si="41"/>
        <v>Small</v>
      </c>
    </row>
    <row r="2643" spans="8:13" ht="15.75" customHeight="1">
      <c r="H2643" s="37">
        <v>43440</v>
      </c>
      <c r="I2643" s="6" t="s">
        <v>160</v>
      </c>
      <c r="J2643" s="6" t="s">
        <v>182</v>
      </c>
      <c r="K2643" s="6">
        <v>2</v>
      </c>
      <c r="L2643" s="6">
        <v>22.72</v>
      </c>
      <c r="M2643" s="31" t="str">
        <f t="shared" si="41"/>
        <v>Small</v>
      </c>
    </row>
    <row r="2644" spans="8:13" ht="15.75" customHeight="1">
      <c r="H2644" s="37">
        <v>43250</v>
      </c>
      <c r="I2644" s="6" t="s">
        <v>160</v>
      </c>
      <c r="J2644" s="6" t="s">
        <v>185</v>
      </c>
      <c r="K2644" s="6">
        <v>1</v>
      </c>
      <c r="L2644" s="6">
        <v>11.57</v>
      </c>
      <c r="M2644" s="31" t="str">
        <f t="shared" si="41"/>
        <v>Small</v>
      </c>
    </row>
    <row r="2645" spans="8:13" ht="15.75" customHeight="1">
      <c r="H2645" s="37">
        <v>43182</v>
      </c>
      <c r="I2645" s="6" t="s">
        <v>160</v>
      </c>
      <c r="J2645" s="6" t="s">
        <v>217</v>
      </c>
      <c r="K2645" s="6">
        <v>31</v>
      </c>
      <c r="L2645" s="6">
        <v>248.9</v>
      </c>
      <c r="M2645" s="31" t="str">
        <f t="shared" si="41"/>
        <v>Small</v>
      </c>
    </row>
    <row r="2646" spans="8:13" ht="15.75" customHeight="1">
      <c r="H2646" s="37">
        <v>43142</v>
      </c>
      <c r="I2646" s="6" t="s">
        <v>135</v>
      </c>
      <c r="J2646" s="6" t="s">
        <v>176</v>
      </c>
      <c r="K2646" s="6">
        <v>2</v>
      </c>
      <c r="L2646" s="6">
        <v>20.059999999999999</v>
      </c>
      <c r="M2646" s="31" t="str">
        <f t="shared" si="41"/>
        <v>Small</v>
      </c>
    </row>
    <row r="2647" spans="8:13" ht="15.75" customHeight="1">
      <c r="H2647" s="37">
        <v>43441</v>
      </c>
      <c r="I2647" s="6" t="s">
        <v>141</v>
      </c>
      <c r="J2647" s="6" t="s">
        <v>169</v>
      </c>
      <c r="K2647" s="6">
        <v>2</v>
      </c>
      <c r="L2647" s="6">
        <v>32.92</v>
      </c>
      <c r="M2647" s="31" t="str">
        <f t="shared" si="41"/>
        <v>Small</v>
      </c>
    </row>
    <row r="2648" spans="8:13" ht="15.75" customHeight="1">
      <c r="H2648" s="37">
        <v>43267</v>
      </c>
      <c r="I2648" s="6" t="s">
        <v>224</v>
      </c>
      <c r="J2648" s="6" t="s">
        <v>156</v>
      </c>
      <c r="K2648" s="6">
        <v>2</v>
      </c>
      <c r="L2648" s="6">
        <v>20.02</v>
      </c>
      <c r="M2648" s="31" t="str">
        <f t="shared" si="41"/>
        <v>Small</v>
      </c>
    </row>
    <row r="2649" spans="8:13" ht="15.75" customHeight="1">
      <c r="H2649" s="37">
        <v>43454</v>
      </c>
      <c r="I2649" s="6" t="s">
        <v>135</v>
      </c>
      <c r="J2649" s="6" t="s">
        <v>194</v>
      </c>
      <c r="K2649" s="6">
        <v>1</v>
      </c>
      <c r="L2649" s="6">
        <v>14.83</v>
      </c>
      <c r="M2649" s="31" t="str">
        <f t="shared" si="41"/>
        <v>Small</v>
      </c>
    </row>
    <row r="2650" spans="8:13" ht="15.75" customHeight="1">
      <c r="H2650" s="37">
        <v>43425</v>
      </c>
      <c r="I2650" s="6" t="s">
        <v>141</v>
      </c>
      <c r="J2650" s="6" t="s">
        <v>166</v>
      </c>
      <c r="K2650" s="6">
        <v>2</v>
      </c>
      <c r="L2650" s="6">
        <v>35.4</v>
      </c>
      <c r="M2650" s="31" t="str">
        <f t="shared" si="41"/>
        <v>Small</v>
      </c>
    </row>
    <row r="2651" spans="8:13" ht="15.75" customHeight="1">
      <c r="H2651" s="37">
        <v>43290</v>
      </c>
      <c r="I2651" s="6" t="s">
        <v>158</v>
      </c>
      <c r="J2651" s="6" t="s">
        <v>170</v>
      </c>
      <c r="K2651" s="6">
        <v>47</v>
      </c>
      <c r="L2651" s="6">
        <v>435.06</v>
      </c>
      <c r="M2651" s="31" t="str">
        <f t="shared" si="41"/>
        <v>Large</v>
      </c>
    </row>
    <row r="2652" spans="8:13" ht="15.75" customHeight="1">
      <c r="H2652" s="37">
        <v>43422</v>
      </c>
      <c r="I2652" s="6" t="s">
        <v>158</v>
      </c>
      <c r="J2652" s="6" t="s">
        <v>209</v>
      </c>
      <c r="K2652" s="6">
        <v>3</v>
      </c>
      <c r="L2652" s="6">
        <v>49.26</v>
      </c>
      <c r="M2652" s="31" t="str">
        <f t="shared" si="41"/>
        <v>Small</v>
      </c>
    </row>
    <row r="2653" spans="8:13" ht="15.75" customHeight="1">
      <c r="H2653" s="37">
        <v>43435</v>
      </c>
      <c r="I2653" s="6" t="s">
        <v>175</v>
      </c>
      <c r="J2653" s="6" t="s">
        <v>164</v>
      </c>
      <c r="K2653" s="6">
        <v>2</v>
      </c>
      <c r="L2653" s="6">
        <v>21.04</v>
      </c>
      <c r="M2653" s="31" t="str">
        <f t="shared" si="41"/>
        <v>Small</v>
      </c>
    </row>
    <row r="2654" spans="8:13" ht="15.75" customHeight="1">
      <c r="H2654" s="37">
        <v>43185</v>
      </c>
      <c r="I2654" s="6" t="s">
        <v>135</v>
      </c>
      <c r="J2654" s="6" t="s">
        <v>156</v>
      </c>
      <c r="K2654" s="6">
        <v>1</v>
      </c>
      <c r="L2654" s="6">
        <v>14.94</v>
      </c>
      <c r="M2654" s="31" t="str">
        <f t="shared" si="41"/>
        <v>Small</v>
      </c>
    </row>
    <row r="2655" spans="8:13" ht="15.75" customHeight="1">
      <c r="H2655" s="37">
        <v>43111</v>
      </c>
      <c r="I2655" s="6" t="s">
        <v>158</v>
      </c>
      <c r="J2655" s="6" t="s">
        <v>196</v>
      </c>
      <c r="K2655" s="6">
        <v>2</v>
      </c>
      <c r="L2655" s="6">
        <v>35.26</v>
      </c>
      <c r="M2655" s="31" t="str">
        <f t="shared" si="41"/>
        <v>Small</v>
      </c>
    </row>
    <row r="2656" spans="8:13" ht="15.75" customHeight="1">
      <c r="H2656" s="37">
        <v>43255</v>
      </c>
      <c r="I2656" s="6" t="s">
        <v>158</v>
      </c>
      <c r="J2656" s="6" t="s">
        <v>197</v>
      </c>
      <c r="K2656" s="6">
        <v>2</v>
      </c>
      <c r="L2656" s="6">
        <v>38.119999999999997</v>
      </c>
      <c r="M2656" s="31" t="str">
        <f t="shared" si="41"/>
        <v>Small</v>
      </c>
    </row>
    <row r="2657" spans="8:13" ht="15.75" customHeight="1">
      <c r="H2657" s="37">
        <v>43437</v>
      </c>
      <c r="I2657" s="6" t="s">
        <v>141</v>
      </c>
      <c r="J2657" s="6" t="s">
        <v>181</v>
      </c>
      <c r="K2657" s="6">
        <v>2</v>
      </c>
      <c r="L2657" s="6">
        <v>20.48</v>
      </c>
      <c r="M2657" s="31" t="str">
        <f t="shared" si="41"/>
        <v>Small</v>
      </c>
    </row>
    <row r="2658" spans="8:13" ht="15.75" customHeight="1">
      <c r="H2658" s="37">
        <v>43463</v>
      </c>
      <c r="I2658" s="6" t="s">
        <v>141</v>
      </c>
      <c r="J2658" s="6" t="s">
        <v>184</v>
      </c>
      <c r="K2658" s="6">
        <v>2</v>
      </c>
      <c r="L2658" s="6">
        <v>34.06</v>
      </c>
      <c r="M2658" s="31" t="str">
        <f t="shared" si="41"/>
        <v>Small</v>
      </c>
    </row>
    <row r="2659" spans="8:13" ht="15.75" customHeight="1">
      <c r="H2659" s="37">
        <v>43140</v>
      </c>
      <c r="I2659" s="6" t="s">
        <v>141</v>
      </c>
      <c r="J2659" s="6" t="s">
        <v>174</v>
      </c>
      <c r="K2659" s="6">
        <v>1</v>
      </c>
      <c r="L2659" s="6">
        <v>14.2</v>
      </c>
      <c r="M2659" s="31" t="str">
        <f t="shared" si="41"/>
        <v>Small</v>
      </c>
    </row>
    <row r="2660" spans="8:13" ht="15.75" customHeight="1">
      <c r="H2660" s="37">
        <v>43318</v>
      </c>
      <c r="I2660" s="6" t="s">
        <v>158</v>
      </c>
      <c r="J2660" s="6" t="s">
        <v>205</v>
      </c>
      <c r="K2660" s="6">
        <v>2</v>
      </c>
      <c r="L2660" s="6">
        <v>21.96</v>
      </c>
      <c r="M2660" s="31" t="str">
        <f t="shared" si="41"/>
        <v>Small</v>
      </c>
    </row>
    <row r="2661" spans="8:13" ht="15.75" customHeight="1">
      <c r="H2661" s="37">
        <v>43445</v>
      </c>
      <c r="I2661" s="6" t="s">
        <v>163</v>
      </c>
      <c r="J2661" s="6" t="s">
        <v>241</v>
      </c>
      <c r="K2661" s="6">
        <v>3</v>
      </c>
      <c r="L2661" s="6">
        <v>57.81</v>
      </c>
      <c r="M2661" s="31" t="str">
        <f t="shared" si="41"/>
        <v>Small</v>
      </c>
    </row>
    <row r="2662" spans="8:13" ht="15.75" customHeight="1">
      <c r="H2662" s="37">
        <v>43115</v>
      </c>
      <c r="I2662" s="6" t="s">
        <v>168</v>
      </c>
      <c r="J2662" s="6" t="s">
        <v>202</v>
      </c>
      <c r="K2662" s="6">
        <v>2</v>
      </c>
      <c r="L2662" s="6">
        <v>24.48</v>
      </c>
      <c r="M2662" s="31" t="str">
        <f t="shared" si="41"/>
        <v>Small</v>
      </c>
    </row>
    <row r="2663" spans="8:13" ht="15.75" customHeight="1">
      <c r="H2663" s="37">
        <v>43435</v>
      </c>
      <c r="I2663" s="6" t="s">
        <v>193</v>
      </c>
      <c r="J2663" s="6" t="s">
        <v>202</v>
      </c>
      <c r="K2663" s="6">
        <v>1</v>
      </c>
      <c r="L2663" s="6">
        <v>11.82</v>
      </c>
      <c r="M2663" s="31" t="str">
        <f t="shared" si="41"/>
        <v>Small</v>
      </c>
    </row>
    <row r="2664" spans="8:13" ht="15.75" customHeight="1">
      <c r="H2664" s="37">
        <v>43319</v>
      </c>
      <c r="I2664" s="6" t="s">
        <v>201</v>
      </c>
      <c r="J2664" s="6" t="s">
        <v>157</v>
      </c>
      <c r="K2664" s="6">
        <v>1</v>
      </c>
      <c r="L2664" s="6">
        <v>17.71</v>
      </c>
      <c r="M2664" s="31" t="str">
        <f t="shared" si="41"/>
        <v>Small</v>
      </c>
    </row>
    <row r="2665" spans="8:13" ht="15.75" customHeight="1">
      <c r="H2665" s="37">
        <v>43354</v>
      </c>
      <c r="I2665" s="6" t="s">
        <v>168</v>
      </c>
      <c r="J2665" s="6" t="s">
        <v>170</v>
      </c>
      <c r="K2665" s="6">
        <v>1</v>
      </c>
      <c r="L2665" s="6">
        <v>10.86</v>
      </c>
      <c r="M2665" s="31" t="str">
        <f t="shared" si="41"/>
        <v>Small</v>
      </c>
    </row>
    <row r="2666" spans="8:13" ht="15.75" customHeight="1">
      <c r="H2666" s="37">
        <v>43126</v>
      </c>
      <c r="I2666" s="6" t="s">
        <v>190</v>
      </c>
      <c r="J2666" s="6" t="s">
        <v>234</v>
      </c>
      <c r="K2666" s="6">
        <v>72</v>
      </c>
      <c r="L2666" s="6">
        <v>635.36</v>
      </c>
      <c r="M2666" s="31" t="str">
        <f t="shared" si="41"/>
        <v>Large</v>
      </c>
    </row>
    <row r="2667" spans="8:13" ht="15.75" customHeight="1">
      <c r="H2667" s="37">
        <v>43444</v>
      </c>
      <c r="I2667" s="6" t="s">
        <v>138</v>
      </c>
      <c r="J2667" s="6" t="s">
        <v>197</v>
      </c>
      <c r="K2667" s="6">
        <v>1</v>
      </c>
      <c r="L2667" s="6">
        <v>14.51</v>
      </c>
      <c r="M2667" s="31" t="str">
        <f t="shared" si="41"/>
        <v>Small</v>
      </c>
    </row>
    <row r="2668" spans="8:13" ht="15.75" customHeight="1">
      <c r="H2668" s="37">
        <v>43238</v>
      </c>
      <c r="I2668" s="6" t="s">
        <v>141</v>
      </c>
      <c r="J2668" s="6" t="s">
        <v>185</v>
      </c>
      <c r="K2668" s="6">
        <v>60</v>
      </c>
      <c r="L2668" s="6">
        <v>506.88</v>
      </c>
      <c r="M2668" s="31" t="str">
        <f t="shared" si="41"/>
        <v>Large</v>
      </c>
    </row>
    <row r="2669" spans="8:13" ht="15.75" customHeight="1">
      <c r="H2669" s="37">
        <v>43428</v>
      </c>
      <c r="I2669" s="6" t="s">
        <v>158</v>
      </c>
      <c r="J2669" s="6" t="s">
        <v>185</v>
      </c>
      <c r="K2669" s="6">
        <v>4</v>
      </c>
      <c r="L2669" s="6">
        <v>53.04</v>
      </c>
      <c r="M2669" s="31" t="str">
        <f t="shared" si="41"/>
        <v>Small</v>
      </c>
    </row>
    <row r="2670" spans="8:13" ht="15.75" customHeight="1">
      <c r="H2670" s="37">
        <v>43416</v>
      </c>
      <c r="I2670" s="6" t="s">
        <v>171</v>
      </c>
      <c r="J2670" s="6" t="s">
        <v>184</v>
      </c>
      <c r="K2670" s="6">
        <v>1</v>
      </c>
      <c r="L2670" s="6">
        <v>18.03</v>
      </c>
      <c r="M2670" s="31" t="str">
        <f t="shared" si="41"/>
        <v>Small</v>
      </c>
    </row>
    <row r="2671" spans="8:13" ht="15.75" customHeight="1">
      <c r="H2671" s="37">
        <v>43417</v>
      </c>
      <c r="I2671" s="6" t="s">
        <v>135</v>
      </c>
      <c r="J2671" s="6" t="s">
        <v>192</v>
      </c>
      <c r="K2671" s="6">
        <v>46</v>
      </c>
      <c r="L2671" s="6">
        <v>579.08000000000004</v>
      </c>
      <c r="M2671" s="31" t="str">
        <f t="shared" si="41"/>
        <v>Large</v>
      </c>
    </row>
    <row r="2672" spans="8:13" ht="15.75" customHeight="1">
      <c r="H2672" s="37">
        <v>43429</v>
      </c>
      <c r="I2672" s="6" t="s">
        <v>141</v>
      </c>
      <c r="J2672" s="6" t="s">
        <v>174</v>
      </c>
      <c r="K2672" s="6">
        <v>2</v>
      </c>
      <c r="L2672" s="6">
        <v>23.24</v>
      </c>
      <c r="M2672" s="31" t="str">
        <f t="shared" si="41"/>
        <v>Small</v>
      </c>
    </row>
    <row r="2673" spans="8:13" ht="15.75" customHeight="1">
      <c r="H2673" s="37">
        <v>43445</v>
      </c>
      <c r="I2673" s="6" t="s">
        <v>158</v>
      </c>
      <c r="J2673" s="6" t="s">
        <v>187</v>
      </c>
      <c r="K2673" s="6">
        <v>1</v>
      </c>
      <c r="L2673" s="6">
        <v>10.25</v>
      </c>
      <c r="M2673" s="31" t="str">
        <f t="shared" si="41"/>
        <v>Small</v>
      </c>
    </row>
    <row r="2674" spans="8:13" ht="15.75" customHeight="1">
      <c r="H2674" s="37">
        <v>43420</v>
      </c>
      <c r="I2674" s="6" t="s">
        <v>160</v>
      </c>
      <c r="J2674" s="6" t="s">
        <v>172</v>
      </c>
      <c r="K2674" s="6">
        <v>2</v>
      </c>
      <c r="L2674" s="6">
        <v>32.64</v>
      </c>
      <c r="M2674" s="31" t="str">
        <f t="shared" si="41"/>
        <v>Small</v>
      </c>
    </row>
    <row r="2675" spans="8:13" ht="15.75" customHeight="1">
      <c r="H2675" s="37">
        <v>43433</v>
      </c>
      <c r="I2675" s="6" t="s">
        <v>168</v>
      </c>
      <c r="J2675" s="6" t="s">
        <v>180</v>
      </c>
      <c r="K2675" s="6">
        <v>54</v>
      </c>
      <c r="L2675" s="6">
        <v>380.43</v>
      </c>
      <c r="M2675" s="31" t="str">
        <f t="shared" si="41"/>
        <v>Large</v>
      </c>
    </row>
    <row r="2676" spans="8:13" ht="15.75" customHeight="1">
      <c r="H2676" s="37">
        <v>43184</v>
      </c>
      <c r="I2676" s="6" t="s">
        <v>158</v>
      </c>
      <c r="J2676" s="6" t="s">
        <v>156</v>
      </c>
      <c r="K2676" s="6">
        <v>2</v>
      </c>
      <c r="L2676" s="6">
        <v>33.42</v>
      </c>
      <c r="M2676" s="31" t="str">
        <f t="shared" si="41"/>
        <v>Small</v>
      </c>
    </row>
    <row r="2677" spans="8:13" ht="15.75" customHeight="1">
      <c r="H2677" s="37">
        <v>43444</v>
      </c>
      <c r="I2677" s="6" t="s">
        <v>141</v>
      </c>
      <c r="J2677" s="6" t="s">
        <v>192</v>
      </c>
      <c r="K2677" s="6">
        <v>1</v>
      </c>
      <c r="L2677" s="6">
        <v>17.52</v>
      </c>
      <c r="M2677" s="31" t="str">
        <f t="shared" si="41"/>
        <v>Small</v>
      </c>
    </row>
    <row r="2678" spans="8:13" ht="15.75" customHeight="1">
      <c r="H2678" s="37">
        <v>43361</v>
      </c>
      <c r="I2678" s="6" t="s">
        <v>201</v>
      </c>
      <c r="J2678" s="6" t="s">
        <v>170</v>
      </c>
      <c r="K2678" s="6">
        <v>2</v>
      </c>
      <c r="L2678" s="6">
        <v>34.340000000000003</v>
      </c>
      <c r="M2678" s="31" t="str">
        <f t="shared" si="41"/>
        <v>Small</v>
      </c>
    </row>
    <row r="2679" spans="8:13" ht="15.75" customHeight="1">
      <c r="H2679" s="37">
        <v>43423</v>
      </c>
      <c r="I2679" s="6" t="s">
        <v>158</v>
      </c>
      <c r="J2679" s="6" t="s">
        <v>204</v>
      </c>
      <c r="K2679" s="6">
        <v>1</v>
      </c>
      <c r="L2679" s="6">
        <v>11.47</v>
      </c>
      <c r="M2679" s="31" t="str">
        <f t="shared" si="41"/>
        <v>Small</v>
      </c>
    </row>
    <row r="2680" spans="8:13" ht="15.75" customHeight="1">
      <c r="H2680" s="37">
        <v>43226</v>
      </c>
      <c r="I2680" s="6" t="s">
        <v>160</v>
      </c>
      <c r="J2680" s="6" t="s">
        <v>207</v>
      </c>
      <c r="K2680" s="6">
        <v>1</v>
      </c>
      <c r="L2680" s="6">
        <v>16.32</v>
      </c>
      <c r="M2680" s="31" t="str">
        <f t="shared" si="41"/>
        <v>Small</v>
      </c>
    </row>
    <row r="2681" spans="8:13" ht="15.75" customHeight="1">
      <c r="H2681" s="37">
        <v>43303</v>
      </c>
      <c r="I2681" s="6" t="s">
        <v>175</v>
      </c>
      <c r="J2681" s="6" t="s">
        <v>159</v>
      </c>
      <c r="K2681" s="6">
        <v>2</v>
      </c>
      <c r="L2681" s="6">
        <v>37.92</v>
      </c>
      <c r="M2681" s="31" t="str">
        <f t="shared" si="41"/>
        <v>Small</v>
      </c>
    </row>
    <row r="2682" spans="8:13" ht="15.75" customHeight="1">
      <c r="H2682" s="37">
        <v>43237</v>
      </c>
      <c r="I2682" s="6" t="s">
        <v>127</v>
      </c>
      <c r="J2682" s="6" t="s">
        <v>156</v>
      </c>
      <c r="K2682" s="6">
        <v>37</v>
      </c>
      <c r="L2682" s="6">
        <v>459.6</v>
      </c>
      <c r="M2682" s="31" t="str">
        <f t="shared" si="41"/>
        <v>Large</v>
      </c>
    </row>
    <row r="2683" spans="8:13" ht="15.75" customHeight="1">
      <c r="H2683" s="37">
        <v>43124</v>
      </c>
      <c r="I2683" s="6" t="s">
        <v>135</v>
      </c>
      <c r="J2683" s="6" t="s">
        <v>156</v>
      </c>
      <c r="K2683" s="6">
        <v>1</v>
      </c>
      <c r="L2683" s="6">
        <v>10.41</v>
      </c>
      <c r="M2683" s="31" t="str">
        <f t="shared" si="41"/>
        <v>Small</v>
      </c>
    </row>
    <row r="2684" spans="8:13" ht="15.75" customHeight="1">
      <c r="H2684" s="37">
        <v>43464</v>
      </c>
      <c r="I2684" s="6" t="s">
        <v>135</v>
      </c>
      <c r="J2684" s="6" t="s">
        <v>169</v>
      </c>
      <c r="K2684" s="6">
        <v>1</v>
      </c>
      <c r="L2684" s="6">
        <v>11.94</v>
      </c>
      <c r="M2684" s="31" t="str">
        <f t="shared" si="41"/>
        <v>Small</v>
      </c>
    </row>
    <row r="2685" spans="8:13" ht="15.75" customHeight="1">
      <c r="H2685" s="37">
        <v>43422</v>
      </c>
      <c r="I2685" s="6" t="s">
        <v>168</v>
      </c>
      <c r="J2685" s="6" t="s">
        <v>194</v>
      </c>
      <c r="K2685" s="6">
        <v>1</v>
      </c>
      <c r="L2685" s="6">
        <v>14.9</v>
      </c>
      <c r="M2685" s="31" t="str">
        <f t="shared" si="41"/>
        <v>Small</v>
      </c>
    </row>
    <row r="2686" spans="8:13" ht="15.75" customHeight="1">
      <c r="H2686" s="37">
        <v>43416</v>
      </c>
      <c r="I2686" s="6" t="s">
        <v>163</v>
      </c>
      <c r="J2686" s="6" t="s">
        <v>170</v>
      </c>
      <c r="K2686" s="6">
        <v>2</v>
      </c>
      <c r="L2686" s="6">
        <v>22.32</v>
      </c>
      <c r="M2686" s="31" t="str">
        <f t="shared" si="41"/>
        <v>Small</v>
      </c>
    </row>
    <row r="2687" spans="8:13" ht="15.75" customHeight="1">
      <c r="H2687" s="37">
        <v>43370</v>
      </c>
      <c r="I2687" s="6" t="s">
        <v>135</v>
      </c>
      <c r="J2687" s="6" t="s">
        <v>194</v>
      </c>
      <c r="K2687" s="6">
        <v>4</v>
      </c>
      <c r="L2687" s="6">
        <v>67.56</v>
      </c>
      <c r="M2687" s="31" t="str">
        <f t="shared" si="41"/>
        <v>Small</v>
      </c>
    </row>
    <row r="2688" spans="8:13" ht="15.75" customHeight="1">
      <c r="H2688" s="37">
        <v>43416</v>
      </c>
      <c r="I2688" s="6" t="s">
        <v>224</v>
      </c>
      <c r="J2688" s="6" t="s">
        <v>194</v>
      </c>
      <c r="K2688" s="6">
        <v>2</v>
      </c>
      <c r="L2688" s="6">
        <v>32.72</v>
      </c>
      <c r="M2688" s="31" t="str">
        <f t="shared" si="41"/>
        <v>Small</v>
      </c>
    </row>
    <row r="2689" spans="8:13" ht="15.75" customHeight="1">
      <c r="H2689" s="37">
        <v>43237</v>
      </c>
      <c r="I2689" s="6" t="s">
        <v>168</v>
      </c>
      <c r="J2689" s="6" t="s">
        <v>195</v>
      </c>
      <c r="K2689" s="6">
        <v>2</v>
      </c>
      <c r="L2689" s="6">
        <v>27.64</v>
      </c>
      <c r="M2689" s="31" t="str">
        <f t="shared" si="41"/>
        <v>Small</v>
      </c>
    </row>
    <row r="2690" spans="8:13" ht="15.75" customHeight="1">
      <c r="H2690" s="37">
        <v>43251</v>
      </c>
      <c r="I2690" s="6" t="s">
        <v>135</v>
      </c>
      <c r="J2690" s="6" t="s">
        <v>185</v>
      </c>
      <c r="K2690" s="6">
        <v>2</v>
      </c>
      <c r="L2690" s="6">
        <v>25.88</v>
      </c>
      <c r="M2690" s="31" t="str">
        <f t="shared" si="41"/>
        <v>Small</v>
      </c>
    </row>
    <row r="2691" spans="8:13" ht="15.75" customHeight="1">
      <c r="H2691" s="37">
        <v>43412</v>
      </c>
      <c r="I2691" s="6" t="s">
        <v>158</v>
      </c>
      <c r="J2691" s="6" t="s">
        <v>184</v>
      </c>
      <c r="K2691" s="6">
        <v>2</v>
      </c>
      <c r="L2691" s="6">
        <v>23.88</v>
      </c>
      <c r="M2691" s="31" t="str">
        <f t="shared" si="41"/>
        <v>Small</v>
      </c>
    </row>
    <row r="2692" spans="8:13" ht="15.75" customHeight="1">
      <c r="H2692" s="37">
        <v>43376</v>
      </c>
      <c r="I2692" s="6" t="s">
        <v>175</v>
      </c>
      <c r="J2692" s="6" t="s">
        <v>231</v>
      </c>
      <c r="K2692" s="6">
        <v>2</v>
      </c>
      <c r="L2692" s="6">
        <v>36.659999999999997</v>
      </c>
      <c r="M2692" s="31" t="str">
        <f t="shared" si="41"/>
        <v>Small</v>
      </c>
    </row>
    <row r="2693" spans="8:13" ht="15.75" customHeight="1">
      <c r="H2693" s="37">
        <v>43406</v>
      </c>
      <c r="I2693" s="6" t="s">
        <v>141</v>
      </c>
      <c r="J2693" s="6" t="s">
        <v>156</v>
      </c>
      <c r="K2693" s="6">
        <v>1</v>
      </c>
      <c r="L2693" s="6">
        <v>16.170000000000002</v>
      </c>
      <c r="M2693" s="31" t="str">
        <f t="shared" si="41"/>
        <v>Small</v>
      </c>
    </row>
    <row r="2694" spans="8:13" ht="15.75" customHeight="1">
      <c r="H2694" s="37">
        <v>43448</v>
      </c>
      <c r="I2694" s="6" t="s">
        <v>138</v>
      </c>
      <c r="J2694" s="6" t="s">
        <v>209</v>
      </c>
      <c r="K2694" s="6">
        <v>2</v>
      </c>
      <c r="L2694" s="6">
        <v>33.520000000000003</v>
      </c>
      <c r="M2694" s="31" t="str">
        <f t="shared" si="41"/>
        <v>Small</v>
      </c>
    </row>
    <row r="2695" spans="8:13" ht="15.75" customHeight="1">
      <c r="H2695" s="37">
        <v>43455</v>
      </c>
      <c r="I2695" s="6" t="s">
        <v>175</v>
      </c>
      <c r="J2695" s="6" t="s">
        <v>182</v>
      </c>
      <c r="K2695" s="6">
        <v>1</v>
      </c>
      <c r="L2695" s="6">
        <v>16.420000000000002</v>
      </c>
      <c r="M2695" s="31" t="str">
        <f t="shared" si="41"/>
        <v>Small</v>
      </c>
    </row>
    <row r="2696" spans="8:13" ht="15.75" customHeight="1">
      <c r="H2696" s="37">
        <v>43126</v>
      </c>
      <c r="I2696" s="6" t="s">
        <v>193</v>
      </c>
      <c r="J2696" s="6" t="s">
        <v>213</v>
      </c>
      <c r="K2696" s="6">
        <v>2</v>
      </c>
      <c r="L2696" s="6">
        <v>27.94</v>
      </c>
      <c r="M2696" s="31" t="str">
        <f t="shared" ref="M2696:M2759" si="42">IF(L2696&gt;250,"Large","Small")</f>
        <v>Small</v>
      </c>
    </row>
    <row r="2697" spans="8:13" ht="15.75" customHeight="1">
      <c r="H2697" s="37">
        <v>43439</v>
      </c>
      <c r="I2697" s="6" t="s">
        <v>200</v>
      </c>
      <c r="J2697" s="6" t="s">
        <v>169</v>
      </c>
      <c r="K2697" s="6">
        <v>2</v>
      </c>
      <c r="L2697" s="6">
        <v>30.52</v>
      </c>
      <c r="M2697" s="31" t="str">
        <f t="shared" si="42"/>
        <v>Small</v>
      </c>
    </row>
    <row r="2698" spans="8:13" ht="15.75" customHeight="1">
      <c r="H2698" s="37">
        <v>43445</v>
      </c>
      <c r="I2698" s="6" t="s">
        <v>168</v>
      </c>
      <c r="J2698" s="6" t="s">
        <v>176</v>
      </c>
      <c r="K2698" s="6">
        <v>2</v>
      </c>
      <c r="L2698" s="6">
        <v>32.78</v>
      </c>
      <c r="M2698" s="31" t="str">
        <f t="shared" si="42"/>
        <v>Small</v>
      </c>
    </row>
    <row r="2699" spans="8:13" ht="15.75" customHeight="1">
      <c r="H2699" s="37">
        <v>43215</v>
      </c>
      <c r="I2699" s="6" t="s">
        <v>135</v>
      </c>
      <c r="J2699" s="6" t="s">
        <v>196</v>
      </c>
      <c r="K2699" s="6">
        <v>2</v>
      </c>
      <c r="L2699" s="6">
        <v>36.299999999999997</v>
      </c>
      <c r="M2699" s="31" t="str">
        <f t="shared" si="42"/>
        <v>Small</v>
      </c>
    </row>
    <row r="2700" spans="8:13" ht="15.75" customHeight="1">
      <c r="H2700" s="37">
        <v>43402</v>
      </c>
      <c r="I2700" s="6" t="s">
        <v>141</v>
      </c>
      <c r="J2700" s="6" t="s">
        <v>162</v>
      </c>
      <c r="K2700" s="6">
        <v>36</v>
      </c>
      <c r="L2700" s="6">
        <v>253.34</v>
      </c>
      <c r="M2700" s="31" t="str">
        <f t="shared" si="42"/>
        <v>Large</v>
      </c>
    </row>
    <row r="2701" spans="8:13" ht="15.75" customHeight="1">
      <c r="H2701" s="37">
        <v>43245</v>
      </c>
      <c r="I2701" s="6" t="s">
        <v>158</v>
      </c>
      <c r="J2701" s="6" t="s">
        <v>215</v>
      </c>
      <c r="K2701" s="6">
        <v>2</v>
      </c>
      <c r="L2701" s="6">
        <v>29.82</v>
      </c>
      <c r="M2701" s="31" t="str">
        <f t="shared" si="42"/>
        <v>Small</v>
      </c>
    </row>
    <row r="2702" spans="8:13" ht="15.75" customHeight="1">
      <c r="H2702" s="37">
        <v>43459</v>
      </c>
      <c r="I2702" s="6" t="s">
        <v>158</v>
      </c>
      <c r="J2702" s="6" t="s">
        <v>228</v>
      </c>
      <c r="K2702" s="6">
        <v>2</v>
      </c>
      <c r="L2702" s="6">
        <v>24.56</v>
      </c>
      <c r="M2702" s="31" t="str">
        <f t="shared" si="42"/>
        <v>Small</v>
      </c>
    </row>
    <row r="2703" spans="8:13" ht="15.75" customHeight="1">
      <c r="H2703" s="37">
        <v>43351</v>
      </c>
      <c r="I2703" s="6" t="s">
        <v>198</v>
      </c>
      <c r="J2703" s="6" t="s">
        <v>231</v>
      </c>
      <c r="K2703" s="6">
        <v>26</v>
      </c>
      <c r="L2703" s="6">
        <v>294.51</v>
      </c>
      <c r="M2703" s="31" t="str">
        <f t="shared" si="42"/>
        <v>Large</v>
      </c>
    </row>
    <row r="2704" spans="8:13" ht="15.75" customHeight="1">
      <c r="H2704" s="37">
        <v>43203</v>
      </c>
      <c r="I2704" s="6" t="s">
        <v>171</v>
      </c>
      <c r="J2704" s="6" t="s">
        <v>199</v>
      </c>
      <c r="K2704" s="6">
        <v>2</v>
      </c>
      <c r="L2704" s="6">
        <v>31.28</v>
      </c>
      <c r="M2704" s="31" t="str">
        <f t="shared" si="42"/>
        <v>Small</v>
      </c>
    </row>
    <row r="2705" spans="8:13" ht="15.75" customHeight="1">
      <c r="H2705" s="37">
        <v>43359</v>
      </c>
      <c r="I2705" s="6" t="s">
        <v>158</v>
      </c>
      <c r="J2705" s="6" t="s">
        <v>156</v>
      </c>
      <c r="K2705" s="6">
        <v>3</v>
      </c>
      <c r="L2705" s="6">
        <v>41.34</v>
      </c>
      <c r="M2705" s="31" t="str">
        <f t="shared" si="42"/>
        <v>Small</v>
      </c>
    </row>
    <row r="2706" spans="8:13" ht="15.75" customHeight="1">
      <c r="H2706" s="37">
        <v>43463</v>
      </c>
      <c r="I2706" s="6" t="s">
        <v>158</v>
      </c>
      <c r="J2706" s="6" t="s">
        <v>186</v>
      </c>
      <c r="K2706" s="6">
        <v>2</v>
      </c>
      <c r="L2706" s="6">
        <v>26.28</v>
      </c>
      <c r="M2706" s="31" t="str">
        <f t="shared" si="42"/>
        <v>Small</v>
      </c>
    </row>
    <row r="2707" spans="8:13" ht="15.75" customHeight="1">
      <c r="H2707" s="37">
        <v>43258</v>
      </c>
      <c r="I2707" s="6" t="s">
        <v>158</v>
      </c>
      <c r="J2707" s="6" t="s">
        <v>229</v>
      </c>
      <c r="K2707" s="6">
        <v>2</v>
      </c>
      <c r="L2707" s="6">
        <v>26.62</v>
      </c>
      <c r="M2707" s="31" t="str">
        <f t="shared" si="42"/>
        <v>Small</v>
      </c>
    </row>
    <row r="2708" spans="8:13" ht="15.75" customHeight="1">
      <c r="H2708" s="37">
        <v>43285</v>
      </c>
      <c r="I2708" s="6" t="s">
        <v>168</v>
      </c>
      <c r="J2708" s="6" t="s">
        <v>184</v>
      </c>
      <c r="K2708" s="6">
        <v>5</v>
      </c>
      <c r="L2708" s="6">
        <v>67.3</v>
      </c>
      <c r="M2708" s="31" t="str">
        <f t="shared" si="42"/>
        <v>Small</v>
      </c>
    </row>
    <row r="2709" spans="8:13" ht="15.75" customHeight="1">
      <c r="H2709" s="37">
        <v>43214</v>
      </c>
      <c r="I2709" s="6" t="s">
        <v>163</v>
      </c>
      <c r="J2709" s="6" t="s">
        <v>232</v>
      </c>
      <c r="K2709" s="6">
        <v>1</v>
      </c>
      <c r="L2709" s="6">
        <v>10.07</v>
      </c>
      <c r="M2709" s="31" t="str">
        <f t="shared" si="42"/>
        <v>Small</v>
      </c>
    </row>
    <row r="2710" spans="8:13" ht="15.75" customHeight="1">
      <c r="H2710" s="37">
        <v>43455</v>
      </c>
      <c r="I2710" s="6" t="s">
        <v>158</v>
      </c>
      <c r="J2710" s="6" t="s">
        <v>178</v>
      </c>
      <c r="K2710" s="6">
        <v>2</v>
      </c>
      <c r="L2710" s="6">
        <v>31.78</v>
      </c>
      <c r="M2710" s="31" t="str">
        <f t="shared" si="42"/>
        <v>Small</v>
      </c>
    </row>
    <row r="2711" spans="8:13" ht="15.75" customHeight="1">
      <c r="H2711" s="37">
        <v>43437</v>
      </c>
      <c r="I2711" s="6" t="s">
        <v>135</v>
      </c>
      <c r="J2711" s="6" t="s">
        <v>156</v>
      </c>
      <c r="K2711" s="6">
        <v>6</v>
      </c>
      <c r="L2711" s="6">
        <v>110.66</v>
      </c>
      <c r="M2711" s="31" t="str">
        <f t="shared" si="42"/>
        <v>Small</v>
      </c>
    </row>
    <row r="2712" spans="8:13" ht="15.75" customHeight="1">
      <c r="H2712" s="37">
        <v>43447</v>
      </c>
      <c r="I2712" s="6" t="s">
        <v>141</v>
      </c>
      <c r="J2712" s="6" t="s">
        <v>213</v>
      </c>
      <c r="K2712" s="6">
        <v>2</v>
      </c>
      <c r="L2712" s="6">
        <v>39.08</v>
      </c>
      <c r="M2712" s="31" t="str">
        <f t="shared" si="42"/>
        <v>Small</v>
      </c>
    </row>
    <row r="2713" spans="8:13" ht="15.75" customHeight="1">
      <c r="H2713" s="37">
        <v>43406</v>
      </c>
      <c r="I2713" s="6" t="s">
        <v>135</v>
      </c>
      <c r="J2713" s="6" t="s">
        <v>237</v>
      </c>
      <c r="K2713" s="6">
        <v>2</v>
      </c>
      <c r="L2713" s="6">
        <v>20.46</v>
      </c>
      <c r="M2713" s="31" t="str">
        <f t="shared" si="42"/>
        <v>Small</v>
      </c>
    </row>
    <row r="2714" spans="8:13" ht="15.75" customHeight="1">
      <c r="H2714" s="37">
        <v>43384</v>
      </c>
      <c r="I2714" s="6" t="s">
        <v>138</v>
      </c>
      <c r="J2714" s="6" t="s">
        <v>169</v>
      </c>
      <c r="K2714" s="6">
        <v>3</v>
      </c>
      <c r="L2714" s="6">
        <v>31.14</v>
      </c>
      <c r="M2714" s="31" t="str">
        <f t="shared" si="42"/>
        <v>Small</v>
      </c>
    </row>
    <row r="2715" spans="8:13" ht="15.75" customHeight="1">
      <c r="H2715" s="37">
        <v>43430</v>
      </c>
      <c r="I2715" s="6" t="s">
        <v>158</v>
      </c>
      <c r="J2715" s="6" t="s">
        <v>204</v>
      </c>
      <c r="K2715" s="6">
        <v>3</v>
      </c>
      <c r="L2715" s="6">
        <v>48.45</v>
      </c>
      <c r="M2715" s="31" t="str">
        <f t="shared" si="42"/>
        <v>Small</v>
      </c>
    </row>
    <row r="2716" spans="8:13" ht="15.75" customHeight="1">
      <c r="H2716" s="37">
        <v>43134</v>
      </c>
      <c r="I2716" s="6" t="s">
        <v>138</v>
      </c>
      <c r="J2716" s="6" t="s">
        <v>169</v>
      </c>
      <c r="K2716" s="6">
        <v>2</v>
      </c>
      <c r="L2716" s="6">
        <v>29.66</v>
      </c>
      <c r="M2716" s="31" t="str">
        <f t="shared" si="42"/>
        <v>Small</v>
      </c>
    </row>
    <row r="2717" spans="8:13" ht="15.75" customHeight="1">
      <c r="H2717" s="37">
        <v>43147</v>
      </c>
      <c r="I2717" s="6" t="s">
        <v>158</v>
      </c>
      <c r="J2717" s="6" t="s">
        <v>174</v>
      </c>
      <c r="K2717" s="6">
        <v>67</v>
      </c>
      <c r="L2717" s="6">
        <v>569.98</v>
      </c>
      <c r="M2717" s="31" t="str">
        <f t="shared" si="42"/>
        <v>Large</v>
      </c>
    </row>
    <row r="2718" spans="8:13" ht="15.75" customHeight="1">
      <c r="H2718" s="37">
        <v>43328</v>
      </c>
      <c r="I2718" s="6" t="s">
        <v>135</v>
      </c>
      <c r="J2718" s="6" t="s">
        <v>197</v>
      </c>
      <c r="K2718" s="6">
        <v>2</v>
      </c>
      <c r="L2718" s="6">
        <v>25.86</v>
      </c>
      <c r="M2718" s="31" t="str">
        <f t="shared" si="42"/>
        <v>Small</v>
      </c>
    </row>
    <row r="2719" spans="8:13" ht="15.75" customHeight="1">
      <c r="H2719" s="37">
        <v>43319</v>
      </c>
      <c r="I2719" s="6" t="s">
        <v>171</v>
      </c>
      <c r="J2719" s="6" t="s">
        <v>156</v>
      </c>
      <c r="K2719" s="6">
        <v>3</v>
      </c>
      <c r="L2719" s="6">
        <v>59.76</v>
      </c>
      <c r="M2719" s="31" t="str">
        <f t="shared" si="42"/>
        <v>Small</v>
      </c>
    </row>
    <row r="2720" spans="8:13" ht="15.75" customHeight="1">
      <c r="H2720" s="37">
        <v>43408</v>
      </c>
      <c r="I2720" s="6" t="s">
        <v>138</v>
      </c>
      <c r="J2720" s="6" t="s">
        <v>197</v>
      </c>
      <c r="K2720" s="6">
        <v>1</v>
      </c>
      <c r="L2720" s="6">
        <v>12.08</v>
      </c>
      <c r="M2720" s="31" t="str">
        <f t="shared" si="42"/>
        <v>Small</v>
      </c>
    </row>
    <row r="2721" spans="8:13" ht="15.75" customHeight="1">
      <c r="H2721" s="37">
        <v>43453</v>
      </c>
      <c r="I2721" s="6" t="s">
        <v>168</v>
      </c>
      <c r="J2721" s="6" t="s">
        <v>162</v>
      </c>
      <c r="K2721" s="6">
        <v>2</v>
      </c>
      <c r="L2721" s="6">
        <v>22.54</v>
      </c>
      <c r="M2721" s="31" t="str">
        <f t="shared" si="42"/>
        <v>Small</v>
      </c>
    </row>
    <row r="2722" spans="8:13" ht="15.75" customHeight="1">
      <c r="H2722" s="37">
        <v>43342</v>
      </c>
      <c r="I2722" s="6" t="s">
        <v>175</v>
      </c>
      <c r="J2722" s="6" t="s">
        <v>228</v>
      </c>
      <c r="K2722" s="6">
        <v>44</v>
      </c>
      <c r="L2722" s="6">
        <v>464.87</v>
      </c>
      <c r="M2722" s="31" t="str">
        <f t="shared" si="42"/>
        <v>Large</v>
      </c>
    </row>
    <row r="2723" spans="8:13" ht="15.75" customHeight="1">
      <c r="H2723" s="37">
        <v>43430</v>
      </c>
      <c r="I2723" s="6" t="s">
        <v>175</v>
      </c>
      <c r="J2723" s="6" t="s">
        <v>156</v>
      </c>
      <c r="K2723" s="6">
        <v>2</v>
      </c>
      <c r="L2723" s="6">
        <v>20.28</v>
      </c>
      <c r="M2723" s="31" t="str">
        <f t="shared" si="42"/>
        <v>Small</v>
      </c>
    </row>
    <row r="2724" spans="8:13" ht="15.75" customHeight="1">
      <c r="H2724" s="37">
        <v>43177</v>
      </c>
      <c r="I2724" s="6" t="s">
        <v>160</v>
      </c>
      <c r="J2724" s="6" t="s">
        <v>189</v>
      </c>
      <c r="K2724" s="6">
        <v>4</v>
      </c>
      <c r="L2724" s="6">
        <v>66.92</v>
      </c>
      <c r="M2724" s="31" t="str">
        <f t="shared" si="42"/>
        <v>Small</v>
      </c>
    </row>
    <row r="2725" spans="8:13" ht="15.75" customHeight="1">
      <c r="H2725" s="37">
        <v>43186</v>
      </c>
      <c r="I2725" s="6" t="s">
        <v>163</v>
      </c>
      <c r="J2725" s="6" t="s">
        <v>213</v>
      </c>
      <c r="K2725" s="6">
        <v>34</v>
      </c>
      <c r="L2725" s="6">
        <v>270.66000000000003</v>
      </c>
      <c r="M2725" s="31" t="str">
        <f t="shared" si="42"/>
        <v>Large</v>
      </c>
    </row>
    <row r="2726" spans="8:13" ht="15.75" customHeight="1">
      <c r="H2726" s="37">
        <v>43143</v>
      </c>
      <c r="I2726" s="6" t="s">
        <v>168</v>
      </c>
      <c r="J2726" s="6" t="s">
        <v>186</v>
      </c>
      <c r="K2726" s="6">
        <v>36</v>
      </c>
      <c r="L2726" s="6">
        <v>276.48</v>
      </c>
      <c r="M2726" s="31" t="str">
        <f t="shared" si="42"/>
        <v>Large</v>
      </c>
    </row>
    <row r="2727" spans="8:13" ht="15.75" customHeight="1">
      <c r="H2727" s="37">
        <v>43187</v>
      </c>
      <c r="I2727" s="6" t="s">
        <v>158</v>
      </c>
      <c r="J2727" s="6" t="s">
        <v>191</v>
      </c>
      <c r="K2727" s="6">
        <v>2</v>
      </c>
      <c r="L2727" s="6">
        <v>34.659999999999997</v>
      </c>
      <c r="M2727" s="31" t="str">
        <f t="shared" si="42"/>
        <v>Small</v>
      </c>
    </row>
    <row r="2728" spans="8:13" ht="15.75" customHeight="1">
      <c r="H2728" s="37">
        <v>43318</v>
      </c>
      <c r="I2728" s="6" t="s">
        <v>135</v>
      </c>
      <c r="J2728" s="6" t="s">
        <v>157</v>
      </c>
      <c r="K2728" s="6">
        <v>24</v>
      </c>
      <c r="L2728" s="6">
        <v>178.99</v>
      </c>
      <c r="M2728" s="31" t="str">
        <f t="shared" si="42"/>
        <v>Small</v>
      </c>
    </row>
    <row r="2729" spans="8:13" ht="15.75" customHeight="1">
      <c r="H2729" s="37">
        <v>43415</v>
      </c>
      <c r="I2729" s="6" t="s">
        <v>158</v>
      </c>
      <c r="J2729" s="6" t="s">
        <v>188</v>
      </c>
      <c r="K2729" s="6">
        <v>24</v>
      </c>
      <c r="L2729" s="6">
        <v>281.83</v>
      </c>
      <c r="M2729" s="31" t="str">
        <f t="shared" si="42"/>
        <v>Large</v>
      </c>
    </row>
    <row r="2730" spans="8:13" ht="15.75" customHeight="1">
      <c r="H2730" s="37">
        <v>43414</v>
      </c>
      <c r="I2730" s="6" t="s">
        <v>135</v>
      </c>
      <c r="J2730" s="6" t="s">
        <v>211</v>
      </c>
      <c r="K2730" s="6">
        <v>2</v>
      </c>
      <c r="L2730" s="6">
        <v>22.24</v>
      </c>
      <c r="M2730" s="31" t="str">
        <f t="shared" si="42"/>
        <v>Small</v>
      </c>
    </row>
    <row r="2731" spans="8:13" ht="15.75" customHeight="1">
      <c r="H2731" s="37">
        <v>43109</v>
      </c>
      <c r="I2731" s="6" t="s">
        <v>158</v>
      </c>
      <c r="J2731" s="6" t="s">
        <v>156</v>
      </c>
      <c r="K2731" s="6">
        <v>1</v>
      </c>
      <c r="L2731" s="6">
        <v>17.54</v>
      </c>
      <c r="M2731" s="31" t="str">
        <f t="shared" si="42"/>
        <v>Small</v>
      </c>
    </row>
    <row r="2732" spans="8:13" ht="15.75" customHeight="1">
      <c r="H2732" s="37">
        <v>43128</v>
      </c>
      <c r="I2732" s="6" t="s">
        <v>198</v>
      </c>
      <c r="J2732" s="6" t="s">
        <v>157</v>
      </c>
      <c r="K2732" s="6">
        <v>60</v>
      </c>
      <c r="L2732" s="6">
        <v>306.3</v>
      </c>
      <c r="M2732" s="31" t="str">
        <f t="shared" si="42"/>
        <v>Large</v>
      </c>
    </row>
    <row r="2733" spans="8:13" ht="15.75" customHeight="1">
      <c r="H2733" s="37">
        <v>43440</v>
      </c>
      <c r="I2733" s="6" t="s">
        <v>135</v>
      </c>
      <c r="J2733" s="6" t="s">
        <v>156</v>
      </c>
      <c r="K2733" s="6">
        <v>2</v>
      </c>
      <c r="L2733" s="6">
        <v>36.200000000000003</v>
      </c>
      <c r="M2733" s="31" t="str">
        <f t="shared" si="42"/>
        <v>Small</v>
      </c>
    </row>
    <row r="2734" spans="8:13" ht="15.75" customHeight="1">
      <c r="H2734" s="37">
        <v>43229</v>
      </c>
      <c r="I2734" s="6" t="s">
        <v>158</v>
      </c>
      <c r="J2734" s="6" t="s">
        <v>169</v>
      </c>
      <c r="K2734" s="6">
        <v>1</v>
      </c>
      <c r="L2734" s="6">
        <v>14.84</v>
      </c>
      <c r="M2734" s="31" t="str">
        <f t="shared" si="42"/>
        <v>Small</v>
      </c>
    </row>
    <row r="2735" spans="8:13" ht="15.75" customHeight="1">
      <c r="H2735" s="37">
        <v>43455</v>
      </c>
      <c r="I2735" s="6" t="s">
        <v>135</v>
      </c>
      <c r="J2735" s="6" t="s">
        <v>238</v>
      </c>
      <c r="K2735" s="6">
        <v>2</v>
      </c>
      <c r="L2735" s="6">
        <v>34.880000000000003</v>
      </c>
      <c r="M2735" s="31" t="str">
        <f t="shared" si="42"/>
        <v>Small</v>
      </c>
    </row>
    <row r="2736" spans="8:13" ht="15.75" customHeight="1">
      <c r="H2736" s="37">
        <v>43362</v>
      </c>
      <c r="I2736" s="6" t="s">
        <v>158</v>
      </c>
      <c r="J2736" s="6" t="s">
        <v>226</v>
      </c>
      <c r="K2736" s="6">
        <v>3</v>
      </c>
      <c r="L2736" s="6">
        <v>58.89</v>
      </c>
      <c r="M2736" s="31" t="str">
        <f t="shared" si="42"/>
        <v>Small</v>
      </c>
    </row>
    <row r="2737" spans="8:13" ht="15.75" customHeight="1">
      <c r="H2737" s="37">
        <v>43352</v>
      </c>
      <c r="I2737" s="6" t="s">
        <v>218</v>
      </c>
      <c r="J2737" s="6" t="s">
        <v>185</v>
      </c>
      <c r="K2737" s="6">
        <v>2</v>
      </c>
      <c r="L2737" s="6">
        <v>31.76</v>
      </c>
      <c r="M2737" s="31" t="str">
        <f t="shared" si="42"/>
        <v>Small</v>
      </c>
    </row>
    <row r="2738" spans="8:13" ht="15.75" customHeight="1">
      <c r="H2738" s="37">
        <v>43309</v>
      </c>
      <c r="I2738" s="6" t="s">
        <v>168</v>
      </c>
      <c r="J2738" s="6" t="s">
        <v>156</v>
      </c>
      <c r="K2738" s="6">
        <v>2</v>
      </c>
      <c r="L2738" s="6">
        <v>31.7</v>
      </c>
      <c r="M2738" s="31" t="str">
        <f t="shared" si="42"/>
        <v>Small</v>
      </c>
    </row>
    <row r="2739" spans="8:13" ht="15.75" customHeight="1">
      <c r="H2739" s="37">
        <v>43371</v>
      </c>
      <c r="I2739" s="6" t="s">
        <v>141</v>
      </c>
      <c r="J2739" s="6" t="s">
        <v>202</v>
      </c>
      <c r="K2739" s="6">
        <v>2</v>
      </c>
      <c r="L2739" s="6">
        <v>22.34</v>
      </c>
      <c r="M2739" s="31" t="str">
        <f t="shared" si="42"/>
        <v>Small</v>
      </c>
    </row>
    <row r="2740" spans="8:13" ht="15.75" customHeight="1">
      <c r="H2740" s="37">
        <v>43227</v>
      </c>
      <c r="I2740" s="6" t="s">
        <v>135</v>
      </c>
      <c r="J2740" s="6" t="s">
        <v>211</v>
      </c>
      <c r="K2740" s="6">
        <v>1</v>
      </c>
      <c r="L2740" s="6">
        <v>13.08</v>
      </c>
      <c r="M2740" s="31" t="str">
        <f t="shared" si="42"/>
        <v>Small</v>
      </c>
    </row>
    <row r="2741" spans="8:13" ht="15.75" customHeight="1">
      <c r="H2741" s="37">
        <v>43288</v>
      </c>
      <c r="I2741" s="6" t="s">
        <v>158</v>
      </c>
      <c r="J2741" s="6" t="s">
        <v>173</v>
      </c>
      <c r="K2741" s="6">
        <v>2</v>
      </c>
      <c r="L2741" s="6">
        <v>36.18</v>
      </c>
      <c r="M2741" s="31" t="str">
        <f t="shared" si="42"/>
        <v>Small</v>
      </c>
    </row>
    <row r="2742" spans="8:13" ht="15.75" customHeight="1">
      <c r="H2742" s="37">
        <v>43270</v>
      </c>
      <c r="I2742" s="6" t="s">
        <v>168</v>
      </c>
      <c r="J2742" s="6" t="s">
        <v>208</v>
      </c>
      <c r="K2742" s="6">
        <v>2</v>
      </c>
      <c r="L2742" s="6">
        <v>36.64</v>
      </c>
      <c r="M2742" s="31" t="str">
        <f t="shared" si="42"/>
        <v>Small</v>
      </c>
    </row>
    <row r="2743" spans="8:13" ht="15.75" customHeight="1">
      <c r="H2743" s="37">
        <v>43204</v>
      </c>
      <c r="I2743" s="6" t="s">
        <v>138</v>
      </c>
      <c r="J2743" s="6" t="s">
        <v>156</v>
      </c>
      <c r="K2743" s="6">
        <v>2</v>
      </c>
      <c r="L2743" s="6">
        <v>32.94</v>
      </c>
      <c r="M2743" s="31" t="str">
        <f t="shared" si="42"/>
        <v>Small</v>
      </c>
    </row>
    <row r="2744" spans="8:13" ht="15.75" customHeight="1">
      <c r="H2744" s="37">
        <v>43388</v>
      </c>
      <c r="I2744" s="6" t="s">
        <v>175</v>
      </c>
      <c r="J2744" s="6" t="s">
        <v>220</v>
      </c>
      <c r="K2744" s="6">
        <v>2</v>
      </c>
      <c r="L2744" s="6">
        <v>28.28</v>
      </c>
      <c r="M2744" s="31" t="str">
        <f t="shared" si="42"/>
        <v>Small</v>
      </c>
    </row>
    <row r="2745" spans="8:13" ht="15.75" customHeight="1">
      <c r="H2745" s="37">
        <v>43341</v>
      </c>
      <c r="I2745" s="6" t="s">
        <v>141</v>
      </c>
      <c r="J2745" s="6" t="s">
        <v>205</v>
      </c>
      <c r="K2745" s="6">
        <v>2</v>
      </c>
      <c r="L2745" s="6">
        <v>27.66</v>
      </c>
      <c r="M2745" s="31" t="str">
        <f t="shared" si="42"/>
        <v>Small</v>
      </c>
    </row>
    <row r="2746" spans="8:13" ht="15.75" customHeight="1">
      <c r="H2746" s="37">
        <v>43459</v>
      </c>
      <c r="I2746" s="6" t="s">
        <v>135</v>
      </c>
      <c r="J2746" s="6" t="s">
        <v>188</v>
      </c>
      <c r="K2746" s="6">
        <v>2</v>
      </c>
      <c r="L2746" s="6">
        <v>26.38</v>
      </c>
      <c r="M2746" s="31" t="str">
        <f t="shared" si="42"/>
        <v>Small</v>
      </c>
    </row>
    <row r="2747" spans="8:13" ht="15.75" customHeight="1">
      <c r="H2747" s="37">
        <v>43424</v>
      </c>
      <c r="I2747" s="6" t="s">
        <v>175</v>
      </c>
      <c r="J2747" s="6" t="s">
        <v>202</v>
      </c>
      <c r="K2747" s="6">
        <v>1</v>
      </c>
      <c r="L2747" s="6">
        <v>14.64</v>
      </c>
      <c r="M2747" s="31" t="str">
        <f t="shared" si="42"/>
        <v>Small</v>
      </c>
    </row>
    <row r="2748" spans="8:13" ht="15.75" customHeight="1">
      <c r="H2748" s="37">
        <v>43204</v>
      </c>
      <c r="I2748" s="6" t="s">
        <v>175</v>
      </c>
      <c r="J2748" s="6" t="s">
        <v>206</v>
      </c>
      <c r="K2748" s="6">
        <v>1</v>
      </c>
      <c r="L2748" s="6">
        <v>10.75</v>
      </c>
      <c r="M2748" s="31" t="str">
        <f t="shared" si="42"/>
        <v>Small</v>
      </c>
    </row>
    <row r="2749" spans="8:13" ht="15.75" customHeight="1">
      <c r="H2749" s="37">
        <v>43456</v>
      </c>
      <c r="I2749" s="6" t="s">
        <v>158</v>
      </c>
      <c r="J2749" s="6" t="s">
        <v>194</v>
      </c>
      <c r="K2749" s="6">
        <v>2</v>
      </c>
      <c r="L2749" s="6">
        <v>32.119999999999997</v>
      </c>
      <c r="M2749" s="31" t="str">
        <f t="shared" si="42"/>
        <v>Small</v>
      </c>
    </row>
    <row r="2750" spans="8:13" ht="15.75" customHeight="1">
      <c r="H2750" s="37">
        <v>43181</v>
      </c>
      <c r="I2750" s="6" t="s">
        <v>141</v>
      </c>
      <c r="J2750" s="6" t="s">
        <v>169</v>
      </c>
      <c r="K2750" s="6">
        <v>2</v>
      </c>
      <c r="L2750" s="6">
        <v>27.28</v>
      </c>
      <c r="M2750" s="31" t="str">
        <f t="shared" si="42"/>
        <v>Small</v>
      </c>
    </row>
    <row r="2751" spans="8:13" ht="15.75" customHeight="1">
      <c r="H2751" s="37">
        <v>43271</v>
      </c>
      <c r="I2751" s="6" t="s">
        <v>158</v>
      </c>
      <c r="J2751" s="6" t="s">
        <v>187</v>
      </c>
      <c r="K2751" s="6">
        <v>2</v>
      </c>
      <c r="L2751" s="6">
        <v>28.18</v>
      </c>
      <c r="M2751" s="31" t="str">
        <f t="shared" si="42"/>
        <v>Small</v>
      </c>
    </row>
    <row r="2752" spans="8:13" ht="15.75" customHeight="1">
      <c r="H2752" s="37">
        <v>43229</v>
      </c>
      <c r="I2752" s="6" t="s">
        <v>141</v>
      </c>
      <c r="J2752" s="6" t="s">
        <v>174</v>
      </c>
      <c r="K2752" s="6">
        <v>1</v>
      </c>
      <c r="L2752" s="6">
        <v>16.09</v>
      </c>
      <c r="M2752" s="31" t="str">
        <f t="shared" si="42"/>
        <v>Small</v>
      </c>
    </row>
    <row r="2753" spans="8:13" ht="15.75" customHeight="1">
      <c r="H2753" s="37">
        <v>43266</v>
      </c>
      <c r="I2753" s="6" t="s">
        <v>163</v>
      </c>
      <c r="J2753" s="6" t="s">
        <v>229</v>
      </c>
      <c r="K2753" s="6">
        <v>36</v>
      </c>
      <c r="L2753" s="6">
        <v>243.83</v>
      </c>
      <c r="M2753" s="31" t="str">
        <f t="shared" si="42"/>
        <v>Small</v>
      </c>
    </row>
    <row r="2754" spans="8:13" ht="15.75" customHeight="1">
      <c r="H2754" s="37">
        <v>43451</v>
      </c>
      <c r="I2754" s="6" t="s">
        <v>200</v>
      </c>
      <c r="J2754" s="6" t="s">
        <v>156</v>
      </c>
      <c r="K2754" s="6">
        <v>5</v>
      </c>
      <c r="L2754" s="6">
        <v>72.150000000000006</v>
      </c>
      <c r="M2754" s="31" t="str">
        <f t="shared" si="42"/>
        <v>Small</v>
      </c>
    </row>
    <row r="2755" spans="8:13" ht="15.75" customHeight="1">
      <c r="H2755" s="37">
        <v>43312</v>
      </c>
      <c r="I2755" s="6" t="s">
        <v>165</v>
      </c>
      <c r="J2755" s="6" t="s">
        <v>239</v>
      </c>
      <c r="K2755" s="6">
        <v>3</v>
      </c>
      <c r="L2755" s="6">
        <v>46.41</v>
      </c>
      <c r="M2755" s="31" t="str">
        <f t="shared" si="42"/>
        <v>Small</v>
      </c>
    </row>
    <row r="2756" spans="8:13" ht="15.75" customHeight="1">
      <c r="H2756" s="37">
        <v>43462</v>
      </c>
      <c r="I2756" s="6" t="s">
        <v>198</v>
      </c>
      <c r="J2756" s="6" t="s">
        <v>183</v>
      </c>
      <c r="K2756" s="6">
        <v>1</v>
      </c>
      <c r="L2756" s="6">
        <v>19.61</v>
      </c>
      <c r="M2756" s="31" t="str">
        <f t="shared" si="42"/>
        <v>Small</v>
      </c>
    </row>
    <row r="2757" spans="8:13" ht="15.75" customHeight="1">
      <c r="H2757" s="37">
        <v>43355</v>
      </c>
      <c r="I2757" s="6" t="s">
        <v>193</v>
      </c>
      <c r="J2757" s="6" t="s">
        <v>187</v>
      </c>
      <c r="K2757" s="6">
        <v>1</v>
      </c>
      <c r="L2757" s="6">
        <v>19.850000000000001</v>
      </c>
      <c r="M2757" s="31" t="str">
        <f t="shared" si="42"/>
        <v>Small</v>
      </c>
    </row>
    <row r="2758" spans="8:13" ht="15.75" customHeight="1">
      <c r="H2758" s="37">
        <v>43451</v>
      </c>
      <c r="I2758" s="6" t="s">
        <v>155</v>
      </c>
      <c r="J2758" s="6" t="s">
        <v>191</v>
      </c>
      <c r="K2758" s="6">
        <v>2</v>
      </c>
      <c r="L2758" s="6">
        <v>21.92</v>
      </c>
      <c r="M2758" s="31" t="str">
        <f t="shared" si="42"/>
        <v>Small</v>
      </c>
    </row>
    <row r="2759" spans="8:13" ht="15.75" customHeight="1">
      <c r="H2759" s="37">
        <v>43224</v>
      </c>
      <c r="I2759" s="6" t="s">
        <v>127</v>
      </c>
      <c r="J2759" s="6" t="s">
        <v>199</v>
      </c>
      <c r="K2759" s="6">
        <v>2</v>
      </c>
      <c r="L2759" s="6">
        <v>27.8</v>
      </c>
      <c r="M2759" s="31" t="str">
        <f t="shared" si="42"/>
        <v>Small</v>
      </c>
    </row>
    <row r="2760" spans="8:13" ht="15.75" customHeight="1">
      <c r="H2760" s="37">
        <v>43407</v>
      </c>
      <c r="I2760" s="6" t="s">
        <v>141</v>
      </c>
      <c r="J2760" s="6" t="s">
        <v>185</v>
      </c>
      <c r="K2760" s="6">
        <v>5</v>
      </c>
      <c r="L2760" s="6">
        <v>50.75</v>
      </c>
      <c r="M2760" s="31" t="str">
        <f t="shared" ref="M2760:M2823" si="43">IF(L2760&gt;250,"Large","Small")</f>
        <v>Small</v>
      </c>
    </row>
    <row r="2761" spans="8:13" ht="15.75" customHeight="1">
      <c r="H2761" s="37">
        <v>43298</v>
      </c>
      <c r="I2761" s="6" t="s">
        <v>190</v>
      </c>
      <c r="J2761" s="6" t="s">
        <v>235</v>
      </c>
      <c r="K2761" s="6">
        <v>1</v>
      </c>
      <c r="L2761" s="6">
        <v>16.32</v>
      </c>
      <c r="M2761" s="31" t="str">
        <f t="shared" si="43"/>
        <v>Small</v>
      </c>
    </row>
    <row r="2762" spans="8:13" ht="15.75" customHeight="1">
      <c r="H2762" s="37">
        <v>43421</v>
      </c>
      <c r="I2762" s="6" t="s">
        <v>160</v>
      </c>
      <c r="J2762" s="6" t="s">
        <v>194</v>
      </c>
      <c r="K2762" s="6">
        <v>35</v>
      </c>
      <c r="L2762" s="6">
        <v>393.8</v>
      </c>
      <c r="M2762" s="31" t="str">
        <f t="shared" si="43"/>
        <v>Large</v>
      </c>
    </row>
    <row r="2763" spans="8:13" ht="15.75" customHeight="1">
      <c r="H2763" s="37">
        <v>43101</v>
      </c>
      <c r="I2763" s="6" t="s">
        <v>160</v>
      </c>
      <c r="J2763" s="6" t="s">
        <v>156</v>
      </c>
      <c r="K2763" s="6">
        <v>1</v>
      </c>
      <c r="L2763" s="6">
        <v>19.45</v>
      </c>
      <c r="M2763" s="31" t="str">
        <f t="shared" si="43"/>
        <v>Small</v>
      </c>
    </row>
    <row r="2764" spans="8:13" ht="15.75" customHeight="1">
      <c r="H2764" s="37">
        <v>43346</v>
      </c>
      <c r="I2764" s="6" t="s">
        <v>141</v>
      </c>
      <c r="J2764" s="6" t="s">
        <v>185</v>
      </c>
      <c r="K2764" s="6">
        <v>57</v>
      </c>
      <c r="L2764" s="6">
        <v>367.74</v>
      </c>
      <c r="M2764" s="31" t="str">
        <f t="shared" si="43"/>
        <v>Large</v>
      </c>
    </row>
    <row r="2765" spans="8:13" ht="15.75" customHeight="1">
      <c r="H2765" s="37">
        <v>43416</v>
      </c>
      <c r="I2765" s="6" t="s">
        <v>198</v>
      </c>
      <c r="J2765" s="6" t="s">
        <v>156</v>
      </c>
      <c r="K2765" s="6">
        <v>4</v>
      </c>
      <c r="L2765" s="6">
        <v>64.959999999999994</v>
      </c>
      <c r="M2765" s="31" t="str">
        <f t="shared" si="43"/>
        <v>Small</v>
      </c>
    </row>
    <row r="2766" spans="8:13" ht="15.75" customHeight="1">
      <c r="H2766" s="37">
        <v>43405</v>
      </c>
      <c r="I2766" s="6" t="s">
        <v>198</v>
      </c>
      <c r="J2766" s="6" t="s">
        <v>184</v>
      </c>
      <c r="K2766" s="6">
        <v>63</v>
      </c>
      <c r="L2766" s="6">
        <v>472.47</v>
      </c>
      <c r="M2766" s="31" t="str">
        <f t="shared" si="43"/>
        <v>Large</v>
      </c>
    </row>
    <row r="2767" spans="8:13" ht="15.75" customHeight="1">
      <c r="H2767" s="37">
        <v>43434</v>
      </c>
      <c r="I2767" s="6" t="s">
        <v>171</v>
      </c>
      <c r="J2767" s="6" t="s">
        <v>156</v>
      </c>
      <c r="K2767" s="6">
        <v>2</v>
      </c>
      <c r="L2767" s="6">
        <v>23.12</v>
      </c>
      <c r="M2767" s="31" t="str">
        <f t="shared" si="43"/>
        <v>Small</v>
      </c>
    </row>
    <row r="2768" spans="8:13" ht="15.75" customHeight="1">
      <c r="H2768" s="37">
        <v>43118</v>
      </c>
      <c r="I2768" s="6" t="s">
        <v>177</v>
      </c>
      <c r="J2768" s="6" t="s">
        <v>188</v>
      </c>
      <c r="K2768" s="6">
        <v>2</v>
      </c>
      <c r="L2768" s="6">
        <v>20.72</v>
      </c>
      <c r="M2768" s="31" t="str">
        <f t="shared" si="43"/>
        <v>Small</v>
      </c>
    </row>
    <row r="2769" spans="8:13" ht="15.75" customHeight="1">
      <c r="H2769" s="37">
        <v>43442</v>
      </c>
      <c r="I2769" s="6" t="s">
        <v>160</v>
      </c>
      <c r="J2769" s="6" t="s">
        <v>156</v>
      </c>
      <c r="K2769" s="6">
        <v>2</v>
      </c>
      <c r="L2769" s="6">
        <v>20.04</v>
      </c>
      <c r="M2769" s="31" t="str">
        <f t="shared" si="43"/>
        <v>Small</v>
      </c>
    </row>
    <row r="2770" spans="8:13" ht="15.75" customHeight="1">
      <c r="H2770" s="37">
        <v>43284</v>
      </c>
      <c r="I2770" s="6" t="s">
        <v>160</v>
      </c>
      <c r="J2770" s="6" t="s">
        <v>225</v>
      </c>
      <c r="K2770" s="6">
        <v>55</v>
      </c>
      <c r="L2770" s="6">
        <v>410.93</v>
      </c>
      <c r="M2770" s="31" t="str">
        <f t="shared" si="43"/>
        <v>Large</v>
      </c>
    </row>
    <row r="2771" spans="8:13" ht="15.75" customHeight="1">
      <c r="H2771" s="37">
        <v>43421</v>
      </c>
      <c r="I2771" s="6" t="s">
        <v>158</v>
      </c>
      <c r="J2771" s="6" t="s">
        <v>186</v>
      </c>
      <c r="K2771" s="6">
        <v>2</v>
      </c>
      <c r="L2771" s="6">
        <v>32.26</v>
      </c>
      <c r="M2771" s="31" t="str">
        <f t="shared" si="43"/>
        <v>Small</v>
      </c>
    </row>
    <row r="2772" spans="8:13" ht="15.75" customHeight="1">
      <c r="H2772" s="37">
        <v>43225</v>
      </c>
      <c r="I2772" s="6" t="s">
        <v>201</v>
      </c>
      <c r="J2772" s="6" t="s">
        <v>238</v>
      </c>
      <c r="K2772" s="6">
        <v>1</v>
      </c>
      <c r="L2772" s="6">
        <v>17.25</v>
      </c>
      <c r="M2772" s="31" t="str">
        <f t="shared" si="43"/>
        <v>Small</v>
      </c>
    </row>
    <row r="2773" spans="8:13" ht="15.75" customHeight="1">
      <c r="H2773" s="37">
        <v>43406</v>
      </c>
      <c r="I2773" s="6" t="s">
        <v>158</v>
      </c>
      <c r="J2773" s="6" t="s">
        <v>172</v>
      </c>
      <c r="K2773" s="6">
        <v>4</v>
      </c>
      <c r="L2773" s="6">
        <v>48.64</v>
      </c>
      <c r="M2773" s="31" t="str">
        <f t="shared" si="43"/>
        <v>Small</v>
      </c>
    </row>
    <row r="2774" spans="8:13" ht="15.75" customHeight="1">
      <c r="H2774" s="37">
        <v>43236</v>
      </c>
      <c r="I2774" s="6" t="s">
        <v>175</v>
      </c>
      <c r="J2774" s="6" t="s">
        <v>170</v>
      </c>
      <c r="K2774" s="6">
        <v>50</v>
      </c>
      <c r="L2774" s="6">
        <v>385</v>
      </c>
      <c r="M2774" s="31" t="str">
        <f t="shared" si="43"/>
        <v>Large</v>
      </c>
    </row>
    <row r="2775" spans="8:13" ht="15.75" customHeight="1">
      <c r="H2775" s="37">
        <v>43202</v>
      </c>
      <c r="I2775" s="6" t="s">
        <v>175</v>
      </c>
      <c r="J2775" s="6" t="s">
        <v>239</v>
      </c>
      <c r="K2775" s="6">
        <v>2</v>
      </c>
      <c r="L2775" s="6">
        <v>32.06</v>
      </c>
      <c r="M2775" s="31" t="str">
        <f t="shared" si="43"/>
        <v>Small</v>
      </c>
    </row>
    <row r="2776" spans="8:13" ht="15.75" customHeight="1">
      <c r="H2776" s="37">
        <v>43406</v>
      </c>
      <c r="I2776" s="6" t="s">
        <v>135</v>
      </c>
      <c r="J2776" s="6" t="s">
        <v>233</v>
      </c>
      <c r="K2776" s="6">
        <v>2</v>
      </c>
      <c r="L2776" s="6">
        <v>33.24</v>
      </c>
      <c r="M2776" s="31" t="str">
        <f t="shared" si="43"/>
        <v>Small</v>
      </c>
    </row>
    <row r="2777" spans="8:13" ht="15.75" customHeight="1">
      <c r="H2777" s="37">
        <v>43430</v>
      </c>
      <c r="I2777" s="6" t="s">
        <v>216</v>
      </c>
      <c r="J2777" s="6" t="s">
        <v>156</v>
      </c>
      <c r="K2777" s="6">
        <v>3</v>
      </c>
      <c r="L2777" s="6">
        <v>56.82</v>
      </c>
      <c r="M2777" s="31" t="str">
        <f t="shared" si="43"/>
        <v>Small</v>
      </c>
    </row>
    <row r="2778" spans="8:13" ht="15.75" customHeight="1">
      <c r="H2778" s="37">
        <v>43132</v>
      </c>
      <c r="I2778" s="6" t="s">
        <v>168</v>
      </c>
      <c r="J2778" s="6" t="s">
        <v>180</v>
      </c>
      <c r="K2778" s="6">
        <v>1</v>
      </c>
      <c r="L2778" s="6">
        <v>15.87</v>
      </c>
      <c r="M2778" s="31" t="str">
        <f t="shared" si="43"/>
        <v>Small</v>
      </c>
    </row>
    <row r="2779" spans="8:13" ht="15.75" customHeight="1">
      <c r="H2779" s="37">
        <v>43212</v>
      </c>
      <c r="I2779" s="6" t="s">
        <v>158</v>
      </c>
      <c r="J2779" s="6" t="s">
        <v>156</v>
      </c>
      <c r="K2779" s="6">
        <v>36</v>
      </c>
      <c r="L2779" s="6">
        <v>384.13</v>
      </c>
      <c r="M2779" s="31" t="str">
        <f t="shared" si="43"/>
        <v>Large</v>
      </c>
    </row>
    <row r="2780" spans="8:13" ht="15.75" customHeight="1">
      <c r="H2780" s="37">
        <v>43246</v>
      </c>
      <c r="I2780" s="6" t="s">
        <v>141</v>
      </c>
      <c r="J2780" s="6" t="s">
        <v>170</v>
      </c>
      <c r="K2780" s="6">
        <v>1</v>
      </c>
      <c r="L2780" s="6">
        <v>19.420000000000002</v>
      </c>
      <c r="M2780" s="31" t="str">
        <f t="shared" si="43"/>
        <v>Small</v>
      </c>
    </row>
    <row r="2781" spans="8:13" ht="15.75" customHeight="1">
      <c r="H2781" s="37">
        <v>43412</v>
      </c>
      <c r="I2781" s="6" t="s">
        <v>175</v>
      </c>
      <c r="J2781" s="6" t="s">
        <v>156</v>
      </c>
      <c r="K2781" s="6">
        <v>1</v>
      </c>
      <c r="L2781" s="6">
        <v>11.27</v>
      </c>
      <c r="M2781" s="31" t="str">
        <f t="shared" si="43"/>
        <v>Small</v>
      </c>
    </row>
    <row r="2782" spans="8:13" ht="15.75" customHeight="1">
      <c r="H2782" s="37">
        <v>43441</v>
      </c>
      <c r="I2782" s="6" t="s">
        <v>190</v>
      </c>
      <c r="J2782" s="6" t="s">
        <v>184</v>
      </c>
      <c r="K2782" s="6">
        <v>2</v>
      </c>
      <c r="L2782" s="6">
        <v>32</v>
      </c>
      <c r="M2782" s="31" t="str">
        <f t="shared" si="43"/>
        <v>Small</v>
      </c>
    </row>
    <row r="2783" spans="8:13" ht="15.75" customHeight="1">
      <c r="H2783" s="37">
        <v>43109</v>
      </c>
      <c r="I2783" s="6" t="s">
        <v>158</v>
      </c>
      <c r="J2783" s="6" t="s">
        <v>183</v>
      </c>
      <c r="K2783" s="6">
        <v>2</v>
      </c>
      <c r="L2783" s="6">
        <v>31.42</v>
      </c>
      <c r="M2783" s="31" t="str">
        <f t="shared" si="43"/>
        <v>Small</v>
      </c>
    </row>
    <row r="2784" spans="8:13" ht="15.75" customHeight="1">
      <c r="H2784" s="37">
        <v>43277</v>
      </c>
      <c r="I2784" s="6" t="s">
        <v>201</v>
      </c>
      <c r="J2784" s="6" t="s">
        <v>191</v>
      </c>
      <c r="K2784" s="6">
        <v>2</v>
      </c>
      <c r="L2784" s="6">
        <v>38.119999999999997</v>
      </c>
      <c r="M2784" s="31" t="str">
        <f t="shared" si="43"/>
        <v>Small</v>
      </c>
    </row>
    <row r="2785" spans="8:13" ht="15.75" customHeight="1">
      <c r="H2785" s="37">
        <v>43364</v>
      </c>
      <c r="I2785" s="6" t="s">
        <v>127</v>
      </c>
      <c r="J2785" s="6" t="s">
        <v>227</v>
      </c>
      <c r="K2785" s="6">
        <v>3</v>
      </c>
      <c r="L2785" s="6">
        <v>44.52</v>
      </c>
      <c r="M2785" s="31" t="str">
        <f t="shared" si="43"/>
        <v>Small</v>
      </c>
    </row>
    <row r="2786" spans="8:13" ht="15.75" customHeight="1">
      <c r="H2786" s="37">
        <v>43450</v>
      </c>
      <c r="I2786" s="6" t="s">
        <v>168</v>
      </c>
      <c r="J2786" s="6" t="s">
        <v>221</v>
      </c>
      <c r="K2786" s="6">
        <v>2</v>
      </c>
      <c r="L2786" s="6">
        <v>37.479999999999997</v>
      </c>
      <c r="M2786" s="31" t="str">
        <f t="shared" si="43"/>
        <v>Small</v>
      </c>
    </row>
    <row r="2787" spans="8:13" ht="15.75" customHeight="1">
      <c r="H2787" s="37">
        <v>43408</v>
      </c>
      <c r="I2787" s="6" t="s">
        <v>175</v>
      </c>
      <c r="J2787" s="6" t="s">
        <v>228</v>
      </c>
      <c r="K2787" s="6">
        <v>2</v>
      </c>
      <c r="L2787" s="6">
        <v>39.08</v>
      </c>
      <c r="M2787" s="31" t="str">
        <f t="shared" si="43"/>
        <v>Small</v>
      </c>
    </row>
    <row r="2788" spans="8:13" ht="15.75" customHeight="1">
      <c r="H2788" s="37">
        <v>43462</v>
      </c>
      <c r="I2788" s="6" t="s">
        <v>160</v>
      </c>
      <c r="J2788" s="6" t="s">
        <v>225</v>
      </c>
      <c r="K2788" s="6">
        <v>44</v>
      </c>
      <c r="L2788" s="6">
        <v>384.96</v>
      </c>
      <c r="M2788" s="31" t="str">
        <f t="shared" si="43"/>
        <v>Large</v>
      </c>
    </row>
    <row r="2789" spans="8:13" ht="15.75" customHeight="1">
      <c r="H2789" s="37">
        <v>43347</v>
      </c>
      <c r="I2789" s="6" t="s">
        <v>127</v>
      </c>
      <c r="J2789" s="6" t="s">
        <v>230</v>
      </c>
      <c r="K2789" s="6">
        <v>1</v>
      </c>
      <c r="L2789" s="6">
        <v>12.1</v>
      </c>
      <c r="M2789" s="31" t="str">
        <f t="shared" si="43"/>
        <v>Small</v>
      </c>
    </row>
    <row r="2790" spans="8:13" ht="15.75" customHeight="1">
      <c r="H2790" s="37">
        <v>43287</v>
      </c>
      <c r="I2790" s="6" t="s">
        <v>218</v>
      </c>
      <c r="J2790" s="6" t="s">
        <v>157</v>
      </c>
      <c r="K2790" s="6">
        <v>4</v>
      </c>
      <c r="L2790" s="6">
        <v>79</v>
      </c>
      <c r="M2790" s="31" t="str">
        <f t="shared" si="43"/>
        <v>Small</v>
      </c>
    </row>
    <row r="2791" spans="8:13" ht="15.75" customHeight="1">
      <c r="H2791" s="37">
        <v>43406</v>
      </c>
      <c r="I2791" s="6" t="s">
        <v>175</v>
      </c>
      <c r="J2791" s="6" t="s">
        <v>181</v>
      </c>
      <c r="K2791" s="6">
        <v>1</v>
      </c>
      <c r="L2791" s="6">
        <v>11.26</v>
      </c>
      <c r="M2791" s="31" t="str">
        <f t="shared" si="43"/>
        <v>Small</v>
      </c>
    </row>
    <row r="2792" spans="8:13" ht="15.75" customHeight="1">
      <c r="H2792" s="37">
        <v>43129</v>
      </c>
      <c r="I2792" s="6" t="s">
        <v>160</v>
      </c>
      <c r="J2792" s="6" t="s">
        <v>172</v>
      </c>
      <c r="K2792" s="6">
        <v>2</v>
      </c>
      <c r="L2792" s="6">
        <v>28.06</v>
      </c>
      <c r="M2792" s="31" t="str">
        <f t="shared" si="43"/>
        <v>Small</v>
      </c>
    </row>
    <row r="2793" spans="8:13" ht="15.75" customHeight="1">
      <c r="H2793" s="37">
        <v>43407</v>
      </c>
      <c r="I2793" s="6" t="s">
        <v>158</v>
      </c>
      <c r="J2793" s="6" t="s">
        <v>181</v>
      </c>
      <c r="K2793" s="6">
        <v>1</v>
      </c>
      <c r="L2793" s="6">
        <v>17.850000000000001</v>
      </c>
      <c r="M2793" s="31" t="str">
        <f t="shared" si="43"/>
        <v>Small</v>
      </c>
    </row>
    <row r="2794" spans="8:13" ht="15.75" customHeight="1">
      <c r="H2794" s="37">
        <v>43256</v>
      </c>
      <c r="I2794" s="6" t="s">
        <v>158</v>
      </c>
      <c r="J2794" s="6" t="s">
        <v>206</v>
      </c>
      <c r="K2794" s="6">
        <v>2</v>
      </c>
      <c r="L2794" s="6">
        <v>29.88</v>
      </c>
      <c r="M2794" s="31" t="str">
        <f t="shared" si="43"/>
        <v>Small</v>
      </c>
    </row>
    <row r="2795" spans="8:13" ht="15.75" customHeight="1">
      <c r="H2795" s="37">
        <v>43437</v>
      </c>
      <c r="I2795" s="6" t="s">
        <v>158</v>
      </c>
      <c r="J2795" s="6" t="s">
        <v>156</v>
      </c>
      <c r="K2795" s="6">
        <v>2</v>
      </c>
      <c r="L2795" s="6">
        <v>30.76</v>
      </c>
      <c r="M2795" s="31" t="str">
        <f t="shared" si="43"/>
        <v>Small</v>
      </c>
    </row>
    <row r="2796" spans="8:13" ht="15.75" customHeight="1">
      <c r="H2796" s="37">
        <v>43451</v>
      </c>
      <c r="I2796" s="6" t="s">
        <v>216</v>
      </c>
      <c r="J2796" s="6" t="s">
        <v>183</v>
      </c>
      <c r="K2796" s="6">
        <v>2</v>
      </c>
      <c r="L2796" s="6">
        <v>38.14</v>
      </c>
      <c r="M2796" s="31" t="str">
        <f t="shared" si="43"/>
        <v>Small</v>
      </c>
    </row>
    <row r="2797" spans="8:13" ht="15.75" customHeight="1">
      <c r="H2797" s="37">
        <v>43454</v>
      </c>
      <c r="I2797" s="6" t="s">
        <v>158</v>
      </c>
      <c r="J2797" s="6" t="s">
        <v>217</v>
      </c>
      <c r="K2797" s="6">
        <v>1</v>
      </c>
      <c r="L2797" s="6">
        <v>10.84</v>
      </c>
      <c r="M2797" s="31" t="str">
        <f t="shared" si="43"/>
        <v>Small</v>
      </c>
    </row>
    <row r="2798" spans="8:13" ht="15.75" customHeight="1">
      <c r="H2798" s="37">
        <v>43117</v>
      </c>
      <c r="I2798" s="6" t="s">
        <v>175</v>
      </c>
      <c r="J2798" s="6" t="s">
        <v>156</v>
      </c>
      <c r="K2798" s="6">
        <v>1</v>
      </c>
      <c r="L2798" s="6">
        <v>19.29</v>
      </c>
      <c r="M2798" s="31" t="str">
        <f t="shared" si="43"/>
        <v>Small</v>
      </c>
    </row>
    <row r="2799" spans="8:13" ht="15.75" customHeight="1">
      <c r="H2799" s="37">
        <v>43262</v>
      </c>
      <c r="I2799" s="6" t="s">
        <v>175</v>
      </c>
      <c r="J2799" s="6" t="s">
        <v>156</v>
      </c>
      <c r="K2799" s="6">
        <v>1</v>
      </c>
      <c r="L2799" s="6">
        <v>13.04</v>
      </c>
      <c r="M2799" s="31" t="str">
        <f t="shared" si="43"/>
        <v>Small</v>
      </c>
    </row>
    <row r="2800" spans="8:13" ht="15.75" customHeight="1">
      <c r="H2800" s="37">
        <v>43157</v>
      </c>
      <c r="I2800" s="6" t="s">
        <v>135</v>
      </c>
      <c r="J2800" s="6" t="s">
        <v>206</v>
      </c>
      <c r="K2800" s="6">
        <v>1</v>
      </c>
      <c r="L2800" s="6">
        <v>14.17</v>
      </c>
      <c r="M2800" s="31" t="str">
        <f t="shared" si="43"/>
        <v>Small</v>
      </c>
    </row>
    <row r="2801" spans="8:13" ht="15.75" customHeight="1">
      <c r="H2801" s="37">
        <v>43185</v>
      </c>
      <c r="I2801" s="6" t="s">
        <v>171</v>
      </c>
      <c r="J2801" s="6" t="s">
        <v>213</v>
      </c>
      <c r="K2801" s="6">
        <v>5</v>
      </c>
      <c r="L2801" s="6">
        <v>80.64</v>
      </c>
      <c r="M2801" s="31" t="str">
        <f t="shared" si="43"/>
        <v>Small</v>
      </c>
    </row>
    <row r="2802" spans="8:13" ht="15.75" customHeight="1">
      <c r="H2802" s="37">
        <v>43205</v>
      </c>
      <c r="I2802" s="6" t="s">
        <v>141</v>
      </c>
      <c r="J2802" s="6" t="s">
        <v>185</v>
      </c>
      <c r="K2802" s="6">
        <v>3</v>
      </c>
      <c r="L2802" s="6">
        <v>30.24</v>
      </c>
      <c r="M2802" s="31" t="str">
        <f t="shared" si="43"/>
        <v>Small</v>
      </c>
    </row>
    <row r="2803" spans="8:13" ht="15.75" customHeight="1">
      <c r="H2803" s="37">
        <v>43313</v>
      </c>
      <c r="I2803" s="6" t="s">
        <v>158</v>
      </c>
      <c r="J2803" s="6" t="s">
        <v>239</v>
      </c>
      <c r="K2803" s="6">
        <v>1</v>
      </c>
      <c r="L2803" s="6">
        <v>11.86</v>
      </c>
      <c r="M2803" s="31" t="str">
        <f t="shared" si="43"/>
        <v>Small</v>
      </c>
    </row>
    <row r="2804" spans="8:13" ht="15.75" customHeight="1">
      <c r="H2804" s="37">
        <v>43437</v>
      </c>
      <c r="I2804" s="6" t="s">
        <v>141</v>
      </c>
      <c r="J2804" s="6" t="s">
        <v>227</v>
      </c>
      <c r="K2804" s="6">
        <v>2</v>
      </c>
      <c r="L2804" s="6">
        <v>23.54</v>
      </c>
      <c r="M2804" s="31" t="str">
        <f t="shared" si="43"/>
        <v>Small</v>
      </c>
    </row>
    <row r="2805" spans="8:13" ht="15.75" customHeight="1">
      <c r="H2805" s="37">
        <v>43437</v>
      </c>
      <c r="I2805" s="6" t="s">
        <v>168</v>
      </c>
      <c r="J2805" s="6" t="s">
        <v>180</v>
      </c>
      <c r="K2805" s="6">
        <v>4</v>
      </c>
      <c r="L2805" s="6">
        <v>67.72</v>
      </c>
      <c r="M2805" s="31" t="str">
        <f t="shared" si="43"/>
        <v>Small</v>
      </c>
    </row>
    <row r="2806" spans="8:13" ht="15.75" customHeight="1">
      <c r="H2806" s="37">
        <v>43459</v>
      </c>
      <c r="I2806" s="6" t="s">
        <v>158</v>
      </c>
      <c r="J2806" s="6" t="s">
        <v>156</v>
      </c>
      <c r="K2806" s="6">
        <v>2</v>
      </c>
      <c r="L2806" s="6">
        <v>39.86</v>
      </c>
      <c r="M2806" s="31" t="str">
        <f t="shared" si="43"/>
        <v>Small</v>
      </c>
    </row>
    <row r="2807" spans="8:13" ht="15.75" customHeight="1">
      <c r="H2807" s="37">
        <v>43252</v>
      </c>
      <c r="I2807" s="6" t="s">
        <v>163</v>
      </c>
      <c r="J2807" s="6" t="s">
        <v>240</v>
      </c>
      <c r="K2807" s="6">
        <v>1</v>
      </c>
      <c r="L2807" s="6">
        <v>19.46</v>
      </c>
      <c r="M2807" s="31" t="str">
        <f t="shared" si="43"/>
        <v>Small</v>
      </c>
    </row>
    <row r="2808" spans="8:13" ht="15.75" customHeight="1">
      <c r="H2808" s="37">
        <v>43405</v>
      </c>
      <c r="I2808" s="6" t="s">
        <v>163</v>
      </c>
      <c r="J2808" s="6" t="s">
        <v>234</v>
      </c>
      <c r="K2808" s="6">
        <v>2</v>
      </c>
      <c r="L2808" s="6">
        <v>39.76</v>
      </c>
      <c r="M2808" s="31" t="str">
        <f t="shared" si="43"/>
        <v>Small</v>
      </c>
    </row>
    <row r="2809" spans="8:13" ht="15.75" customHeight="1">
      <c r="H2809" s="37">
        <v>43152</v>
      </c>
      <c r="I2809" s="6" t="s">
        <v>190</v>
      </c>
      <c r="J2809" s="6" t="s">
        <v>197</v>
      </c>
      <c r="K2809" s="6">
        <v>1</v>
      </c>
      <c r="L2809" s="6">
        <v>11.31</v>
      </c>
      <c r="M2809" s="31" t="str">
        <f t="shared" si="43"/>
        <v>Small</v>
      </c>
    </row>
    <row r="2810" spans="8:13" ht="15.75" customHeight="1">
      <c r="H2810" s="37">
        <v>43392</v>
      </c>
      <c r="I2810" s="6" t="s">
        <v>158</v>
      </c>
      <c r="J2810" s="6" t="s">
        <v>156</v>
      </c>
      <c r="K2810" s="6">
        <v>1</v>
      </c>
      <c r="L2810" s="6">
        <v>14.08</v>
      </c>
      <c r="M2810" s="31" t="str">
        <f t="shared" si="43"/>
        <v>Small</v>
      </c>
    </row>
    <row r="2811" spans="8:13" ht="15.75" customHeight="1">
      <c r="H2811" s="37">
        <v>43406</v>
      </c>
      <c r="I2811" s="6" t="s">
        <v>160</v>
      </c>
      <c r="J2811" s="6" t="s">
        <v>185</v>
      </c>
      <c r="K2811" s="6">
        <v>1</v>
      </c>
      <c r="L2811" s="6">
        <v>11.29</v>
      </c>
      <c r="M2811" s="31" t="str">
        <f t="shared" si="43"/>
        <v>Small</v>
      </c>
    </row>
    <row r="2812" spans="8:13" ht="15.75" customHeight="1">
      <c r="H2812" s="37">
        <v>43122</v>
      </c>
      <c r="I2812" s="6" t="s">
        <v>201</v>
      </c>
      <c r="J2812" s="6" t="s">
        <v>197</v>
      </c>
      <c r="K2812" s="6">
        <v>2</v>
      </c>
      <c r="L2812" s="6">
        <v>39.119999999999997</v>
      </c>
      <c r="M2812" s="31" t="str">
        <f t="shared" si="43"/>
        <v>Small</v>
      </c>
    </row>
    <row r="2813" spans="8:13" ht="15.75" customHeight="1">
      <c r="H2813" s="37">
        <v>43214</v>
      </c>
      <c r="I2813" s="6" t="s">
        <v>141</v>
      </c>
      <c r="J2813" s="6" t="s">
        <v>184</v>
      </c>
      <c r="K2813" s="6">
        <v>2</v>
      </c>
      <c r="L2813" s="6">
        <v>21.76</v>
      </c>
      <c r="M2813" s="31" t="str">
        <f t="shared" si="43"/>
        <v>Small</v>
      </c>
    </row>
    <row r="2814" spans="8:13" ht="15.75" customHeight="1">
      <c r="H2814" s="37">
        <v>43145</v>
      </c>
      <c r="I2814" s="6" t="s">
        <v>155</v>
      </c>
      <c r="J2814" s="6" t="s">
        <v>226</v>
      </c>
      <c r="K2814" s="6">
        <v>3</v>
      </c>
      <c r="L2814" s="6">
        <v>59.61</v>
      </c>
      <c r="M2814" s="31" t="str">
        <f t="shared" si="43"/>
        <v>Small</v>
      </c>
    </row>
    <row r="2815" spans="8:13" ht="15.75" customHeight="1">
      <c r="H2815" s="37">
        <v>43175</v>
      </c>
      <c r="I2815" s="6" t="s">
        <v>155</v>
      </c>
      <c r="J2815" s="6" t="s">
        <v>180</v>
      </c>
      <c r="K2815" s="6">
        <v>64</v>
      </c>
      <c r="L2815" s="6">
        <v>547.52</v>
      </c>
      <c r="M2815" s="31" t="str">
        <f t="shared" si="43"/>
        <v>Large</v>
      </c>
    </row>
    <row r="2816" spans="8:13" ht="15.75" customHeight="1">
      <c r="H2816" s="37">
        <v>43420</v>
      </c>
      <c r="I2816" s="6" t="s">
        <v>175</v>
      </c>
      <c r="J2816" s="6" t="s">
        <v>164</v>
      </c>
      <c r="K2816" s="6">
        <v>1</v>
      </c>
      <c r="L2816" s="6">
        <v>15.12</v>
      </c>
      <c r="M2816" s="31" t="str">
        <f t="shared" si="43"/>
        <v>Small</v>
      </c>
    </row>
    <row r="2817" spans="8:13" ht="15.75" customHeight="1">
      <c r="H2817" s="37">
        <v>43257</v>
      </c>
      <c r="I2817" s="6" t="s">
        <v>127</v>
      </c>
      <c r="J2817" s="6" t="s">
        <v>213</v>
      </c>
      <c r="K2817" s="6">
        <v>2</v>
      </c>
      <c r="L2817" s="6">
        <v>32.1</v>
      </c>
      <c r="M2817" s="31" t="str">
        <f t="shared" si="43"/>
        <v>Small</v>
      </c>
    </row>
    <row r="2818" spans="8:13" ht="15.75" customHeight="1">
      <c r="H2818" s="37">
        <v>43429</v>
      </c>
      <c r="I2818" s="6" t="s">
        <v>175</v>
      </c>
      <c r="J2818" s="6" t="s">
        <v>237</v>
      </c>
      <c r="K2818" s="6">
        <v>1</v>
      </c>
      <c r="L2818" s="6">
        <v>12.88</v>
      </c>
      <c r="M2818" s="31" t="str">
        <f t="shared" si="43"/>
        <v>Small</v>
      </c>
    </row>
    <row r="2819" spans="8:13" ht="15.75" customHeight="1">
      <c r="H2819" s="37">
        <v>43157</v>
      </c>
      <c r="I2819" s="6" t="s">
        <v>160</v>
      </c>
      <c r="J2819" s="6" t="s">
        <v>209</v>
      </c>
      <c r="K2819" s="6">
        <v>1</v>
      </c>
      <c r="L2819" s="6">
        <v>19.32</v>
      </c>
      <c r="M2819" s="31" t="str">
        <f t="shared" si="43"/>
        <v>Small</v>
      </c>
    </row>
    <row r="2820" spans="8:13" ht="15.75" customHeight="1">
      <c r="H2820" s="37">
        <v>43329</v>
      </c>
      <c r="I2820" s="6" t="s">
        <v>224</v>
      </c>
      <c r="J2820" s="6" t="s">
        <v>185</v>
      </c>
      <c r="K2820" s="6">
        <v>1</v>
      </c>
      <c r="L2820" s="6">
        <v>13.37</v>
      </c>
      <c r="M2820" s="31" t="str">
        <f t="shared" si="43"/>
        <v>Small</v>
      </c>
    </row>
    <row r="2821" spans="8:13" ht="15.75" customHeight="1">
      <c r="H2821" s="37">
        <v>43165</v>
      </c>
      <c r="I2821" s="6" t="s">
        <v>175</v>
      </c>
      <c r="J2821" s="6" t="s">
        <v>192</v>
      </c>
      <c r="K2821" s="6">
        <v>2</v>
      </c>
      <c r="L2821" s="6">
        <v>31.46</v>
      </c>
      <c r="M2821" s="31" t="str">
        <f t="shared" si="43"/>
        <v>Small</v>
      </c>
    </row>
    <row r="2822" spans="8:13" ht="15.75" customHeight="1">
      <c r="H2822" s="37">
        <v>43417</v>
      </c>
      <c r="I2822" s="6" t="s">
        <v>163</v>
      </c>
      <c r="J2822" s="6" t="s">
        <v>194</v>
      </c>
      <c r="K2822" s="6">
        <v>60</v>
      </c>
      <c r="L2822" s="6">
        <v>399.82</v>
      </c>
      <c r="M2822" s="31" t="str">
        <f t="shared" si="43"/>
        <v>Large</v>
      </c>
    </row>
    <row r="2823" spans="8:13" ht="15.75" customHeight="1">
      <c r="H2823" s="37">
        <v>43195</v>
      </c>
      <c r="I2823" s="6" t="s">
        <v>158</v>
      </c>
      <c r="J2823" s="6" t="s">
        <v>210</v>
      </c>
      <c r="K2823" s="6">
        <v>1</v>
      </c>
      <c r="L2823" s="6">
        <v>10.36</v>
      </c>
      <c r="M2823" s="31" t="str">
        <f t="shared" si="43"/>
        <v>Small</v>
      </c>
    </row>
    <row r="2824" spans="8:13" ht="15.75" customHeight="1">
      <c r="H2824" s="37">
        <v>43416</v>
      </c>
      <c r="I2824" s="6" t="s">
        <v>224</v>
      </c>
      <c r="J2824" s="6" t="s">
        <v>217</v>
      </c>
      <c r="K2824" s="6">
        <v>1</v>
      </c>
      <c r="L2824" s="6">
        <v>12.18</v>
      </c>
      <c r="M2824" s="31" t="str">
        <f t="shared" ref="M2824:M2887" si="44">IF(L2824&gt;250,"Large","Small")</f>
        <v>Small</v>
      </c>
    </row>
    <row r="2825" spans="8:13" ht="15.75" customHeight="1">
      <c r="H2825" s="37">
        <v>43320</v>
      </c>
      <c r="I2825" s="6" t="s">
        <v>141</v>
      </c>
      <c r="J2825" s="6" t="s">
        <v>211</v>
      </c>
      <c r="K2825" s="6">
        <v>2</v>
      </c>
      <c r="L2825" s="6">
        <v>27.74</v>
      </c>
      <c r="M2825" s="31" t="str">
        <f t="shared" si="44"/>
        <v>Small</v>
      </c>
    </row>
    <row r="2826" spans="8:13" ht="15.75" customHeight="1">
      <c r="H2826" s="37">
        <v>43421</v>
      </c>
      <c r="I2826" s="6" t="s">
        <v>160</v>
      </c>
      <c r="J2826" s="6" t="s">
        <v>174</v>
      </c>
      <c r="K2826" s="6">
        <v>2</v>
      </c>
      <c r="L2826" s="6">
        <v>24.4</v>
      </c>
      <c r="M2826" s="31" t="str">
        <f t="shared" si="44"/>
        <v>Small</v>
      </c>
    </row>
    <row r="2827" spans="8:13" ht="15.75" customHeight="1">
      <c r="H2827" s="37">
        <v>43464</v>
      </c>
      <c r="I2827" s="6" t="s">
        <v>163</v>
      </c>
      <c r="J2827" s="6" t="s">
        <v>156</v>
      </c>
      <c r="K2827" s="6">
        <v>6</v>
      </c>
      <c r="L2827" s="6">
        <v>109.3</v>
      </c>
      <c r="M2827" s="31" t="str">
        <f t="shared" si="44"/>
        <v>Small</v>
      </c>
    </row>
    <row r="2828" spans="8:13" ht="15.75" customHeight="1">
      <c r="H2828" s="37">
        <v>43384</v>
      </c>
      <c r="I2828" s="6" t="s">
        <v>158</v>
      </c>
      <c r="J2828" s="6" t="s">
        <v>181</v>
      </c>
      <c r="K2828" s="6">
        <v>1</v>
      </c>
      <c r="L2828" s="6">
        <v>10.18</v>
      </c>
      <c r="M2828" s="31" t="str">
        <f t="shared" si="44"/>
        <v>Small</v>
      </c>
    </row>
    <row r="2829" spans="8:13" ht="15.75" customHeight="1">
      <c r="H2829" s="37">
        <v>43410</v>
      </c>
      <c r="I2829" s="6" t="s">
        <v>198</v>
      </c>
      <c r="J2829" s="6" t="s">
        <v>188</v>
      </c>
      <c r="K2829" s="6">
        <v>1</v>
      </c>
      <c r="L2829" s="6">
        <v>13.56</v>
      </c>
      <c r="M2829" s="31" t="str">
        <f t="shared" si="44"/>
        <v>Small</v>
      </c>
    </row>
    <row r="2830" spans="8:13" ht="15.75" customHeight="1">
      <c r="H2830" s="37">
        <v>43134</v>
      </c>
      <c r="I2830" s="6" t="s">
        <v>158</v>
      </c>
      <c r="J2830" s="6" t="s">
        <v>156</v>
      </c>
      <c r="K2830" s="6">
        <v>1</v>
      </c>
      <c r="L2830" s="6">
        <v>11.32</v>
      </c>
      <c r="M2830" s="31" t="str">
        <f t="shared" si="44"/>
        <v>Small</v>
      </c>
    </row>
    <row r="2831" spans="8:13" ht="15.75" customHeight="1">
      <c r="H2831" s="37">
        <v>43249</v>
      </c>
      <c r="I2831" s="6" t="s">
        <v>158</v>
      </c>
      <c r="J2831" s="6" t="s">
        <v>170</v>
      </c>
      <c r="K2831" s="6">
        <v>2</v>
      </c>
      <c r="L2831" s="6">
        <v>26.4</v>
      </c>
      <c r="M2831" s="31" t="str">
        <f t="shared" si="44"/>
        <v>Small</v>
      </c>
    </row>
    <row r="2832" spans="8:13" ht="15.75" customHeight="1">
      <c r="H2832" s="37">
        <v>43323</v>
      </c>
      <c r="I2832" s="6" t="s">
        <v>224</v>
      </c>
      <c r="J2832" s="6" t="s">
        <v>222</v>
      </c>
      <c r="K2832" s="6">
        <v>2</v>
      </c>
      <c r="L2832" s="6">
        <v>24.02</v>
      </c>
      <c r="M2832" s="31" t="str">
        <f t="shared" si="44"/>
        <v>Small</v>
      </c>
    </row>
    <row r="2833" spans="8:13" ht="15.75" customHeight="1">
      <c r="H2833" s="37">
        <v>43425</v>
      </c>
      <c r="I2833" s="6" t="s">
        <v>168</v>
      </c>
      <c r="J2833" s="6" t="s">
        <v>164</v>
      </c>
      <c r="K2833" s="6">
        <v>1</v>
      </c>
      <c r="L2833" s="6">
        <v>18.63</v>
      </c>
      <c r="M2833" s="31" t="str">
        <f t="shared" si="44"/>
        <v>Small</v>
      </c>
    </row>
    <row r="2834" spans="8:13" ht="15.75" customHeight="1">
      <c r="H2834" s="37">
        <v>43430</v>
      </c>
      <c r="I2834" s="6" t="s">
        <v>141</v>
      </c>
      <c r="J2834" s="6" t="s">
        <v>164</v>
      </c>
      <c r="K2834" s="6">
        <v>1</v>
      </c>
      <c r="L2834" s="6">
        <v>19.760000000000002</v>
      </c>
      <c r="M2834" s="31" t="str">
        <f t="shared" si="44"/>
        <v>Small</v>
      </c>
    </row>
    <row r="2835" spans="8:13" ht="15.75" customHeight="1">
      <c r="H2835" s="37">
        <v>43271</v>
      </c>
      <c r="I2835" s="6" t="s">
        <v>138</v>
      </c>
      <c r="J2835" s="6" t="s">
        <v>205</v>
      </c>
      <c r="K2835" s="6">
        <v>1</v>
      </c>
      <c r="L2835" s="6">
        <v>10.37</v>
      </c>
      <c r="M2835" s="31" t="str">
        <f t="shared" si="44"/>
        <v>Small</v>
      </c>
    </row>
    <row r="2836" spans="8:13" ht="15.75" customHeight="1">
      <c r="H2836" s="37">
        <v>43228</v>
      </c>
      <c r="I2836" s="6" t="s">
        <v>158</v>
      </c>
      <c r="J2836" s="6" t="s">
        <v>156</v>
      </c>
      <c r="K2836" s="6">
        <v>1</v>
      </c>
      <c r="L2836" s="6">
        <v>19.86</v>
      </c>
      <c r="M2836" s="31" t="str">
        <f t="shared" si="44"/>
        <v>Small</v>
      </c>
    </row>
    <row r="2837" spans="8:13" ht="15.75" customHeight="1">
      <c r="H2837" s="37">
        <v>43333</v>
      </c>
      <c r="I2837" s="6" t="s">
        <v>177</v>
      </c>
      <c r="J2837" s="6" t="s">
        <v>156</v>
      </c>
      <c r="K2837" s="6">
        <v>1</v>
      </c>
      <c r="L2837" s="6">
        <v>10.32</v>
      </c>
      <c r="M2837" s="31" t="str">
        <f t="shared" si="44"/>
        <v>Small</v>
      </c>
    </row>
    <row r="2838" spans="8:13" ht="15.75" customHeight="1">
      <c r="H2838" s="37">
        <v>43148</v>
      </c>
      <c r="I2838" s="6" t="s">
        <v>198</v>
      </c>
      <c r="J2838" s="6" t="s">
        <v>210</v>
      </c>
      <c r="K2838" s="6">
        <v>2</v>
      </c>
      <c r="L2838" s="6">
        <v>38.06</v>
      </c>
      <c r="M2838" s="31" t="str">
        <f t="shared" si="44"/>
        <v>Small</v>
      </c>
    </row>
    <row r="2839" spans="8:13" ht="15.75" customHeight="1">
      <c r="H2839" s="37">
        <v>43234</v>
      </c>
      <c r="I2839" s="6" t="s">
        <v>158</v>
      </c>
      <c r="J2839" s="6" t="s">
        <v>185</v>
      </c>
      <c r="K2839" s="6">
        <v>5</v>
      </c>
      <c r="L2839" s="6">
        <v>84.45</v>
      </c>
      <c r="M2839" s="31" t="str">
        <f t="shared" si="44"/>
        <v>Small</v>
      </c>
    </row>
    <row r="2840" spans="8:13" ht="15.75" customHeight="1">
      <c r="H2840" s="37">
        <v>43401</v>
      </c>
      <c r="I2840" s="6" t="s">
        <v>193</v>
      </c>
      <c r="J2840" s="6" t="s">
        <v>211</v>
      </c>
      <c r="K2840" s="6">
        <v>2</v>
      </c>
      <c r="L2840" s="6">
        <v>26.88</v>
      </c>
      <c r="M2840" s="31" t="str">
        <f t="shared" si="44"/>
        <v>Small</v>
      </c>
    </row>
    <row r="2841" spans="8:13" ht="15.75" customHeight="1">
      <c r="H2841" s="37">
        <v>43456</v>
      </c>
      <c r="I2841" s="6" t="s">
        <v>158</v>
      </c>
      <c r="J2841" s="6" t="s">
        <v>156</v>
      </c>
      <c r="K2841" s="6">
        <v>4</v>
      </c>
      <c r="L2841" s="6">
        <v>58.52</v>
      </c>
      <c r="M2841" s="31" t="str">
        <f t="shared" si="44"/>
        <v>Small</v>
      </c>
    </row>
    <row r="2842" spans="8:13" ht="15.75" customHeight="1">
      <c r="H2842" s="37">
        <v>43197</v>
      </c>
      <c r="I2842" s="6" t="s">
        <v>168</v>
      </c>
      <c r="J2842" s="6" t="s">
        <v>187</v>
      </c>
      <c r="K2842" s="6">
        <v>1</v>
      </c>
      <c r="L2842" s="6">
        <v>10.81</v>
      </c>
      <c r="M2842" s="31" t="str">
        <f t="shared" si="44"/>
        <v>Small</v>
      </c>
    </row>
    <row r="2843" spans="8:13" ht="15.75" customHeight="1">
      <c r="H2843" s="37">
        <v>43463</v>
      </c>
      <c r="I2843" s="6" t="s">
        <v>141</v>
      </c>
      <c r="J2843" s="6" t="s">
        <v>239</v>
      </c>
      <c r="K2843" s="6">
        <v>38</v>
      </c>
      <c r="L2843" s="6">
        <v>456.06</v>
      </c>
      <c r="M2843" s="31" t="str">
        <f t="shared" si="44"/>
        <v>Large</v>
      </c>
    </row>
    <row r="2844" spans="8:13" ht="15.75" customHeight="1">
      <c r="H2844" s="37">
        <v>43433</v>
      </c>
      <c r="I2844" s="6" t="s">
        <v>168</v>
      </c>
      <c r="J2844" s="6" t="s">
        <v>203</v>
      </c>
      <c r="K2844" s="6">
        <v>1</v>
      </c>
      <c r="L2844" s="6">
        <v>11.33</v>
      </c>
      <c r="M2844" s="31" t="str">
        <f t="shared" si="44"/>
        <v>Small</v>
      </c>
    </row>
    <row r="2845" spans="8:13" ht="15.75" customHeight="1">
      <c r="H2845" s="37">
        <v>43228</v>
      </c>
      <c r="I2845" s="6" t="s">
        <v>168</v>
      </c>
      <c r="J2845" s="6" t="s">
        <v>185</v>
      </c>
      <c r="K2845" s="6">
        <v>2</v>
      </c>
      <c r="L2845" s="6">
        <v>35.200000000000003</v>
      </c>
      <c r="M2845" s="31" t="str">
        <f t="shared" si="44"/>
        <v>Small</v>
      </c>
    </row>
    <row r="2846" spans="8:13" ht="15.75" customHeight="1">
      <c r="H2846" s="37">
        <v>43122</v>
      </c>
      <c r="I2846" s="6" t="s">
        <v>175</v>
      </c>
      <c r="J2846" s="6" t="s">
        <v>192</v>
      </c>
      <c r="K2846" s="6">
        <v>3</v>
      </c>
      <c r="L2846" s="6">
        <v>37.020000000000003</v>
      </c>
      <c r="M2846" s="31" t="str">
        <f t="shared" si="44"/>
        <v>Small</v>
      </c>
    </row>
    <row r="2847" spans="8:13" ht="15.75" customHeight="1">
      <c r="H2847" s="37">
        <v>43302</v>
      </c>
      <c r="I2847" s="6" t="s">
        <v>165</v>
      </c>
      <c r="J2847" s="6" t="s">
        <v>196</v>
      </c>
      <c r="K2847" s="6">
        <v>1</v>
      </c>
      <c r="L2847" s="6">
        <v>16.66</v>
      </c>
      <c r="M2847" s="31" t="str">
        <f t="shared" si="44"/>
        <v>Small</v>
      </c>
    </row>
    <row r="2848" spans="8:13" ht="15.75" customHeight="1">
      <c r="H2848" s="37">
        <v>43229</v>
      </c>
      <c r="I2848" s="6" t="s">
        <v>168</v>
      </c>
      <c r="J2848" s="6" t="s">
        <v>180</v>
      </c>
      <c r="K2848" s="6">
        <v>2</v>
      </c>
      <c r="L2848" s="6">
        <v>24.22</v>
      </c>
      <c r="M2848" s="31" t="str">
        <f t="shared" si="44"/>
        <v>Small</v>
      </c>
    </row>
    <row r="2849" spans="8:13" ht="15.75" customHeight="1">
      <c r="H2849" s="37">
        <v>43431</v>
      </c>
      <c r="I2849" s="6" t="s">
        <v>158</v>
      </c>
      <c r="J2849" s="6" t="s">
        <v>219</v>
      </c>
      <c r="K2849" s="6">
        <v>4</v>
      </c>
      <c r="L2849" s="6">
        <v>40.6</v>
      </c>
      <c r="M2849" s="31" t="str">
        <f t="shared" si="44"/>
        <v>Small</v>
      </c>
    </row>
    <row r="2850" spans="8:13" ht="15.75" customHeight="1">
      <c r="H2850" s="37">
        <v>43442</v>
      </c>
      <c r="I2850" s="6" t="s">
        <v>168</v>
      </c>
      <c r="J2850" s="6" t="s">
        <v>174</v>
      </c>
      <c r="K2850" s="6">
        <v>1</v>
      </c>
      <c r="L2850" s="6">
        <v>16.489999999999998</v>
      </c>
      <c r="M2850" s="31" t="str">
        <f t="shared" si="44"/>
        <v>Small</v>
      </c>
    </row>
    <row r="2851" spans="8:13" ht="15.75" customHeight="1">
      <c r="H2851" s="37">
        <v>43312</v>
      </c>
      <c r="I2851" s="6" t="s">
        <v>175</v>
      </c>
      <c r="J2851" s="6" t="s">
        <v>184</v>
      </c>
      <c r="K2851" s="6">
        <v>2</v>
      </c>
      <c r="L2851" s="6">
        <v>31.46</v>
      </c>
      <c r="M2851" s="31" t="str">
        <f t="shared" si="44"/>
        <v>Small</v>
      </c>
    </row>
    <row r="2852" spans="8:13" ht="15.75" customHeight="1">
      <c r="H2852" s="37">
        <v>43415</v>
      </c>
      <c r="I2852" s="6" t="s">
        <v>163</v>
      </c>
      <c r="J2852" s="6" t="s">
        <v>237</v>
      </c>
      <c r="K2852" s="6">
        <v>48</v>
      </c>
      <c r="L2852" s="6">
        <v>362.67</v>
      </c>
      <c r="M2852" s="31" t="str">
        <f t="shared" si="44"/>
        <v>Large</v>
      </c>
    </row>
    <row r="2853" spans="8:13" ht="15.75" customHeight="1">
      <c r="H2853" s="37">
        <v>43120</v>
      </c>
      <c r="I2853" s="6" t="s">
        <v>201</v>
      </c>
      <c r="J2853" s="6" t="s">
        <v>172</v>
      </c>
      <c r="K2853" s="6">
        <v>5</v>
      </c>
      <c r="L2853" s="6">
        <v>57.12</v>
      </c>
      <c r="M2853" s="31" t="str">
        <f t="shared" si="44"/>
        <v>Small</v>
      </c>
    </row>
    <row r="2854" spans="8:13" ht="15.75" customHeight="1">
      <c r="H2854" s="37">
        <v>43207</v>
      </c>
      <c r="I2854" s="6" t="s">
        <v>135</v>
      </c>
      <c r="J2854" s="6" t="s">
        <v>157</v>
      </c>
      <c r="K2854" s="6">
        <v>1</v>
      </c>
      <c r="L2854" s="6">
        <v>18.53</v>
      </c>
      <c r="M2854" s="31" t="str">
        <f t="shared" si="44"/>
        <v>Small</v>
      </c>
    </row>
    <row r="2855" spans="8:13" ht="15.75" customHeight="1">
      <c r="H2855" s="37">
        <v>43236</v>
      </c>
      <c r="I2855" s="6" t="s">
        <v>158</v>
      </c>
      <c r="J2855" s="6" t="s">
        <v>207</v>
      </c>
      <c r="K2855" s="6">
        <v>2</v>
      </c>
      <c r="L2855" s="6">
        <v>22.16</v>
      </c>
      <c r="M2855" s="31" t="str">
        <f t="shared" si="44"/>
        <v>Small</v>
      </c>
    </row>
    <row r="2856" spans="8:13" ht="15.75" customHeight="1">
      <c r="H2856" s="37">
        <v>43464</v>
      </c>
      <c r="I2856" s="6" t="s">
        <v>158</v>
      </c>
      <c r="J2856" s="6" t="s">
        <v>231</v>
      </c>
      <c r="K2856" s="6">
        <v>2</v>
      </c>
      <c r="L2856" s="6">
        <v>38.5</v>
      </c>
      <c r="M2856" s="31" t="str">
        <f t="shared" si="44"/>
        <v>Small</v>
      </c>
    </row>
    <row r="2857" spans="8:13" ht="15.75" customHeight="1">
      <c r="H2857" s="37">
        <v>43251</v>
      </c>
      <c r="I2857" s="6" t="s">
        <v>160</v>
      </c>
      <c r="J2857" s="6" t="s">
        <v>187</v>
      </c>
      <c r="K2857" s="6">
        <v>46</v>
      </c>
      <c r="L2857" s="6">
        <v>294.69</v>
      </c>
      <c r="M2857" s="31" t="str">
        <f t="shared" si="44"/>
        <v>Large</v>
      </c>
    </row>
    <row r="2858" spans="8:13" ht="15.75" customHeight="1">
      <c r="H2858" s="37">
        <v>43123</v>
      </c>
      <c r="I2858" s="6" t="s">
        <v>160</v>
      </c>
      <c r="J2858" s="6" t="s">
        <v>204</v>
      </c>
      <c r="K2858" s="6">
        <v>2</v>
      </c>
      <c r="L2858" s="6">
        <v>33.26</v>
      </c>
      <c r="M2858" s="31" t="str">
        <f t="shared" si="44"/>
        <v>Small</v>
      </c>
    </row>
    <row r="2859" spans="8:13" ht="15.75" customHeight="1">
      <c r="H2859" s="37">
        <v>43117</v>
      </c>
      <c r="I2859" s="6" t="s">
        <v>163</v>
      </c>
      <c r="J2859" s="6" t="s">
        <v>234</v>
      </c>
      <c r="K2859" s="6">
        <v>4</v>
      </c>
      <c r="L2859" s="6">
        <v>51.04</v>
      </c>
      <c r="M2859" s="31" t="str">
        <f t="shared" si="44"/>
        <v>Small</v>
      </c>
    </row>
    <row r="2860" spans="8:13" ht="15.75" customHeight="1">
      <c r="H2860" s="37">
        <v>43107</v>
      </c>
      <c r="I2860" s="6" t="s">
        <v>168</v>
      </c>
      <c r="J2860" s="6" t="s">
        <v>167</v>
      </c>
      <c r="K2860" s="6">
        <v>1</v>
      </c>
      <c r="L2860" s="6">
        <v>10.19</v>
      </c>
      <c r="M2860" s="31" t="str">
        <f t="shared" si="44"/>
        <v>Small</v>
      </c>
    </row>
    <row r="2861" spans="8:13" ht="15.75" customHeight="1">
      <c r="H2861" s="37">
        <v>43238</v>
      </c>
      <c r="I2861" s="6" t="s">
        <v>168</v>
      </c>
      <c r="J2861" s="6" t="s">
        <v>220</v>
      </c>
      <c r="K2861" s="6">
        <v>3</v>
      </c>
      <c r="L2861" s="6">
        <v>42.78</v>
      </c>
      <c r="M2861" s="31" t="str">
        <f t="shared" si="44"/>
        <v>Small</v>
      </c>
    </row>
    <row r="2862" spans="8:13" ht="15.75" customHeight="1">
      <c r="H2862" s="37">
        <v>43408</v>
      </c>
      <c r="I2862" s="6" t="s">
        <v>175</v>
      </c>
      <c r="J2862" s="6" t="s">
        <v>157</v>
      </c>
      <c r="K2862" s="6">
        <v>1</v>
      </c>
      <c r="L2862" s="6">
        <v>16.47</v>
      </c>
      <c r="M2862" s="31" t="str">
        <f t="shared" si="44"/>
        <v>Small</v>
      </c>
    </row>
    <row r="2863" spans="8:13" ht="15.75" customHeight="1">
      <c r="H2863" s="37">
        <v>43427</v>
      </c>
      <c r="I2863" s="6" t="s">
        <v>138</v>
      </c>
      <c r="J2863" s="6" t="s">
        <v>169</v>
      </c>
      <c r="K2863" s="6">
        <v>1</v>
      </c>
      <c r="L2863" s="6">
        <v>19.559999999999999</v>
      </c>
      <c r="M2863" s="31" t="str">
        <f t="shared" si="44"/>
        <v>Small</v>
      </c>
    </row>
    <row r="2864" spans="8:13" ht="15.75" customHeight="1">
      <c r="H2864" s="37">
        <v>43361</v>
      </c>
      <c r="I2864" s="6" t="s">
        <v>160</v>
      </c>
      <c r="J2864" s="6" t="s">
        <v>185</v>
      </c>
      <c r="K2864" s="6">
        <v>2</v>
      </c>
      <c r="L2864" s="6">
        <v>23</v>
      </c>
      <c r="M2864" s="31" t="str">
        <f t="shared" si="44"/>
        <v>Small</v>
      </c>
    </row>
    <row r="2865" spans="8:13" ht="15.75" customHeight="1">
      <c r="H2865" s="37">
        <v>43421</v>
      </c>
      <c r="I2865" s="6" t="s">
        <v>158</v>
      </c>
      <c r="J2865" s="6" t="s">
        <v>194</v>
      </c>
      <c r="K2865" s="6">
        <v>1</v>
      </c>
      <c r="L2865" s="6">
        <v>15.55</v>
      </c>
      <c r="M2865" s="31" t="str">
        <f t="shared" si="44"/>
        <v>Small</v>
      </c>
    </row>
    <row r="2866" spans="8:13" ht="15.75" customHeight="1">
      <c r="H2866" s="37">
        <v>43312</v>
      </c>
      <c r="I2866" s="6" t="s">
        <v>190</v>
      </c>
      <c r="J2866" s="6" t="s">
        <v>225</v>
      </c>
      <c r="K2866" s="6">
        <v>2</v>
      </c>
      <c r="L2866" s="6">
        <v>27.96</v>
      </c>
      <c r="M2866" s="31" t="str">
        <f t="shared" si="44"/>
        <v>Small</v>
      </c>
    </row>
    <row r="2867" spans="8:13" ht="15.75" customHeight="1">
      <c r="H2867" s="37">
        <v>43293</v>
      </c>
      <c r="I2867" s="6" t="s">
        <v>171</v>
      </c>
      <c r="J2867" s="6" t="s">
        <v>234</v>
      </c>
      <c r="K2867" s="6">
        <v>3</v>
      </c>
      <c r="L2867" s="6">
        <v>51.75</v>
      </c>
      <c r="M2867" s="31" t="str">
        <f t="shared" si="44"/>
        <v>Small</v>
      </c>
    </row>
    <row r="2868" spans="8:13" ht="15.75" customHeight="1">
      <c r="H2868" s="37">
        <v>43424</v>
      </c>
      <c r="I2868" s="6" t="s">
        <v>190</v>
      </c>
      <c r="J2868" s="6" t="s">
        <v>156</v>
      </c>
      <c r="K2868" s="6">
        <v>2</v>
      </c>
      <c r="L2868" s="6">
        <v>38.24</v>
      </c>
      <c r="M2868" s="31" t="str">
        <f t="shared" si="44"/>
        <v>Small</v>
      </c>
    </row>
    <row r="2869" spans="8:13" ht="15.75" customHeight="1">
      <c r="H2869" s="37">
        <v>43359</v>
      </c>
      <c r="I2869" s="6" t="s">
        <v>141</v>
      </c>
      <c r="J2869" s="6" t="s">
        <v>185</v>
      </c>
      <c r="K2869" s="6">
        <v>1</v>
      </c>
      <c r="L2869" s="6">
        <v>19.989999999999998</v>
      </c>
      <c r="M2869" s="31" t="str">
        <f t="shared" si="44"/>
        <v>Small</v>
      </c>
    </row>
    <row r="2870" spans="8:13" ht="15.75" customHeight="1">
      <c r="H2870" s="37">
        <v>43289</v>
      </c>
      <c r="I2870" s="6" t="s">
        <v>163</v>
      </c>
      <c r="J2870" s="6" t="s">
        <v>187</v>
      </c>
      <c r="K2870" s="6">
        <v>72</v>
      </c>
      <c r="L2870" s="6">
        <v>734.03</v>
      </c>
      <c r="M2870" s="31" t="str">
        <f t="shared" si="44"/>
        <v>Large</v>
      </c>
    </row>
    <row r="2871" spans="8:13" ht="15.75" customHeight="1">
      <c r="H2871" s="37">
        <v>43314</v>
      </c>
      <c r="I2871" s="6" t="s">
        <v>168</v>
      </c>
      <c r="J2871" s="6" t="s">
        <v>174</v>
      </c>
      <c r="K2871" s="6">
        <v>4</v>
      </c>
      <c r="L2871" s="6">
        <v>52.68</v>
      </c>
      <c r="M2871" s="31" t="str">
        <f t="shared" si="44"/>
        <v>Small</v>
      </c>
    </row>
    <row r="2872" spans="8:13" ht="15.75" customHeight="1">
      <c r="H2872" s="37">
        <v>43262</v>
      </c>
      <c r="I2872" s="6" t="s">
        <v>168</v>
      </c>
      <c r="J2872" s="6" t="s">
        <v>169</v>
      </c>
      <c r="K2872" s="6">
        <v>6</v>
      </c>
      <c r="L2872" s="6">
        <v>67.78</v>
      </c>
      <c r="M2872" s="31" t="str">
        <f t="shared" si="44"/>
        <v>Small</v>
      </c>
    </row>
    <row r="2873" spans="8:13" ht="15.75" customHeight="1">
      <c r="H2873" s="37">
        <v>43409</v>
      </c>
      <c r="I2873" s="6" t="s">
        <v>163</v>
      </c>
      <c r="J2873" s="6" t="s">
        <v>181</v>
      </c>
      <c r="K2873" s="6">
        <v>2</v>
      </c>
      <c r="L2873" s="6">
        <v>27.18</v>
      </c>
      <c r="M2873" s="31" t="str">
        <f t="shared" si="44"/>
        <v>Small</v>
      </c>
    </row>
    <row r="2874" spans="8:13" ht="15.75" customHeight="1">
      <c r="H2874" s="37">
        <v>43255</v>
      </c>
      <c r="I2874" s="6" t="s">
        <v>158</v>
      </c>
      <c r="J2874" s="6" t="s">
        <v>184</v>
      </c>
      <c r="K2874" s="6">
        <v>1</v>
      </c>
      <c r="L2874" s="6">
        <v>13.51</v>
      </c>
      <c r="M2874" s="31" t="str">
        <f t="shared" si="44"/>
        <v>Small</v>
      </c>
    </row>
    <row r="2875" spans="8:13" ht="15.75" customHeight="1">
      <c r="H2875" s="37">
        <v>43295</v>
      </c>
      <c r="I2875" s="6" t="s">
        <v>141</v>
      </c>
      <c r="J2875" s="6" t="s">
        <v>170</v>
      </c>
      <c r="K2875" s="6">
        <v>1</v>
      </c>
      <c r="L2875" s="6">
        <v>16.5</v>
      </c>
      <c r="M2875" s="31" t="str">
        <f t="shared" si="44"/>
        <v>Small</v>
      </c>
    </row>
    <row r="2876" spans="8:13" ht="15.75" customHeight="1">
      <c r="H2876" s="37">
        <v>43219</v>
      </c>
      <c r="I2876" s="6" t="s">
        <v>198</v>
      </c>
      <c r="J2876" s="6" t="s">
        <v>228</v>
      </c>
      <c r="K2876" s="6">
        <v>2</v>
      </c>
      <c r="L2876" s="6">
        <v>39.840000000000003</v>
      </c>
      <c r="M2876" s="31" t="str">
        <f t="shared" si="44"/>
        <v>Small</v>
      </c>
    </row>
    <row r="2877" spans="8:13" ht="15.75" customHeight="1">
      <c r="H2877" s="37">
        <v>43410</v>
      </c>
      <c r="I2877" s="6" t="s">
        <v>160</v>
      </c>
      <c r="J2877" s="6" t="s">
        <v>156</v>
      </c>
      <c r="K2877" s="6">
        <v>1</v>
      </c>
      <c r="L2877" s="6">
        <v>16.690000000000001</v>
      </c>
      <c r="M2877" s="31" t="str">
        <f t="shared" si="44"/>
        <v>Small</v>
      </c>
    </row>
    <row r="2878" spans="8:13" ht="15.75" customHeight="1">
      <c r="H2878" s="37">
        <v>43319</v>
      </c>
      <c r="I2878" s="6" t="s">
        <v>160</v>
      </c>
      <c r="J2878" s="6" t="s">
        <v>167</v>
      </c>
      <c r="K2878" s="6">
        <v>2</v>
      </c>
      <c r="L2878" s="6">
        <v>25.14</v>
      </c>
      <c r="M2878" s="31" t="str">
        <f t="shared" si="44"/>
        <v>Small</v>
      </c>
    </row>
    <row r="2879" spans="8:13" ht="15.75" customHeight="1">
      <c r="H2879" s="37">
        <v>43198</v>
      </c>
      <c r="I2879" s="6" t="s">
        <v>175</v>
      </c>
      <c r="J2879" s="6" t="s">
        <v>185</v>
      </c>
      <c r="K2879" s="6">
        <v>2</v>
      </c>
      <c r="L2879" s="6">
        <v>34.54</v>
      </c>
      <c r="M2879" s="31" t="str">
        <f t="shared" si="44"/>
        <v>Small</v>
      </c>
    </row>
    <row r="2880" spans="8:13" ht="15.75" customHeight="1">
      <c r="H2880" s="37">
        <v>43171</v>
      </c>
      <c r="I2880" s="6" t="s">
        <v>163</v>
      </c>
      <c r="J2880" s="6" t="s">
        <v>156</v>
      </c>
      <c r="K2880" s="6">
        <v>2</v>
      </c>
      <c r="L2880" s="6">
        <v>31.42</v>
      </c>
      <c r="M2880" s="31" t="str">
        <f t="shared" si="44"/>
        <v>Small</v>
      </c>
    </row>
    <row r="2881" spans="8:13" ht="15.75" customHeight="1">
      <c r="H2881" s="37">
        <v>43233</v>
      </c>
      <c r="I2881" s="6" t="s">
        <v>198</v>
      </c>
      <c r="J2881" s="6" t="s">
        <v>206</v>
      </c>
      <c r="K2881" s="6">
        <v>2</v>
      </c>
      <c r="L2881" s="6">
        <v>29.3</v>
      </c>
      <c r="M2881" s="31" t="str">
        <f t="shared" si="44"/>
        <v>Small</v>
      </c>
    </row>
    <row r="2882" spans="8:13" ht="15.75" customHeight="1">
      <c r="H2882" s="37">
        <v>43349</v>
      </c>
      <c r="I2882" s="6" t="s">
        <v>168</v>
      </c>
      <c r="J2882" s="6" t="s">
        <v>209</v>
      </c>
      <c r="K2882" s="6">
        <v>2</v>
      </c>
      <c r="L2882" s="6">
        <v>25.68</v>
      </c>
      <c r="M2882" s="31" t="str">
        <f t="shared" si="44"/>
        <v>Small</v>
      </c>
    </row>
    <row r="2883" spans="8:13" ht="15.75" customHeight="1">
      <c r="H2883" s="37">
        <v>43309</v>
      </c>
      <c r="I2883" s="6" t="s">
        <v>168</v>
      </c>
      <c r="J2883" s="6" t="s">
        <v>173</v>
      </c>
      <c r="K2883" s="6">
        <v>1</v>
      </c>
      <c r="L2883" s="6">
        <v>19.190000000000001</v>
      </c>
      <c r="M2883" s="31" t="str">
        <f t="shared" si="44"/>
        <v>Small</v>
      </c>
    </row>
    <row r="2884" spans="8:13" ht="15.75" customHeight="1">
      <c r="H2884" s="37">
        <v>43437</v>
      </c>
      <c r="I2884" s="6" t="s">
        <v>158</v>
      </c>
      <c r="J2884" s="6" t="s">
        <v>156</v>
      </c>
      <c r="K2884" s="6">
        <v>2</v>
      </c>
      <c r="L2884" s="6">
        <v>29.82</v>
      </c>
      <c r="M2884" s="31" t="str">
        <f t="shared" si="44"/>
        <v>Small</v>
      </c>
    </row>
    <row r="2885" spans="8:13" ht="15.75" customHeight="1">
      <c r="H2885" s="37">
        <v>43450</v>
      </c>
      <c r="I2885" s="6" t="s">
        <v>201</v>
      </c>
      <c r="J2885" s="6" t="s">
        <v>156</v>
      </c>
      <c r="K2885" s="6">
        <v>1</v>
      </c>
      <c r="L2885" s="6">
        <v>10.86</v>
      </c>
      <c r="M2885" s="31" t="str">
        <f t="shared" si="44"/>
        <v>Small</v>
      </c>
    </row>
    <row r="2886" spans="8:13" ht="15.75" customHeight="1">
      <c r="H2886" s="37">
        <v>43129</v>
      </c>
      <c r="I2886" s="6" t="s">
        <v>175</v>
      </c>
      <c r="J2886" s="6" t="s">
        <v>204</v>
      </c>
      <c r="K2886" s="6">
        <v>2</v>
      </c>
      <c r="L2886" s="6">
        <v>33.520000000000003</v>
      </c>
      <c r="M2886" s="31" t="str">
        <f t="shared" si="44"/>
        <v>Small</v>
      </c>
    </row>
    <row r="2887" spans="8:13" ht="15.75" customHeight="1">
      <c r="H2887" s="37">
        <v>43118</v>
      </c>
      <c r="I2887" s="6" t="s">
        <v>163</v>
      </c>
      <c r="J2887" s="6" t="s">
        <v>156</v>
      </c>
      <c r="K2887" s="6">
        <v>1</v>
      </c>
      <c r="L2887" s="6">
        <v>14.85</v>
      </c>
      <c r="M2887" s="31" t="str">
        <f t="shared" si="44"/>
        <v>Small</v>
      </c>
    </row>
    <row r="2888" spans="8:13" ht="15.75" customHeight="1">
      <c r="H2888" s="37">
        <v>43431</v>
      </c>
      <c r="I2888" s="6" t="s">
        <v>171</v>
      </c>
      <c r="J2888" s="6" t="s">
        <v>185</v>
      </c>
      <c r="K2888" s="6">
        <v>1</v>
      </c>
      <c r="L2888" s="6">
        <v>11.52</v>
      </c>
      <c r="M2888" s="31" t="str">
        <f t="shared" ref="M2888:M2951" si="45">IF(L2888&gt;250,"Large","Small")</f>
        <v>Small</v>
      </c>
    </row>
    <row r="2889" spans="8:13" ht="15.75" customHeight="1">
      <c r="H2889" s="37">
        <v>43266</v>
      </c>
      <c r="I2889" s="6" t="s">
        <v>163</v>
      </c>
      <c r="J2889" s="6" t="s">
        <v>156</v>
      </c>
      <c r="K2889" s="6">
        <v>6</v>
      </c>
      <c r="L2889" s="6">
        <v>86.94</v>
      </c>
      <c r="M2889" s="31" t="str">
        <f t="shared" si="45"/>
        <v>Small</v>
      </c>
    </row>
    <row r="2890" spans="8:13" ht="15.75" customHeight="1">
      <c r="H2890" s="37">
        <v>43311</v>
      </c>
      <c r="I2890" s="6" t="s">
        <v>168</v>
      </c>
      <c r="J2890" s="6" t="s">
        <v>169</v>
      </c>
      <c r="K2890" s="6">
        <v>1</v>
      </c>
      <c r="L2890" s="6">
        <v>15.66</v>
      </c>
      <c r="M2890" s="31" t="str">
        <f t="shared" si="45"/>
        <v>Small</v>
      </c>
    </row>
    <row r="2891" spans="8:13" ht="15.75" customHeight="1">
      <c r="H2891" s="37">
        <v>43200</v>
      </c>
      <c r="I2891" s="6" t="s">
        <v>224</v>
      </c>
      <c r="J2891" s="6" t="s">
        <v>180</v>
      </c>
      <c r="K2891" s="6">
        <v>3</v>
      </c>
      <c r="L2891" s="6">
        <v>45.03</v>
      </c>
      <c r="M2891" s="31" t="str">
        <f t="shared" si="45"/>
        <v>Small</v>
      </c>
    </row>
    <row r="2892" spans="8:13" ht="15.75" customHeight="1">
      <c r="H2892" s="37">
        <v>43464</v>
      </c>
      <c r="I2892" s="6" t="s">
        <v>168</v>
      </c>
      <c r="J2892" s="6" t="s">
        <v>184</v>
      </c>
      <c r="K2892" s="6">
        <v>4</v>
      </c>
      <c r="L2892" s="6">
        <v>60.8</v>
      </c>
      <c r="M2892" s="31" t="str">
        <f t="shared" si="45"/>
        <v>Small</v>
      </c>
    </row>
    <row r="2893" spans="8:13" ht="15.75" customHeight="1">
      <c r="H2893" s="37">
        <v>43251</v>
      </c>
      <c r="I2893" s="6" t="s">
        <v>158</v>
      </c>
      <c r="J2893" s="6" t="s">
        <v>185</v>
      </c>
      <c r="K2893" s="6">
        <v>1</v>
      </c>
      <c r="L2893" s="6">
        <v>13.09</v>
      </c>
      <c r="M2893" s="31" t="str">
        <f t="shared" si="45"/>
        <v>Small</v>
      </c>
    </row>
    <row r="2894" spans="8:13" ht="15.75" customHeight="1">
      <c r="H2894" s="37">
        <v>43168</v>
      </c>
      <c r="I2894" s="6" t="s">
        <v>160</v>
      </c>
      <c r="J2894" s="6" t="s">
        <v>191</v>
      </c>
      <c r="K2894" s="6">
        <v>2</v>
      </c>
      <c r="L2894" s="6">
        <v>21.82</v>
      </c>
      <c r="M2894" s="31" t="str">
        <f t="shared" si="45"/>
        <v>Small</v>
      </c>
    </row>
    <row r="2895" spans="8:13" ht="15.75" customHeight="1">
      <c r="H2895" s="37">
        <v>43209</v>
      </c>
      <c r="I2895" s="6" t="s">
        <v>171</v>
      </c>
      <c r="J2895" s="6" t="s">
        <v>184</v>
      </c>
      <c r="K2895" s="6">
        <v>2</v>
      </c>
      <c r="L2895" s="6">
        <v>31.48</v>
      </c>
      <c r="M2895" s="31" t="str">
        <f t="shared" si="45"/>
        <v>Small</v>
      </c>
    </row>
    <row r="2896" spans="8:13" ht="15.75" customHeight="1">
      <c r="H2896" s="37">
        <v>43438</v>
      </c>
      <c r="I2896" s="6" t="s">
        <v>155</v>
      </c>
      <c r="J2896" s="6" t="s">
        <v>173</v>
      </c>
      <c r="K2896" s="6">
        <v>2</v>
      </c>
      <c r="L2896" s="6">
        <v>30.56</v>
      </c>
      <c r="M2896" s="31" t="str">
        <f t="shared" si="45"/>
        <v>Small</v>
      </c>
    </row>
    <row r="2897" spans="8:13" ht="15.75" customHeight="1">
      <c r="H2897" s="37">
        <v>43462</v>
      </c>
      <c r="I2897" s="6" t="s">
        <v>141</v>
      </c>
      <c r="J2897" s="6" t="s">
        <v>237</v>
      </c>
      <c r="K2897" s="6">
        <v>2</v>
      </c>
      <c r="L2897" s="6">
        <v>36.86</v>
      </c>
      <c r="M2897" s="31" t="str">
        <f t="shared" si="45"/>
        <v>Small</v>
      </c>
    </row>
    <row r="2898" spans="8:13" ht="15.75" customHeight="1">
      <c r="H2898" s="37">
        <v>43285</v>
      </c>
      <c r="I2898" s="6" t="s">
        <v>168</v>
      </c>
      <c r="J2898" s="6" t="s">
        <v>156</v>
      </c>
      <c r="K2898" s="6">
        <v>3</v>
      </c>
      <c r="L2898" s="6">
        <v>56.82</v>
      </c>
      <c r="M2898" s="31" t="str">
        <f t="shared" si="45"/>
        <v>Small</v>
      </c>
    </row>
    <row r="2899" spans="8:13" ht="15.75" customHeight="1">
      <c r="H2899" s="37">
        <v>43423</v>
      </c>
      <c r="I2899" s="6" t="s">
        <v>175</v>
      </c>
      <c r="J2899" s="6" t="s">
        <v>236</v>
      </c>
      <c r="K2899" s="6">
        <v>1</v>
      </c>
      <c r="L2899" s="6">
        <v>17.96</v>
      </c>
      <c r="M2899" s="31" t="str">
        <f t="shared" si="45"/>
        <v>Small</v>
      </c>
    </row>
    <row r="2900" spans="8:13" ht="15.75" customHeight="1">
      <c r="H2900" s="37">
        <v>43264</v>
      </c>
      <c r="I2900" s="6" t="s">
        <v>158</v>
      </c>
      <c r="J2900" s="6" t="s">
        <v>192</v>
      </c>
      <c r="K2900" s="6">
        <v>2</v>
      </c>
      <c r="L2900" s="6">
        <v>32.1</v>
      </c>
      <c r="M2900" s="31" t="str">
        <f t="shared" si="45"/>
        <v>Small</v>
      </c>
    </row>
    <row r="2901" spans="8:13" ht="15.75" customHeight="1">
      <c r="H2901" s="37">
        <v>43403</v>
      </c>
      <c r="I2901" s="6" t="s">
        <v>135</v>
      </c>
      <c r="J2901" s="6" t="s">
        <v>231</v>
      </c>
      <c r="K2901" s="6">
        <v>2</v>
      </c>
      <c r="L2901" s="6">
        <v>34.68</v>
      </c>
      <c r="M2901" s="31" t="str">
        <f t="shared" si="45"/>
        <v>Small</v>
      </c>
    </row>
    <row r="2902" spans="8:13" ht="15.75" customHeight="1">
      <c r="H2902" s="37">
        <v>43237</v>
      </c>
      <c r="I2902" s="6" t="s">
        <v>158</v>
      </c>
      <c r="J2902" s="6" t="s">
        <v>187</v>
      </c>
      <c r="K2902" s="6">
        <v>3</v>
      </c>
      <c r="L2902" s="6">
        <v>39.51</v>
      </c>
      <c r="M2902" s="31" t="str">
        <f t="shared" si="45"/>
        <v>Small</v>
      </c>
    </row>
    <row r="2903" spans="8:13" ht="15.75" customHeight="1">
      <c r="H2903" s="37">
        <v>43114</v>
      </c>
      <c r="I2903" s="6" t="s">
        <v>158</v>
      </c>
      <c r="J2903" s="6" t="s">
        <v>180</v>
      </c>
      <c r="K2903" s="6">
        <v>2</v>
      </c>
      <c r="L2903" s="6">
        <v>31.92</v>
      </c>
      <c r="M2903" s="31" t="str">
        <f t="shared" si="45"/>
        <v>Small</v>
      </c>
    </row>
    <row r="2904" spans="8:13" ht="15.75" customHeight="1">
      <c r="H2904" s="37">
        <v>43356</v>
      </c>
      <c r="I2904" s="6" t="s">
        <v>198</v>
      </c>
      <c r="J2904" s="6" t="s">
        <v>156</v>
      </c>
      <c r="K2904" s="6">
        <v>43</v>
      </c>
      <c r="L2904" s="6">
        <v>316.67</v>
      </c>
      <c r="M2904" s="31" t="str">
        <f t="shared" si="45"/>
        <v>Large</v>
      </c>
    </row>
    <row r="2905" spans="8:13" ht="15.75" customHeight="1">
      <c r="H2905" s="37">
        <v>43425</v>
      </c>
      <c r="I2905" s="6" t="s">
        <v>175</v>
      </c>
      <c r="J2905" s="6" t="s">
        <v>156</v>
      </c>
      <c r="K2905" s="6">
        <v>2</v>
      </c>
      <c r="L2905" s="6">
        <v>33.82</v>
      </c>
      <c r="M2905" s="31" t="str">
        <f t="shared" si="45"/>
        <v>Small</v>
      </c>
    </row>
    <row r="2906" spans="8:13" ht="15.75" customHeight="1">
      <c r="H2906" s="37">
        <v>43115</v>
      </c>
      <c r="I2906" s="6" t="s">
        <v>158</v>
      </c>
      <c r="J2906" s="6" t="s">
        <v>156</v>
      </c>
      <c r="K2906" s="6">
        <v>2</v>
      </c>
      <c r="L2906" s="6">
        <v>26.54</v>
      </c>
      <c r="M2906" s="31" t="str">
        <f t="shared" si="45"/>
        <v>Small</v>
      </c>
    </row>
    <row r="2907" spans="8:13" ht="15.75" customHeight="1">
      <c r="H2907" s="37">
        <v>43112</v>
      </c>
      <c r="I2907" s="6" t="s">
        <v>175</v>
      </c>
      <c r="J2907" s="6" t="s">
        <v>205</v>
      </c>
      <c r="K2907" s="6">
        <v>1</v>
      </c>
      <c r="L2907" s="6">
        <v>19.22</v>
      </c>
      <c r="M2907" s="31" t="str">
        <f t="shared" si="45"/>
        <v>Small</v>
      </c>
    </row>
    <row r="2908" spans="8:13" ht="15.75" customHeight="1">
      <c r="H2908" s="37">
        <v>43381</v>
      </c>
      <c r="I2908" s="6" t="s">
        <v>216</v>
      </c>
      <c r="J2908" s="6" t="s">
        <v>180</v>
      </c>
      <c r="K2908" s="6">
        <v>2</v>
      </c>
      <c r="L2908" s="6">
        <v>37.32</v>
      </c>
      <c r="M2908" s="31" t="str">
        <f t="shared" si="45"/>
        <v>Small</v>
      </c>
    </row>
    <row r="2909" spans="8:13" ht="15.75" customHeight="1">
      <c r="H2909" s="37">
        <v>43317</v>
      </c>
      <c r="I2909" s="6" t="s">
        <v>216</v>
      </c>
      <c r="J2909" s="6" t="s">
        <v>172</v>
      </c>
      <c r="K2909" s="6">
        <v>4</v>
      </c>
      <c r="L2909" s="6">
        <v>53.32</v>
      </c>
      <c r="M2909" s="31" t="str">
        <f t="shared" si="45"/>
        <v>Small</v>
      </c>
    </row>
    <row r="2910" spans="8:13" ht="15.75" customHeight="1">
      <c r="H2910" s="37">
        <v>43220</v>
      </c>
      <c r="I2910" s="6" t="s">
        <v>175</v>
      </c>
      <c r="J2910" s="6" t="s">
        <v>185</v>
      </c>
      <c r="K2910" s="6">
        <v>3</v>
      </c>
      <c r="L2910" s="6">
        <v>33.39</v>
      </c>
      <c r="M2910" s="31" t="str">
        <f t="shared" si="45"/>
        <v>Small</v>
      </c>
    </row>
    <row r="2911" spans="8:13" ht="15.75" customHeight="1">
      <c r="H2911" s="37">
        <v>43403</v>
      </c>
      <c r="I2911" s="6" t="s">
        <v>160</v>
      </c>
      <c r="J2911" s="6" t="s">
        <v>184</v>
      </c>
      <c r="K2911" s="6">
        <v>1</v>
      </c>
      <c r="L2911" s="6">
        <v>13.16</v>
      </c>
      <c r="M2911" s="31" t="str">
        <f t="shared" si="45"/>
        <v>Small</v>
      </c>
    </row>
    <row r="2912" spans="8:13" ht="15.75" customHeight="1">
      <c r="H2912" s="37">
        <v>43285</v>
      </c>
      <c r="I2912" s="6" t="s">
        <v>141</v>
      </c>
      <c r="J2912" s="6" t="s">
        <v>187</v>
      </c>
      <c r="K2912" s="6">
        <v>2</v>
      </c>
      <c r="L2912" s="6">
        <v>21.18</v>
      </c>
      <c r="M2912" s="31" t="str">
        <f t="shared" si="45"/>
        <v>Small</v>
      </c>
    </row>
    <row r="2913" spans="8:13" ht="15.75" customHeight="1">
      <c r="H2913" s="37">
        <v>43212</v>
      </c>
      <c r="I2913" s="6" t="s">
        <v>160</v>
      </c>
      <c r="J2913" s="6" t="s">
        <v>241</v>
      </c>
      <c r="K2913" s="6">
        <v>36</v>
      </c>
      <c r="L2913" s="6">
        <v>243.83</v>
      </c>
      <c r="M2913" s="31" t="str">
        <f t="shared" si="45"/>
        <v>Small</v>
      </c>
    </row>
    <row r="2914" spans="8:13" ht="15.75" customHeight="1">
      <c r="H2914" s="37">
        <v>43224</v>
      </c>
      <c r="I2914" s="6" t="s">
        <v>163</v>
      </c>
      <c r="J2914" s="6" t="s">
        <v>156</v>
      </c>
      <c r="K2914" s="6">
        <v>2</v>
      </c>
      <c r="L2914" s="6">
        <v>31.04</v>
      </c>
      <c r="M2914" s="31" t="str">
        <f t="shared" si="45"/>
        <v>Small</v>
      </c>
    </row>
    <row r="2915" spans="8:13" ht="15.75" customHeight="1">
      <c r="H2915" s="37">
        <v>43300</v>
      </c>
      <c r="I2915" s="6" t="s">
        <v>158</v>
      </c>
      <c r="J2915" s="6" t="s">
        <v>203</v>
      </c>
      <c r="K2915" s="6">
        <v>1</v>
      </c>
      <c r="L2915" s="6">
        <v>17.2</v>
      </c>
      <c r="M2915" s="31" t="str">
        <f t="shared" si="45"/>
        <v>Small</v>
      </c>
    </row>
    <row r="2916" spans="8:13" ht="15.75" customHeight="1">
      <c r="H2916" s="37">
        <v>43322</v>
      </c>
      <c r="I2916" s="6" t="s">
        <v>158</v>
      </c>
      <c r="J2916" s="6" t="s">
        <v>156</v>
      </c>
      <c r="K2916" s="6">
        <v>2</v>
      </c>
      <c r="L2916" s="6">
        <v>22.9</v>
      </c>
      <c r="M2916" s="31" t="str">
        <f t="shared" si="45"/>
        <v>Small</v>
      </c>
    </row>
    <row r="2917" spans="8:13" ht="15.75" customHeight="1">
      <c r="H2917" s="37">
        <v>43425</v>
      </c>
      <c r="I2917" s="6" t="s">
        <v>200</v>
      </c>
      <c r="J2917" s="6" t="s">
        <v>156</v>
      </c>
      <c r="K2917" s="6">
        <v>3</v>
      </c>
      <c r="L2917" s="6">
        <v>33.479999999999997</v>
      </c>
      <c r="M2917" s="31" t="str">
        <f t="shared" si="45"/>
        <v>Small</v>
      </c>
    </row>
    <row r="2918" spans="8:13" ht="15.75" customHeight="1">
      <c r="H2918" s="37">
        <v>43461</v>
      </c>
      <c r="I2918" s="6" t="s">
        <v>127</v>
      </c>
      <c r="J2918" s="6" t="s">
        <v>182</v>
      </c>
      <c r="K2918" s="6">
        <v>1</v>
      </c>
      <c r="L2918" s="6">
        <v>19.649999999999999</v>
      </c>
      <c r="M2918" s="31" t="str">
        <f t="shared" si="45"/>
        <v>Small</v>
      </c>
    </row>
    <row r="2919" spans="8:13" ht="15.75" customHeight="1">
      <c r="H2919" s="37">
        <v>43430</v>
      </c>
      <c r="I2919" s="6" t="s">
        <v>171</v>
      </c>
      <c r="J2919" s="6" t="s">
        <v>210</v>
      </c>
      <c r="K2919" s="6">
        <v>4</v>
      </c>
      <c r="L2919" s="6">
        <v>53.76</v>
      </c>
      <c r="M2919" s="31" t="str">
        <f t="shared" si="45"/>
        <v>Small</v>
      </c>
    </row>
    <row r="2920" spans="8:13" ht="15.75" customHeight="1">
      <c r="H2920" s="37">
        <v>43465</v>
      </c>
      <c r="I2920" s="6" t="s">
        <v>193</v>
      </c>
      <c r="J2920" s="6" t="s">
        <v>204</v>
      </c>
      <c r="K2920" s="6">
        <v>2</v>
      </c>
      <c r="L2920" s="6">
        <v>33.46</v>
      </c>
      <c r="M2920" s="31" t="str">
        <f t="shared" si="45"/>
        <v>Small</v>
      </c>
    </row>
    <row r="2921" spans="8:13" ht="15.75" customHeight="1">
      <c r="H2921" s="37">
        <v>43458</v>
      </c>
      <c r="I2921" s="6" t="s">
        <v>201</v>
      </c>
      <c r="J2921" s="6" t="s">
        <v>231</v>
      </c>
      <c r="K2921" s="6">
        <v>2</v>
      </c>
      <c r="L2921" s="6">
        <v>37.22</v>
      </c>
      <c r="M2921" s="31" t="str">
        <f t="shared" si="45"/>
        <v>Small</v>
      </c>
    </row>
    <row r="2922" spans="8:13" ht="15.75" customHeight="1">
      <c r="H2922" s="37">
        <v>43113</v>
      </c>
      <c r="I2922" s="6" t="s">
        <v>158</v>
      </c>
      <c r="J2922" s="6" t="s">
        <v>167</v>
      </c>
      <c r="K2922" s="6">
        <v>2</v>
      </c>
      <c r="L2922" s="6">
        <v>30.56</v>
      </c>
      <c r="M2922" s="31" t="str">
        <f t="shared" si="45"/>
        <v>Small</v>
      </c>
    </row>
    <row r="2923" spans="8:13" ht="15.75" customHeight="1">
      <c r="H2923" s="37">
        <v>43361</v>
      </c>
      <c r="I2923" s="6" t="s">
        <v>198</v>
      </c>
      <c r="J2923" s="6" t="s">
        <v>182</v>
      </c>
      <c r="K2923" s="6">
        <v>1</v>
      </c>
      <c r="L2923" s="6">
        <v>11.05</v>
      </c>
      <c r="M2923" s="31" t="str">
        <f t="shared" si="45"/>
        <v>Small</v>
      </c>
    </row>
    <row r="2924" spans="8:13" ht="15.75" customHeight="1">
      <c r="H2924" s="37">
        <v>43415</v>
      </c>
      <c r="I2924" s="6" t="s">
        <v>158</v>
      </c>
      <c r="J2924" s="6" t="s">
        <v>210</v>
      </c>
      <c r="K2924" s="6">
        <v>3</v>
      </c>
      <c r="L2924" s="6">
        <v>56.31</v>
      </c>
      <c r="M2924" s="31" t="str">
        <f t="shared" si="45"/>
        <v>Small</v>
      </c>
    </row>
    <row r="2925" spans="8:13" ht="15.75" customHeight="1">
      <c r="H2925" s="37">
        <v>43419</v>
      </c>
      <c r="I2925" s="6" t="s">
        <v>158</v>
      </c>
      <c r="J2925" s="6" t="s">
        <v>156</v>
      </c>
      <c r="K2925" s="6">
        <v>5</v>
      </c>
      <c r="L2925" s="6">
        <v>91.55</v>
      </c>
      <c r="M2925" s="31" t="str">
        <f t="shared" si="45"/>
        <v>Small</v>
      </c>
    </row>
    <row r="2926" spans="8:13" ht="15.75" customHeight="1">
      <c r="H2926" s="37">
        <v>43437</v>
      </c>
      <c r="I2926" s="6" t="s">
        <v>175</v>
      </c>
      <c r="J2926" s="6" t="s">
        <v>156</v>
      </c>
      <c r="K2926" s="6">
        <v>4</v>
      </c>
      <c r="L2926" s="6">
        <v>73.239999999999995</v>
      </c>
      <c r="M2926" s="31" t="str">
        <f t="shared" si="45"/>
        <v>Small</v>
      </c>
    </row>
    <row r="2927" spans="8:13" ht="15.75" customHeight="1">
      <c r="H2927" s="37">
        <v>43414</v>
      </c>
      <c r="I2927" s="6" t="s">
        <v>135</v>
      </c>
      <c r="J2927" s="6" t="s">
        <v>162</v>
      </c>
      <c r="K2927" s="6">
        <v>3</v>
      </c>
      <c r="L2927" s="6">
        <v>52.26</v>
      </c>
      <c r="M2927" s="31" t="str">
        <f t="shared" si="45"/>
        <v>Small</v>
      </c>
    </row>
    <row r="2928" spans="8:13" ht="15.75" customHeight="1">
      <c r="H2928" s="37">
        <v>43401</v>
      </c>
      <c r="I2928" s="6" t="s">
        <v>127</v>
      </c>
      <c r="J2928" s="6" t="s">
        <v>210</v>
      </c>
      <c r="K2928" s="6">
        <v>1</v>
      </c>
      <c r="L2928" s="6">
        <v>12.39</v>
      </c>
      <c r="M2928" s="31" t="str">
        <f t="shared" si="45"/>
        <v>Small</v>
      </c>
    </row>
    <row r="2929" spans="8:13" ht="15.75" customHeight="1">
      <c r="H2929" s="37">
        <v>43257</v>
      </c>
      <c r="I2929" s="6" t="s">
        <v>163</v>
      </c>
      <c r="J2929" s="6" t="s">
        <v>183</v>
      </c>
      <c r="K2929" s="6">
        <v>60</v>
      </c>
      <c r="L2929" s="6">
        <v>549.83000000000004</v>
      </c>
      <c r="M2929" s="31" t="str">
        <f t="shared" si="45"/>
        <v>Large</v>
      </c>
    </row>
    <row r="2930" spans="8:13" ht="15.75" customHeight="1">
      <c r="H2930" s="37">
        <v>43202</v>
      </c>
      <c r="I2930" s="6" t="s">
        <v>163</v>
      </c>
      <c r="J2930" s="6" t="s">
        <v>164</v>
      </c>
      <c r="K2930" s="6">
        <v>2</v>
      </c>
      <c r="L2930" s="6">
        <v>25.76</v>
      </c>
      <c r="M2930" s="31" t="str">
        <f t="shared" si="45"/>
        <v>Small</v>
      </c>
    </row>
    <row r="2931" spans="8:13" ht="15.75" customHeight="1">
      <c r="H2931" s="37">
        <v>43371</v>
      </c>
      <c r="I2931" s="6" t="s">
        <v>141</v>
      </c>
      <c r="J2931" s="6" t="s">
        <v>210</v>
      </c>
      <c r="K2931" s="6">
        <v>1</v>
      </c>
      <c r="L2931" s="6">
        <v>16.899999999999999</v>
      </c>
      <c r="M2931" s="31" t="str">
        <f t="shared" si="45"/>
        <v>Small</v>
      </c>
    </row>
    <row r="2932" spans="8:13" ht="15.75" customHeight="1">
      <c r="H2932" s="37">
        <v>43452</v>
      </c>
      <c r="I2932" s="6" t="s">
        <v>141</v>
      </c>
      <c r="J2932" s="6" t="s">
        <v>156</v>
      </c>
      <c r="K2932" s="6">
        <v>57</v>
      </c>
      <c r="L2932" s="6">
        <v>468.47</v>
      </c>
      <c r="M2932" s="31" t="str">
        <f t="shared" si="45"/>
        <v>Large</v>
      </c>
    </row>
    <row r="2933" spans="8:13" ht="15.75" customHeight="1">
      <c r="H2933" s="37">
        <v>43463</v>
      </c>
      <c r="I2933" s="6" t="s">
        <v>168</v>
      </c>
      <c r="J2933" s="6" t="s">
        <v>204</v>
      </c>
      <c r="K2933" s="6">
        <v>2</v>
      </c>
      <c r="L2933" s="6">
        <v>22.74</v>
      </c>
      <c r="M2933" s="31" t="str">
        <f t="shared" si="45"/>
        <v>Small</v>
      </c>
    </row>
    <row r="2934" spans="8:13" ht="15.75" customHeight="1">
      <c r="H2934" s="37">
        <v>43128</v>
      </c>
      <c r="I2934" s="6" t="s">
        <v>168</v>
      </c>
      <c r="J2934" s="6" t="s">
        <v>169</v>
      </c>
      <c r="K2934" s="6">
        <v>2</v>
      </c>
      <c r="L2934" s="6">
        <v>32.44</v>
      </c>
      <c r="M2934" s="31" t="str">
        <f t="shared" si="45"/>
        <v>Small</v>
      </c>
    </row>
    <row r="2935" spans="8:13" ht="15.75" customHeight="1">
      <c r="H2935" s="37">
        <v>43247</v>
      </c>
      <c r="I2935" s="6" t="s">
        <v>160</v>
      </c>
      <c r="J2935" s="6" t="s">
        <v>172</v>
      </c>
      <c r="K2935" s="6">
        <v>3</v>
      </c>
      <c r="L2935" s="6">
        <v>42.93</v>
      </c>
      <c r="M2935" s="31" t="str">
        <f t="shared" si="45"/>
        <v>Small</v>
      </c>
    </row>
    <row r="2936" spans="8:13" ht="15.75" customHeight="1">
      <c r="H2936" s="37">
        <v>43249</v>
      </c>
      <c r="I2936" s="6" t="s">
        <v>168</v>
      </c>
      <c r="J2936" s="6" t="s">
        <v>176</v>
      </c>
      <c r="K2936" s="6">
        <v>1</v>
      </c>
      <c r="L2936" s="6">
        <v>13.81</v>
      </c>
      <c r="M2936" s="31" t="str">
        <f t="shared" si="45"/>
        <v>Small</v>
      </c>
    </row>
    <row r="2937" spans="8:13" ht="15.75" customHeight="1">
      <c r="H2937" s="37">
        <v>43258</v>
      </c>
      <c r="I2937" s="6" t="s">
        <v>216</v>
      </c>
      <c r="J2937" s="6" t="s">
        <v>191</v>
      </c>
      <c r="K2937" s="6">
        <v>2</v>
      </c>
      <c r="L2937" s="6">
        <v>31.28</v>
      </c>
      <c r="M2937" s="31" t="str">
        <f t="shared" si="45"/>
        <v>Small</v>
      </c>
    </row>
    <row r="2938" spans="8:13" ht="15.75" customHeight="1">
      <c r="H2938" s="37">
        <v>43431</v>
      </c>
      <c r="I2938" s="6" t="s">
        <v>163</v>
      </c>
      <c r="J2938" s="6" t="s">
        <v>174</v>
      </c>
      <c r="K2938" s="6">
        <v>1</v>
      </c>
      <c r="L2938" s="6">
        <v>12.72</v>
      </c>
      <c r="M2938" s="31" t="str">
        <f t="shared" si="45"/>
        <v>Small</v>
      </c>
    </row>
    <row r="2939" spans="8:13" ht="15.75" customHeight="1">
      <c r="H2939" s="37">
        <v>43435</v>
      </c>
      <c r="I2939" s="6" t="s">
        <v>193</v>
      </c>
      <c r="J2939" s="6" t="s">
        <v>156</v>
      </c>
      <c r="K2939" s="6">
        <v>2</v>
      </c>
      <c r="L2939" s="6">
        <v>26.14</v>
      </c>
      <c r="M2939" s="31" t="str">
        <f t="shared" si="45"/>
        <v>Small</v>
      </c>
    </row>
    <row r="2940" spans="8:13" ht="15.75" customHeight="1">
      <c r="H2940" s="37">
        <v>43410</v>
      </c>
      <c r="I2940" s="6" t="s">
        <v>163</v>
      </c>
      <c r="J2940" s="6" t="s">
        <v>156</v>
      </c>
      <c r="K2940" s="6">
        <v>1</v>
      </c>
      <c r="L2940" s="6">
        <v>13.81</v>
      </c>
      <c r="M2940" s="31" t="str">
        <f t="shared" si="45"/>
        <v>Small</v>
      </c>
    </row>
    <row r="2941" spans="8:13" ht="15.75" customHeight="1">
      <c r="H2941" s="37">
        <v>43446</v>
      </c>
      <c r="I2941" s="6" t="s">
        <v>141</v>
      </c>
      <c r="J2941" s="6" t="s">
        <v>221</v>
      </c>
      <c r="K2941" s="6">
        <v>2</v>
      </c>
      <c r="L2941" s="6">
        <v>27.92</v>
      </c>
      <c r="M2941" s="31" t="str">
        <f t="shared" si="45"/>
        <v>Small</v>
      </c>
    </row>
    <row r="2942" spans="8:13" ht="15.75" customHeight="1">
      <c r="H2942" s="37">
        <v>43425</v>
      </c>
      <c r="I2942" s="6" t="s">
        <v>223</v>
      </c>
      <c r="J2942" s="6" t="s">
        <v>183</v>
      </c>
      <c r="K2942" s="6">
        <v>2</v>
      </c>
      <c r="L2942" s="6">
        <v>31.7</v>
      </c>
      <c r="M2942" s="31" t="str">
        <f t="shared" si="45"/>
        <v>Small</v>
      </c>
    </row>
    <row r="2943" spans="8:13" ht="15.75" customHeight="1">
      <c r="H2943" s="37">
        <v>43454</v>
      </c>
      <c r="I2943" s="6" t="s">
        <v>200</v>
      </c>
      <c r="J2943" s="6" t="s">
        <v>211</v>
      </c>
      <c r="K2943" s="6">
        <v>2</v>
      </c>
      <c r="L2943" s="6">
        <v>23.8</v>
      </c>
      <c r="M2943" s="31" t="str">
        <f t="shared" si="45"/>
        <v>Small</v>
      </c>
    </row>
    <row r="2944" spans="8:13" ht="15.75" customHeight="1">
      <c r="H2944" s="37">
        <v>43182</v>
      </c>
      <c r="I2944" s="6" t="s">
        <v>218</v>
      </c>
      <c r="J2944" s="6" t="s">
        <v>156</v>
      </c>
      <c r="K2944" s="6">
        <v>60</v>
      </c>
      <c r="L2944" s="6">
        <v>503.39</v>
      </c>
      <c r="M2944" s="31" t="str">
        <f t="shared" si="45"/>
        <v>Large</v>
      </c>
    </row>
    <row r="2945" spans="8:13" ht="15.75" customHeight="1">
      <c r="H2945" s="37">
        <v>43440</v>
      </c>
      <c r="I2945" s="6" t="s">
        <v>198</v>
      </c>
      <c r="J2945" s="6" t="s">
        <v>236</v>
      </c>
      <c r="K2945" s="6">
        <v>1</v>
      </c>
      <c r="L2945" s="6">
        <v>15.72</v>
      </c>
      <c r="M2945" s="31" t="str">
        <f t="shared" si="45"/>
        <v>Small</v>
      </c>
    </row>
    <row r="2946" spans="8:13" ht="15.75" customHeight="1">
      <c r="H2946" s="37">
        <v>43255</v>
      </c>
      <c r="I2946" s="6" t="s">
        <v>175</v>
      </c>
      <c r="J2946" s="6" t="s">
        <v>156</v>
      </c>
      <c r="K2946" s="6">
        <v>1</v>
      </c>
      <c r="L2946" s="6">
        <v>17.22</v>
      </c>
      <c r="M2946" s="31" t="str">
        <f t="shared" si="45"/>
        <v>Small</v>
      </c>
    </row>
    <row r="2947" spans="8:13" ht="15.75" customHeight="1">
      <c r="H2947" s="37">
        <v>43450</v>
      </c>
      <c r="I2947" s="6" t="s">
        <v>198</v>
      </c>
      <c r="J2947" s="6" t="s">
        <v>157</v>
      </c>
      <c r="K2947" s="6">
        <v>1</v>
      </c>
      <c r="L2947" s="6">
        <v>14.97</v>
      </c>
      <c r="M2947" s="31" t="str">
        <f t="shared" si="45"/>
        <v>Small</v>
      </c>
    </row>
    <row r="2948" spans="8:13" ht="15.75" customHeight="1">
      <c r="H2948" s="37">
        <v>43418</v>
      </c>
      <c r="I2948" s="6" t="s">
        <v>135</v>
      </c>
      <c r="J2948" s="6" t="s">
        <v>156</v>
      </c>
      <c r="K2948" s="6">
        <v>48</v>
      </c>
      <c r="L2948" s="6">
        <v>373.68</v>
      </c>
      <c r="M2948" s="31" t="str">
        <f t="shared" si="45"/>
        <v>Large</v>
      </c>
    </row>
    <row r="2949" spans="8:13" ht="15.75" customHeight="1">
      <c r="H2949" s="37">
        <v>43408</v>
      </c>
      <c r="I2949" s="6" t="s">
        <v>177</v>
      </c>
      <c r="J2949" s="6" t="s">
        <v>184</v>
      </c>
      <c r="K2949" s="6">
        <v>2</v>
      </c>
      <c r="L2949" s="6">
        <v>22.88</v>
      </c>
      <c r="M2949" s="31" t="str">
        <f t="shared" si="45"/>
        <v>Small</v>
      </c>
    </row>
    <row r="2950" spans="8:13" ht="15.75" customHeight="1">
      <c r="H2950" s="37">
        <v>43420</v>
      </c>
      <c r="I2950" s="6" t="s">
        <v>163</v>
      </c>
      <c r="J2950" s="6" t="s">
        <v>187</v>
      </c>
      <c r="K2950" s="6">
        <v>3</v>
      </c>
      <c r="L2950" s="6">
        <v>38.369999999999997</v>
      </c>
      <c r="M2950" s="31" t="str">
        <f t="shared" si="45"/>
        <v>Small</v>
      </c>
    </row>
    <row r="2951" spans="8:13" ht="15.75" customHeight="1">
      <c r="H2951" s="37">
        <v>43344</v>
      </c>
      <c r="I2951" s="6" t="s">
        <v>190</v>
      </c>
      <c r="J2951" s="6" t="s">
        <v>235</v>
      </c>
      <c r="K2951" s="6">
        <v>1</v>
      </c>
      <c r="L2951" s="6">
        <v>11.47</v>
      </c>
      <c r="M2951" s="31" t="str">
        <f t="shared" si="45"/>
        <v>Small</v>
      </c>
    </row>
    <row r="2952" spans="8:13" ht="15.75" customHeight="1">
      <c r="H2952" s="37">
        <v>43361</v>
      </c>
      <c r="I2952" s="6" t="s">
        <v>135</v>
      </c>
      <c r="J2952" s="6" t="s">
        <v>166</v>
      </c>
      <c r="K2952" s="6">
        <v>36</v>
      </c>
      <c r="L2952" s="6">
        <v>319.62</v>
      </c>
      <c r="M2952" s="31" t="str">
        <f t="shared" ref="M2952:M3015" si="46">IF(L2952&gt;250,"Large","Small")</f>
        <v>Large</v>
      </c>
    </row>
    <row r="2953" spans="8:13" ht="15.75" customHeight="1">
      <c r="H2953" s="37">
        <v>43187</v>
      </c>
      <c r="I2953" s="6" t="s">
        <v>177</v>
      </c>
      <c r="J2953" s="6" t="s">
        <v>186</v>
      </c>
      <c r="K2953" s="6">
        <v>4</v>
      </c>
      <c r="L2953" s="6">
        <v>56.68</v>
      </c>
      <c r="M2953" s="31" t="str">
        <f t="shared" si="46"/>
        <v>Small</v>
      </c>
    </row>
    <row r="2954" spans="8:13" ht="15.75" customHeight="1">
      <c r="H2954" s="37">
        <v>43462</v>
      </c>
      <c r="I2954" s="6" t="s">
        <v>163</v>
      </c>
      <c r="J2954" s="6" t="s">
        <v>169</v>
      </c>
      <c r="K2954" s="6">
        <v>2</v>
      </c>
      <c r="L2954" s="6">
        <v>31.76</v>
      </c>
      <c r="M2954" s="31" t="str">
        <f t="shared" si="46"/>
        <v>Small</v>
      </c>
    </row>
    <row r="2955" spans="8:13" ht="15.75" customHeight="1">
      <c r="H2955" s="37">
        <v>43447</v>
      </c>
      <c r="I2955" s="6" t="s">
        <v>163</v>
      </c>
      <c r="J2955" s="6" t="s">
        <v>156</v>
      </c>
      <c r="K2955" s="6">
        <v>2</v>
      </c>
      <c r="L2955" s="6">
        <v>31.68</v>
      </c>
      <c r="M2955" s="31" t="str">
        <f t="shared" si="46"/>
        <v>Small</v>
      </c>
    </row>
    <row r="2956" spans="8:13" ht="15.75" customHeight="1">
      <c r="H2956" s="37">
        <v>43242</v>
      </c>
      <c r="I2956" s="6" t="s">
        <v>141</v>
      </c>
      <c r="J2956" s="6" t="s">
        <v>173</v>
      </c>
      <c r="K2956" s="6">
        <v>1</v>
      </c>
      <c r="L2956" s="6">
        <v>10.71</v>
      </c>
      <c r="M2956" s="31" t="str">
        <f t="shared" si="46"/>
        <v>Small</v>
      </c>
    </row>
    <row r="2957" spans="8:13" ht="15.75" customHeight="1">
      <c r="H2957" s="37">
        <v>43228</v>
      </c>
      <c r="I2957" s="6" t="s">
        <v>175</v>
      </c>
      <c r="J2957" s="6" t="s">
        <v>157</v>
      </c>
      <c r="K2957" s="6">
        <v>1</v>
      </c>
      <c r="L2957" s="6">
        <v>19.89</v>
      </c>
      <c r="M2957" s="31" t="str">
        <f t="shared" si="46"/>
        <v>Small</v>
      </c>
    </row>
    <row r="2958" spans="8:13" ht="15.75" customHeight="1">
      <c r="H2958" s="37">
        <v>43276</v>
      </c>
      <c r="I2958" s="6" t="s">
        <v>198</v>
      </c>
      <c r="J2958" s="6" t="s">
        <v>156</v>
      </c>
      <c r="K2958" s="6">
        <v>1</v>
      </c>
      <c r="L2958" s="6">
        <v>17.989999999999998</v>
      </c>
      <c r="M2958" s="31" t="str">
        <f t="shared" si="46"/>
        <v>Small</v>
      </c>
    </row>
    <row r="2959" spans="8:13" ht="15.75" customHeight="1">
      <c r="H2959" s="37">
        <v>43243</v>
      </c>
      <c r="I2959" s="6" t="s">
        <v>158</v>
      </c>
      <c r="J2959" s="6" t="s">
        <v>157</v>
      </c>
      <c r="K2959" s="6">
        <v>2</v>
      </c>
      <c r="L2959" s="6">
        <v>20.12</v>
      </c>
      <c r="M2959" s="31" t="str">
        <f t="shared" si="46"/>
        <v>Small</v>
      </c>
    </row>
    <row r="2960" spans="8:13" ht="15.75" customHeight="1">
      <c r="H2960" s="37">
        <v>43317</v>
      </c>
      <c r="I2960" s="6" t="s">
        <v>158</v>
      </c>
      <c r="J2960" s="6" t="s">
        <v>170</v>
      </c>
      <c r="K2960" s="6">
        <v>2</v>
      </c>
      <c r="L2960" s="6">
        <v>33.08</v>
      </c>
      <c r="M2960" s="31" t="str">
        <f t="shared" si="46"/>
        <v>Small</v>
      </c>
    </row>
    <row r="2961" spans="8:13" ht="15.75" customHeight="1">
      <c r="H2961" s="37">
        <v>43372</v>
      </c>
      <c r="I2961" s="6" t="s">
        <v>193</v>
      </c>
      <c r="J2961" s="6" t="s">
        <v>156</v>
      </c>
      <c r="K2961" s="6">
        <v>2</v>
      </c>
      <c r="L2961" s="6">
        <v>26.28</v>
      </c>
      <c r="M2961" s="31" t="str">
        <f t="shared" si="46"/>
        <v>Small</v>
      </c>
    </row>
    <row r="2962" spans="8:13" ht="15.75" customHeight="1">
      <c r="H2962" s="37">
        <v>43297</v>
      </c>
      <c r="I2962" s="6" t="s">
        <v>158</v>
      </c>
      <c r="J2962" s="6" t="s">
        <v>162</v>
      </c>
      <c r="K2962" s="6">
        <v>2</v>
      </c>
      <c r="L2962" s="6">
        <v>34.659999999999997</v>
      </c>
      <c r="M2962" s="31" t="str">
        <f t="shared" si="46"/>
        <v>Small</v>
      </c>
    </row>
    <row r="2963" spans="8:13" ht="15.75" customHeight="1">
      <c r="H2963" s="37">
        <v>43258</v>
      </c>
      <c r="I2963" s="6" t="s">
        <v>158</v>
      </c>
      <c r="J2963" s="6" t="s">
        <v>185</v>
      </c>
      <c r="K2963" s="6">
        <v>2</v>
      </c>
      <c r="L2963" s="6">
        <v>23.66</v>
      </c>
      <c r="M2963" s="31" t="str">
        <f t="shared" si="46"/>
        <v>Small</v>
      </c>
    </row>
    <row r="2964" spans="8:13" ht="15.75" customHeight="1">
      <c r="H2964" s="37">
        <v>43294</v>
      </c>
      <c r="I2964" s="6" t="s">
        <v>127</v>
      </c>
      <c r="J2964" s="6" t="s">
        <v>233</v>
      </c>
      <c r="K2964" s="6">
        <v>4</v>
      </c>
      <c r="L2964" s="6">
        <v>71.88</v>
      </c>
      <c r="M2964" s="31" t="str">
        <f t="shared" si="46"/>
        <v>Small</v>
      </c>
    </row>
    <row r="2965" spans="8:13" ht="15.75" customHeight="1">
      <c r="H2965" s="37">
        <v>43465</v>
      </c>
      <c r="I2965" s="6" t="s">
        <v>163</v>
      </c>
      <c r="J2965" s="6" t="s">
        <v>174</v>
      </c>
      <c r="K2965" s="6">
        <v>1</v>
      </c>
      <c r="L2965" s="6">
        <v>12.29</v>
      </c>
      <c r="M2965" s="31" t="str">
        <f t="shared" si="46"/>
        <v>Small</v>
      </c>
    </row>
    <row r="2966" spans="8:13" ht="15.75" customHeight="1">
      <c r="H2966" s="37">
        <v>43450</v>
      </c>
      <c r="I2966" s="6" t="s">
        <v>175</v>
      </c>
      <c r="J2966" s="6" t="s">
        <v>156</v>
      </c>
      <c r="K2966" s="6">
        <v>2</v>
      </c>
      <c r="L2966" s="6">
        <v>24.38</v>
      </c>
      <c r="M2966" s="31" t="str">
        <f t="shared" si="46"/>
        <v>Small</v>
      </c>
    </row>
    <row r="2967" spans="8:13" ht="15.75" customHeight="1">
      <c r="H2967" s="37">
        <v>43244</v>
      </c>
      <c r="I2967" s="6" t="s">
        <v>175</v>
      </c>
      <c r="J2967" s="6" t="s">
        <v>199</v>
      </c>
      <c r="K2967" s="6">
        <v>2</v>
      </c>
      <c r="L2967" s="6">
        <v>31.4</v>
      </c>
      <c r="M2967" s="31" t="str">
        <f t="shared" si="46"/>
        <v>Small</v>
      </c>
    </row>
    <row r="2968" spans="8:13" ht="15.75" customHeight="1">
      <c r="H2968" s="37">
        <v>43451</v>
      </c>
      <c r="I2968" s="6" t="s">
        <v>175</v>
      </c>
      <c r="J2968" s="6" t="s">
        <v>156</v>
      </c>
      <c r="K2968" s="6">
        <v>1</v>
      </c>
      <c r="L2968" s="6">
        <v>13.33</v>
      </c>
      <c r="M2968" s="31" t="str">
        <f t="shared" si="46"/>
        <v>Small</v>
      </c>
    </row>
    <row r="2969" spans="8:13" ht="15.75" customHeight="1">
      <c r="H2969" s="37">
        <v>43272</v>
      </c>
      <c r="I2969" s="6" t="s">
        <v>135</v>
      </c>
      <c r="J2969" s="6" t="s">
        <v>156</v>
      </c>
      <c r="K2969" s="6">
        <v>2</v>
      </c>
      <c r="L2969" s="6">
        <v>38.119999999999997</v>
      </c>
      <c r="M2969" s="31" t="str">
        <f t="shared" si="46"/>
        <v>Small</v>
      </c>
    </row>
    <row r="2970" spans="8:13" ht="15.75" customHeight="1">
      <c r="H2970" s="37">
        <v>43135</v>
      </c>
      <c r="I2970" s="6" t="s">
        <v>175</v>
      </c>
      <c r="J2970" s="6" t="s">
        <v>184</v>
      </c>
      <c r="K2970" s="6">
        <v>3</v>
      </c>
      <c r="L2970" s="6">
        <v>47.67</v>
      </c>
      <c r="M2970" s="31" t="str">
        <f t="shared" si="46"/>
        <v>Small</v>
      </c>
    </row>
    <row r="2971" spans="8:13" ht="15.75" customHeight="1">
      <c r="H2971" s="37">
        <v>43416</v>
      </c>
      <c r="I2971" s="6" t="s">
        <v>168</v>
      </c>
      <c r="J2971" s="6" t="s">
        <v>192</v>
      </c>
      <c r="K2971" s="6">
        <v>3</v>
      </c>
      <c r="L2971" s="6">
        <v>39.090000000000003</v>
      </c>
      <c r="M2971" s="31" t="str">
        <f t="shared" si="46"/>
        <v>Small</v>
      </c>
    </row>
    <row r="2972" spans="8:13" ht="15.75" customHeight="1">
      <c r="H2972" s="37">
        <v>43395</v>
      </c>
      <c r="I2972" s="6" t="s">
        <v>175</v>
      </c>
      <c r="J2972" s="6" t="s">
        <v>205</v>
      </c>
      <c r="K2972" s="6">
        <v>2</v>
      </c>
      <c r="L2972" s="6">
        <v>30.86</v>
      </c>
      <c r="M2972" s="31" t="str">
        <f t="shared" si="46"/>
        <v>Small</v>
      </c>
    </row>
    <row r="2973" spans="8:13" ht="15.75" customHeight="1">
      <c r="H2973" s="37">
        <v>43318</v>
      </c>
      <c r="I2973" s="6" t="s">
        <v>218</v>
      </c>
      <c r="J2973" s="6" t="s">
        <v>162</v>
      </c>
      <c r="K2973" s="6">
        <v>1</v>
      </c>
      <c r="L2973" s="6">
        <v>11.11</v>
      </c>
      <c r="M2973" s="31" t="str">
        <f t="shared" si="46"/>
        <v>Small</v>
      </c>
    </row>
    <row r="2974" spans="8:13" ht="15.75" customHeight="1">
      <c r="H2974" s="37">
        <v>43374</v>
      </c>
      <c r="I2974" s="6" t="s">
        <v>158</v>
      </c>
      <c r="J2974" s="6" t="s">
        <v>172</v>
      </c>
      <c r="K2974" s="6">
        <v>2</v>
      </c>
      <c r="L2974" s="6">
        <v>37.68</v>
      </c>
      <c r="M2974" s="31" t="str">
        <f t="shared" si="46"/>
        <v>Small</v>
      </c>
    </row>
    <row r="2975" spans="8:13" ht="15.75" customHeight="1">
      <c r="H2975" s="37">
        <v>43315</v>
      </c>
      <c r="I2975" s="6" t="s">
        <v>171</v>
      </c>
      <c r="J2975" s="6" t="s">
        <v>185</v>
      </c>
      <c r="K2975" s="6">
        <v>2</v>
      </c>
      <c r="L2975" s="6">
        <v>20.440000000000001</v>
      </c>
      <c r="M2975" s="31" t="str">
        <f t="shared" si="46"/>
        <v>Small</v>
      </c>
    </row>
    <row r="2976" spans="8:13" ht="15.75" customHeight="1">
      <c r="H2976" s="37">
        <v>43360</v>
      </c>
      <c r="I2976" s="6" t="s">
        <v>160</v>
      </c>
      <c r="J2976" s="6" t="s">
        <v>156</v>
      </c>
      <c r="K2976" s="6">
        <v>2</v>
      </c>
      <c r="L2976" s="6">
        <v>38.94</v>
      </c>
      <c r="M2976" s="31" t="str">
        <f t="shared" si="46"/>
        <v>Small</v>
      </c>
    </row>
    <row r="2977" spans="8:13" ht="15.75" customHeight="1">
      <c r="H2977" s="37">
        <v>43432</v>
      </c>
      <c r="I2977" s="6" t="s">
        <v>175</v>
      </c>
      <c r="J2977" s="6" t="s">
        <v>170</v>
      </c>
      <c r="K2977" s="6">
        <v>2</v>
      </c>
      <c r="L2977" s="6">
        <v>37.22</v>
      </c>
      <c r="M2977" s="31" t="str">
        <f t="shared" si="46"/>
        <v>Small</v>
      </c>
    </row>
    <row r="2978" spans="8:13" ht="15.75" customHeight="1">
      <c r="H2978" s="37">
        <v>43348</v>
      </c>
      <c r="I2978" s="6" t="s">
        <v>190</v>
      </c>
      <c r="J2978" s="6" t="s">
        <v>228</v>
      </c>
      <c r="K2978" s="6">
        <v>3</v>
      </c>
      <c r="L2978" s="6">
        <v>40.35</v>
      </c>
      <c r="M2978" s="31" t="str">
        <f t="shared" si="46"/>
        <v>Small</v>
      </c>
    </row>
    <row r="2979" spans="8:13" ht="15.75" customHeight="1">
      <c r="H2979" s="37">
        <v>43290</v>
      </c>
      <c r="I2979" s="6" t="s">
        <v>175</v>
      </c>
      <c r="J2979" s="6" t="s">
        <v>240</v>
      </c>
      <c r="K2979" s="6">
        <v>6</v>
      </c>
      <c r="L2979" s="6">
        <v>86.96</v>
      </c>
      <c r="M2979" s="31" t="str">
        <f t="shared" si="46"/>
        <v>Small</v>
      </c>
    </row>
    <row r="2980" spans="8:13" ht="15.75" customHeight="1">
      <c r="H2980" s="37">
        <v>43425</v>
      </c>
      <c r="I2980" s="6" t="s">
        <v>168</v>
      </c>
      <c r="J2980" s="6" t="s">
        <v>222</v>
      </c>
      <c r="K2980" s="6">
        <v>1</v>
      </c>
      <c r="L2980" s="6">
        <v>14.85</v>
      </c>
      <c r="M2980" s="31" t="str">
        <f t="shared" si="46"/>
        <v>Small</v>
      </c>
    </row>
    <row r="2981" spans="8:13" ht="15.75" customHeight="1">
      <c r="H2981" s="37">
        <v>43157</v>
      </c>
      <c r="I2981" s="6" t="s">
        <v>163</v>
      </c>
      <c r="J2981" s="6" t="s">
        <v>167</v>
      </c>
      <c r="K2981" s="6">
        <v>1</v>
      </c>
      <c r="L2981" s="6">
        <v>19.440000000000001</v>
      </c>
      <c r="M2981" s="31" t="str">
        <f t="shared" si="46"/>
        <v>Small</v>
      </c>
    </row>
    <row r="2982" spans="8:13" ht="15.75" customHeight="1">
      <c r="H2982" s="37">
        <v>43446</v>
      </c>
      <c r="I2982" s="6" t="s">
        <v>175</v>
      </c>
      <c r="J2982" s="6" t="s">
        <v>156</v>
      </c>
      <c r="K2982" s="6">
        <v>2</v>
      </c>
      <c r="L2982" s="6">
        <v>34.479999999999997</v>
      </c>
      <c r="M2982" s="31" t="str">
        <f t="shared" si="46"/>
        <v>Small</v>
      </c>
    </row>
    <row r="2983" spans="8:13" ht="15.75" customHeight="1">
      <c r="H2983" s="37">
        <v>43394</v>
      </c>
      <c r="I2983" s="6" t="s">
        <v>201</v>
      </c>
      <c r="J2983" s="6" t="s">
        <v>156</v>
      </c>
      <c r="K2983" s="6">
        <v>4</v>
      </c>
      <c r="L2983" s="6">
        <v>41</v>
      </c>
      <c r="M2983" s="31" t="str">
        <f t="shared" si="46"/>
        <v>Small</v>
      </c>
    </row>
    <row r="2984" spans="8:13" ht="15.75" customHeight="1">
      <c r="H2984" s="37">
        <v>43115</v>
      </c>
      <c r="I2984" s="6" t="s">
        <v>165</v>
      </c>
      <c r="J2984" s="6" t="s">
        <v>156</v>
      </c>
      <c r="K2984" s="6">
        <v>1</v>
      </c>
      <c r="L2984" s="6">
        <v>17.510000000000002</v>
      </c>
      <c r="M2984" s="31" t="str">
        <f t="shared" si="46"/>
        <v>Small</v>
      </c>
    </row>
    <row r="2985" spans="8:13" ht="15.75" customHeight="1">
      <c r="H2985" s="37">
        <v>43399</v>
      </c>
      <c r="I2985" s="6" t="s">
        <v>163</v>
      </c>
      <c r="J2985" s="6" t="s">
        <v>156</v>
      </c>
      <c r="K2985" s="6">
        <v>1</v>
      </c>
      <c r="L2985" s="6">
        <v>10.62</v>
      </c>
      <c r="M2985" s="31" t="str">
        <f t="shared" si="46"/>
        <v>Small</v>
      </c>
    </row>
    <row r="2986" spans="8:13" ht="15.75" customHeight="1">
      <c r="H2986" s="37">
        <v>43443</v>
      </c>
      <c r="I2986" s="6" t="s">
        <v>168</v>
      </c>
      <c r="J2986" s="6" t="s">
        <v>179</v>
      </c>
      <c r="K2986" s="6">
        <v>2</v>
      </c>
      <c r="L2986" s="6">
        <v>34.24</v>
      </c>
      <c r="M2986" s="31" t="str">
        <f t="shared" si="46"/>
        <v>Small</v>
      </c>
    </row>
    <row r="2987" spans="8:13" ht="15.75" customHeight="1">
      <c r="H2987" s="37">
        <v>43107</v>
      </c>
      <c r="I2987" s="6" t="s">
        <v>135</v>
      </c>
      <c r="J2987" s="6" t="s">
        <v>156</v>
      </c>
      <c r="K2987" s="6">
        <v>1</v>
      </c>
      <c r="L2987" s="6">
        <v>19.16</v>
      </c>
      <c r="M2987" s="31" t="str">
        <f t="shared" si="46"/>
        <v>Small</v>
      </c>
    </row>
    <row r="2988" spans="8:13" ht="15.75" customHeight="1">
      <c r="H2988" s="37">
        <v>43427</v>
      </c>
      <c r="I2988" s="6" t="s">
        <v>138</v>
      </c>
      <c r="J2988" s="6" t="s">
        <v>202</v>
      </c>
      <c r="K2988" s="6">
        <v>2</v>
      </c>
      <c r="L2988" s="6">
        <v>36.5</v>
      </c>
      <c r="M2988" s="31" t="str">
        <f t="shared" si="46"/>
        <v>Small</v>
      </c>
    </row>
    <row r="2989" spans="8:13" ht="15.75" customHeight="1">
      <c r="H2989" s="37">
        <v>43420</v>
      </c>
      <c r="I2989" s="6" t="s">
        <v>158</v>
      </c>
      <c r="J2989" s="6" t="s">
        <v>156</v>
      </c>
      <c r="K2989" s="6">
        <v>1</v>
      </c>
      <c r="L2989" s="6">
        <v>17.13</v>
      </c>
      <c r="M2989" s="31" t="str">
        <f t="shared" si="46"/>
        <v>Small</v>
      </c>
    </row>
    <row r="2990" spans="8:13" ht="15.75" customHeight="1">
      <c r="H2990" s="37">
        <v>43360</v>
      </c>
      <c r="I2990" s="6" t="s">
        <v>218</v>
      </c>
      <c r="J2990" s="6" t="s">
        <v>164</v>
      </c>
      <c r="K2990" s="6">
        <v>1</v>
      </c>
      <c r="L2990" s="6">
        <v>16.18</v>
      </c>
      <c r="M2990" s="31" t="str">
        <f t="shared" si="46"/>
        <v>Small</v>
      </c>
    </row>
    <row r="2991" spans="8:13" ht="15.75" customHeight="1">
      <c r="H2991" s="37">
        <v>43423</v>
      </c>
      <c r="I2991" s="6" t="s">
        <v>135</v>
      </c>
      <c r="J2991" s="6" t="s">
        <v>156</v>
      </c>
      <c r="K2991" s="6">
        <v>2</v>
      </c>
      <c r="L2991" s="6">
        <v>21.54</v>
      </c>
      <c r="M2991" s="31" t="str">
        <f t="shared" si="46"/>
        <v>Small</v>
      </c>
    </row>
    <row r="2992" spans="8:13" ht="15.75" customHeight="1">
      <c r="H2992" s="37">
        <v>43263</v>
      </c>
      <c r="I2992" s="6" t="s">
        <v>216</v>
      </c>
      <c r="J2992" s="6" t="s">
        <v>166</v>
      </c>
      <c r="K2992" s="6">
        <v>4</v>
      </c>
      <c r="L2992" s="6">
        <v>62.4</v>
      </c>
      <c r="M2992" s="31" t="str">
        <f t="shared" si="46"/>
        <v>Small</v>
      </c>
    </row>
    <row r="2993" spans="8:13" ht="15.75" customHeight="1">
      <c r="H2993" s="37">
        <v>43465</v>
      </c>
      <c r="I2993" s="6" t="s">
        <v>160</v>
      </c>
      <c r="J2993" s="6" t="s">
        <v>191</v>
      </c>
      <c r="K2993" s="6">
        <v>2</v>
      </c>
      <c r="L2993" s="6">
        <v>24.8</v>
      </c>
      <c r="M2993" s="31" t="str">
        <f t="shared" si="46"/>
        <v>Small</v>
      </c>
    </row>
    <row r="2994" spans="8:13" ht="15.75" customHeight="1">
      <c r="H2994" s="37">
        <v>43428</v>
      </c>
      <c r="I2994" s="6" t="s">
        <v>193</v>
      </c>
      <c r="J2994" s="6" t="s">
        <v>231</v>
      </c>
      <c r="K2994" s="6">
        <v>1</v>
      </c>
      <c r="L2994" s="6">
        <v>19.59</v>
      </c>
      <c r="M2994" s="31" t="str">
        <f t="shared" si="46"/>
        <v>Small</v>
      </c>
    </row>
    <row r="2995" spans="8:13" ht="15.75" customHeight="1">
      <c r="H2995" s="37">
        <v>43426</v>
      </c>
      <c r="I2995" s="6" t="s">
        <v>198</v>
      </c>
      <c r="J2995" s="6" t="s">
        <v>187</v>
      </c>
      <c r="K2995" s="6">
        <v>31</v>
      </c>
      <c r="L2995" s="6">
        <v>261.55</v>
      </c>
      <c r="M2995" s="31" t="str">
        <f t="shared" si="46"/>
        <v>Large</v>
      </c>
    </row>
    <row r="2996" spans="8:13" ht="15.75" customHeight="1">
      <c r="H2996" s="37">
        <v>43430</v>
      </c>
      <c r="I2996" s="6" t="s">
        <v>216</v>
      </c>
      <c r="J2996" s="6" t="s">
        <v>170</v>
      </c>
      <c r="K2996" s="6">
        <v>2</v>
      </c>
      <c r="L2996" s="6">
        <v>27.18</v>
      </c>
      <c r="M2996" s="31" t="str">
        <f t="shared" si="46"/>
        <v>Small</v>
      </c>
    </row>
    <row r="2997" spans="8:13" ht="15.75" customHeight="1">
      <c r="H2997" s="37">
        <v>43458</v>
      </c>
      <c r="I2997" s="6" t="s">
        <v>171</v>
      </c>
      <c r="J2997" s="6" t="s">
        <v>211</v>
      </c>
      <c r="K2997" s="6">
        <v>1</v>
      </c>
      <c r="L2997" s="6">
        <v>11.03</v>
      </c>
      <c r="M2997" s="31" t="str">
        <f t="shared" si="46"/>
        <v>Small</v>
      </c>
    </row>
    <row r="2998" spans="8:13" ht="15.75" customHeight="1">
      <c r="H2998" s="37">
        <v>43282</v>
      </c>
      <c r="I2998" s="6" t="s">
        <v>198</v>
      </c>
      <c r="J2998" s="6" t="s">
        <v>156</v>
      </c>
      <c r="K2998" s="6">
        <v>72</v>
      </c>
      <c r="L2998" s="6">
        <v>577.44000000000005</v>
      </c>
      <c r="M2998" s="31" t="str">
        <f t="shared" si="46"/>
        <v>Large</v>
      </c>
    </row>
    <row r="2999" spans="8:13" ht="15.75" customHeight="1">
      <c r="H2999" s="37">
        <v>43425</v>
      </c>
      <c r="I2999" s="6" t="s">
        <v>168</v>
      </c>
      <c r="J2999" s="6" t="s">
        <v>186</v>
      </c>
      <c r="K2999" s="6">
        <v>1</v>
      </c>
      <c r="L2999" s="6">
        <v>18.78</v>
      </c>
      <c r="M2999" s="31" t="str">
        <f t="shared" si="46"/>
        <v>Small</v>
      </c>
    </row>
    <row r="3000" spans="8:13" ht="15.75" customHeight="1">
      <c r="H3000" s="37">
        <v>43256</v>
      </c>
      <c r="I3000" s="6" t="s">
        <v>141</v>
      </c>
      <c r="J3000" s="6" t="s">
        <v>210</v>
      </c>
      <c r="K3000" s="6">
        <v>2</v>
      </c>
      <c r="L3000" s="6">
        <v>36.68</v>
      </c>
      <c r="M3000" s="31" t="str">
        <f t="shared" si="46"/>
        <v>Small</v>
      </c>
    </row>
    <row r="3001" spans="8:13" ht="15.75" customHeight="1">
      <c r="H3001" s="37">
        <v>43126</v>
      </c>
      <c r="I3001" s="6" t="s">
        <v>198</v>
      </c>
      <c r="J3001" s="6" t="s">
        <v>211</v>
      </c>
      <c r="K3001" s="6">
        <v>2</v>
      </c>
      <c r="L3001" s="6">
        <v>23.12</v>
      </c>
      <c r="M3001" s="31" t="str">
        <f t="shared" si="46"/>
        <v>Small</v>
      </c>
    </row>
    <row r="3002" spans="8:13" ht="15.75" customHeight="1">
      <c r="H3002" s="37">
        <v>43283</v>
      </c>
      <c r="I3002" s="6" t="s">
        <v>163</v>
      </c>
      <c r="J3002" s="6" t="s">
        <v>185</v>
      </c>
      <c r="K3002" s="6">
        <v>2</v>
      </c>
      <c r="L3002" s="6">
        <v>23.36</v>
      </c>
      <c r="M3002" s="31" t="str">
        <f t="shared" si="46"/>
        <v>Small</v>
      </c>
    </row>
    <row r="3003" spans="8:13" ht="15.75" customHeight="1">
      <c r="H3003" s="37">
        <v>43164</v>
      </c>
      <c r="I3003" s="6" t="s">
        <v>168</v>
      </c>
      <c r="J3003" s="6" t="s">
        <v>161</v>
      </c>
      <c r="K3003" s="6">
        <v>2</v>
      </c>
      <c r="L3003" s="6">
        <v>28.2</v>
      </c>
      <c r="M3003" s="31" t="str">
        <f t="shared" si="46"/>
        <v>Small</v>
      </c>
    </row>
    <row r="3004" spans="8:13" ht="15.75" customHeight="1">
      <c r="H3004" s="37">
        <v>43429</v>
      </c>
      <c r="I3004" s="6" t="s">
        <v>155</v>
      </c>
      <c r="J3004" s="6" t="s">
        <v>174</v>
      </c>
      <c r="K3004" s="6">
        <v>3</v>
      </c>
      <c r="L3004" s="6">
        <v>52.83</v>
      </c>
      <c r="M3004" s="31" t="str">
        <f t="shared" si="46"/>
        <v>Small</v>
      </c>
    </row>
    <row r="3005" spans="8:13" ht="15.75" customHeight="1">
      <c r="H3005" s="37">
        <v>43440</v>
      </c>
      <c r="I3005" s="6" t="s">
        <v>135</v>
      </c>
      <c r="J3005" s="6" t="s">
        <v>156</v>
      </c>
      <c r="K3005" s="6">
        <v>3</v>
      </c>
      <c r="L3005" s="6">
        <v>41.61</v>
      </c>
      <c r="M3005" s="31" t="str">
        <f t="shared" si="46"/>
        <v>Small</v>
      </c>
    </row>
    <row r="3006" spans="8:13" ht="15.75" customHeight="1">
      <c r="H3006" s="37">
        <v>43133</v>
      </c>
      <c r="I3006" s="6" t="s">
        <v>163</v>
      </c>
      <c r="J3006" s="6" t="s">
        <v>156</v>
      </c>
      <c r="K3006" s="6">
        <v>1</v>
      </c>
      <c r="L3006" s="6">
        <v>19.11</v>
      </c>
      <c r="M3006" s="31" t="str">
        <f t="shared" si="46"/>
        <v>Small</v>
      </c>
    </row>
    <row r="3007" spans="8:13" ht="15.75" customHeight="1">
      <c r="H3007" s="37">
        <v>43448</v>
      </c>
      <c r="I3007" s="6" t="s">
        <v>190</v>
      </c>
      <c r="J3007" s="6" t="s">
        <v>194</v>
      </c>
      <c r="K3007" s="6">
        <v>2</v>
      </c>
      <c r="L3007" s="6">
        <v>32.380000000000003</v>
      </c>
      <c r="M3007" s="31" t="str">
        <f t="shared" si="46"/>
        <v>Small</v>
      </c>
    </row>
    <row r="3008" spans="8:13" ht="15.75" customHeight="1">
      <c r="H3008" s="37">
        <v>43184</v>
      </c>
      <c r="I3008" s="6" t="s">
        <v>158</v>
      </c>
      <c r="J3008" s="6" t="s">
        <v>156</v>
      </c>
      <c r="K3008" s="6">
        <v>2</v>
      </c>
      <c r="L3008" s="6">
        <v>30.36</v>
      </c>
      <c r="M3008" s="31" t="str">
        <f t="shared" si="46"/>
        <v>Small</v>
      </c>
    </row>
    <row r="3009" spans="8:13" ht="15.75" customHeight="1">
      <c r="H3009" s="37">
        <v>43456</v>
      </c>
      <c r="I3009" s="6" t="s">
        <v>158</v>
      </c>
      <c r="J3009" s="6" t="s">
        <v>161</v>
      </c>
      <c r="K3009" s="6">
        <v>2</v>
      </c>
      <c r="L3009" s="6">
        <v>39.24</v>
      </c>
      <c r="M3009" s="31" t="str">
        <f t="shared" si="46"/>
        <v>Small</v>
      </c>
    </row>
    <row r="3010" spans="8:13" ht="15.75" customHeight="1">
      <c r="H3010" s="37">
        <v>43184</v>
      </c>
      <c r="I3010" s="6" t="s">
        <v>141</v>
      </c>
      <c r="J3010" s="6" t="s">
        <v>156</v>
      </c>
      <c r="K3010" s="6">
        <v>2</v>
      </c>
      <c r="L3010" s="6">
        <v>26.02</v>
      </c>
      <c r="M3010" s="31" t="str">
        <f t="shared" si="46"/>
        <v>Small</v>
      </c>
    </row>
    <row r="3011" spans="8:13" ht="15.75" customHeight="1">
      <c r="H3011" s="37">
        <v>43138</v>
      </c>
      <c r="I3011" s="6" t="s">
        <v>163</v>
      </c>
      <c r="J3011" s="6" t="s">
        <v>156</v>
      </c>
      <c r="K3011" s="6">
        <v>1</v>
      </c>
      <c r="L3011" s="6">
        <v>19.03</v>
      </c>
      <c r="M3011" s="31" t="str">
        <f t="shared" si="46"/>
        <v>Small</v>
      </c>
    </row>
    <row r="3012" spans="8:13" ht="15.75" customHeight="1">
      <c r="H3012" s="37">
        <v>43402</v>
      </c>
      <c r="I3012" s="6" t="s">
        <v>171</v>
      </c>
      <c r="J3012" s="6" t="s">
        <v>179</v>
      </c>
      <c r="K3012" s="6">
        <v>2</v>
      </c>
      <c r="L3012" s="6">
        <v>31.24</v>
      </c>
      <c r="M3012" s="31" t="str">
        <f t="shared" si="46"/>
        <v>Small</v>
      </c>
    </row>
    <row r="3013" spans="8:13" ht="15.75" customHeight="1">
      <c r="H3013" s="37">
        <v>43220</v>
      </c>
      <c r="I3013" s="6" t="s">
        <v>175</v>
      </c>
      <c r="J3013" s="6" t="s">
        <v>156</v>
      </c>
      <c r="K3013" s="6">
        <v>2</v>
      </c>
      <c r="L3013" s="6">
        <v>30.7</v>
      </c>
      <c r="M3013" s="31" t="str">
        <f t="shared" si="46"/>
        <v>Small</v>
      </c>
    </row>
    <row r="3014" spans="8:13" ht="15.75" customHeight="1">
      <c r="H3014" s="37">
        <v>43214</v>
      </c>
      <c r="I3014" s="6" t="s">
        <v>135</v>
      </c>
      <c r="J3014" s="6" t="s">
        <v>240</v>
      </c>
      <c r="K3014" s="6">
        <v>1</v>
      </c>
      <c r="L3014" s="6">
        <v>14.24</v>
      </c>
      <c r="M3014" s="31" t="str">
        <f t="shared" si="46"/>
        <v>Small</v>
      </c>
    </row>
    <row r="3015" spans="8:13" ht="15.75" customHeight="1">
      <c r="H3015" s="37">
        <v>43309</v>
      </c>
      <c r="I3015" s="6" t="s">
        <v>177</v>
      </c>
      <c r="J3015" s="6" t="s">
        <v>212</v>
      </c>
      <c r="K3015" s="6">
        <v>1</v>
      </c>
      <c r="L3015" s="6">
        <v>10.47</v>
      </c>
      <c r="M3015" s="31" t="str">
        <f t="shared" si="46"/>
        <v>Small</v>
      </c>
    </row>
    <row r="3016" spans="8:13" ht="15.75" customHeight="1">
      <c r="H3016" s="37">
        <v>43406</v>
      </c>
      <c r="I3016" s="6" t="s">
        <v>175</v>
      </c>
      <c r="J3016" s="6" t="s">
        <v>210</v>
      </c>
      <c r="K3016" s="6">
        <v>3</v>
      </c>
      <c r="L3016" s="6">
        <v>50.94</v>
      </c>
      <c r="M3016" s="31" t="str">
        <f t="shared" ref="M3016:M3079" si="47">IF(L3016&gt;250,"Large","Small")</f>
        <v>Small</v>
      </c>
    </row>
    <row r="3017" spans="8:13" ht="15.75" customHeight="1">
      <c r="H3017" s="37">
        <v>43143</v>
      </c>
      <c r="I3017" s="6" t="s">
        <v>163</v>
      </c>
      <c r="J3017" s="6" t="s">
        <v>187</v>
      </c>
      <c r="K3017" s="6">
        <v>1</v>
      </c>
      <c r="L3017" s="6">
        <v>19.649999999999999</v>
      </c>
      <c r="M3017" s="31" t="str">
        <f t="shared" si="47"/>
        <v>Small</v>
      </c>
    </row>
    <row r="3018" spans="8:13" ht="15.75" customHeight="1">
      <c r="H3018" s="37">
        <v>43425</v>
      </c>
      <c r="I3018" s="6" t="s">
        <v>175</v>
      </c>
      <c r="J3018" s="6" t="s">
        <v>185</v>
      </c>
      <c r="K3018" s="6">
        <v>1</v>
      </c>
      <c r="L3018" s="6">
        <v>15.57</v>
      </c>
      <c r="M3018" s="31" t="str">
        <f t="shared" si="47"/>
        <v>Small</v>
      </c>
    </row>
    <row r="3019" spans="8:13" ht="15.75" customHeight="1">
      <c r="H3019" s="37">
        <v>43443</v>
      </c>
      <c r="I3019" s="6" t="s">
        <v>168</v>
      </c>
      <c r="J3019" s="6" t="s">
        <v>187</v>
      </c>
      <c r="K3019" s="6">
        <v>55</v>
      </c>
      <c r="L3019" s="6">
        <v>328.52</v>
      </c>
      <c r="M3019" s="31" t="str">
        <f t="shared" si="47"/>
        <v>Large</v>
      </c>
    </row>
    <row r="3020" spans="8:13" ht="15.75" customHeight="1">
      <c r="H3020" s="37">
        <v>43461</v>
      </c>
      <c r="I3020" s="6" t="s">
        <v>168</v>
      </c>
      <c r="J3020" s="6" t="s">
        <v>234</v>
      </c>
      <c r="K3020" s="6">
        <v>2</v>
      </c>
      <c r="L3020" s="6">
        <v>27.32</v>
      </c>
      <c r="M3020" s="31" t="str">
        <f t="shared" si="47"/>
        <v>Small</v>
      </c>
    </row>
    <row r="3021" spans="8:13" ht="15.75" customHeight="1">
      <c r="H3021" s="37">
        <v>43313</v>
      </c>
      <c r="I3021" s="6" t="s">
        <v>224</v>
      </c>
      <c r="J3021" s="6" t="s">
        <v>172</v>
      </c>
      <c r="K3021" s="6">
        <v>1</v>
      </c>
      <c r="L3021" s="6">
        <v>19.010000000000002</v>
      </c>
      <c r="M3021" s="31" t="str">
        <f t="shared" si="47"/>
        <v>Small</v>
      </c>
    </row>
    <row r="3022" spans="8:13" ht="15.75" customHeight="1">
      <c r="H3022" s="37">
        <v>43273</v>
      </c>
      <c r="I3022" s="6" t="s">
        <v>141</v>
      </c>
      <c r="J3022" s="6" t="s">
        <v>212</v>
      </c>
      <c r="K3022" s="6">
        <v>5</v>
      </c>
      <c r="L3022" s="6">
        <v>73.010000000000005</v>
      </c>
      <c r="M3022" s="31" t="str">
        <f t="shared" si="47"/>
        <v>Small</v>
      </c>
    </row>
    <row r="3023" spans="8:13" ht="15.75" customHeight="1">
      <c r="H3023" s="37">
        <v>43355</v>
      </c>
      <c r="I3023" s="6" t="s">
        <v>158</v>
      </c>
      <c r="J3023" s="6" t="s">
        <v>184</v>
      </c>
      <c r="K3023" s="6">
        <v>5</v>
      </c>
      <c r="L3023" s="6">
        <v>89.35</v>
      </c>
      <c r="M3023" s="31" t="str">
        <f t="shared" si="47"/>
        <v>Small</v>
      </c>
    </row>
    <row r="3024" spans="8:13" ht="15.75" customHeight="1">
      <c r="H3024" s="37">
        <v>43184</v>
      </c>
      <c r="I3024" s="6" t="s">
        <v>198</v>
      </c>
      <c r="J3024" s="6" t="s">
        <v>182</v>
      </c>
      <c r="K3024" s="6">
        <v>1</v>
      </c>
      <c r="L3024" s="6">
        <v>14.67</v>
      </c>
      <c r="M3024" s="31" t="str">
        <f t="shared" si="47"/>
        <v>Small</v>
      </c>
    </row>
    <row r="3025" spans="8:13" ht="15.75" customHeight="1">
      <c r="H3025" s="37">
        <v>43441</v>
      </c>
      <c r="I3025" s="6" t="s">
        <v>171</v>
      </c>
      <c r="J3025" s="6" t="s">
        <v>169</v>
      </c>
      <c r="K3025" s="6">
        <v>1</v>
      </c>
      <c r="L3025" s="6">
        <v>15.47</v>
      </c>
      <c r="M3025" s="31" t="str">
        <f t="shared" si="47"/>
        <v>Small</v>
      </c>
    </row>
    <row r="3026" spans="8:13" ht="15.75" customHeight="1">
      <c r="H3026" s="37">
        <v>43323</v>
      </c>
      <c r="I3026" s="6" t="s">
        <v>127</v>
      </c>
      <c r="J3026" s="6" t="s">
        <v>185</v>
      </c>
      <c r="K3026" s="6">
        <v>2</v>
      </c>
      <c r="L3026" s="6">
        <v>36.28</v>
      </c>
      <c r="M3026" s="31" t="str">
        <f t="shared" si="47"/>
        <v>Small</v>
      </c>
    </row>
    <row r="3027" spans="8:13" ht="15.75" customHeight="1">
      <c r="H3027" s="37">
        <v>43133</v>
      </c>
      <c r="I3027" s="6" t="s">
        <v>160</v>
      </c>
      <c r="J3027" s="6" t="s">
        <v>203</v>
      </c>
      <c r="K3027" s="6">
        <v>2</v>
      </c>
      <c r="L3027" s="6">
        <v>39.5</v>
      </c>
      <c r="M3027" s="31" t="str">
        <f t="shared" si="47"/>
        <v>Small</v>
      </c>
    </row>
    <row r="3028" spans="8:13" ht="15.75" customHeight="1">
      <c r="H3028" s="37">
        <v>43213</v>
      </c>
      <c r="I3028" s="6" t="s">
        <v>141</v>
      </c>
      <c r="J3028" s="6" t="s">
        <v>176</v>
      </c>
      <c r="K3028" s="6">
        <v>1</v>
      </c>
      <c r="L3028" s="6">
        <v>17.97</v>
      </c>
      <c r="M3028" s="31" t="str">
        <f t="shared" si="47"/>
        <v>Small</v>
      </c>
    </row>
    <row r="3029" spans="8:13" ht="15.75" customHeight="1">
      <c r="H3029" s="37">
        <v>43416</v>
      </c>
      <c r="I3029" s="6" t="s">
        <v>158</v>
      </c>
      <c r="J3029" s="6" t="s">
        <v>170</v>
      </c>
      <c r="K3029" s="6">
        <v>1</v>
      </c>
      <c r="L3029" s="6">
        <v>14.24</v>
      </c>
      <c r="M3029" s="31" t="str">
        <f t="shared" si="47"/>
        <v>Small</v>
      </c>
    </row>
    <row r="3030" spans="8:13" ht="15.75" customHeight="1">
      <c r="H3030" s="37">
        <v>43295</v>
      </c>
      <c r="I3030" s="6" t="s">
        <v>175</v>
      </c>
      <c r="J3030" s="6" t="s">
        <v>156</v>
      </c>
      <c r="K3030" s="6">
        <v>2</v>
      </c>
      <c r="L3030" s="6">
        <v>34.799999999999997</v>
      </c>
      <c r="M3030" s="31" t="str">
        <f t="shared" si="47"/>
        <v>Small</v>
      </c>
    </row>
    <row r="3031" spans="8:13" ht="15.75" customHeight="1">
      <c r="H3031" s="37">
        <v>43456</v>
      </c>
      <c r="I3031" s="6" t="s">
        <v>177</v>
      </c>
      <c r="J3031" s="6" t="s">
        <v>239</v>
      </c>
      <c r="K3031" s="6">
        <v>1</v>
      </c>
      <c r="L3031" s="6">
        <v>12.67</v>
      </c>
      <c r="M3031" s="31" t="str">
        <f t="shared" si="47"/>
        <v>Small</v>
      </c>
    </row>
    <row r="3032" spans="8:13" ht="15.75" customHeight="1">
      <c r="H3032" s="37">
        <v>43237</v>
      </c>
      <c r="I3032" s="6" t="s">
        <v>141</v>
      </c>
      <c r="J3032" s="6" t="s">
        <v>217</v>
      </c>
      <c r="K3032" s="6">
        <v>2</v>
      </c>
      <c r="L3032" s="6">
        <v>24.06</v>
      </c>
      <c r="M3032" s="31" t="str">
        <f t="shared" si="47"/>
        <v>Small</v>
      </c>
    </row>
    <row r="3033" spans="8:13" ht="15.75" customHeight="1">
      <c r="H3033" s="37">
        <v>43443</v>
      </c>
      <c r="I3033" s="6" t="s">
        <v>163</v>
      </c>
      <c r="J3033" s="6" t="s">
        <v>170</v>
      </c>
      <c r="K3033" s="6">
        <v>1</v>
      </c>
      <c r="L3033" s="6">
        <v>13.81</v>
      </c>
      <c r="M3033" s="31" t="str">
        <f t="shared" si="47"/>
        <v>Small</v>
      </c>
    </row>
    <row r="3034" spans="8:13" ht="15.75" customHeight="1">
      <c r="H3034" s="37">
        <v>43202</v>
      </c>
      <c r="I3034" s="6" t="s">
        <v>160</v>
      </c>
      <c r="J3034" s="6" t="s">
        <v>169</v>
      </c>
      <c r="K3034" s="6">
        <v>1</v>
      </c>
      <c r="L3034" s="6">
        <v>11.22</v>
      </c>
      <c r="M3034" s="31" t="str">
        <f t="shared" si="47"/>
        <v>Small</v>
      </c>
    </row>
    <row r="3035" spans="8:13" ht="15.75" customHeight="1">
      <c r="H3035" s="37">
        <v>43416</v>
      </c>
      <c r="I3035" s="6" t="s">
        <v>198</v>
      </c>
      <c r="J3035" s="6" t="s">
        <v>194</v>
      </c>
      <c r="K3035" s="6">
        <v>2</v>
      </c>
      <c r="L3035" s="6">
        <v>37.340000000000003</v>
      </c>
      <c r="M3035" s="31" t="str">
        <f t="shared" si="47"/>
        <v>Small</v>
      </c>
    </row>
    <row r="3036" spans="8:13" ht="15.75" customHeight="1">
      <c r="H3036" s="37">
        <v>43361</v>
      </c>
      <c r="I3036" s="6" t="s">
        <v>171</v>
      </c>
      <c r="J3036" s="6" t="s">
        <v>156</v>
      </c>
      <c r="K3036" s="6">
        <v>32</v>
      </c>
      <c r="L3036" s="6">
        <v>274.43</v>
      </c>
      <c r="M3036" s="31" t="str">
        <f t="shared" si="47"/>
        <v>Large</v>
      </c>
    </row>
    <row r="3037" spans="8:13" ht="15.75" customHeight="1">
      <c r="H3037" s="37">
        <v>43408</v>
      </c>
      <c r="I3037" s="6" t="s">
        <v>198</v>
      </c>
      <c r="J3037" s="6" t="s">
        <v>184</v>
      </c>
      <c r="K3037" s="6">
        <v>1</v>
      </c>
      <c r="L3037" s="6">
        <v>11.53</v>
      </c>
      <c r="M3037" s="31" t="str">
        <f t="shared" si="47"/>
        <v>Small</v>
      </c>
    </row>
    <row r="3038" spans="8:13" ht="15.75" customHeight="1">
      <c r="H3038" s="37">
        <v>43398</v>
      </c>
      <c r="I3038" s="6" t="s">
        <v>141</v>
      </c>
      <c r="J3038" s="6" t="s">
        <v>212</v>
      </c>
      <c r="K3038" s="6">
        <v>1</v>
      </c>
      <c r="L3038" s="6">
        <v>13.35</v>
      </c>
      <c r="M3038" s="31" t="str">
        <f t="shared" si="47"/>
        <v>Small</v>
      </c>
    </row>
    <row r="3039" spans="8:13" ht="15.75" customHeight="1">
      <c r="H3039" s="37">
        <v>43193</v>
      </c>
      <c r="I3039" s="6" t="s">
        <v>163</v>
      </c>
      <c r="J3039" s="6" t="s">
        <v>167</v>
      </c>
      <c r="K3039" s="6">
        <v>3</v>
      </c>
      <c r="L3039" s="6">
        <v>34.799999999999997</v>
      </c>
      <c r="M3039" s="31" t="str">
        <f t="shared" si="47"/>
        <v>Small</v>
      </c>
    </row>
    <row r="3040" spans="8:13" ht="15.75" customHeight="1">
      <c r="H3040" s="37">
        <v>43356</v>
      </c>
      <c r="I3040" s="6" t="s">
        <v>200</v>
      </c>
      <c r="J3040" s="6" t="s">
        <v>185</v>
      </c>
      <c r="K3040" s="6">
        <v>48</v>
      </c>
      <c r="L3040" s="6">
        <v>332.22</v>
      </c>
      <c r="M3040" s="31" t="str">
        <f t="shared" si="47"/>
        <v>Large</v>
      </c>
    </row>
    <row r="3041" spans="8:13" ht="15.75" customHeight="1">
      <c r="H3041" s="37">
        <v>43153</v>
      </c>
      <c r="I3041" s="6" t="s">
        <v>127</v>
      </c>
      <c r="J3041" s="6" t="s">
        <v>156</v>
      </c>
      <c r="K3041" s="6">
        <v>60</v>
      </c>
      <c r="L3041" s="6">
        <v>389.73</v>
      </c>
      <c r="M3041" s="31" t="str">
        <f t="shared" si="47"/>
        <v>Large</v>
      </c>
    </row>
    <row r="3042" spans="8:13" ht="15.75" customHeight="1">
      <c r="H3042" s="37">
        <v>43404</v>
      </c>
      <c r="I3042" s="6" t="s">
        <v>175</v>
      </c>
      <c r="J3042" s="6" t="s">
        <v>156</v>
      </c>
      <c r="K3042" s="6">
        <v>4</v>
      </c>
      <c r="L3042" s="6">
        <v>55.88</v>
      </c>
      <c r="M3042" s="31" t="str">
        <f t="shared" si="47"/>
        <v>Small</v>
      </c>
    </row>
    <row r="3043" spans="8:13" ht="15.75" customHeight="1">
      <c r="H3043" s="37">
        <v>43307</v>
      </c>
      <c r="I3043" s="6" t="s">
        <v>168</v>
      </c>
      <c r="J3043" s="6" t="s">
        <v>170</v>
      </c>
      <c r="K3043" s="6">
        <v>50</v>
      </c>
      <c r="L3043" s="6">
        <v>466.4</v>
      </c>
      <c r="M3043" s="31" t="str">
        <f t="shared" si="47"/>
        <v>Large</v>
      </c>
    </row>
    <row r="3044" spans="8:13" ht="15.75" customHeight="1">
      <c r="H3044" s="37">
        <v>43422</v>
      </c>
      <c r="I3044" s="6" t="s">
        <v>138</v>
      </c>
      <c r="J3044" s="6" t="s">
        <v>172</v>
      </c>
      <c r="K3044" s="6">
        <v>2</v>
      </c>
      <c r="L3044" s="6">
        <v>21.3</v>
      </c>
      <c r="M3044" s="31" t="str">
        <f t="shared" si="47"/>
        <v>Small</v>
      </c>
    </row>
    <row r="3045" spans="8:13" ht="15.75" customHeight="1">
      <c r="H3045" s="37">
        <v>43409</v>
      </c>
      <c r="I3045" s="6" t="s">
        <v>218</v>
      </c>
      <c r="J3045" s="6" t="s">
        <v>197</v>
      </c>
      <c r="K3045" s="6">
        <v>1</v>
      </c>
      <c r="L3045" s="6">
        <v>12.51</v>
      </c>
      <c r="M3045" s="31" t="str">
        <f t="shared" si="47"/>
        <v>Small</v>
      </c>
    </row>
    <row r="3046" spans="8:13" ht="15.75" customHeight="1">
      <c r="H3046" s="37">
        <v>43465</v>
      </c>
      <c r="I3046" s="6" t="s">
        <v>158</v>
      </c>
      <c r="J3046" s="6" t="s">
        <v>164</v>
      </c>
      <c r="K3046" s="6">
        <v>1</v>
      </c>
      <c r="L3046" s="6">
        <v>19.47</v>
      </c>
      <c r="M3046" s="31" t="str">
        <f t="shared" si="47"/>
        <v>Small</v>
      </c>
    </row>
    <row r="3047" spans="8:13" ht="15.75" customHeight="1">
      <c r="H3047" s="37">
        <v>43418</v>
      </c>
      <c r="I3047" s="6" t="s">
        <v>158</v>
      </c>
      <c r="J3047" s="6" t="s">
        <v>157</v>
      </c>
      <c r="K3047" s="6">
        <v>1</v>
      </c>
      <c r="L3047" s="6">
        <v>13.71</v>
      </c>
      <c r="M3047" s="31" t="str">
        <f t="shared" si="47"/>
        <v>Small</v>
      </c>
    </row>
    <row r="3048" spans="8:13" ht="15.75" customHeight="1">
      <c r="H3048" s="37">
        <v>43379</v>
      </c>
      <c r="I3048" s="6" t="s">
        <v>141</v>
      </c>
      <c r="J3048" s="6" t="s">
        <v>156</v>
      </c>
      <c r="K3048" s="6">
        <v>1</v>
      </c>
      <c r="L3048" s="6">
        <v>14.45</v>
      </c>
      <c r="M3048" s="31" t="str">
        <f t="shared" si="47"/>
        <v>Small</v>
      </c>
    </row>
    <row r="3049" spans="8:13" ht="15.75" customHeight="1">
      <c r="H3049" s="37">
        <v>43260</v>
      </c>
      <c r="I3049" s="6" t="s">
        <v>141</v>
      </c>
      <c r="J3049" s="6" t="s">
        <v>156</v>
      </c>
      <c r="K3049" s="6">
        <v>1</v>
      </c>
      <c r="L3049" s="6">
        <v>15.51</v>
      </c>
      <c r="M3049" s="31" t="str">
        <f t="shared" si="47"/>
        <v>Small</v>
      </c>
    </row>
    <row r="3050" spans="8:13" ht="15.75" customHeight="1">
      <c r="H3050" s="37">
        <v>43269</v>
      </c>
      <c r="I3050" s="6" t="s">
        <v>158</v>
      </c>
      <c r="J3050" s="6" t="s">
        <v>211</v>
      </c>
      <c r="K3050" s="6">
        <v>1</v>
      </c>
      <c r="L3050" s="6">
        <v>10.55</v>
      </c>
      <c r="M3050" s="31" t="str">
        <f t="shared" si="47"/>
        <v>Small</v>
      </c>
    </row>
    <row r="3051" spans="8:13" ht="15.75" customHeight="1">
      <c r="H3051" s="37">
        <v>43446</v>
      </c>
      <c r="I3051" s="6" t="s">
        <v>141</v>
      </c>
      <c r="J3051" s="6" t="s">
        <v>211</v>
      </c>
      <c r="K3051" s="6">
        <v>49</v>
      </c>
      <c r="L3051" s="6">
        <v>371.35</v>
      </c>
      <c r="M3051" s="31" t="str">
        <f t="shared" si="47"/>
        <v>Large</v>
      </c>
    </row>
    <row r="3052" spans="8:13" ht="15.75" customHeight="1">
      <c r="H3052" s="37">
        <v>43268</v>
      </c>
      <c r="I3052" s="6" t="s">
        <v>168</v>
      </c>
      <c r="J3052" s="6" t="s">
        <v>185</v>
      </c>
      <c r="K3052" s="6">
        <v>2</v>
      </c>
      <c r="L3052" s="6">
        <v>20.82</v>
      </c>
      <c r="M3052" s="31" t="str">
        <f t="shared" si="47"/>
        <v>Small</v>
      </c>
    </row>
    <row r="3053" spans="8:13" ht="15.75" customHeight="1">
      <c r="H3053" s="37">
        <v>43133</v>
      </c>
      <c r="I3053" s="6" t="s">
        <v>158</v>
      </c>
      <c r="J3053" s="6" t="s">
        <v>180</v>
      </c>
      <c r="K3053" s="6">
        <v>2</v>
      </c>
      <c r="L3053" s="6">
        <v>23.62</v>
      </c>
      <c r="M3053" s="31" t="str">
        <f t="shared" si="47"/>
        <v>Small</v>
      </c>
    </row>
    <row r="3054" spans="8:13" ht="15.75" customHeight="1">
      <c r="H3054" s="37">
        <v>43313</v>
      </c>
      <c r="I3054" s="6" t="s">
        <v>160</v>
      </c>
      <c r="J3054" s="6" t="s">
        <v>241</v>
      </c>
      <c r="K3054" s="6">
        <v>3</v>
      </c>
      <c r="L3054" s="6">
        <v>39.659999999999997</v>
      </c>
      <c r="M3054" s="31" t="str">
        <f t="shared" si="47"/>
        <v>Small</v>
      </c>
    </row>
    <row r="3055" spans="8:13" ht="15.75" customHeight="1">
      <c r="H3055" s="37">
        <v>43155</v>
      </c>
      <c r="I3055" s="6" t="s">
        <v>158</v>
      </c>
      <c r="J3055" s="6" t="s">
        <v>166</v>
      </c>
      <c r="K3055" s="6">
        <v>2</v>
      </c>
      <c r="L3055" s="6">
        <v>36.840000000000003</v>
      </c>
      <c r="M3055" s="31" t="str">
        <f t="shared" si="47"/>
        <v>Small</v>
      </c>
    </row>
    <row r="3056" spans="8:13" ht="15.75" customHeight="1">
      <c r="H3056" s="37">
        <v>43350</v>
      </c>
      <c r="I3056" s="6" t="s">
        <v>193</v>
      </c>
      <c r="J3056" s="6" t="s">
        <v>185</v>
      </c>
      <c r="K3056" s="6">
        <v>3</v>
      </c>
      <c r="L3056" s="6">
        <v>58.32</v>
      </c>
      <c r="M3056" s="31" t="str">
        <f t="shared" si="47"/>
        <v>Small</v>
      </c>
    </row>
    <row r="3057" spans="8:13" ht="15.75" customHeight="1">
      <c r="H3057" s="37">
        <v>43116</v>
      </c>
      <c r="I3057" s="6" t="s">
        <v>198</v>
      </c>
      <c r="J3057" s="6" t="s">
        <v>238</v>
      </c>
      <c r="K3057" s="6">
        <v>2</v>
      </c>
      <c r="L3057" s="6">
        <v>31.08</v>
      </c>
      <c r="M3057" s="31" t="str">
        <f t="shared" si="47"/>
        <v>Small</v>
      </c>
    </row>
    <row r="3058" spans="8:13" ht="15.75" customHeight="1">
      <c r="H3058" s="37">
        <v>43426</v>
      </c>
      <c r="I3058" s="6" t="s">
        <v>198</v>
      </c>
      <c r="J3058" s="6" t="s">
        <v>215</v>
      </c>
      <c r="K3058" s="6">
        <v>2</v>
      </c>
      <c r="L3058" s="6">
        <v>34.6</v>
      </c>
      <c r="M3058" s="31" t="str">
        <f t="shared" si="47"/>
        <v>Small</v>
      </c>
    </row>
    <row r="3059" spans="8:13" ht="15.75" customHeight="1">
      <c r="H3059" s="37">
        <v>43155</v>
      </c>
      <c r="I3059" s="6" t="s">
        <v>175</v>
      </c>
      <c r="J3059" s="6" t="s">
        <v>184</v>
      </c>
      <c r="K3059" s="6">
        <v>2</v>
      </c>
      <c r="L3059" s="6">
        <v>24.28</v>
      </c>
      <c r="M3059" s="31" t="str">
        <f t="shared" si="47"/>
        <v>Small</v>
      </c>
    </row>
    <row r="3060" spans="8:13" ht="15.75" customHeight="1">
      <c r="H3060" s="37">
        <v>43191</v>
      </c>
      <c r="I3060" s="6" t="s">
        <v>168</v>
      </c>
      <c r="J3060" s="6" t="s">
        <v>199</v>
      </c>
      <c r="K3060" s="6">
        <v>1</v>
      </c>
      <c r="L3060" s="6">
        <v>11.02</v>
      </c>
      <c r="M3060" s="31" t="str">
        <f t="shared" si="47"/>
        <v>Small</v>
      </c>
    </row>
    <row r="3061" spans="8:13" ht="15.75" customHeight="1">
      <c r="H3061" s="37">
        <v>43419</v>
      </c>
      <c r="I3061" s="6" t="s">
        <v>135</v>
      </c>
      <c r="J3061" s="6" t="s">
        <v>211</v>
      </c>
      <c r="K3061" s="6">
        <v>2</v>
      </c>
      <c r="L3061" s="6">
        <v>28.88</v>
      </c>
      <c r="M3061" s="31" t="str">
        <f t="shared" si="47"/>
        <v>Small</v>
      </c>
    </row>
    <row r="3062" spans="8:13" ht="15.75" customHeight="1">
      <c r="H3062" s="37">
        <v>43429</v>
      </c>
      <c r="I3062" s="6" t="s">
        <v>223</v>
      </c>
      <c r="J3062" s="6" t="s">
        <v>186</v>
      </c>
      <c r="K3062" s="6">
        <v>2</v>
      </c>
      <c r="L3062" s="6">
        <v>37.520000000000003</v>
      </c>
      <c r="M3062" s="31" t="str">
        <f t="shared" si="47"/>
        <v>Small</v>
      </c>
    </row>
    <row r="3063" spans="8:13" ht="15.75" customHeight="1">
      <c r="H3063" s="37">
        <v>43162</v>
      </c>
      <c r="I3063" s="6" t="s">
        <v>198</v>
      </c>
      <c r="J3063" s="6" t="s">
        <v>172</v>
      </c>
      <c r="K3063" s="6">
        <v>2</v>
      </c>
      <c r="L3063" s="6">
        <v>38.4</v>
      </c>
      <c r="M3063" s="31" t="str">
        <f t="shared" si="47"/>
        <v>Small</v>
      </c>
    </row>
    <row r="3064" spans="8:13" ht="15.75" customHeight="1">
      <c r="H3064" s="37">
        <v>43415</v>
      </c>
      <c r="I3064" s="6" t="s">
        <v>193</v>
      </c>
      <c r="J3064" s="6" t="s">
        <v>231</v>
      </c>
      <c r="K3064" s="6">
        <v>1</v>
      </c>
      <c r="L3064" s="6">
        <v>16.72</v>
      </c>
      <c r="M3064" s="31" t="str">
        <f t="shared" si="47"/>
        <v>Small</v>
      </c>
    </row>
    <row r="3065" spans="8:13" ht="15.75" customHeight="1">
      <c r="H3065" s="37">
        <v>43414</v>
      </c>
      <c r="I3065" s="6" t="s">
        <v>158</v>
      </c>
      <c r="J3065" s="6" t="s">
        <v>235</v>
      </c>
      <c r="K3065" s="6">
        <v>1</v>
      </c>
      <c r="L3065" s="6">
        <v>10.99</v>
      </c>
      <c r="M3065" s="31" t="str">
        <f t="shared" si="47"/>
        <v>Small</v>
      </c>
    </row>
    <row r="3066" spans="8:13" ht="15.75" customHeight="1">
      <c r="H3066" s="37">
        <v>43217</v>
      </c>
      <c r="I3066" s="6" t="s">
        <v>177</v>
      </c>
      <c r="J3066" s="6" t="s">
        <v>199</v>
      </c>
      <c r="K3066" s="6">
        <v>75</v>
      </c>
      <c r="L3066" s="6">
        <v>417.75</v>
      </c>
      <c r="M3066" s="31" t="str">
        <f t="shared" si="47"/>
        <v>Large</v>
      </c>
    </row>
    <row r="3067" spans="8:13" ht="15.75" customHeight="1">
      <c r="H3067" s="37">
        <v>43134</v>
      </c>
      <c r="I3067" s="6" t="s">
        <v>160</v>
      </c>
      <c r="J3067" s="6" t="s">
        <v>184</v>
      </c>
      <c r="K3067" s="6">
        <v>3</v>
      </c>
      <c r="L3067" s="6">
        <v>43.62</v>
      </c>
      <c r="M3067" s="31" t="str">
        <f t="shared" si="47"/>
        <v>Small</v>
      </c>
    </row>
    <row r="3068" spans="8:13" ht="15.75" customHeight="1">
      <c r="H3068" s="37">
        <v>43217</v>
      </c>
      <c r="I3068" s="6" t="s">
        <v>198</v>
      </c>
      <c r="J3068" s="6" t="s">
        <v>230</v>
      </c>
      <c r="K3068" s="6">
        <v>2</v>
      </c>
      <c r="L3068" s="6">
        <v>34.840000000000003</v>
      </c>
      <c r="M3068" s="31" t="str">
        <f t="shared" si="47"/>
        <v>Small</v>
      </c>
    </row>
    <row r="3069" spans="8:13" ht="15.75" customHeight="1">
      <c r="H3069" s="37">
        <v>43414</v>
      </c>
      <c r="I3069" s="6" t="s">
        <v>127</v>
      </c>
      <c r="J3069" s="6" t="s">
        <v>233</v>
      </c>
      <c r="K3069" s="6">
        <v>2</v>
      </c>
      <c r="L3069" s="6">
        <v>28.36</v>
      </c>
      <c r="M3069" s="31" t="str">
        <f t="shared" si="47"/>
        <v>Small</v>
      </c>
    </row>
    <row r="3070" spans="8:13" ht="15.75" customHeight="1">
      <c r="H3070" s="37">
        <v>43205</v>
      </c>
      <c r="I3070" s="6" t="s">
        <v>155</v>
      </c>
      <c r="J3070" s="6" t="s">
        <v>180</v>
      </c>
      <c r="K3070" s="6">
        <v>2</v>
      </c>
      <c r="L3070" s="6">
        <v>22.56</v>
      </c>
      <c r="M3070" s="31" t="str">
        <f t="shared" si="47"/>
        <v>Small</v>
      </c>
    </row>
    <row r="3071" spans="8:13" ht="15.75" customHeight="1">
      <c r="H3071" s="37">
        <v>43439</v>
      </c>
      <c r="I3071" s="6" t="s">
        <v>158</v>
      </c>
      <c r="J3071" s="6" t="s">
        <v>208</v>
      </c>
      <c r="K3071" s="6">
        <v>1</v>
      </c>
      <c r="L3071" s="6">
        <v>11.59</v>
      </c>
      <c r="M3071" s="31" t="str">
        <f t="shared" si="47"/>
        <v>Small</v>
      </c>
    </row>
    <row r="3072" spans="8:13" ht="15.75" customHeight="1">
      <c r="H3072" s="37">
        <v>43322</v>
      </c>
      <c r="I3072" s="6" t="s">
        <v>141</v>
      </c>
      <c r="J3072" s="6" t="s">
        <v>181</v>
      </c>
      <c r="K3072" s="6">
        <v>1</v>
      </c>
      <c r="L3072" s="6">
        <v>10.71</v>
      </c>
      <c r="M3072" s="31" t="str">
        <f t="shared" si="47"/>
        <v>Small</v>
      </c>
    </row>
    <row r="3073" spans="8:13" ht="15.75" customHeight="1">
      <c r="H3073" s="37">
        <v>43450</v>
      </c>
      <c r="I3073" s="6" t="s">
        <v>190</v>
      </c>
      <c r="J3073" s="6" t="s">
        <v>170</v>
      </c>
      <c r="K3073" s="6">
        <v>2</v>
      </c>
      <c r="L3073" s="6">
        <v>35.200000000000003</v>
      </c>
      <c r="M3073" s="31" t="str">
        <f t="shared" si="47"/>
        <v>Small</v>
      </c>
    </row>
    <row r="3074" spans="8:13" ht="15.75" customHeight="1">
      <c r="H3074" s="37">
        <v>43449</v>
      </c>
      <c r="I3074" s="6" t="s">
        <v>158</v>
      </c>
      <c r="J3074" s="6" t="s">
        <v>195</v>
      </c>
      <c r="K3074" s="6">
        <v>2</v>
      </c>
      <c r="L3074" s="6">
        <v>33.64</v>
      </c>
      <c r="M3074" s="31" t="str">
        <f t="shared" si="47"/>
        <v>Small</v>
      </c>
    </row>
    <row r="3075" spans="8:13" ht="15.75" customHeight="1">
      <c r="H3075" s="37">
        <v>43175</v>
      </c>
      <c r="I3075" s="6" t="s">
        <v>171</v>
      </c>
      <c r="J3075" s="6" t="s">
        <v>181</v>
      </c>
      <c r="K3075" s="6">
        <v>1</v>
      </c>
      <c r="L3075" s="6">
        <v>19.95</v>
      </c>
      <c r="M3075" s="31" t="str">
        <f t="shared" si="47"/>
        <v>Small</v>
      </c>
    </row>
    <row r="3076" spans="8:13" ht="15.75" customHeight="1">
      <c r="H3076" s="37">
        <v>43461</v>
      </c>
      <c r="I3076" s="6" t="s">
        <v>158</v>
      </c>
      <c r="J3076" s="6" t="s">
        <v>156</v>
      </c>
      <c r="K3076" s="6">
        <v>1</v>
      </c>
      <c r="L3076" s="6">
        <v>11.1</v>
      </c>
      <c r="M3076" s="31" t="str">
        <f t="shared" si="47"/>
        <v>Small</v>
      </c>
    </row>
    <row r="3077" spans="8:13" ht="15.75" customHeight="1">
      <c r="H3077" s="37">
        <v>43430</v>
      </c>
      <c r="I3077" s="6" t="s">
        <v>168</v>
      </c>
      <c r="J3077" s="6" t="s">
        <v>232</v>
      </c>
      <c r="K3077" s="6">
        <v>3</v>
      </c>
      <c r="L3077" s="6">
        <v>32.97</v>
      </c>
      <c r="M3077" s="31" t="str">
        <f t="shared" si="47"/>
        <v>Small</v>
      </c>
    </row>
    <row r="3078" spans="8:13" ht="15.75" customHeight="1">
      <c r="H3078" s="37">
        <v>43131</v>
      </c>
      <c r="I3078" s="6" t="s">
        <v>201</v>
      </c>
      <c r="J3078" s="6" t="s">
        <v>209</v>
      </c>
      <c r="K3078" s="6">
        <v>2</v>
      </c>
      <c r="L3078" s="6">
        <v>35.119999999999997</v>
      </c>
      <c r="M3078" s="31" t="str">
        <f t="shared" si="47"/>
        <v>Small</v>
      </c>
    </row>
    <row r="3079" spans="8:13" ht="15.75" customHeight="1">
      <c r="H3079" s="37">
        <v>43343</v>
      </c>
      <c r="I3079" s="6" t="s">
        <v>168</v>
      </c>
      <c r="J3079" s="6" t="s">
        <v>156</v>
      </c>
      <c r="K3079" s="6">
        <v>2</v>
      </c>
      <c r="L3079" s="6">
        <v>29.62</v>
      </c>
      <c r="M3079" s="31" t="str">
        <f t="shared" si="47"/>
        <v>Small</v>
      </c>
    </row>
    <row r="3080" spans="8:13" ht="15.75" customHeight="1">
      <c r="H3080" s="37">
        <v>43423</v>
      </c>
      <c r="I3080" s="6" t="s">
        <v>168</v>
      </c>
      <c r="J3080" s="6" t="s">
        <v>162</v>
      </c>
      <c r="K3080" s="6">
        <v>1</v>
      </c>
      <c r="L3080" s="6">
        <v>14.04</v>
      </c>
      <c r="M3080" s="31" t="str">
        <f t="shared" ref="M3080:M3143" si="48">IF(L3080&gt;250,"Large","Small")</f>
        <v>Small</v>
      </c>
    </row>
    <row r="3081" spans="8:13" ht="15.75" customHeight="1">
      <c r="H3081" s="37">
        <v>43353</v>
      </c>
      <c r="I3081" s="6" t="s">
        <v>141</v>
      </c>
      <c r="J3081" s="6" t="s">
        <v>203</v>
      </c>
      <c r="K3081" s="6">
        <v>3</v>
      </c>
      <c r="L3081" s="6">
        <v>34.08</v>
      </c>
      <c r="M3081" s="31" t="str">
        <f t="shared" si="48"/>
        <v>Small</v>
      </c>
    </row>
    <row r="3082" spans="8:13" ht="15.75" customHeight="1">
      <c r="H3082" s="37">
        <v>43415</v>
      </c>
      <c r="I3082" s="6" t="s">
        <v>135</v>
      </c>
      <c r="J3082" s="6" t="s">
        <v>156</v>
      </c>
      <c r="K3082" s="6">
        <v>2</v>
      </c>
      <c r="L3082" s="6">
        <v>36.76</v>
      </c>
      <c r="M3082" s="31" t="str">
        <f t="shared" si="48"/>
        <v>Small</v>
      </c>
    </row>
    <row r="3083" spans="8:13" ht="15.75" customHeight="1">
      <c r="H3083" s="37">
        <v>43226</v>
      </c>
      <c r="I3083" s="6" t="s">
        <v>141</v>
      </c>
      <c r="J3083" s="6" t="s">
        <v>213</v>
      </c>
      <c r="K3083" s="6">
        <v>2</v>
      </c>
      <c r="L3083" s="6">
        <v>31.04</v>
      </c>
      <c r="M3083" s="31" t="str">
        <f t="shared" si="48"/>
        <v>Small</v>
      </c>
    </row>
    <row r="3084" spans="8:13" ht="15.75" customHeight="1">
      <c r="H3084" s="37">
        <v>43285</v>
      </c>
      <c r="I3084" s="6" t="s">
        <v>177</v>
      </c>
      <c r="J3084" s="6" t="s">
        <v>181</v>
      </c>
      <c r="K3084" s="6">
        <v>1</v>
      </c>
      <c r="L3084" s="6">
        <v>14.04</v>
      </c>
      <c r="M3084" s="31" t="str">
        <f t="shared" si="48"/>
        <v>Small</v>
      </c>
    </row>
    <row r="3085" spans="8:13" ht="15.75" customHeight="1">
      <c r="H3085" s="37">
        <v>43421</v>
      </c>
      <c r="I3085" s="6" t="s">
        <v>158</v>
      </c>
      <c r="J3085" s="6" t="s">
        <v>214</v>
      </c>
      <c r="K3085" s="6">
        <v>3</v>
      </c>
      <c r="L3085" s="6">
        <v>34.08</v>
      </c>
      <c r="M3085" s="31" t="str">
        <f t="shared" si="48"/>
        <v>Small</v>
      </c>
    </row>
    <row r="3086" spans="8:13" ht="15.75" customHeight="1">
      <c r="H3086" s="37">
        <v>43127</v>
      </c>
      <c r="I3086" s="6" t="s">
        <v>160</v>
      </c>
      <c r="J3086" s="6" t="s">
        <v>211</v>
      </c>
      <c r="K3086" s="6">
        <v>1</v>
      </c>
      <c r="L3086" s="6">
        <v>14.51</v>
      </c>
      <c r="M3086" s="31" t="str">
        <f t="shared" si="48"/>
        <v>Small</v>
      </c>
    </row>
    <row r="3087" spans="8:13" ht="15.75" customHeight="1">
      <c r="H3087" s="37">
        <v>43458</v>
      </c>
      <c r="I3087" s="6" t="s">
        <v>160</v>
      </c>
      <c r="J3087" s="6" t="s">
        <v>169</v>
      </c>
      <c r="K3087" s="6">
        <v>2</v>
      </c>
      <c r="L3087" s="6">
        <v>23.72</v>
      </c>
      <c r="M3087" s="31" t="str">
        <f t="shared" si="48"/>
        <v>Small</v>
      </c>
    </row>
    <row r="3088" spans="8:13" ht="15.75" customHeight="1">
      <c r="H3088" s="37">
        <v>43151</v>
      </c>
      <c r="I3088" s="6" t="s">
        <v>168</v>
      </c>
      <c r="J3088" s="6" t="s">
        <v>180</v>
      </c>
      <c r="K3088" s="6">
        <v>2</v>
      </c>
      <c r="L3088" s="6">
        <v>34.58</v>
      </c>
      <c r="M3088" s="31" t="str">
        <f t="shared" si="48"/>
        <v>Small</v>
      </c>
    </row>
    <row r="3089" spans="8:13" ht="15.75" customHeight="1">
      <c r="H3089" s="37">
        <v>43127</v>
      </c>
      <c r="I3089" s="6" t="s">
        <v>193</v>
      </c>
      <c r="J3089" s="6" t="s">
        <v>194</v>
      </c>
      <c r="K3089" s="6">
        <v>2</v>
      </c>
      <c r="L3089" s="6">
        <v>29.5</v>
      </c>
      <c r="M3089" s="31" t="str">
        <f t="shared" si="48"/>
        <v>Small</v>
      </c>
    </row>
    <row r="3090" spans="8:13" ht="15.75" customHeight="1">
      <c r="H3090" s="37">
        <v>43224</v>
      </c>
      <c r="I3090" s="6" t="s">
        <v>216</v>
      </c>
      <c r="J3090" s="6" t="s">
        <v>210</v>
      </c>
      <c r="K3090" s="6">
        <v>1</v>
      </c>
      <c r="L3090" s="6">
        <v>17.489999999999998</v>
      </c>
      <c r="M3090" s="31" t="str">
        <f t="shared" si="48"/>
        <v>Small</v>
      </c>
    </row>
    <row r="3091" spans="8:13" ht="15.75" customHeight="1">
      <c r="H3091" s="37">
        <v>43303</v>
      </c>
      <c r="I3091" s="6" t="s">
        <v>198</v>
      </c>
      <c r="J3091" s="6" t="s">
        <v>179</v>
      </c>
      <c r="K3091" s="6">
        <v>2</v>
      </c>
      <c r="L3091" s="6">
        <v>33.04</v>
      </c>
      <c r="M3091" s="31" t="str">
        <f t="shared" si="48"/>
        <v>Small</v>
      </c>
    </row>
    <row r="3092" spans="8:13" ht="15.75" customHeight="1">
      <c r="H3092" s="37">
        <v>43188</v>
      </c>
      <c r="I3092" s="6" t="s">
        <v>223</v>
      </c>
      <c r="J3092" s="6" t="s">
        <v>156</v>
      </c>
      <c r="K3092" s="6">
        <v>2</v>
      </c>
      <c r="L3092" s="6">
        <v>33.979999999999997</v>
      </c>
      <c r="M3092" s="31" t="str">
        <f t="shared" si="48"/>
        <v>Small</v>
      </c>
    </row>
    <row r="3093" spans="8:13" ht="15.75" customHeight="1">
      <c r="H3093" s="37">
        <v>43423</v>
      </c>
      <c r="I3093" s="6" t="s">
        <v>177</v>
      </c>
      <c r="J3093" s="6" t="s">
        <v>156</v>
      </c>
      <c r="K3093" s="6">
        <v>2</v>
      </c>
      <c r="L3093" s="6">
        <v>28.98</v>
      </c>
      <c r="M3093" s="31" t="str">
        <f t="shared" si="48"/>
        <v>Small</v>
      </c>
    </row>
    <row r="3094" spans="8:13" ht="15.75" customHeight="1">
      <c r="H3094" s="37">
        <v>43451</v>
      </c>
      <c r="I3094" s="6" t="s">
        <v>168</v>
      </c>
      <c r="J3094" s="6" t="s">
        <v>180</v>
      </c>
      <c r="K3094" s="6">
        <v>48</v>
      </c>
      <c r="L3094" s="6">
        <v>465</v>
      </c>
      <c r="M3094" s="31" t="str">
        <f t="shared" si="48"/>
        <v>Large</v>
      </c>
    </row>
    <row r="3095" spans="8:13" ht="15.75" customHeight="1">
      <c r="H3095" s="37">
        <v>43115</v>
      </c>
      <c r="I3095" s="6" t="s">
        <v>158</v>
      </c>
      <c r="J3095" s="6" t="s">
        <v>228</v>
      </c>
      <c r="K3095" s="6">
        <v>2</v>
      </c>
      <c r="L3095" s="6">
        <v>22.66</v>
      </c>
      <c r="M3095" s="31" t="str">
        <f t="shared" si="48"/>
        <v>Small</v>
      </c>
    </row>
    <row r="3096" spans="8:13" ht="15.75" customHeight="1">
      <c r="H3096" s="37">
        <v>43144</v>
      </c>
      <c r="I3096" s="6" t="s">
        <v>190</v>
      </c>
      <c r="J3096" s="6" t="s">
        <v>172</v>
      </c>
      <c r="K3096" s="6">
        <v>5</v>
      </c>
      <c r="L3096" s="6">
        <v>73.709999999999994</v>
      </c>
      <c r="M3096" s="31" t="str">
        <f t="shared" si="48"/>
        <v>Small</v>
      </c>
    </row>
    <row r="3097" spans="8:13" ht="15.75" customHeight="1">
      <c r="H3097" s="37">
        <v>43434</v>
      </c>
      <c r="I3097" s="6" t="s">
        <v>158</v>
      </c>
      <c r="J3097" s="6" t="s">
        <v>214</v>
      </c>
      <c r="K3097" s="6">
        <v>4</v>
      </c>
      <c r="L3097" s="6">
        <v>75.08</v>
      </c>
      <c r="M3097" s="31" t="str">
        <f t="shared" si="48"/>
        <v>Small</v>
      </c>
    </row>
    <row r="3098" spans="8:13" ht="15.75" customHeight="1">
      <c r="H3098" s="37">
        <v>43455</v>
      </c>
      <c r="I3098" s="6" t="s">
        <v>158</v>
      </c>
      <c r="J3098" s="6" t="s">
        <v>239</v>
      </c>
      <c r="K3098" s="6">
        <v>3</v>
      </c>
      <c r="L3098" s="6">
        <v>31.23</v>
      </c>
      <c r="M3098" s="31" t="str">
        <f t="shared" si="48"/>
        <v>Small</v>
      </c>
    </row>
    <row r="3099" spans="8:13" ht="15.75" customHeight="1">
      <c r="H3099" s="37">
        <v>43440</v>
      </c>
      <c r="I3099" s="6" t="s">
        <v>141</v>
      </c>
      <c r="J3099" s="6" t="s">
        <v>204</v>
      </c>
      <c r="K3099" s="6">
        <v>6</v>
      </c>
      <c r="L3099" s="6">
        <v>88.14</v>
      </c>
      <c r="M3099" s="31" t="str">
        <f t="shared" si="48"/>
        <v>Small</v>
      </c>
    </row>
    <row r="3100" spans="8:13" ht="15.75" customHeight="1">
      <c r="H3100" s="37">
        <v>43267</v>
      </c>
      <c r="I3100" s="6" t="s">
        <v>160</v>
      </c>
      <c r="J3100" s="6" t="s">
        <v>241</v>
      </c>
      <c r="K3100" s="6">
        <v>72</v>
      </c>
      <c r="L3100" s="6">
        <v>421.29</v>
      </c>
      <c r="M3100" s="31" t="str">
        <f t="shared" si="48"/>
        <v>Large</v>
      </c>
    </row>
    <row r="3101" spans="8:13" ht="15.75" customHeight="1">
      <c r="H3101" s="37">
        <v>43193</v>
      </c>
      <c r="I3101" s="6" t="s">
        <v>127</v>
      </c>
      <c r="J3101" s="6" t="s">
        <v>184</v>
      </c>
      <c r="K3101" s="6">
        <v>2</v>
      </c>
      <c r="L3101" s="6">
        <v>23.1</v>
      </c>
      <c r="M3101" s="31" t="str">
        <f t="shared" si="48"/>
        <v>Small</v>
      </c>
    </row>
    <row r="3102" spans="8:13" ht="15.75" customHeight="1">
      <c r="H3102" s="37">
        <v>43258</v>
      </c>
      <c r="I3102" s="6" t="s">
        <v>171</v>
      </c>
      <c r="J3102" s="6" t="s">
        <v>161</v>
      </c>
      <c r="K3102" s="6">
        <v>1</v>
      </c>
      <c r="L3102" s="6">
        <v>11.3</v>
      </c>
      <c r="M3102" s="31" t="str">
        <f t="shared" si="48"/>
        <v>Small</v>
      </c>
    </row>
    <row r="3103" spans="8:13" ht="15.75" customHeight="1">
      <c r="H3103" s="37">
        <v>43330</v>
      </c>
      <c r="I3103" s="6" t="s">
        <v>138</v>
      </c>
      <c r="J3103" s="6" t="s">
        <v>187</v>
      </c>
      <c r="K3103" s="6">
        <v>1</v>
      </c>
      <c r="L3103" s="6">
        <v>14.15</v>
      </c>
      <c r="M3103" s="31" t="str">
        <f t="shared" si="48"/>
        <v>Small</v>
      </c>
    </row>
    <row r="3104" spans="8:13" ht="15.75" customHeight="1">
      <c r="H3104" s="37">
        <v>43451</v>
      </c>
      <c r="I3104" s="6" t="s">
        <v>193</v>
      </c>
      <c r="J3104" s="6" t="s">
        <v>208</v>
      </c>
      <c r="K3104" s="6">
        <v>1</v>
      </c>
      <c r="L3104" s="6">
        <v>19.920000000000002</v>
      </c>
      <c r="M3104" s="31" t="str">
        <f t="shared" si="48"/>
        <v>Small</v>
      </c>
    </row>
    <row r="3105" spans="8:13" ht="15.75" customHeight="1">
      <c r="H3105" s="37">
        <v>43126</v>
      </c>
      <c r="I3105" s="6" t="s">
        <v>163</v>
      </c>
      <c r="J3105" s="6" t="s">
        <v>185</v>
      </c>
      <c r="K3105" s="6">
        <v>2</v>
      </c>
      <c r="L3105" s="6">
        <v>24.56</v>
      </c>
      <c r="M3105" s="31" t="str">
        <f t="shared" si="48"/>
        <v>Small</v>
      </c>
    </row>
    <row r="3106" spans="8:13" ht="15.75" customHeight="1">
      <c r="H3106" s="37">
        <v>43464</v>
      </c>
      <c r="I3106" s="6" t="s">
        <v>158</v>
      </c>
      <c r="J3106" s="6" t="s">
        <v>164</v>
      </c>
      <c r="K3106" s="6">
        <v>3</v>
      </c>
      <c r="L3106" s="6">
        <v>50.34</v>
      </c>
      <c r="M3106" s="31" t="str">
        <f t="shared" si="48"/>
        <v>Small</v>
      </c>
    </row>
    <row r="3107" spans="8:13" ht="15.75" customHeight="1">
      <c r="H3107" s="37">
        <v>43178</v>
      </c>
      <c r="I3107" s="6" t="s">
        <v>171</v>
      </c>
      <c r="J3107" s="6" t="s">
        <v>156</v>
      </c>
      <c r="K3107" s="6">
        <v>2</v>
      </c>
      <c r="L3107" s="6">
        <v>36.799999999999997</v>
      </c>
      <c r="M3107" s="31" t="str">
        <f t="shared" si="48"/>
        <v>Small</v>
      </c>
    </row>
    <row r="3108" spans="8:13" ht="15.75" customHeight="1">
      <c r="H3108" s="37">
        <v>43289</v>
      </c>
      <c r="I3108" s="6" t="s">
        <v>138</v>
      </c>
      <c r="J3108" s="6" t="s">
        <v>156</v>
      </c>
      <c r="K3108" s="6">
        <v>2</v>
      </c>
      <c r="L3108" s="6">
        <v>30.56</v>
      </c>
      <c r="M3108" s="31" t="str">
        <f t="shared" si="48"/>
        <v>Small</v>
      </c>
    </row>
    <row r="3109" spans="8:13" ht="15.75" customHeight="1">
      <c r="H3109" s="37">
        <v>43201</v>
      </c>
      <c r="I3109" s="6" t="s">
        <v>135</v>
      </c>
      <c r="J3109" s="6" t="s">
        <v>182</v>
      </c>
      <c r="K3109" s="6">
        <v>2</v>
      </c>
      <c r="L3109" s="6">
        <v>21.7</v>
      </c>
      <c r="M3109" s="31" t="str">
        <f t="shared" si="48"/>
        <v>Small</v>
      </c>
    </row>
    <row r="3110" spans="8:13" ht="15.75" customHeight="1">
      <c r="H3110" s="37">
        <v>43358</v>
      </c>
      <c r="I3110" s="6" t="s">
        <v>158</v>
      </c>
      <c r="J3110" s="6" t="s">
        <v>176</v>
      </c>
      <c r="K3110" s="6">
        <v>1</v>
      </c>
      <c r="L3110" s="6">
        <v>12.29</v>
      </c>
      <c r="M3110" s="31" t="str">
        <f t="shared" si="48"/>
        <v>Small</v>
      </c>
    </row>
    <row r="3111" spans="8:13" ht="15.75" customHeight="1">
      <c r="H3111" s="37">
        <v>43431</v>
      </c>
      <c r="I3111" s="6" t="s">
        <v>160</v>
      </c>
      <c r="J3111" s="6" t="s">
        <v>156</v>
      </c>
      <c r="K3111" s="6">
        <v>1</v>
      </c>
      <c r="L3111" s="6">
        <v>13.13</v>
      </c>
      <c r="M3111" s="31" t="str">
        <f t="shared" si="48"/>
        <v>Small</v>
      </c>
    </row>
    <row r="3112" spans="8:13" ht="15.75" customHeight="1">
      <c r="H3112" s="37">
        <v>43113</v>
      </c>
      <c r="I3112" s="6" t="s">
        <v>171</v>
      </c>
      <c r="J3112" s="6" t="s">
        <v>236</v>
      </c>
      <c r="K3112" s="6">
        <v>2</v>
      </c>
      <c r="L3112" s="6">
        <v>28.62</v>
      </c>
      <c r="M3112" s="31" t="str">
        <f t="shared" si="48"/>
        <v>Small</v>
      </c>
    </row>
    <row r="3113" spans="8:13" ht="15.75" customHeight="1">
      <c r="H3113" s="37">
        <v>43153</v>
      </c>
      <c r="I3113" s="6" t="s">
        <v>163</v>
      </c>
      <c r="J3113" s="6" t="s">
        <v>226</v>
      </c>
      <c r="K3113" s="6">
        <v>1</v>
      </c>
      <c r="L3113" s="6">
        <v>15.25</v>
      </c>
      <c r="M3113" s="31" t="str">
        <f t="shared" si="48"/>
        <v>Small</v>
      </c>
    </row>
    <row r="3114" spans="8:13" ht="15.75" customHeight="1">
      <c r="H3114" s="37">
        <v>43218</v>
      </c>
      <c r="I3114" s="6" t="s">
        <v>190</v>
      </c>
      <c r="J3114" s="6" t="s">
        <v>215</v>
      </c>
      <c r="K3114" s="6">
        <v>2</v>
      </c>
      <c r="L3114" s="6">
        <v>26.02</v>
      </c>
      <c r="M3114" s="31" t="str">
        <f t="shared" si="48"/>
        <v>Small</v>
      </c>
    </row>
    <row r="3115" spans="8:13" ht="15.75" customHeight="1">
      <c r="H3115" s="37">
        <v>43428</v>
      </c>
      <c r="I3115" s="6" t="s">
        <v>175</v>
      </c>
      <c r="J3115" s="6" t="s">
        <v>180</v>
      </c>
      <c r="K3115" s="6">
        <v>2</v>
      </c>
      <c r="L3115" s="6">
        <v>29.38</v>
      </c>
      <c r="M3115" s="31" t="str">
        <f t="shared" si="48"/>
        <v>Small</v>
      </c>
    </row>
    <row r="3116" spans="8:13" ht="15.75" customHeight="1">
      <c r="H3116" s="37">
        <v>43421</v>
      </c>
      <c r="I3116" s="6" t="s">
        <v>135</v>
      </c>
      <c r="J3116" s="6" t="s">
        <v>156</v>
      </c>
      <c r="K3116" s="6">
        <v>4</v>
      </c>
      <c r="L3116" s="6">
        <v>66</v>
      </c>
      <c r="M3116" s="31" t="str">
        <f t="shared" si="48"/>
        <v>Small</v>
      </c>
    </row>
    <row r="3117" spans="8:13" ht="15.75" customHeight="1">
      <c r="H3117" s="37">
        <v>43435</v>
      </c>
      <c r="I3117" s="6" t="s">
        <v>135</v>
      </c>
      <c r="J3117" s="6" t="s">
        <v>170</v>
      </c>
      <c r="K3117" s="6">
        <v>6</v>
      </c>
      <c r="L3117" s="6">
        <v>73.540000000000006</v>
      </c>
      <c r="M3117" s="31" t="str">
        <f t="shared" si="48"/>
        <v>Small</v>
      </c>
    </row>
    <row r="3118" spans="8:13" ht="15.75" customHeight="1">
      <c r="H3118" s="37">
        <v>43416</v>
      </c>
      <c r="I3118" s="6" t="s">
        <v>158</v>
      </c>
      <c r="J3118" s="6" t="s">
        <v>227</v>
      </c>
      <c r="K3118" s="6">
        <v>2</v>
      </c>
      <c r="L3118" s="6">
        <v>21.78</v>
      </c>
      <c r="M3118" s="31" t="str">
        <f t="shared" si="48"/>
        <v>Small</v>
      </c>
    </row>
    <row r="3119" spans="8:13" ht="15.75" customHeight="1">
      <c r="H3119" s="37">
        <v>43418</v>
      </c>
      <c r="I3119" s="6" t="s">
        <v>216</v>
      </c>
      <c r="J3119" s="6" t="s">
        <v>185</v>
      </c>
      <c r="K3119" s="6">
        <v>1</v>
      </c>
      <c r="L3119" s="6">
        <v>18.100000000000001</v>
      </c>
      <c r="M3119" s="31" t="str">
        <f t="shared" si="48"/>
        <v>Small</v>
      </c>
    </row>
    <row r="3120" spans="8:13" ht="15.75" customHeight="1">
      <c r="H3120" s="37">
        <v>43142</v>
      </c>
      <c r="I3120" s="6" t="s">
        <v>135</v>
      </c>
      <c r="J3120" s="6" t="s">
        <v>185</v>
      </c>
      <c r="K3120" s="6">
        <v>48</v>
      </c>
      <c r="L3120" s="6">
        <v>364.58</v>
      </c>
      <c r="M3120" s="31" t="str">
        <f t="shared" si="48"/>
        <v>Large</v>
      </c>
    </row>
    <row r="3121" spans="8:13" ht="15.75" customHeight="1">
      <c r="H3121" s="37">
        <v>43339</v>
      </c>
      <c r="I3121" s="6" t="s">
        <v>158</v>
      </c>
      <c r="J3121" s="6" t="s">
        <v>185</v>
      </c>
      <c r="K3121" s="6">
        <v>4</v>
      </c>
      <c r="L3121" s="6">
        <v>46.04</v>
      </c>
      <c r="M3121" s="31" t="str">
        <f t="shared" si="48"/>
        <v>Small</v>
      </c>
    </row>
    <row r="3122" spans="8:13" ht="15.75" customHeight="1">
      <c r="H3122" s="37">
        <v>43173</v>
      </c>
      <c r="I3122" s="6" t="s">
        <v>171</v>
      </c>
      <c r="J3122" s="6" t="s">
        <v>185</v>
      </c>
      <c r="K3122" s="6">
        <v>2</v>
      </c>
      <c r="L3122" s="6">
        <v>24.96</v>
      </c>
      <c r="M3122" s="31" t="str">
        <f t="shared" si="48"/>
        <v>Small</v>
      </c>
    </row>
    <row r="3123" spans="8:13" ht="15.75" customHeight="1">
      <c r="H3123" s="37">
        <v>43359</v>
      </c>
      <c r="I3123" s="6" t="s">
        <v>216</v>
      </c>
      <c r="J3123" s="6" t="s">
        <v>227</v>
      </c>
      <c r="K3123" s="6">
        <v>4</v>
      </c>
      <c r="L3123" s="6">
        <v>63.56</v>
      </c>
      <c r="M3123" s="31" t="str">
        <f t="shared" si="48"/>
        <v>Small</v>
      </c>
    </row>
    <row r="3124" spans="8:13" ht="15.75" customHeight="1">
      <c r="H3124" s="37">
        <v>43261</v>
      </c>
      <c r="I3124" s="6" t="s">
        <v>165</v>
      </c>
      <c r="J3124" s="6" t="s">
        <v>166</v>
      </c>
      <c r="K3124" s="6">
        <v>2</v>
      </c>
      <c r="L3124" s="6">
        <v>27.18</v>
      </c>
      <c r="M3124" s="31" t="str">
        <f t="shared" si="48"/>
        <v>Small</v>
      </c>
    </row>
    <row r="3125" spans="8:13" ht="15.75" customHeight="1">
      <c r="H3125" s="37">
        <v>43341</v>
      </c>
      <c r="I3125" s="6" t="s">
        <v>158</v>
      </c>
      <c r="J3125" s="6" t="s">
        <v>228</v>
      </c>
      <c r="K3125" s="6">
        <v>58</v>
      </c>
      <c r="L3125" s="6">
        <v>471.25</v>
      </c>
      <c r="M3125" s="31" t="str">
        <f t="shared" si="48"/>
        <v>Large</v>
      </c>
    </row>
    <row r="3126" spans="8:13" ht="15.75" customHeight="1">
      <c r="H3126" s="37">
        <v>43464</v>
      </c>
      <c r="I3126" s="6" t="s">
        <v>218</v>
      </c>
      <c r="J3126" s="6" t="s">
        <v>227</v>
      </c>
      <c r="K3126" s="6">
        <v>1</v>
      </c>
      <c r="L3126" s="6">
        <v>17.77</v>
      </c>
      <c r="M3126" s="31" t="str">
        <f t="shared" si="48"/>
        <v>Small</v>
      </c>
    </row>
    <row r="3127" spans="8:13" ht="15.75" customHeight="1">
      <c r="H3127" s="37">
        <v>43393</v>
      </c>
      <c r="I3127" s="6" t="s">
        <v>160</v>
      </c>
      <c r="J3127" s="6" t="s">
        <v>235</v>
      </c>
      <c r="K3127" s="6">
        <v>2</v>
      </c>
      <c r="L3127" s="6">
        <v>30.64</v>
      </c>
      <c r="M3127" s="31" t="str">
        <f t="shared" si="48"/>
        <v>Small</v>
      </c>
    </row>
    <row r="3128" spans="8:13" ht="15.75" customHeight="1">
      <c r="H3128" s="37">
        <v>43271</v>
      </c>
      <c r="I3128" s="6" t="s">
        <v>175</v>
      </c>
      <c r="J3128" s="6" t="s">
        <v>208</v>
      </c>
      <c r="K3128" s="6">
        <v>2</v>
      </c>
      <c r="L3128" s="6">
        <v>25.06</v>
      </c>
      <c r="M3128" s="31" t="str">
        <f t="shared" si="48"/>
        <v>Small</v>
      </c>
    </row>
    <row r="3129" spans="8:13" ht="15.75" customHeight="1">
      <c r="H3129" s="37">
        <v>43116</v>
      </c>
      <c r="I3129" s="6" t="s">
        <v>141</v>
      </c>
      <c r="J3129" s="6" t="s">
        <v>241</v>
      </c>
      <c r="K3129" s="6">
        <v>2</v>
      </c>
      <c r="L3129" s="6">
        <v>24.72</v>
      </c>
      <c r="M3129" s="31" t="str">
        <f t="shared" si="48"/>
        <v>Small</v>
      </c>
    </row>
    <row r="3130" spans="8:13" ht="15.75" customHeight="1">
      <c r="H3130" s="37">
        <v>43406</v>
      </c>
      <c r="I3130" s="6" t="s">
        <v>141</v>
      </c>
      <c r="J3130" s="6" t="s">
        <v>184</v>
      </c>
      <c r="K3130" s="6">
        <v>2</v>
      </c>
      <c r="L3130" s="6">
        <v>26.76</v>
      </c>
      <c r="M3130" s="31" t="str">
        <f t="shared" si="48"/>
        <v>Small</v>
      </c>
    </row>
    <row r="3131" spans="8:13" ht="15.75" customHeight="1">
      <c r="H3131" s="37">
        <v>43156</v>
      </c>
      <c r="I3131" s="6" t="s">
        <v>135</v>
      </c>
      <c r="J3131" s="6" t="s">
        <v>182</v>
      </c>
      <c r="K3131" s="6">
        <v>2</v>
      </c>
      <c r="L3131" s="6">
        <v>32.6</v>
      </c>
      <c r="M3131" s="31" t="str">
        <f t="shared" si="48"/>
        <v>Small</v>
      </c>
    </row>
    <row r="3132" spans="8:13" ht="15.75" customHeight="1">
      <c r="H3132" s="37">
        <v>43332</v>
      </c>
      <c r="I3132" s="6" t="s">
        <v>158</v>
      </c>
      <c r="J3132" s="6" t="s">
        <v>187</v>
      </c>
      <c r="K3132" s="6">
        <v>2</v>
      </c>
      <c r="L3132" s="6">
        <v>21.04</v>
      </c>
      <c r="M3132" s="31" t="str">
        <f t="shared" si="48"/>
        <v>Small</v>
      </c>
    </row>
    <row r="3133" spans="8:13" ht="15.75" customHeight="1">
      <c r="H3133" s="37">
        <v>43181</v>
      </c>
      <c r="I3133" s="6" t="s">
        <v>163</v>
      </c>
      <c r="J3133" s="6" t="s">
        <v>184</v>
      </c>
      <c r="K3133" s="6">
        <v>1</v>
      </c>
      <c r="L3133" s="6">
        <v>12.06</v>
      </c>
      <c r="M3133" s="31" t="str">
        <f t="shared" si="48"/>
        <v>Small</v>
      </c>
    </row>
    <row r="3134" spans="8:13" ht="15.75" customHeight="1">
      <c r="H3134" s="37">
        <v>43461</v>
      </c>
      <c r="I3134" s="6" t="s">
        <v>160</v>
      </c>
      <c r="J3134" s="6" t="s">
        <v>185</v>
      </c>
      <c r="K3134" s="6">
        <v>2</v>
      </c>
      <c r="L3134" s="6">
        <v>36.979999999999997</v>
      </c>
      <c r="M3134" s="31" t="str">
        <f t="shared" si="48"/>
        <v>Small</v>
      </c>
    </row>
    <row r="3135" spans="8:13" ht="15.75" customHeight="1">
      <c r="H3135" s="37">
        <v>43145</v>
      </c>
      <c r="I3135" s="6" t="s">
        <v>175</v>
      </c>
      <c r="J3135" s="6" t="s">
        <v>241</v>
      </c>
      <c r="K3135" s="6">
        <v>1</v>
      </c>
      <c r="L3135" s="6">
        <v>10.83</v>
      </c>
      <c r="M3135" s="31" t="str">
        <f t="shared" si="48"/>
        <v>Small</v>
      </c>
    </row>
    <row r="3136" spans="8:13" ht="15.75" customHeight="1">
      <c r="H3136" s="37">
        <v>43429</v>
      </c>
      <c r="I3136" s="6" t="s">
        <v>135</v>
      </c>
      <c r="J3136" s="6" t="s">
        <v>189</v>
      </c>
      <c r="K3136" s="6">
        <v>1</v>
      </c>
      <c r="L3136" s="6">
        <v>15.8</v>
      </c>
      <c r="M3136" s="31" t="str">
        <f t="shared" si="48"/>
        <v>Small</v>
      </c>
    </row>
    <row r="3137" spans="8:13" ht="15.75" customHeight="1">
      <c r="H3137" s="37">
        <v>43297</v>
      </c>
      <c r="I3137" s="6" t="s">
        <v>171</v>
      </c>
      <c r="J3137" s="6" t="s">
        <v>195</v>
      </c>
      <c r="K3137" s="6">
        <v>1</v>
      </c>
      <c r="L3137" s="6">
        <v>10.24</v>
      </c>
      <c r="M3137" s="31" t="str">
        <f t="shared" si="48"/>
        <v>Small</v>
      </c>
    </row>
    <row r="3138" spans="8:13" ht="15.75" customHeight="1">
      <c r="H3138" s="37">
        <v>43387</v>
      </c>
      <c r="I3138" s="6" t="s">
        <v>175</v>
      </c>
      <c r="J3138" s="6" t="s">
        <v>184</v>
      </c>
      <c r="K3138" s="6">
        <v>60</v>
      </c>
      <c r="L3138" s="6">
        <v>432.6</v>
      </c>
      <c r="M3138" s="31" t="str">
        <f t="shared" si="48"/>
        <v>Large</v>
      </c>
    </row>
    <row r="3139" spans="8:13" ht="15.75" customHeight="1">
      <c r="H3139" s="37">
        <v>43249</v>
      </c>
      <c r="I3139" s="6" t="s">
        <v>190</v>
      </c>
      <c r="J3139" s="6" t="s">
        <v>184</v>
      </c>
      <c r="K3139" s="6">
        <v>1</v>
      </c>
      <c r="L3139" s="6">
        <v>15.39</v>
      </c>
      <c r="M3139" s="31" t="str">
        <f t="shared" si="48"/>
        <v>Small</v>
      </c>
    </row>
    <row r="3140" spans="8:13" ht="15.75" customHeight="1">
      <c r="H3140" s="37">
        <v>43441</v>
      </c>
      <c r="I3140" s="6" t="s">
        <v>216</v>
      </c>
      <c r="J3140" s="6" t="s">
        <v>228</v>
      </c>
      <c r="K3140" s="6">
        <v>1</v>
      </c>
      <c r="L3140" s="6">
        <v>18.920000000000002</v>
      </c>
      <c r="M3140" s="31" t="str">
        <f t="shared" si="48"/>
        <v>Small</v>
      </c>
    </row>
    <row r="3141" spans="8:13" ht="15.75" customHeight="1">
      <c r="H3141" s="37">
        <v>43441</v>
      </c>
      <c r="I3141" s="6" t="s">
        <v>175</v>
      </c>
      <c r="J3141" s="6" t="s">
        <v>162</v>
      </c>
      <c r="K3141" s="6">
        <v>2</v>
      </c>
      <c r="L3141" s="6">
        <v>30.68</v>
      </c>
      <c r="M3141" s="31" t="str">
        <f t="shared" si="48"/>
        <v>Small</v>
      </c>
    </row>
    <row r="3142" spans="8:13" ht="15.75" customHeight="1">
      <c r="H3142" s="37">
        <v>43113</v>
      </c>
      <c r="I3142" s="6" t="s">
        <v>168</v>
      </c>
      <c r="J3142" s="6" t="s">
        <v>187</v>
      </c>
      <c r="K3142" s="6">
        <v>1</v>
      </c>
      <c r="L3142" s="6">
        <v>14.53</v>
      </c>
      <c r="M3142" s="31" t="str">
        <f t="shared" si="48"/>
        <v>Small</v>
      </c>
    </row>
    <row r="3143" spans="8:13" ht="15.75" customHeight="1">
      <c r="H3143" s="37">
        <v>43413</v>
      </c>
      <c r="I3143" s="6" t="s">
        <v>218</v>
      </c>
      <c r="J3143" s="6" t="s">
        <v>186</v>
      </c>
      <c r="K3143" s="6">
        <v>1</v>
      </c>
      <c r="L3143" s="6">
        <v>16.57</v>
      </c>
      <c r="M3143" s="31" t="str">
        <f t="shared" si="48"/>
        <v>Small</v>
      </c>
    </row>
    <row r="3144" spans="8:13" ht="15.75" customHeight="1">
      <c r="H3144" s="37">
        <v>43445</v>
      </c>
      <c r="I3144" s="6" t="s">
        <v>163</v>
      </c>
      <c r="J3144" s="6" t="s">
        <v>206</v>
      </c>
      <c r="K3144" s="6">
        <v>1</v>
      </c>
      <c r="L3144" s="6">
        <v>15.79</v>
      </c>
      <c r="M3144" s="31" t="str">
        <f t="shared" ref="M3144:M3207" si="49">IF(L3144&gt;250,"Large","Small")</f>
        <v>Small</v>
      </c>
    </row>
    <row r="3145" spans="8:13" ht="15.75" customHeight="1">
      <c r="H3145" s="37">
        <v>43216</v>
      </c>
      <c r="I3145" s="6" t="s">
        <v>171</v>
      </c>
      <c r="J3145" s="6" t="s">
        <v>185</v>
      </c>
      <c r="K3145" s="6">
        <v>2</v>
      </c>
      <c r="L3145" s="6">
        <v>23.82</v>
      </c>
      <c r="M3145" s="31" t="str">
        <f t="shared" si="49"/>
        <v>Small</v>
      </c>
    </row>
    <row r="3146" spans="8:13" ht="15.75" customHeight="1">
      <c r="H3146" s="37">
        <v>43401</v>
      </c>
      <c r="I3146" s="6" t="s">
        <v>175</v>
      </c>
      <c r="J3146" s="6" t="s">
        <v>156</v>
      </c>
      <c r="K3146" s="6">
        <v>1</v>
      </c>
      <c r="L3146" s="6">
        <v>14.01</v>
      </c>
      <c r="M3146" s="31" t="str">
        <f t="shared" si="49"/>
        <v>Small</v>
      </c>
    </row>
    <row r="3147" spans="8:13" ht="15.75" customHeight="1">
      <c r="H3147" s="37">
        <v>43316</v>
      </c>
      <c r="I3147" s="6" t="s">
        <v>158</v>
      </c>
      <c r="J3147" s="6" t="s">
        <v>180</v>
      </c>
      <c r="K3147" s="6">
        <v>2</v>
      </c>
      <c r="L3147" s="6">
        <v>38.74</v>
      </c>
      <c r="M3147" s="31" t="str">
        <f t="shared" si="49"/>
        <v>Small</v>
      </c>
    </row>
    <row r="3148" spans="8:13" ht="15.75" customHeight="1">
      <c r="H3148" s="37">
        <v>43430</v>
      </c>
      <c r="I3148" s="6" t="s">
        <v>160</v>
      </c>
      <c r="J3148" s="6" t="s">
        <v>156</v>
      </c>
      <c r="K3148" s="6">
        <v>49</v>
      </c>
      <c r="L3148" s="6">
        <v>294.88</v>
      </c>
      <c r="M3148" s="31" t="str">
        <f t="shared" si="49"/>
        <v>Large</v>
      </c>
    </row>
    <row r="3149" spans="8:13" ht="15.75" customHeight="1">
      <c r="H3149" s="37">
        <v>43451</v>
      </c>
      <c r="I3149" s="6" t="s">
        <v>218</v>
      </c>
      <c r="J3149" s="6" t="s">
        <v>241</v>
      </c>
      <c r="K3149" s="6">
        <v>2</v>
      </c>
      <c r="L3149" s="6">
        <v>38.619999999999997</v>
      </c>
      <c r="M3149" s="31" t="str">
        <f t="shared" si="49"/>
        <v>Small</v>
      </c>
    </row>
    <row r="3150" spans="8:13" ht="15.75" customHeight="1">
      <c r="H3150" s="37">
        <v>43431</v>
      </c>
      <c r="I3150" s="6" t="s">
        <v>198</v>
      </c>
      <c r="J3150" s="6" t="s">
        <v>191</v>
      </c>
      <c r="K3150" s="6">
        <v>1</v>
      </c>
      <c r="L3150" s="6">
        <v>13.69</v>
      </c>
      <c r="M3150" s="31" t="str">
        <f t="shared" si="49"/>
        <v>Small</v>
      </c>
    </row>
    <row r="3151" spans="8:13" ht="15.75" customHeight="1">
      <c r="H3151" s="37">
        <v>43415</v>
      </c>
      <c r="I3151" s="6" t="s">
        <v>175</v>
      </c>
      <c r="J3151" s="6" t="s">
        <v>222</v>
      </c>
      <c r="K3151" s="6">
        <v>1</v>
      </c>
      <c r="L3151" s="6">
        <v>18.77</v>
      </c>
      <c r="M3151" s="31" t="str">
        <f t="shared" si="49"/>
        <v>Small</v>
      </c>
    </row>
    <row r="3152" spans="8:13" ht="15.75" customHeight="1">
      <c r="H3152" s="37">
        <v>43444</v>
      </c>
      <c r="I3152" s="6" t="s">
        <v>168</v>
      </c>
      <c r="J3152" s="6" t="s">
        <v>228</v>
      </c>
      <c r="K3152" s="6">
        <v>60</v>
      </c>
      <c r="L3152" s="6">
        <v>437.58</v>
      </c>
      <c r="M3152" s="31" t="str">
        <f t="shared" si="49"/>
        <v>Large</v>
      </c>
    </row>
    <row r="3153" spans="8:13" ht="15.75" customHeight="1">
      <c r="H3153" s="37">
        <v>43259</v>
      </c>
      <c r="I3153" s="6" t="s">
        <v>160</v>
      </c>
      <c r="J3153" s="6" t="s">
        <v>194</v>
      </c>
      <c r="K3153" s="6">
        <v>3</v>
      </c>
      <c r="L3153" s="6">
        <v>51.09</v>
      </c>
      <c r="M3153" s="31" t="str">
        <f t="shared" si="49"/>
        <v>Small</v>
      </c>
    </row>
    <row r="3154" spans="8:13" ht="15.75" customHeight="1">
      <c r="H3154" s="37">
        <v>43280</v>
      </c>
      <c r="I3154" s="6" t="s">
        <v>163</v>
      </c>
      <c r="J3154" s="6" t="s">
        <v>236</v>
      </c>
      <c r="K3154" s="6">
        <v>2</v>
      </c>
      <c r="L3154" s="6">
        <v>28.1</v>
      </c>
      <c r="M3154" s="31" t="str">
        <f t="shared" si="49"/>
        <v>Small</v>
      </c>
    </row>
    <row r="3155" spans="8:13" ht="15.75" customHeight="1">
      <c r="H3155" s="37">
        <v>43407</v>
      </c>
      <c r="I3155" s="6" t="s">
        <v>138</v>
      </c>
      <c r="J3155" s="6" t="s">
        <v>156</v>
      </c>
      <c r="K3155" s="6">
        <v>2</v>
      </c>
      <c r="L3155" s="6">
        <v>23.52</v>
      </c>
      <c r="M3155" s="31" t="str">
        <f t="shared" si="49"/>
        <v>Small</v>
      </c>
    </row>
    <row r="3156" spans="8:13" ht="15.75" customHeight="1">
      <c r="H3156" s="37">
        <v>43450</v>
      </c>
      <c r="I3156" s="6" t="s">
        <v>163</v>
      </c>
      <c r="J3156" s="6" t="s">
        <v>156</v>
      </c>
      <c r="K3156" s="6">
        <v>1</v>
      </c>
      <c r="L3156" s="6">
        <v>15.97</v>
      </c>
      <c r="M3156" s="31" t="str">
        <f t="shared" si="49"/>
        <v>Small</v>
      </c>
    </row>
    <row r="3157" spans="8:13" ht="15.75" customHeight="1">
      <c r="H3157" s="37">
        <v>43340</v>
      </c>
      <c r="I3157" s="6" t="s">
        <v>175</v>
      </c>
      <c r="J3157" s="6" t="s">
        <v>187</v>
      </c>
      <c r="K3157" s="6">
        <v>2</v>
      </c>
      <c r="L3157" s="6">
        <v>21.14</v>
      </c>
      <c r="M3157" s="31" t="str">
        <f t="shared" si="49"/>
        <v>Small</v>
      </c>
    </row>
    <row r="3158" spans="8:13" ht="15.75" customHeight="1">
      <c r="H3158" s="37">
        <v>43285</v>
      </c>
      <c r="I3158" s="6" t="s">
        <v>190</v>
      </c>
      <c r="J3158" s="6" t="s">
        <v>188</v>
      </c>
      <c r="K3158" s="6">
        <v>74</v>
      </c>
      <c r="L3158" s="6">
        <v>600.46</v>
      </c>
      <c r="M3158" s="31" t="str">
        <f t="shared" si="49"/>
        <v>Large</v>
      </c>
    </row>
    <row r="3159" spans="8:13" ht="15.75" customHeight="1">
      <c r="H3159" s="37">
        <v>43374</v>
      </c>
      <c r="I3159" s="6" t="s">
        <v>141</v>
      </c>
      <c r="J3159" s="6" t="s">
        <v>186</v>
      </c>
      <c r="K3159" s="6">
        <v>1</v>
      </c>
      <c r="L3159" s="6">
        <v>10.99</v>
      </c>
      <c r="M3159" s="31" t="str">
        <f t="shared" si="49"/>
        <v>Small</v>
      </c>
    </row>
    <row r="3160" spans="8:13" ht="15.75" customHeight="1">
      <c r="H3160" s="37">
        <v>43263</v>
      </c>
      <c r="I3160" s="6" t="s">
        <v>218</v>
      </c>
      <c r="J3160" s="6" t="s">
        <v>156</v>
      </c>
      <c r="K3160" s="6">
        <v>1</v>
      </c>
      <c r="L3160" s="6">
        <v>15.89</v>
      </c>
      <c r="M3160" s="31" t="str">
        <f t="shared" si="49"/>
        <v>Small</v>
      </c>
    </row>
    <row r="3161" spans="8:13" ht="15.75" customHeight="1">
      <c r="H3161" s="37">
        <v>43252</v>
      </c>
      <c r="I3161" s="6" t="s">
        <v>198</v>
      </c>
      <c r="J3161" s="6" t="s">
        <v>157</v>
      </c>
      <c r="K3161" s="6">
        <v>1</v>
      </c>
      <c r="L3161" s="6">
        <v>14.11</v>
      </c>
      <c r="M3161" s="31" t="str">
        <f t="shared" si="49"/>
        <v>Small</v>
      </c>
    </row>
    <row r="3162" spans="8:13" ht="15.75" customHeight="1">
      <c r="H3162" s="37">
        <v>43425</v>
      </c>
      <c r="I3162" s="6" t="s">
        <v>201</v>
      </c>
      <c r="J3162" s="6" t="s">
        <v>179</v>
      </c>
      <c r="K3162" s="6">
        <v>2</v>
      </c>
      <c r="L3162" s="6">
        <v>30.06</v>
      </c>
      <c r="M3162" s="31" t="str">
        <f t="shared" si="49"/>
        <v>Small</v>
      </c>
    </row>
    <row r="3163" spans="8:13" ht="15.75" customHeight="1">
      <c r="H3163" s="37">
        <v>43116</v>
      </c>
      <c r="I3163" s="6" t="s">
        <v>190</v>
      </c>
      <c r="J3163" s="6" t="s">
        <v>219</v>
      </c>
      <c r="K3163" s="6">
        <v>2</v>
      </c>
      <c r="L3163" s="6">
        <v>39.36</v>
      </c>
      <c r="M3163" s="31" t="str">
        <f t="shared" si="49"/>
        <v>Small</v>
      </c>
    </row>
    <row r="3164" spans="8:13" ht="15.75" customHeight="1">
      <c r="H3164" s="37">
        <v>43353</v>
      </c>
      <c r="I3164" s="6" t="s">
        <v>158</v>
      </c>
      <c r="J3164" s="6" t="s">
        <v>207</v>
      </c>
      <c r="K3164" s="6">
        <v>2</v>
      </c>
      <c r="L3164" s="6">
        <v>39.340000000000003</v>
      </c>
      <c r="M3164" s="31" t="str">
        <f t="shared" si="49"/>
        <v>Small</v>
      </c>
    </row>
    <row r="3165" spans="8:13" ht="15.75" customHeight="1">
      <c r="H3165" s="37">
        <v>43237</v>
      </c>
      <c r="I3165" s="6" t="s">
        <v>163</v>
      </c>
      <c r="J3165" s="6" t="s">
        <v>169</v>
      </c>
      <c r="K3165" s="6">
        <v>1</v>
      </c>
      <c r="L3165" s="6">
        <v>11.89</v>
      </c>
      <c r="M3165" s="31" t="str">
        <f t="shared" si="49"/>
        <v>Small</v>
      </c>
    </row>
    <row r="3166" spans="8:13" ht="15.75" customHeight="1">
      <c r="H3166" s="37">
        <v>43417</v>
      </c>
      <c r="I3166" s="6" t="s">
        <v>175</v>
      </c>
      <c r="J3166" s="6" t="s">
        <v>182</v>
      </c>
      <c r="K3166" s="6">
        <v>3</v>
      </c>
      <c r="L3166" s="6">
        <v>48.06</v>
      </c>
      <c r="M3166" s="31" t="str">
        <f t="shared" si="49"/>
        <v>Small</v>
      </c>
    </row>
    <row r="3167" spans="8:13" ht="15.75" customHeight="1">
      <c r="H3167" s="37">
        <v>43426</v>
      </c>
      <c r="I3167" s="6" t="s">
        <v>175</v>
      </c>
      <c r="J3167" s="6" t="s">
        <v>232</v>
      </c>
      <c r="K3167" s="6">
        <v>1</v>
      </c>
      <c r="L3167" s="6">
        <v>15.45</v>
      </c>
      <c r="M3167" s="31" t="str">
        <f t="shared" si="49"/>
        <v>Small</v>
      </c>
    </row>
    <row r="3168" spans="8:13" ht="15.75" customHeight="1">
      <c r="H3168" s="37">
        <v>43370</v>
      </c>
      <c r="I3168" s="6" t="s">
        <v>165</v>
      </c>
      <c r="J3168" s="6" t="s">
        <v>184</v>
      </c>
      <c r="K3168" s="6">
        <v>1</v>
      </c>
      <c r="L3168" s="6">
        <v>16.78</v>
      </c>
      <c r="M3168" s="31" t="str">
        <f t="shared" si="49"/>
        <v>Small</v>
      </c>
    </row>
    <row r="3169" spans="8:13" ht="15.75" customHeight="1">
      <c r="H3169" s="37">
        <v>43465</v>
      </c>
      <c r="I3169" s="6" t="s">
        <v>168</v>
      </c>
      <c r="J3169" s="6" t="s">
        <v>185</v>
      </c>
      <c r="K3169" s="6">
        <v>2</v>
      </c>
      <c r="L3169" s="6">
        <v>38.76</v>
      </c>
      <c r="M3169" s="31" t="str">
        <f t="shared" si="49"/>
        <v>Small</v>
      </c>
    </row>
    <row r="3170" spans="8:13" ht="15.75" customHeight="1">
      <c r="H3170" s="37">
        <v>43138</v>
      </c>
      <c r="I3170" s="6" t="s">
        <v>165</v>
      </c>
      <c r="J3170" s="6" t="s">
        <v>156</v>
      </c>
      <c r="K3170" s="6">
        <v>5</v>
      </c>
      <c r="L3170" s="6">
        <v>54.5</v>
      </c>
      <c r="M3170" s="31" t="str">
        <f t="shared" si="49"/>
        <v>Small</v>
      </c>
    </row>
    <row r="3171" spans="8:13" ht="15.75" customHeight="1">
      <c r="H3171" s="37">
        <v>43301</v>
      </c>
      <c r="I3171" s="6" t="s">
        <v>158</v>
      </c>
      <c r="J3171" s="6" t="s">
        <v>213</v>
      </c>
      <c r="K3171" s="6">
        <v>57</v>
      </c>
      <c r="L3171" s="6">
        <v>496.47</v>
      </c>
      <c r="M3171" s="31" t="str">
        <f t="shared" si="49"/>
        <v>Large</v>
      </c>
    </row>
    <row r="3172" spans="8:13" ht="15.75" customHeight="1">
      <c r="H3172" s="37">
        <v>43167</v>
      </c>
      <c r="I3172" s="6" t="s">
        <v>135</v>
      </c>
      <c r="J3172" s="6" t="s">
        <v>229</v>
      </c>
      <c r="K3172" s="6">
        <v>55</v>
      </c>
      <c r="L3172" s="6">
        <v>368.23</v>
      </c>
      <c r="M3172" s="31" t="str">
        <f t="shared" si="49"/>
        <v>Large</v>
      </c>
    </row>
    <row r="3173" spans="8:13" ht="15.75" customHeight="1">
      <c r="H3173" s="37">
        <v>43444</v>
      </c>
      <c r="I3173" s="6" t="s">
        <v>127</v>
      </c>
      <c r="J3173" s="6" t="s">
        <v>210</v>
      </c>
      <c r="K3173" s="6">
        <v>1</v>
      </c>
      <c r="L3173" s="6">
        <v>16.579999999999998</v>
      </c>
      <c r="M3173" s="31" t="str">
        <f t="shared" si="49"/>
        <v>Small</v>
      </c>
    </row>
    <row r="3174" spans="8:13" ht="15.75" customHeight="1">
      <c r="H3174" s="37">
        <v>43356</v>
      </c>
      <c r="I3174" s="6" t="s">
        <v>160</v>
      </c>
      <c r="J3174" s="6" t="s">
        <v>170</v>
      </c>
      <c r="K3174" s="6">
        <v>2</v>
      </c>
      <c r="L3174" s="6">
        <v>38</v>
      </c>
      <c r="M3174" s="31" t="str">
        <f t="shared" si="49"/>
        <v>Small</v>
      </c>
    </row>
    <row r="3175" spans="8:13" ht="15.75" customHeight="1">
      <c r="H3175" s="37">
        <v>43411</v>
      </c>
      <c r="I3175" s="6" t="s">
        <v>224</v>
      </c>
      <c r="J3175" s="6" t="s">
        <v>156</v>
      </c>
      <c r="K3175" s="6">
        <v>2</v>
      </c>
      <c r="L3175" s="6">
        <v>37.64</v>
      </c>
      <c r="M3175" s="31" t="str">
        <f t="shared" si="49"/>
        <v>Small</v>
      </c>
    </row>
    <row r="3176" spans="8:13" ht="15.75" customHeight="1">
      <c r="H3176" s="37">
        <v>43405</v>
      </c>
      <c r="I3176" s="6" t="s">
        <v>193</v>
      </c>
      <c r="J3176" s="6" t="s">
        <v>156</v>
      </c>
      <c r="K3176" s="6">
        <v>64</v>
      </c>
      <c r="L3176" s="6">
        <v>365.89</v>
      </c>
      <c r="M3176" s="31" t="str">
        <f t="shared" si="49"/>
        <v>Large</v>
      </c>
    </row>
    <row r="3177" spans="8:13" ht="15.75" customHeight="1">
      <c r="H3177" s="37">
        <v>43455</v>
      </c>
      <c r="I3177" s="6" t="s">
        <v>138</v>
      </c>
      <c r="J3177" s="6" t="s">
        <v>169</v>
      </c>
      <c r="K3177" s="6">
        <v>1</v>
      </c>
      <c r="L3177" s="6">
        <v>16.07</v>
      </c>
      <c r="M3177" s="31" t="str">
        <f t="shared" si="49"/>
        <v>Small</v>
      </c>
    </row>
    <row r="3178" spans="8:13" ht="15.75" customHeight="1">
      <c r="H3178" s="37">
        <v>43423</v>
      </c>
      <c r="I3178" s="6" t="s">
        <v>160</v>
      </c>
      <c r="J3178" s="6" t="s">
        <v>162</v>
      </c>
      <c r="K3178" s="6">
        <v>2</v>
      </c>
      <c r="L3178" s="6">
        <v>22.68</v>
      </c>
      <c r="M3178" s="31" t="str">
        <f t="shared" si="49"/>
        <v>Small</v>
      </c>
    </row>
    <row r="3179" spans="8:13" ht="15.75" customHeight="1">
      <c r="H3179" s="37">
        <v>43401</v>
      </c>
      <c r="I3179" s="6" t="s">
        <v>200</v>
      </c>
      <c r="J3179" s="6" t="s">
        <v>203</v>
      </c>
      <c r="K3179" s="6">
        <v>1</v>
      </c>
      <c r="L3179" s="6">
        <v>12.23</v>
      </c>
      <c r="M3179" s="31" t="str">
        <f t="shared" si="49"/>
        <v>Small</v>
      </c>
    </row>
    <row r="3180" spans="8:13" ht="15.75" customHeight="1">
      <c r="H3180" s="37">
        <v>43393</v>
      </c>
      <c r="I3180" s="6" t="s">
        <v>200</v>
      </c>
      <c r="J3180" s="6" t="s">
        <v>156</v>
      </c>
      <c r="K3180" s="6">
        <v>3</v>
      </c>
      <c r="L3180" s="6">
        <v>47.1</v>
      </c>
      <c r="M3180" s="31" t="str">
        <f t="shared" si="49"/>
        <v>Small</v>
      </c>
    </row>
    <row r="3181" spans="8:13" ht="15.75" customHeight="1">
      <c r="H3181" s="37">
        <v>43355</v>
      </c>
      <c r="I3181" s="6" t="s">
        <v>200</v>
      </c>
      <c r="J3181" s="6" t="s">
        <v>156</v>
      </c>
      <c r="K3181" s="6">
        <v>3</v>
      </c>
      <c r="L3181" s="6">
        <v>35.94</v>
      </c>
      <c r="M3181" s="31" t="str">
        <f t="shared" si="49"/>
        <v>Small</v>
      </c>
    </row>
    <row r="3182" spans="8:13" ht="15.75" customHeight="1">
      <c r="H3182" s="37">
        <v>43241</v>
      </c>
      <c r="I3182" s="6" t="s">
        <v>160</v>
      </c>
      <c r="J3182" s="6" t="s">
        <v>194</v>
      </c>
      <c r="K3182" s="6">
        <v>2</v>
      </c>
      <c r="L3182" s="6">
        <v>27.66</v>
      </c>
      <c r="M3182" s="31" t="str">
        <f t="shared" si="49"/>
        <v>Small</v>
      </c>
    </row>
    <row r="3183" spans="8:13" ht="15.75" customHeight="1">
      <c r="H3183" s="37">
        <v>43216</v>
      </c>
      <c r="I3183" s="6" t="s">
        <v>175</v>
      </c>
      <c r="J3183" s="6" t="s">
        <v>194</v>
      </c>
      <c r="K3183" s="6">
        <v>2</v>
      </c>
      <c r="L3183" s="6">
        <v>28.56</v>
      </c>
      <c r="M3183" s="31" t="str">
        <f t="shared" si="49"/>
        <v>Small</v>
      </c>
    </row>
    <row r="3184" spans="8:13" ht="15.75" customHeight="1">
      <c r="H3184" s="37">
        <v>43447</v>
      </c>
      <c r="I3184" s="6" t="s">
        <v>141</v>
      </c>
      <c r="J3184" s="6" t="s">
        <v>170</v>
      </c>
      <c r="K3184" s="6">
        <v>2</v>
      </c>
      <c r="L3184" s="6">
        <v>28.66</v>
      </c>
      <c r="M3184" s="31" t="str">
        <f t="shared" si="49"/>
        <v>Small</v>
      </c>
    </row>
    <row r="3185" spans="8:13" ht="15.75" customHeight="1">
      <c r="H3185" s="37">
        <v>43441</v>
      </c>
      <c r="I3185" s="6" t="s">
        <v>198</v>
      </c>
      <c r="J3185" s="6" t="s">
        <v>185</v>
      </c>
      <c r="K3185" s="6">
        <v>2</v>
      </c>
      <c r="L3185" s="6">
        <v>29.06</v>
      </c>
      <c r="M3185" s="31" t="str">
        <f t="shared" si="49"/>
        <v>Small</v>
      </c>
    </row>
    <row r="3186" spans="8:13" ht="15.75" customHeight="1">
      <c r="H3186" s="37">
        <v>43124</v>
      </c>
      <c r="I3186" s="6" t="s">
        <v>168</v>
      </c>
      <c r="J3186" s="6" t="s">
        <v>241</v>
      </c>
      <c r="K3186" s="6">
        <v>2</v>
      </c>
      <c r="L3186" s="6">
        <v>21.6</v>
      </c>
      <c r="M3186" s="31" t="str">
        <f t="shared" si="49"/>
        <v>Small</v>
      </c>
    </row>
    <row r="3187" spans="8:13" ht="15.75" customHeight="1">
      <c r="H3187" s="37">
        <v>43108</v>
      </c>
      <c r="I3187" s="6" t="s">
        <v>201</v>
      </c>
      <c r="J3187" s="6" t="s">
        <v>241</v>
      </c>
      <c r="K3187" s="6">
        <v>2</v>
      </c>
      <c r="L3187" s="6">
        <v>31.68</v>
      </c>
      <c r="M3187" s="31" t="str">
        <f t="shared" si="49"/>
        <v>Small</v>
      </c>
    </row>
    <row r="3188" spans="8:13" ht="15.75" customHeight="1">
      <c r="H3188" s="37">
        <v>43253</v>
      </c>
      <c r="I3188" s="6" t="s">
        <v>175</v>
      </c>
      <c r="J3188" s="6" t="s">
        <v>187</v>
      </c>
      <c r="K3188" s="6">
        <v>2</v>
      </c>
      <c r="L3188" s="6">
        <v>27.64</v>
      </c>
      <c r="M3188" s="31" t="str">
        <f t="shared" si="49"/>
        <v>Small</v>
      </c>
    </row>
    <row r="3189" spans="8:13" ht="15.75" customHeight="1">
      <c r="H3189" s="37">
        <v>43141</v>
      </c>
      <c r="I3189" s="6" t="s">
        <v>135</v>
      </c>
      <c r="J3189" s="6" t="s">
        <v>156</v>
      </c>
      <c r="K3189" s="6">
        <v>2</v>
      </c>
      <c r="L3189" s="6">
        <v>23.46</v>
      </c>
      <c r="M3189" s="31" t="str">
        <f t="shared" si="49"/>
        <v>Small</v>
      </c>
    </row>
    <row r="3190" spans="8:13" ht="15.75" customHeight="1">
      <c r="H3190" s="37">
        <v>43439</v>
      </c>
      <c r="I3190" s="6" t="s">
        <v>158</v>
      </c>
      <c r="J3190" s="6" t="s">
        <v>169</v>
      </c>
      <c r="K3190" s="6">
        <v>1</v>
      </c>
      <c r="L3190" s="6">
        <v>12.86</v>
      </c>
      <c r="M3190" s="31" t="str">
        <f t="shared" si="49"/>
        <v>Small</v>
      </c>
    </row>
    <row r="3191" spans="8:13" ht="15.75" customHeight="1">
      <c r="H3191" s="37">
        <v>43250</v>
      </c>
      <c r="I3191" s="6" t="s">
        <v>158</v>
      </c>
      <c r="J3191" s="6" t="s">
        <v>227</v>
      </c>
      <c r="K3191" s="6">
        <v>1</v>
      </c>
      <c r="L3191" s="6">
        <v>14.55</v>
      </c>
      <c r="M3191" s="31" t="str">
        <f t="shared" si="49"/>
        <v>Small</v>
      </c>
    </row>
    <row r="3192" spans="8:13" ht="15.75" customHeight="1">
      <c r="H3192" s="37">
        <v>43438</v>
      </c>
      <c r="I3192" s="6" t="s">
        <v>135</v>
      </c>
      <c r="J3192" s="6" t="s">
        <v>230</v>
      </c>
      <c r="K3192" s="6">
        <v>4</v>
      </c>
      <c r="L3192" s="6">
        <v>78</v>
      </c>
      <c r="M3192" s="31" t="str">
        <f t="shared" si="49"/>
        <v>Small</v>
      </c>
    </row>
    <row r="3193" spans="8:13" ht="15.75" customHeight="1">
      <c r="H3193" s="37">
        <v>43222</v>
      </c>
      <c r="I3193" s="6" t="s">
        <v>175</v>
      </c>
      <c r="J3193" s="6" t="s">
        <v>187</v>
      </c>
      <c r="K3193" s="6">
        <v>1</v>
      </c>
      <c r="L3193" s="6">
        <v>11.37</v>
      </c>
      <c r="M3193" s="31" t="str">
        <f t="shared" si="49"/>
        <v>Small</v>
      </c>
    </row>
    <row r="3194" spans="8:13" ht="15.75" customHeight="1">
      <c r="H3194" s="37">
        <v>43107</v>
      </c>
      <c r="I3194" s="6" t="s">
        <v>168</v>
      </c>
      <c r="J3194" s="6" t="s">
        <v>185</v>
      </c>
      <c r="K3194" s="6">
        <v>2</v>
      </c>
      <c r="L3194" s="6">
        <v>20.52</v>
      </c>
      <c r="M3194" s="31" t="str">
        <f t="shared" si="49"/>
        <v>Small</v>
      </c>
    </row>
    <row r="3195" spans="8:13" ht="15.75" customHeight="1">
      <c r="H3195" s="37">
        <v>43431</v>
      </c>
      <c r="I3195" s="6" t="s">
        <v>168</v>
      </c>
      <c r="J3195" s="6" t="s">
        <v>184</v>
      </c>
      <c r="K3195" s="6">
        <v>2</v>
      </c>
      <c r="L3195" s="6">
        <v>34.9</v>
      </c>
      <c r="M3195" s="31" t="str">
        <f t="shared" si="49"/>
        <v>Small</v>
      </c>
    </row>
    <row r="3196" spans="8:13" ht="15.75" customHeight="1">
      <c r="H3196" s="37">
        <v>43174</v>
      </c>
      <c r="I3196" s="6" t="s">
        <v>175</v>
      </c>
      <c r="J3196" s="6" t="s">
        <v>187</v>
      </c>
      <c r="K3196" s="6">
        <v>3</v>
      </c>
      <c r="L3196" s="6">
        <v>51.12</v>
      </c>
      <c r="M3196" s="31" t="str">
        <f t="shared" si="49"/>
        <v>Small</v>
      </c>
    </row>
    <row r="3197" spans="8:13" ht="15.75" customHeight="1">
      <c r="H3197" s="37">
        <v>43309</v>
      </c>
      <c r="I3197" s="6" t="s">
        <v>155</v>
      </c>
      <c r="J3197" s="6" t="s">
        <v>156</v>
      </c>
      <c r="K3197" s="6">
        <v>3</v>
      </c>
      <c r="L3197" s="6">
        <v>52.65</v>
      </c>
      <c r="M3197" s="31" t="str">
        <f t="shared" si="49"/>
        <v>Small</v>
      </c>
    </row>
    <row r="3198" spans="8:13" ht="15.75" customHeight="1">
      <c r="H3198" s="37">
        <v>43293</v>
      </c>
      <c r="I3198" s="6" t="s">
        <v>201</v>
      </c>
      <c r="J3198" s="6" t="s">
        <v>156</v>
      </c>
      <c r="K3198" s="6">
        <v>4</v>
      </c>
      <c r="L3198" s="6">
        <v>60.56</v>
      </c>
      <c r="M3198" s="31" t="str">
        <f t="shared" si="49"/>
        <v>Small</v>
      </c>
    </row>
    <row r="3199" spans="8:13" ht="15.75" customHeight="1">
      <c r="H3199" s="37">
        <v>43183</v>
      </c>
      <c r="I3199" s="6" t="s">
        <v>155</v>
      </c>
      <c r="J3199" s="6" t="s">
        <v>185</v>
      </c>
      <c r="K3199" s="6">
        <v>3</v>
      </c>
      <c r="L3199" s="6">
        <v>51.75</v>
      </c>
      <c r="M3199" s="31" t="str">
        <f t="shared" si="49"/>
        <v>Small</v>
      </c>
    </row>
    <row r="3200" spans="8:13" ht="15.75" customHeight="1">
      <c r="H3200" s="37">
        <v>43214</v>
      </c>
      <c r="I3200" s="6" t="s">
        <v>200</v>
      </c>
      <c r="J3200" s="6" t="s">
        <v>191</v>
      </c>
      <c r="K3200" s="6">
        <v>24</v>
      </c>
      <c r="L3200" s="6">
        <v>185.22</v>
      </c>
      <c r="M3200" s="31" t="str">
        <f t="shared" si="49"/>
        <v>Small</v>
      </c>
    </row>
    <row r="3201" spans="8:13" ht="15.75" customHeight="1">
      <c r="H3201" s="37">
        <v>43462</v>
      </c>
      <c r="I3201" s="6" t="s">
        <v>175</v>
      </c>
      <c r="J3201" s="6" t="s">
        <v>187</v>
      </c>
      <c r="K3201" s="6">
        <v>3</v>
      </c>
      <c r="L3201" s="6">
        <v>35.64</v>
      </c>
      <c r="M3201" s="31" t="str">
        <f t="shared" si="49"/>
        <v>Small</v>
      </c>
    </row>
    <row r="3202" spans="8:13" ht="15.75" customHeight="1">
      <c r="H3202" s="37">
        <v>43426</v>
      </c>
      <c r="I3202" s="6" t="s">
        <v>158</v>
      </c>
      <c r="J3202" s="6" t="s">
        <v>227</v>
      </c>
      <c r="K3202" s="6">
        <v>4</v>
      </c>
      <c r="L3202" s="6">
        <v>70.760000000000005</v>
      </c>
      <c r="M3202" s="31" t="str">
        <f t="shared" si="49"/>
        <v>Small</v>
      </c>
    </row>
    <row r="3203" spans="8:13" ht="15.75" customHeight="1">
      <c r="H3203" s="37">
        <v>43172</v>
      </c>
      <c r="I3203" s="6" t="s">
        <v>198</v>
      </c>
      <c r="J3203" s="6" t="s">
        <v>181</v>
      </c>
      <c r="K3203" s="6">
        <v>1</v>
      </c>
      <c r="L3203" s="6">
        <v>16.12</v>
      </c>
      <c r="M3203" s="31" t="str">
        <f t="shared" si="49"/>
        <v>Small</v>
      </c>
    </row>
    <row r="3204" spans="8:13" ht="15.75" customHeight="1">
      <c r="H3204" s="37">
        <v>43431</v>
      </c>
      <c r="I3204" s="6" t="s">
        <v>175</v>
      </c>
      <c r="J3204" s="6" t="s">
        <v>156</v>
      </c>
      <c r="K3204" s="6">
        <v>72</v>
      </c>
      <c r="L3204" s="6">
        <v>578.88</v>
      </c>
      <c r="M3204" s="31" t="str">
        <f t="shared" si="49"/>
        <v>Large</v>
      </c>
    </row>
    <row r="3205" spans="8:13" ht="15.75" customHeight="1">
      <c r="H3205" s="37">
        <v>43178</v>
      </c>
      <c r="I3205" s="6" t="s">
        <v>190</v>
      </c>
      <c r="J3205" s="6" t="s">
        <v>184</v>
      </c>
      <c r="K3205" s="6">
        <v>4</v>
      </c>
      <c r="L3205" s="6">
        <v>50.56</v>
      </c>
      <c r="M3205" s="31" t="str">
        <f t="shared" si="49"/>
        <v>Small</v>
      </c>
    </row>
    <row r="3206" spans="8:13" ht="15.75" customHeight="1">
      <c r="H3206" s="37">
        <v>43310</v>
      </c>
      <c r="I3206" s="6" t="s">
        <v>168</v>
      </c>
      <c r="J3206" s="6" t="s">
        <v>234</v>
      </c>
      <c r="K3206" s="6">
        <v>3</v>
      </c>
      <c r="L3206" s="6">
        <v>43.95</v>
      </c>
      <c r="M3206" s="31" t="str">
        <f t="shared" si="49"/>
        <v>Small</v>
      </c>
    </row>
    <row r="3207" spans="8:13" ht="15.75" customHeight="1">
      <c r="H3207" s="37">
        <v>43288</v>
      </c>
      <c r="I3207" s="6" t="s">
        <v>175</v>
      </c>
      <c r="J3207" s="6" t="s">
        <v>211</v>
      </c>
      <c r="K3207" s="6">
        <v>1</v>
      </c>
      <c r="L3207" s="6">
        <v>12.19</v>
      </c>
      <c r="M3207" s="31" t="str">
        <f t="shared" si="49"/>
        <v>Small</v>
      </c>
    </row>
    <row r="3208" spans="8:13" ht="15.75" customHeight="1">
      <c r="H3208" s="37">
        <v>43339</v>
      </c>
      <c r="I3208" s="6" t="s">
        <v>158</v>
      </c>
      <c r="J3208" s="6" t="s">
        <v>213</v>
      </c>
      <c r="K3208" s="6">
        <v>2</v>
      </c>
      <c r="L3208" s="6">
        <v>39.979999999999997</v>
      </c>
      <c r="M3208" s="31" t="str">
        <f t="shared" ref="M3208:M3271" si="50">IF(L3208&gt;250,"Large","Small")</f>
        <v>Small</v>
      </c>
    </row>
    <row r="3209" spans="8:13" ht="15.75" customHeight="1">
      <c r="H3209" s="37">
        <v>43450</v>
      </c>
      <c r="I3209" s="6" t="s">
        <v>127</v>
      </c>
      <c r="J3209" s="6" t="s">
        <v>156</v>
      </c>
      <c r="K3209" s="6">
        <v>3</v>
      </c>
      <c r="L3209" s="6">
        <v>52.08</v>
      </c>
      <c r="M3209" s="31" t="str">
        <f t="shared" si="50"/>
        <v>Small</v>
      </c>
    </row>
    <row r="3210" spans="8:13" ht="15.75" customHeight="1">
      <c r="H3210" s="37">
        <v>43144</v>
      </c>
      <c r="I3210" s="6" t="s">
        <v>193</v>
      </c>
      <c r="J3210" s="6" t="s">
        <v>222</v>
      </c>
      <c r="K3210" s="6">
        <v>48</v>
      </c>
      <c r="L3210" s="6">
        <v>352.68</v>
      </c>
      <c r="M3210" s="31" t="str">
        <f t="shared" si="50"/>
        <v>Large</v>
      </c>
    </row>
    <row r="3211" spans="8:13" ht="15.75" customHeight="1">
      <c r="H3211" s="37">
        <v>43419</v>
      </c>
      <c r="I3211" s="6" t="s">
        <v>127</v>
      </c>
      <c r="J3211" s="6" t="s">
        <v>169</v>
      </c>
      <c r="K3211" s="6">
        <v>1</v>
      </c>
      <c r="L3211" s="6">
        <v>16.28</v>
      </c>
      <c r="M3211" s="31" t="str">
        <f t="shared" si="50"/>
        <v>Small</v>
      </c>
    </row>
    <row r="3212" spans="8:13" ht="15.75" customHeight="1">
      <c r="H3212" s="37">
        <v>43379</v>
      </c>
      <c r="I3212" s="6" t="s">
        <v>216</v>
      </c>
      <c r="J3212" s="6" t="s">
        <v>156</v>
      </c>
      <c r="K3212" s="6">
        <v>4</v>
      </c>
      <c r="L3212" s="6">
        <v>47.36</v>
      </c>
      <c r="M3212" s="31" t="str">
        <f t="shared" si="50"/>
        <v>Small</v>
      </c>
    </row>
    <row r="3213" spans="8:13" ht="15.75" customHeight="1">
      <c r="H3213" s="37">
        <v>43307</v>
      </c>
      <c r="I3213" s="6" t="s">
        <v>198</v>
      </c>
      <c r="J3213" s="6" t="s">
        <v>194</v>
      </c>
      <c r="K3213" s="6">
        <v>1</v>
      </c>
      <c r="L3213" s="6">
        <v>13.03</v>
      </c>
      <c r="M3213" s="31" t="str">
        <f t="shared" si="50"/>
        <v>Small</v>
      </c>
    </row>
    <row r="3214" spans="8:13" ht="15.75" customHeight="1">
      <c r="H3214" s="37">
        <v>43331</v>
      </c>
      <c r="I3214" s="6" t="s">
        <v>224</v>
      </c>
      <c r="J3214" s="6" t="s">
        <v>208</v>
      </c>
      <c r="K3214" s="6">
        <v>2</v>
      </c>
      <c r="L3214" s="6">
        <v>35.22</v>
      </c>
      <c r="M3214" s="31" t="str">
        <f t="shared" si="50"/>
        <v>Small</v>
      </c>
    </row>
    <row r="3215" spans="8:13" ht="15.75" customHeight="1">
      <c r="H3215" s="37">
        <v>43447</v>
      </c>
      <c r="I3215" s="6" t="s">
        <v>135</v>
      </c>
      <c r="J3215" s="6" t="s">
        <v>164</v>
      </c>
      <c r="K3215" s="6">
        <v>2</v>
      </c>
      <c r="L3215" s="6">
        <v>33.659999999999997</v>
      </c>
      <c r="M3215" s="31" t="str">
        <f t="shared" si="50"/>
        <v>Small</v>
      </c>
    </row>
    <row r="3216" spans="8:13" ht="15.75" customHeight="1">
      <c r="H3216" s="37">
        <v>43406</v>
      </c>
      <c r="I3216" s="6" t="s">
        <v>158</v>
      </c>
      <c r="J3216" s="6" t="s">
        <v>185</v>
      </c>
      <c r="K3216" s="6">
        <v>1</v>
      </c>
      <c r="L3216" s="6">
        <v>12.91</v>
      </c>
      <c r="M3216" s="31" t="str">
        <f t="shared" si="50"/>
        <v>Small</v>
      </c>
    </row>
    <row r="3217" spans="8:13" ht="15.75" customHeight="1">
      <c r="H3217" s="37">
        <v>43116</v>
      </c>
      <c r="I3217" s="6" t="s">
        <v>141</v>
      </c>
      <c r="J3217" s="6" t="s">
        <v>169</v>
      </c>
      <c r="K3217" s="6">
        <v>24</v>
      </c>
      <c r="L3217" s="6">
        <v>164.11</v>
      </c>
      <c r="M3217" s="31" t="str">
        <f t="shared" si="50"/>
        <v>Small</v>
      </c>
    </row>
    <row r="3218" spans="8:13" ht="15.75" customHeight="1">
      <c r="H3218" s="37">
        <v>43275</v>
      </c>
      <c r="I3218" s="6" t="s">
        <v>171</v>
      </c>
      <c r="J3218" s="6" t="s">
        <v>173</v>
      </c>
      <c r="K3218" s="6">
        <v>61</v>
      </c>
      <c r="L3218" s="6">
        <v>324.5</v>
      </c>
      <c r="M3218" s="31" t="str">
        <f t="shared" si="50"/>
        <v>Large</v>
      </c>
    </row>
    <row r="3219" spans="8:13" ht="15.75" customHeight="1">
      <c r="H3219" s="37">
        <v>43352</v>
      </c>
      <c r="I3219" s="6" t="s">
        <v>141</v>
      </c>
      <c r="J3219" s="6" t="s">
        <v>156</v>
      </c>
      <c r="K3219" s="6">
        <v>2</v>
      </c>
      <c r="L3219" s="6">
        <v>29.24</v>
      </c>
      <c r="M3219" s="31" t="str">
        <f t="shared" si="50"/>
        <v>Small</v>
      </c>
    </row>
    <row r="3220" spans="8:13" ht="15.75" customHeight="1">
      <c r="H3220" s="37">
        <v>43152</v>
      </c>
      <c r="I3220" s="6" t="s">
        <v>165</v>
      </c>
      <c r="J3220" s="6" t="s">
        <v>199</v>
      </c>
      <c r="K3220" s="6">
        <v>48</v>
      </c>
      <c r="L3220" s="6">
        <v>384.91</v>
      </c>
      <c r="M3220" s="31" t="str">
        <f t="shared" si="50"/>
        <v>Large</v>
      </c>
    </row>
    <row r="3221" spans="8:13" ht="15.75" customHeight="1">
      <c r="H3221" s="37">
        <v>43458</v>
      </c>
      <c r="I3221" s="6" t="s">
        <v>158</v>
      </c>
      <c r="J3221" s="6" t="s">
        <v>225</v>
      </c>
      <c r="K3221" s="6">
        <v>4</v>
      </c>
      <c r="L3221" s="6">
        <v>60.92</v>
      </c>
      <c r="M3221" s="31" t="str">
        <f t="shared" si="50"/>
        <v>Small</v>
      </c>
    </row>
    <row r="3222" spans="8:13" ht="15.75" customHeight="1">
      <c r="H3222" s="37">
        <v>43249</v>
      </c>
      <c r="I3222" s="6" t="s">
        <v>127</v>
      </c>
      <c r="J3222" s="6" t="s">
        <v>227</v>
      </c>
      <c r="K3222" s="6">
        <v>1</v>
      </c>
      <c r="L3222" s="6">
        <v>18.61</v>
      </c>
      <c r="M3222" s="31" t="str">
        <f t="shared" si="50"/>
        <v>Small</v>
      </c>
    </row>
    <row r="3223" spans="8:13" ht="15.75" customHeight="1">
      <c r="H3223" s="37">
        <v>43141</v>
      </c>
      <c r="I3223" s="6" t="s">
        <v>158</v>
      </c>
      <c r="J3223" s="6" t="s">
        <v>181</v>
      </c>
      <c r="K3223" s="6">
        <v>1</v>
      </c>
      <c r="L3223" s="6">
        <v>13.4</v>
      </c>
      <c r="M3223" s="31" t="str">
        <f t="shared" si="50"/>
        <v>Small</v>
      </c>
    </row>
    <row r="3224" spans="8:13" ht="15.75" customHeight="1">
      <c r="H3224" s="37">
        <v>43444</v>
      </c>
      <c r="I3224" s="6" t="s">
        <v>168</v>
      </c>
      <c r="J3224" s="6" t="s">
        <v>214</v>
      </c>
      <c r="K3224" s="6">
        <v>1</v>
      </c>
      <c r="L3224" s="6">
        <v>15.46</v>
      </c>
      <c r="M3224" s="31" t="str">
        <f t="shared" si="50"/>
        <v>Small</v>
      </c>
    </row>
    <row r="3225" spans="8:13" ht="15.75" customHeight="1">
      <c r="H3225" s="37">
        <v>43148</v>
      </c>
      <c r="I3225" s="6" t="s">
        <v>160</v>
      </c>
      <c r="J3225" s="6" t="s">
        <v>186</v>
      </c>
      <c r="K3225" s="6">
        <v>49</v>
      </c>
      <c r="L3225" s="6">
        <v>416.75</v>
      </c>
      <c r="M3225" s="31" t="str">
        <f t="shared" si="50"/>
        <v>Large</v>
      </c>
    </row>
    <row r="3226" spans="8:13" ht="15.75" customHeight="1">
      <c r="H3226" s="37">
        <v>43330</v>
      </c>
      <c r="I3226" s="6" t="s">
        <v>158</v>
      </c>
      <c r="J3226" s="6" t="s">
        <v>211</v>
      </c>
      <c r="K3226" s="6">
        <v>2</v>
      </c>
      <c r="L3226" s="6">
        <v>38.979999999999997</v>
      </c>
      <c r="M3226" s="31" t="str">
        <f t="shared" si="50"/>
        <v>Small</v>
      </c>
    </row>
    <row r="3227" spans="8:13" ht="15.75" customHeight="1">
      <c r="H3227" s="37">
        <v>43253</v>
      </c>
      <c r="I3227" s="6" t="s">
        <v>163</v>
      </c>
      <c r="J3227" s="6" t="s">
        <v>205</v>
      </c>
      <c r="K3227" s="6">
        <v>2</v>
      </c>
      <c r="L3227" s="6">
        <v>29</v>
      </c>
      <c r="M3227" s="31" t="str">
        <f t="shared" si="50"/>
        <v>Small</v>
      </c>
    </row>
    <row r="3228" spans="8:13" ht="15.75" customHeight="1">
      <c r="H3228" s="37">
        <v>43461</v>
      </c>
      <c r="I3228" s="6" t="s">
        <v>193</v>
      </c>
      <c r="J3228" s="6" t="s">
        <v>156</v>
      </c>
      <c r="K3228" s="6">
        <v>2</v>
      </c>
      <c r="L3228" s="6">
        <v>39.619999999999997</v>
      </c>
      <c r="M3228" s="31" t="str">
        <f t="shared" si="50"/>
        <v>Small</v>
      </c>
    </row>
    <row r="3229" spans="8:13" ht="15.75" customHeight="1">
      <c r="H3229" s="37">
        <v>43391</v>
      </c>
      <c r="I3229" s="6" t="s">
        <v>141</v>
      </c>
      <c r="J3229" s="6" t="s">
        <v>221</v>
      </c>
      <c r="K3229" s="6">
        <v>2</v>
      </c>
      <c r="L3229" s="6">
        <v>21.46</v>
      </c>
      <c r="M3229" s="31" t="str">
        <f t="shared" si="50"/>
        <v>Small</v>
      </c>
    </row>
    <row r="3230" spans="8:13" ht="15.75" customHeight="1">
      <c r="H3230" s="37">
        <v>43281</v>
      </c>
      <c r="I3230" s="6" t="s">
        <v>163</v>
      </c>
      <c r="J3230" s="6" t="s">
        <v>162</v>
      </c>
      <c r="K3230" s="6">
        <v>53</v>
      </c>
      <c r="L3230" s="6">
        <v>400.31</v>
      </c>
      <c r="M3230" s="31" t="str">
        <f t="shared" si="50"/>
        <v>Large</v>
      </c>
    </row>
    <row r="3231" spans="8:13" ht="15.75" customHeight="1">
      <c r="H3231" s="37">
        <v>43406</v>
      </c>
      <c r="I3231" s="6" t="s">
        <v>127</v>
      </c>
      <c r="J3231" s="6" t="s">
        <v>226</v>
      </c>
      <c r="K3231" s="6">
        <v>2</v>
      </c>
      <c r="L3231" s="6">
        <v>30.1</v>
      </c>
      <c r="M3231" s="31" t="str">
        <f t="shared" si="50"/>
        <v>Small</v>
      </c>
    </row>
    <row r="3232" spans="8:13" ht="15.75" customHeight="1">
      <c r="H3232" s="37">
        <v>43408</v>
      </c>
      <c r="I3232" s="6" t="s">
        <v>141</v>
      </c>
      <c r="J3232" s="6" t="s">
        <v>181</v>
      </c>
      <c r="K3232" s="6">
        <v>1</v>
      </c>
      <c r="L3232" s="6">
        <v>17.93</v>
      </c>
      <c r="M3232" s="31" t="str">
        <f t="shared" si="50"/>
        <v>Small</v>
      </c>
    </row>
    <row r="3233" spans="8:13" ht="15.75" customHeight="1">
      <c r="H3233" s="37">
        <v>43398</v>
      </c>
      <c r="I3233" s="6" t="s">
        <v>177</v>
      </c>
      <c r="J3233" s="6" t="s">
        <v>191</v>
      </c>
      <c r="K3233" s="6">
        <v>1</v>
      </c>
      <c r="L3233" s="6">
        <v>16.66</v>
      </c>
      <c r="M3233" s="31" t="str">
        <f t="shared" si="50"/>
        <v>Small</v>
      </c>
    </row>
    <row r="3234" spans="8:13" ht="15.75" customHeight="1">
      <c r="H3234" s="37">
        <v>43239</v>
      </c>
      <c r="I3234" s="6" t="s">
        <v>141</v>
      </c>
      <c r="J3234" s="6" t="s">
        <v>172</v>
      </c>
      <c r="K3234" s="6">
        <v>2</v>
      </c>
      <c r="L3234" s="6">
        <v>27.44</v>
      </c>
      <c r="M3234" s="31" t="str">
        <f t="shared" si="50"/>
        <v>Small</v>
      </c>
    </row>
    <row r="3235" spans="8:13" ht="15.75" customHeight="1">
      <c r="H3235" s="37">
        <v>43448</v>
      </c>
      <c r="I3235" s="6" t="s">
        <v>158</v>
      </c>
      <c r="J3235" s="6" t="s">
        <v>156</v>
      </c>
      <c r="K3235" s="6">
        <v>1</v>
      </c>
      <c r="L3235" s="6">
        <v>19.59</v>
      </c>
      <c r="M3235" s="31" t="str">
        <f t="shared" si="50"/>
        <v>Small</v>
      </c>
    </row>
    <row r="3236" spans="8:13" ht="15.75" customHeight="1">
      <c r="H3236" s="37">
        <v>43418</v>
      </c>
      <c r="I3236" s="6" t="s">
        <v>158</v>
      </c>
      <c r="J3236" s="6" t="s">
        <v>184</v>
      </c>
      <c r="K3236" s="6">
        <v>1</v>
      </c>
      <c r="L3236" s="6">
        <v>10.29</v>
      </c>
      <c r="M3236" s="31" t="str">
        <f t="shared" si="50"/>
        <v>Small</v>
      </c>
    </row>
    <row r="3237" spans="8:13" ht="15.75" customHeight="1">
      <c r="H3237" s="37">
        <v>43210</v>
      </c>
      <c r="I3237" s="6" t="s">
        <v>135</v>
      </c>
      <c r="J3237" s="6" t="s">
        <v>170</v>
      </c>
      <c r="K3237" s="6">
        <v>1</v>
      </c>
      <c r="L3237" s="6">
        <v>10.25</v>
      </c>
      <c r="M3237" s="31" t="str">
        <f t="shared" si="50"/>
        <v>Small</v>
      </c>
    </row>
    <row r="3238" spans="8:13" ht="15.75" customHeight="1">
      <c r="H3238" s="37">
        <v>43274</v>
      </c>
      <c r="I3238" s="6" t="s">
        <v>158</v>
      </c>
      <c r="J3238" s="6" t="s">
        <v>156</v>
      </c>
      <c r="K3238" s="6">
        <v>1</v>
      </c>
      <c r="L3238" s="6">
        <v>10.46</v>
      </c>
      <c r="M3238" s="31" t="str">
        <f t="shared" si="50"/>
        <v>Small</v>
      </c>
    </row>
    <row r="3239" spans="8:13" ht="15.75" customHeight="1">
      <c r="H3239" s="37">
        <v>43284</v>
      </c>
      <c r="I3239" s="6" t="s">
        <v>163</v>
      </c>
      <c r="J3239" s="6" t="s">
        <v>186</v>
      </c>
      <c r="K3239" s="6">
        <v>2</v>
      </c>
      <c r="L3239" s="6">
        <v>38.64</v>
      </c>
      <c r="M3239" s="31" t="str">
        <f t="shared" si="50"/>
        <v>Small</v>
      </c>
    </row>
    <row r="3240" spans="8:13" ht="15.75" customHeight="1">
      <c r="H3240" s="37">
        <v>43405</v>
      </c>
      <c r="I3240" s="6" t="s">
        <v>168</v>
      </c>
      <c r="J3240" s="6" t="s">
        <v>219</v>
      </c>
      <c r="K3240" s="6">
        <v>3</v>
      </c>
      <c r="L3240" s="6">
        <v>41.13</v>
      </c>
      <c r="M3240" s="31" t="str">
        <f t="shared" si="50"/>
        <v>Small</v>
      </c>
    </row>
    <row r="3241" spans="8:13" ht="15.75" customHeight="1">
      <c r="H3241" s="37">
        <v>43287</v>
      </c>
      <c r="I3241" s="6" t="s">
        <v>160</v>
      </c>
      <c r="J3241" s="6" t="s">
        <v>159</v>
      </c>
      <c r="K3241" s="6">
        <v>1</v>
      </c>
      <c r="L3241" s="6">
        <v>10.42</v>
      </c>
      <c r="M3241" s="31" t="str">
        <f t="shared" si="50"/>
        <v>Small</v>
      </c>
    </row>
    <row r="3242" spans="8:13" ht="15.75" customHeight="1">
      <c r="H3242" s="37">
        <v>43310</v>
      </c>
      <c r="I3242" s="6" t="s">
        <v>198</v>
      </c>
      <c r="J3242" s="6" t="s">
        <v>180</v>
      </c>
      <c r="K3242" s="6">
        <v>2</v>
      </c>
      <c r="L3242" s="6">
        <v>21.04</v>
      </c>
      <c r="M3242" s="31" t="str">
        <f t="shared" si="50"/>
        <v>Small</v>
      </c>
    </row>
    <row r="3243" spans="8:13" ht="15.75" customHeight="1">
      <c r="H3243" s="37">
        <v>43443</v>
      </c>
      <c r="I3243" s="6" t="s">
        <v>141</v>
      </c>
      <c r="J3243" s="6" t="s">
        <v>191</v>
      </c>
      <c r="K3243" s="6">
        <v>3</v>
      </c>
      <c r="L3243" s="6">
        <v>44.46</v>
      </c>
      <c r="M3243" s="31" t="str">
        <f t="shared" si="50"/>
        <v>Small</v>
      </c>
    </row>
    <row r="3244" spans="8:13" ht="15.75" customHeight="1">
      <c r="H3244" s="37">
        <v>43454</v>
      </c>
      <c r="I3244" s="6" t="s">
        <v>160</v>
      </c>
      <c r="J3244" s="6" t="s">
        <v>233</v>
      </c>
      <c r="K3244" s="6">
        <v>2</v>
      </c>
      <c r="L3244" s="6">
        <v>29.86</v>
      </c>
      <c r="M3244" s="31" t="str">
        <f t="shared" si="50"/>
        <v>Small</v>
      </c>
    </row>
    <row r="3245" spans="8:13" ht="15.75" customHeight="1">
      <c r="H3245" s="37">
        <v>43455</v>
      </c>
      <c r="I3245" s="6" t="s">
        <v>158</v>
      </c>
      <c r="J3245" s="6" t="s">
        <v>214</v>
      </c>
      <c r="K3245" s="6">
        <v>2</v>
      </c>
      <c r="L3245" s="6">
        <v>28.7</v>
      </c>
      <c r="M3245" s="31" t="str">
        <f t="shared" si="50"/>
        <v>Small</v>
      </c>
    </row>
    <row r="3246" spans="8:13" ht="15.75" customHeight="1">
      <c r="H3246" s="37">
        <v>43403</v>
      </c>
      <c r="I3246" s="6" t="s">
        <v>141</v>
      </c>
      <c r="J3246" s="6" t="s">
        <v>156</v>
      </c>
      <c r="K3246" s="6">
        <v>2</v>
      </c>
      <c r="L3246" s="6">
        <v>36.46</v>
      </c>
      <c r="M3246" s="31" t="str">
        <f t="shared" si="50"/>
        <v>Small</v>
      </c>
    </row>
    <row r="3247" spans="8:13" ht="15.75" customHeight="1">
      <c r="H3247" s="37">
        <v>43360</v>
      </c>
      <c r="I3247" s="6" t="s">
        <v>141</v>
      </c>
      <c r="J3247" s="6" t="s">
        <v>210</v>
      </c>
      <c r="K3247" s="6">
        <v>2</v>
      </c>
      <c r="L3247" s="6">
        <v>29.26</v>
      </c>
      <c r="M3247" s="31" t="str">
        <f t="shared" si="50"/>
        <v>Small</v>
      </c>
    </row>
    <row r="3248" spans="8:13" ht="15.75" customHeight="1">
      <c r="H3248" s="37">
        <v>43453</v>
      </c>
      <c r="I3248" s="6" t="s">
        <v>135</v>
      </c>
      <c r="J3248" s="6" t="s">
        <v>170</v>
      </c>
      <c r="K3248" s="6">
        <v>2</v>
      </c>
      <c r="L3248" s="6">
        <v>35.06</v>
      </c>
      <c r="M3248" s="31" t="str">
        <f t="shared" si="50"/>
        <v>Small</v>
      </c>
    </row>
    <row r="3249" spans="8:13" ht="15.75" customHeight="1">
      <c r="H3249" s="37">
        <v>43151</v>
      </c>
      <c r="I3249" s="6" t="s">
        <v>158</v>
      </c>
      <c r="J3249" s="6" t="s">
        <v>185</v>
      </c>
      <c r="K3249" s="6">
        <v>3</v>
      </c>
      <c r="L3249" s="6">
        <v>43.65</v>
      </c>
      <c r="M3249" s="31" t="str">
        <f t="shared" si="50"/>
        <v>Small</v>
      </c>
    </row>
    <row r="3250" spans="8:13" ht="15.75" customHeight="1">
      <c r="H3250" s="37">
        <v>43309</v>
      </c>
      <c r="I3250" s="6" t="s">
        <v>171</v>
      </c>
      <c r="J3250" s="6" t="s">
        <v>180</v>
      </c>
      <c r="K3250" s="6">
        <v>2</v>
      </c>
      <c r="L3250" s="6">
        <v>35.36</v>
      </c>
      <c r="M3250" s="31" t="str">
        <f t="shared" si="50"/>
        <v>Small</v>
      </c>
    </row>
    <row r="3251" spans="8:13" ht="15.75" customHeight="1">
      <c r="H3251" s="37">
        <v>43407</v>
      </c>
      <c r="I3251" s="6" t="s">
        <v>190</v>
      </c>
      <c r="J3251" s="6" t="s">
        <v>156</v>
      </c>
      <c r="K3251" s="6">
        <v>3</v>
      </c>
      <c r="L3251" s="6">
        <v>51.3</v>
      </c>
      <c r="M3251" s="31" t="str">
        <f t="shared" si="50"/>
        <v>Small</v>
      </c>
    </row>
    <row r="3252" spans="8:13" ht="15.75" customHeight="1">
      <c r="H3252" s="37">
        <v>43428</v>
      </c>
      <c r="I3252" s="6" t="s">
        <v>168</v>
      </c>
      <c r="J3252" s="6" t="s">
        <v>186</v>
      </c>
      <c r="K3252" s="6">
        <v>1</v>
      </c>
      <c r="L3252" s="6">
        <v>11.03</v>
      </c>
      <c r="M3252" s="31" t="str">
        <f t="shared" si="50"/>
        <v>Small</v>
      </c>
    </row>
    <row r="3253" spans="8:13" ht="15.75" customHeight="1">
      <c r="H3253" s="37">
        <v>43212</v>
      </c>
      <c r="I3253" s="6" t="s">
        <v>175</v>
      </c>
      <c r="J3253" s="6" t="s">
        <v>222</v>
      </c>
      <c r="K3253" s="6">
        <v>2</v>
      </c>
      <c r="L3253" s="6">
        <v>37.159999999999997</v>
      </c>
      <c r="M3253" s="31" t="str">
        <f t="shared" si="50"/>
        <v>Small</v>
      </c>
    </row>
    <row r="3254" spans="8:13" ht="15.75" customHeight="1">
      <c r="H3254" s="37">
        <v>43449</v>
      </c>
      <c r="I3254" s="6" t="s">
        <v>141</v>
      </c>
      <c r="J3254" s="6" t="s">
        <v>178</v>
      </c>
      <c r="K3254" s="6">
        <v>2</v>
      </c>
      <c r="L3254" s="6">
        <v>37</v>
      </c>
      <c r="M3254" s="31" t="str">
        <f t="shared" si="50"/>
        <v>Small</v>
      </c>
    </row>
    <row r="3255" spans="8:13" ht="15.75" customHeight="1">
      <c r="H3255" s="37">
        <v>43295</v>
      </c>
      <c r="I3255" s="6" t="s">
        <v>163</v>
      </c>
      <c r="J3255" s="6" t="s">
        <v>156</v>
      </c>
      <c r="K3255" s="6">
        <v>44</v>
      </c>
      <c r="L3255" s="6">
        <v>544.14</v>
      </c>
      <c r="M3255" s="31" t="str">
        <f t="shared" si="50"/>
        <v>Large</v>
      </c>
    </row>
    <row r="3256" spans="8:13" ht="15.75" customHeight="1">
      <c r="H3256" s="37">
        <v>43415</v>
      </c>
      <c r="I3256" s="6" t="s">
        <v>158</v>
      </c>
      <c r="J3256" s="6" t="s">
        <v>232</v>
      </c>
      <c r="K3256" s="6">
        <v>4</v>
      </c>
      <c r="L3256" s="6">
        <v>67.12</v>
      </c>
      <c r="M3256" s="31" t="str">
        <f t="shared" si="50"/>
        <v>Small</v>
      </c>
    </row>
    <row r="3257" spans="8:13" ht="15.75" customHeight="1">
      <c r="H3257" s="37">
        <v>43443</v>
      </c>
      <c r="I3257" s="6" t="s">
        <v>218</v>
      </c>
      <c r="J3257" s="6" t="s">
        <v>174</v>
      </c>
      <c r="K3257" s="6">
        <v>2</v>
      </c>
      <c r="L3257" s="6">
        <v>35.700000000000003</v>
      </c>
      <c r="M3257" s="31" t="str">
        <f t="shared" si="50"/>
        <v>Small</v>
      </c>
    </row>
    <row r="3258" spans="8:13" ht="15.75" customHeight="1">
      <c r="H3258" s="37">
        <v>43226</v>
      </c>
      <c r="I3258" s="6" t="s">
        <v>190</v>
      </c>
      <c r="J3258" s="6" t="s">
        <v>215</v>
      </c>
      <c r="K3258" s="6">
        <v>3</v>
      </c>
      <c r="L3258" s="6">
        <v>59.58</v>
      </c>
      <c r="M3258" s="31" t="str">
        <f t="shared" si="50"/>
        <v>Small</v>
      </c>
    </row>
    <row r="3259" spans="8:13" ht="15.75" customHeight="1">
      <c r="H3259" s="37">
        <v>43125</v>
      </c>
      <c r="I3259" s="6" t="s">
        <v>158</v>
      </c>
      <c r="J3259" s="6" t="s">
        <v>194</v>
      </c>
      <c r="K3259" s="6">
        <v>5</v>
      </c>
      <c r="L3259" s="6">
        <v>84.74</v>
      </c>
      <c r="M3259" s="31" t="str">
        <f t="shared" si="50"/>
        <v>Small</v>
      </c>
    </row>
    <row r="3260" spans="8:13" ht="15.75" customHeight="1">
      <c r="H3260" s="37">
        <v>43261</v>
      </c>
      <c r="I3260" s="6" t="s">
        <v>158</v>
      </c>
      <c r="J3260" s="6" t="s">
        <v>232</v>
      </c>
      <c r="K3260" s="6">
        <v>2</v>
      </c>
      <c r="L3260" s="6">
        <v>36.74</v>
      </c>
      <c r="M3260" s="31" t="str">
        <f t="shared" si="50"/>
        <v>Small</v>
      </c>
    </row>
    <row r="3261" spans="8:13" ht="15.75" customHeight="1">
      <c r="H3261" s="37">
        <v>43432</v>
      </c>
      <c r="I3261" s="6" t="s">
        <v>216</v>
      </c>
      <c r="J3261" s="6" t="s">
        <v>180</v>
      </c>
      <c r="K3261" s="6">
        <v>2</v>
      </c>
      <c r="L3261" s="6">
        <v>38.799999999999997</v>
      </c>
      <c r="M3261" s="31" t="str">
        <f t="shared" si="50"/>
        <v>Small</v>
      </c>
    </row>
    <row r="3262" spans="8:13" ht="15.75" customHeight="1">
      <c r="H3262" s="37">
        <v>43458</v>
      </c>
      <c r="I3262" s="6" t="s">
        <v>127</v>
      </c>
      <c r="J3262" s="6" t="s">
        <v>214</v>
      </c>
      <c r="K3262" s="6">
        <v>2</v>
      </c>
      <c r="L3262" s="6">
        <v>35.94</v>
      </c>
      <c r="M3262" s="31" t="str">
        <f t="shared" si="50"/>
        <v>Small</v>
      </c>
    </row>
    <row r="3263" spans="8:13" ht="15.75" customHeight="1">
      <c r="H3263" s="37">
        <v>43331</v>
      </c>
      <c r="I3263" s="6" t="s">
        <v>141</v>
      </c>
      <c r="J3263" s="6" t="s">
        <v>187</v>
      </c>
      <c r="K3263" s="6">
        <v>2</v>
      </c>
      <c r="L3263" s="6">
        <v>33.36</v>
      </c>
      <c r="M3263" s="31" t="str">
        <f t="shared" si="50"/>
        <v>Small</v>
      </c>
    </row>
    <row r="3264" spans="8:13" ht="15.75" customHeight="1">
      <c r="H3264" s="37">
        <v>43307</v>
      </c>
      <c r="I3264" s="6" t="s">
        <v>160</v>
      </c>
      <c r="J3264" s="6" t="s">
        <v>196</v>
      </c>
      <c r="K3264" s="6">
        <v>1</v>
      </c>
      <c r="L3264" s="6">
        <v>19.77</v>
      </c>
      <c r="M3264" s="31" t="str">
        <f t="shared" si="50"/>
        <v>Small</v>
      </c>
    </row>
    <row r="3265" spans="8:13" ht="15.75" customHeight="1">
      <c r="H3265" s="37">
        <v>43370</v>
      </c>
      <c r="I3265" s="6" t="s">
        <v>175</v>
      </c>
      <c r="J3265" s="6" t="s">
        <v>183</v>
      </c>
      <c r="K3265" s="6">
        <v>3</v>
      </c>
      <c r="L3265" s="6">
        <v>51.18</v>
      </c>
      <c r="M3265" s="31" t="str">
        <f t="shared" si="50"/>
        <v>Small</v>
      </c>
    </row>
    <row r="3266" spans="8:13" ht="15.75" customHeight="1">
      <c r="H3266" s="37">
        <v>43233</v>
      </c>
      <c r="I3266" s="6" t="s">
        <v>168</v>
      </c>
      <c r="J3266" s="6" t="s">
        <v>166</v>
      </c>
      <c r="K3266" s="6">
        <v>1</v>
      </c>
      <c r="L3266" s="6">
        <v>15.72</v>
      </c>
      <c r="M3266" s="31" t="str">
        <f t="shared" si="50"/>
        <v>Small</v>
      </c>
    </row>
    <row r="3267" spans="8:13" ht="15.75" customHeight="1">
      <c r="H3267" s="37">
        <v>43431</v>
      </c>
      <c r="I3267" s="6" t="s">
        <v>216</v>
      </c>
      <c r="J3267" s="6" t="s">
        <v>156</v>
      </c>
      <c r="K3267" s="6">
        <v>2</v>
      </c>
      <c r="L3267" s="6">
        <v>30.4</v>
      </c>
      <c r="M3267" s="31" t="str">
        <f t="shared" si="50"/>
        <v>Small</v>
      </c>
    </row>
    <row r="3268" spans="8:13" ht="15.75" customHeight="1">
      <c r="H3268" s="37">
        <v>43362</v>
      </c>
      <c r="I3268" s="6" t="s">
        <v>175</v>
      </c>
      <c r="J3268" s="6" t="s">
        <v>156</v>
      </c>
      <c r="K3268" s="6">
        <v>3</v>
      </c>
      <c r="L3268" s="6">
        <v>37.200000000000003</v>
      </c>
      <c r="M3268" s="31" t="str">
        <f t="shared" si="50"/>
        <v>Small</v>
      </c>
    </row>
    <row r="3269" spans="8:13" ht="15.75" customHeight="1">
      <c r="H3269" s="37">
        <v>43147</v>
      </c>
      <c r="I3269" s="6" t="s">
        <v>141</v>
      </c>
      <c r="J3269" s="6" t="s">
        <v>184</v>
      </c>
      <c r="K3269" s="6">
        <v>2</v>
      </c>
      <c r="L3269" s="6">
        <v>28.9</v>
      </c>
      <c r="M3269" s="31" t="str">
        <f t="shared" si="50"/>
        <v>Small</v>
      </c>
    </row>
    <row r="3270" spans="8:13" ht="15.75" customHeight="1">
      <c r="H3270" s="37">
        <v>43206</v>
      </c>
      <c r="I3270" s="6" t="s">
        <v>175</v>
      </c>
      <c r="J3270" s="6" t="s">
        <v>210</v>
      </c>
      <c r="K3270" s="6">
        <v>1</v>
      </c>
      <c r="L3270" s="6">
        <v>13.45</v>
      </c>
      <c r="M3270" s="31" t="str">
        <f t="shared" si="50"/>
        <v>Small</v>
      </c>
    </row>
    <row r="3271" spans="8:13" ht="15.75" customHeight="1">
      <c r="H3271" s="37">
        <v>43200</v>
      </c>
      <c r="I3271" s="6" t="s">
        <v>168</v>
      </c>
      <c r="J3271" s="6" t="s">
        <v>172</v>
      </c>
      <c r="K3271" s="6">
        <v>2</v>
      </c>
      <c r="L3271" s="6">
        <v>24.42</v>
      </c>
      <c r="M3271" s="31" t="str">
        <f t="shared" si="50"/>
        <v>Small</v>
      </c>
    </row>
    <row r="3272" spans="8:13" ht="15.75" customHeight="1">
      <c r="H3272" s="37">
        <v>43136</v>
      </c>
      <c r="I3272" s="6" t="s">
        <v>168</v>
      </c>
      <c r="J3272" s="6" t="s">
        <v>169</v>
      </c>
      <c r="K3272" s="6">
        <v>1</v>
      </c>
      <c r="L3272" s="6">
        <v>16.05</v>
      </c>
      <c r="M3272" s="31" t="str">
        <f t="shared" ref="M3272:M3335" si="51">IF(L3272&gt;250,"Large","Small")</f>
        <v>Small</v>
      </c>
    </row>
    <row r="3273" spans="8:13" ht="15.75" customHeight="1">
      <c r="H3273" s="37">
        <v>43460</v>
      </c>
      <c r="I3273" s="6" t="s">
        <v>175</v>
      </c>
      <c r="J3273" s="6" t="s">
        <v>199</v>
      </c>
      <c r="K3273" s="6">
        <v>1</v>
      </c>
      <c r="L3273" s="6">
        <v>13</v>
      </c>
      <c r="M3273" s="31" t="str">
        <f t="shared" si="51"/>
        <v>Small</v>
      </c>
    </row>
    <row r="3274" spans="8:13" ht="15.75" customHeight="1">
      <c r="H3274" s="37">
        <v>43410</v>
      </c>
      <c r="I3274" s="6" t="s">
        <v>171</v>
      </c>
      <c r="J3274" s="6" t="s">
        <v>205</v>
      </c>
      <c r="K3274" s="6">
        <v>4</v>
      </c>
      <c r="L3274" s="6">
        <v>71.12</v>
      </c>
      <c r="M3274" s="31" t="str">
        <f t="shared" si="51"/>
        <v>Small</v>
      </c>
    </row>
    <row r="3275" spans="8:13" ht="15.75" customHeight="1">
      <c r="H3275" s="37">
        <v>43450</v>
      </c>
      <c r="I3275" s="6" t="s">
        <v>175</v>
      </c>
      <c r="J3275" s="6" t="s">
        <v>178</v>
      </c>
      <c r="K3275" s="6">
        <v>2</v>
      </c>
      <c r="L3275" s="6">
        <v>22.4</v>
      </c>
      <c r="M3275" s="31" t="str">
        <f t="shared" si="51"/>
        <v>Small</v>
      </c>
    </row>
    <row r="3276" spans="8:13" ht="15.75" customHeight="1">
      <c r="H3276" s="37">
        <v>43454</v>
      </c>
      <c r="I3276" s="6" t="s">
        <v>135</v>
      </c>
      <c r="J3276" s="6" t="s">
        <v>237</v>
      </c>
      <c r="K3276" s="6">
        <v>42</v>
      </c>
      <c r="L3276" s="6">
        <v>470.99</v>
      </c>
      <c r="M3276" s="31" t="str">
        <f t="shared" si="51"/>
        <v>Large</v>
      </c>
    </row>
    <row r="3277" spans="8:13" ht="15.75" customHeight="1">
      <c r="H3277" s="37">
        <v>43341</v>
      </c>
      <c r="I3277" s="6" t="s">
        <v>163</v>
      </c>
      <c r="J3277" s="6" t="s">
        <v>207</v>
      </c>
      <c r="K3277" s="6">
        <v>1</v>
      </c>
      <c r="L3277" s="6">
        <v>19.399999999999999</v>
      </c>
      <c r="M3277" s="31" t="str">
        <f t="shared" si="51"/>
        <v>Small</v>
      </c>
    </row>
    <row r="3278" spans="8:13" ht="15.75" customHeight="1">
      <c r="H3278" s="37">
        <v>43389</v>
      </c>
      <c r="I3278" s="6" t="s">
        <v>158</v>
      </c>
      <c r="J3278" s="6" t="s">
        <v>208</v>
      </c>
      <c r="K3278" s="6">
        <v>1</v>
      </c>
      <c r="L3278" s="6">
        <v>10.75</v>
      </c>
      <c r="M3278" s="31" t="str">
        <f t="shared" si="51"/>
        <v>Small</v>
      </c>
    </row>
    <row r="3279" spans="8:13" ht="15.75" customHeight="1">
      <c r="H3279" s="37">
        <v>43288</v>
      </c>
      <c r="I3279" s="6" t="s">
        <v>190</v>
      </c>
      <c r="J3279" s="6" t="s">
        <v>204</v>
      </c>
      <c r="K3279" s="6">
        <v>1</v>
      </c>
      <c r="L3279" s="6">
        <v>15.03</v>
      </c>
      <c r="M3279" s="31" t="str">
        <f t="shared" si="51"/>
        <v>Small</v>
      </c>
    </row>
    <row r="3280" spans="8:13" ht="15.75" customHeight="1">
      <c r="H3280" s="37">
        <v>43423</v>
      </c>
      <c r="I3280" s="6" t="s">
        <v>160</v>
      </c>
      <c r="J3280" s="6" t="s">
        <v>231</v>
      </c>
      <c r="K3280" s="6">
        <v>2</v>
      </c>
      <c r="L3280" s="6">
        <v>30.16</v>
      </c>
      <c r="M3280" s="31" t="str">
        <f t="shared" si="51"/>
        <v>Small</v>
      </c>
    </row>
    <row r="3281" spans="8:13" ht="15.75" customHeight="1">
      <c r="H3281" s="37">
        <v>43270</v>
      </c>
      <c r="I3281" s="6" t="s">
        <v>160</v>
      </c>
      <c r="J3281" s="6" t="s">
        <v>179</v>
      </c>
      <c r="K3281" s="6">
        <v>1</v>
      </c>
      <c r="L3281" s="6">
        <v>12.96</v>
      </c>
      <c r="M3281" s="31" t="str">
        <f t="shared" si="51"/>
        <v>Small</v>
      </c>
    </row>
    <row r="3282" spans="8:13" ht="15.75" customHeight="1">
      <c r="H3282" s="37">
        <v>43208</v>
      </c>
      <c r="I3282" s="6" t="s">
        <v>158</v>
      </c>
      <c r="J3282" s="6" t="s">
        <v>208</v>
      </c>
      <c r="K3282" s="6">
        <v>2</v>
      </c>
      <c r="L3282" s="6">
        <v>21.56</v>
      </c>
      <c r="M3282" s="31" t="str">
        <f t="shared" si="51"/>
        <v>Small</v>
      </c>
    </row>
    <row r="3283" spans="8:13" ht="15.75" customHeight="1">
      <c r="H3283" s="37">
        <v>43412</v>
      </c>
      <c r="I3283" s="6" t="s">
        <v>158</v>
      </c>
      <c r="J3283" s="6" t="s">
        <v>194</v>
      </c>
      <c r="K3283" s="6">
        <v>1</v>
      </c>
      <c r="L3283" s="6">
        <v>16.52</v>
      </c>
      <c r="M3283" s="31" t="str">
        <f t="shared" si="51"/>
        <v>Small</v>
      </c>
    </row>
    <row r="3284" spans="8:13" ht="15.75" customHeight="1">
      <c r="H3284" s="37">
        <v>43360</v>
      </c>
      <c r="I3284" s="6" t="s">
        <v>175</v>
      </c>
      <c r="J3284" s="6" t="s">
        <v>180</v>
      </c>
      <c r="K3284" s="6">
        <v>2</v>
      </c>
      <c r="L3284" s="6">
        <v>33.659999999999997</v>
      </c>
      <c r="M3284" s="31" t="str">
        <f t="shared" si="51"/>
        <v>Small</v>
      </c>
    </row>
    <row r="3285" spans="8:13" ht="15.75" customHeight="1">
      <c r="H3285" s="37">
        <v>43153</v>
      </c>
      <c r="I3285" s="6" t="s">
        <v>200</v>
      </c>
      <c r="J3285" s="6" t="s">
        <v>185</v>
      </c>
      <c r="K3285" s="6">
        <v>1</v>
      </c>
      <c r="L3285" s="6">
        <v>19.079999999999998</v>
      </c>
      <c r="M3285" s="31" t="str">
        <f t="shared" si="51"/>
        <v>Small</v>
      </c>
    </row>
    <row r="3286" spans="8:13" ht="15.75" customHeight="1">
      <c r="H3286" s="37">
        <v>43441</v>
      </c>
      <c r="I3286" s="6" t="s">
        <v>171</v>
      </c>
      <c r="J3286" s="6" t="s">
        <v>221</v>
      </c>
      <c r="K3286" s="6">
        <v>3</v>
      </c>
      <c r="L3286" s="6">
        <v>31.05</v>
      </c>
      <c r="M3286" s="31" t="str">
        <f t="shared" si="51"/>
        <v>Small</v>
      </c>
    </row>
    <row r="3287" spans="8:13" ht="15.75" customHeight="1">
      <c r="H3287" s="37">
        <v>43242</v>
      </c>
      <c r="I3287" s="6" t="s">
        <v>171</v>
      </c>
      <c r="J3287" s="6" t="s">
        <v>156</v>
      </c>
      <c r="K3287" s="6">
        <v>35</v>
      </c>
      <c r="L3287" s="6">
        <v>363.55</v>
      </c>
      <c r="M3287" s="31" t="str">
        <f t="shared" si="51"/>
        <v>Large</v>
      </c>
    </row>
    <row r="3288" spans="8:13" ht="15.75" customHeight="1">
      <c r="H3288" s="37">
        <v>43438</v>
      </c>
      <c r="I3288" s="6" t="s">
        <v>158</v>
      </c>
      <c r="J3288" s="6" t="s">
        <v>185</v>
      </c>
      <c r="K3288" s="6">
        <v>3</v>
      </c>
      <c r="L3288" s="6">
        <v>32.700000000000003</v>
      </c>
      <c r="M3288" s="31" t="str">
        <f t="shared" si="51"/>
        <v>Small</v>
      </c>
    </row>
    <row r="3289" spans="8:13" ht="15.75" customHeight="1">
      <c r="H3289" s="37">
        <v>43334</v>
      </c>
      <c r="I3289" s="6" t="s">
        <v>175</v>
      </c>
      <c r="J3289" s="6" t="s">
        <v>178</v>
      </c>
      <c r="K3289" s="6">
        <v>1</v>
      </c>
      <c r="L3289" s="6">
        <v>13.27</v>
      </c>
      <c r="M3289" s="31" t="str">
        <f t="shared" si="51"/>
        <v>Small</v>
      </c>
    </row>
    <row r="3290" spans="8:13" ht="15.75" customHeight="1">
      <c r="H3290" s="37">
        <v>43406</v>
      </c>
      <c r="I3290" s="6" t="s">
        <v>198</v>
      </c>
      <c r="J3290" s="6" t="s">
        <v>184</v>
      </c>
      <c r="K3290" s="6">
        <v>4</v>
      </c>
      <c r="L3290" s="6">
        <v>78.64</v>
      </c>
      <c r="M3290" s="31" t="str">
        <f t="shared" si="51"/>
        <v>Small</v>
      </c>
    </row>
    <row r="3291" spans="8:13" ht="15.75" customHeight="1">
      <c r="H3291" s="37">
        <v>43414</v>
      </c>
      <c r="I3291" s="6" t="s">
        <v>175</v>
      </c>
      <c r="J3291" s="6" t="s">
        <v>156</v>
      </c>
      <c r="K3291" s="6">
        <v>2</v>
      </c>
      <c r="L3291" s="6">
        <v>36.5</v>
      </c>
      <c r="M3291" s="31" t="str">
        <f t="shared" si="51"/>
        <v>Small</v>
      </c>
    </row>
    <row r="3292" spans="8:13" ht="15.75" customHeight="1">
      <c r="H3292" s="37">
        <v>43409</v>
      </c>
      <c r="I3292" s="6" t="s">
        <v>175</v>
      </c>
      <c r="J3292" s="6" t="s">
        <v>156</v>
      </c>
      <c r="K3292" s="6">
        <v>2</v>
      </c>
      <c r="L3292" s="6">
        <v>38.479999999999997</v>
      </c>
      <c r="M3292" s="31" t="str">
        <f t="shared" si="51"/>
        <v>Small</v>
      </c>
    </row>
    <row r="3293" spans="8:13" ht="15.75" customHeight="1">
      <c r="H3293" s="37">
        <v>43375</v>
      </c>
      <c r="I3293" s="6" t="s">
        <v>171</v>
      </c>
      <c r="J3293" s="6" t="s">
        <v>156</v>
      </c>
      <c r="K3293" s="6">
        <v>5</v>
      </c>
      <c r="L3293" s="6">
        <v>54.2</v>
      </c>
      <c r="M3293" s="31" t="str">
        <f t="shared" si="51"/>
        <v>Small</v>
      </c>
    </row>
    <row r="3294" spans="8:13" ht="15.75" customHeight="1">
      <c r="H3294" s="37">
        <v>43246</v>
      </c>
      <c r="I3294" s="6" t="s">
        <v>141</v>
      </c>
      <c r="J3294" s="6" t="s">
        <v>159</v>
      </c>
      <c r="K3294" s="6">
        <v>3</v>
      </c>
      <c r="L3294" s="6">
        <v>44.85</v>
      </c>
      <c r="M3294" s="31" t="str">
        <f t="shared" si="51"/>
        <v>Small</v>
      </c>
    </row>
    <row r="3295" spans="8:13" ht="15.75" customHeight="1">
      <c r="H3295" s="37">
        <v>43249</v>
      </c>
      <c r="I3295" s="6" t="s">
        <v>160</v>
      </c>
      <c r="J3295" s="6" t="s">
        <v>236</v>
      </c>
      <c r="K3295" s="6">
        <v>2</v>
      </c>
      <c r="L3295" s="6">
        <v>37.659999999999997</v>
      </c>
      <c r="M3295" s="31" t="str">
        <f t="shared" si="51"/>
        <v>Small</v>
      </c>
    </row>
    <row r="3296" spans="8:13" ht="15.75" customHeight="1">
      <c r="H3296" s="37">
        <v>43312</v>
      </c>
      <c r="I3296" s="6" t="s">
        <v>198</v>
      </c>
      <c r="J3296" s="6" t="s">
        <v>204</v>
      </c>
      <c r="K3296" s="6">
        <v>2</v>
      </c>
      <c r="L3296" s="6">
        <v>20.2</v>
      </c>
      <c r="M3296" s="31" t="str">
        <f t="shared" si="51"/>
        <v>Small</v>
      </c>
    </row>
    <row r="3297" spans="8:13" ht="15.75" customHeight="1">
      <c r="H3297" s="37">
        <v>43123</v>
      </c>
      <c r="I3297" s="6" t="s">
        <v>175</v>
      </c>
      <c r="J3297" s="6" t="s">
        <v>156</v>
      </c>
      <c r="K3297" s="6">
        <v>2</v>
      </c>
      <c r="L3297" s="6">
        <v>21.16</v>
      </c>
      <c r="M3297" s="31" t="str">
        <f t="shared" si="51"/>
        <v>Small</v>
      </c>
    </row>
    <row r="3298" spans="8:13" ht="15.75" customHeight="1">
      <c r="H3298" s="37">
        <v>43340</v>
      </c>
      <c r="I3298" s="6" t="s">
        <v>158</v>
      </c>
      <c r="J3298" s="6" t="s">
        <v>156</v>
      </c>
      <c r="K3298" s="6">
        <v>2</v>
      </c>
      <c r="L3298" s="6">
        <v>22.44</v>
      </c>
      <c r="M3298" s="31" t="str">
        <f t="shared" si="51"/>
        <v>Small</v>
      </c>
    </row>
    <row r="3299" spans="8:13" ht="15.75" customHeight="1">
      <c r="H3299" s="37">
        <v>43364</v>
      </c>
      <c r="I3299" s="6" t="s">
        <v>175</v>
      </c>
      <c r="J3299" s="6" t="s">
        <v>184</v>
      </c>
      <c r="K3299" s="6">
        <v>4</v>
      </c>
      <c r="L3299" s="6">
        <v>79.88</v>
      </c>
      <c r="M3299" s="31" t="str">
        <f t="shared" si="51"/>
        <v>Small</v>
      </c>
    </row>
    <row r="3300" spans="8:13" ht="15.75" customHeight="1">
      <c r="H3300" s="37">
        <v>43397</v>
      </c>
      <c r="I3300" s="6" t="s">
        <v>168</v>
      </c>
      <c r="J3300" s="6" t="s">
        <v>227</v>
      </c>
      <c r="K3300" s="6">
        <v>2</v>
      </c>
      <c r="L3300" s="6">
        <v>24.46</v>
      </c>
      <c r="M3300" s="31" t="str">
        <f t="shared" si="51"/>
        <v>Small</v>
      </c>
    </row>
    <row r="3301" spans="8:13" ht="15.75" customHeight="1">
      <c r="H3301" s="37">
        <v>43447</v>
      </c>
      <c r="I3301" s="6" t="s">
        <v>141</v>
      </c>
      <c r="J3301" s="6" t="s">
        <v>170</v>
      </c>
      <c r="K3301" s="6">
        <v>2</v>
      </c>
      <c r="L3301" s="6">
        <v>34.619999999999997</v>
      </c>
      <c r="M3301" s="31" t="str">
        <f t="shared" si="51"/>
        <v>Small</v>
      </c>
    </row>
    <row r="3302" spans="8:13" ht="15.75" customHeight="1">
      <c r="H3302" s="37">
        <v>43303</v>
      </c>
      <c r="I3302" s="6" t="s">
        <v>158</v>
      </c>
      <c r="J3302" s="6" t="s">
        <v>241</v>
      </c>
      <c r="K3302" s="6">
        <v>3</v>
      </c>
      <c r="L3302" s="6">
        <v>36.119999999999997</v>
      </c>
      <c r="M3302" s="31" t="str">
        <f t="shared" si="51"/>
        <v>Small</v>
      </c>
    </row>
    <row r="3303" spans="8:13" ht="15.75" customHeight="1">
      <c r="H3303" s="37">
        <v>43213</v>
      </c>
      <c r="I3303" s="6" t="s">
        <v>175</v>
      </c>
      <c r="J3303" s="6" t="s">
        <v>206</v>
      </c>
      <c r="K3303" s="6">
        <v>2</v>
      </c>
      <c r="L3303" s="6">
        <v>30.18</v>
      </c>
      <c r="M3303" s="31" t="str">
        <f t="shared" si="51"/>
        <v>Small</v>
      </c>
    </row>
    <row r="3304" spans="8:13" ht="15.75" customHeight="1">
      <c r="H3304" s="37">
        <v>43118</v>
      </c>
      <c r="I3304" s="6" t="s">
        <v>216</v>
      </c>
      <c r="J3304" s="6" t="s">
        <v>174</v>
      </c>
      <c r="K3304" s="6">
        <v>3</v>
      </c>
      <c r="L3304" s="6">
        <v>47.16</v>
      </c>
      <c r="M3304" s="31" t="str">
        <f t="shared" si="51"/>
        <v>Small</v>
      </c>
    </row>
    <row r="3305" spans="8:13" ht="15.75" customHeight="1">
      <c r="H3305" s="37">
        <v>43248</v>
      </c>
      <c r="I3305" s="6" t="s">
        <v>216</v>
      </c>
      <c r="J3305" s="6" t="s">
        <v>169</v>
      </c>
      <c r="K3305" s="6">
        <v>2</v>
      </c>
      <c r="L3305" s="6">
        <v>29.42</v>
      </c>
      <c r="M3305" s="31" t="str">
        <f t="shared" si="51"/>
        <v>Small</v>
      </c>
    </row>
    <row r="3306" spans="8:13" ht="15.75" customHeight="1">
      <c r="H3306" s="37">
        <v>43176</v>
      </c>
      <c r="I3306" s="6" t="s">
        <v>175</v>
      </c>
      <c r="J3306" s="6" t="s">
        <v>213</v>
      </c>
      <c r="K3306" s="6">
        <v>3</v>
      </c>
      <c r="L3306" s="6">
        <v>48</v>
      </c>
      <c r="M3306" s="31" t="str">
        <f t="shared" si="51"/>
        <v>Small</v>
      </c>
    </row>
    <row r="3307" spans="8:13" ht="15.75" customHeight="1">
      <c r="H3307" s="37">
        <v>43239</v>
      </c>
      <c r="I3307" s="6" t="s">
        <v>175</v>
      </c>
      <c r="J3307" s="6" t="s">
        <v>156</v>
      </c>
      <c r="K3307" s="6">
        <v>2</v>
      </c>
      <c r="L3307" s="6">
        <v>33.380000000000003</v>
      </c>
      <c r="M3307" s="31" t="str">
        <f t="shared" si="51"/>
        <v>Small</v>
      </c>
    </row>
    <row r="3308" spans="8:13" ht="15.75" customHeight="1">
      <c r="H3308" s="37">
        <v>43256</v>
      </c>
      <c r="I3308" s="6" t="s">
        <v>141</v>
      </c>
      <c r="J3308" s="6" t="s">
        <v>232</v>
      </c>
      <c r="K3308" s="6">
        <v>3</v>
      </c>
      <c r="L3308" s="6">
        <v>35.79</v>
      </c>
      <c r="M3308" s="31" t="str">
        <f t="shared" si="51"/>
        <v>Small</v>
      </c>
    </row>
    <row r="3309" spans="8:13" ht="15.75" customHeight="1">
      <c r="H3309" s="37">
        <v>43438</v>
      </c>
      <c r="I3309" s="6" t="s">
        <v>141</v>
      </c>
      <c r="J3309" s="6" t="s">
        <v>194</v>
      </c>
      <c r="K3309" s="6">
        <v>3</v>
      </c>
      <c r="L3309" s="6">
        <v>30.9</v>
      </c>
      <c r="M3309" s="31" t="str">
        <f t="shared" si="51"/>
        <v>Small</v>
      </c>
    </row>
    <row r="3310" spans="8:13" ht="15.75" customHeight="1">
      <c r="H3310" s="37">
        <v>43291</v>
      </c>
      <c r="I3310" s="6" t="s">
        <v>175</v>
      </c>
      <c r="J3310" s="6" t="s">
        <v>179</v>
      </c>
      <c r="K3310" s="6">
        <v>1</v>
      </c>
      <c r="L3310" s="6">
        <v>19.579999999999998</v>
      </c>
      <c r="M3310" s="31" t="str">
        <f t="shared" si="51"/>
        <v>Small</v>
      </c>
    </row>
    <row r="3311" spans="8:13" ht="15.75" customHeight="1">
      <c r="H3311" s="37">
        <v>43432</v>
      </c>
      <c r="I3311" s="6" t="s">
        <v>141</v>
      </c>
      <c r="J3311" s="6" t="s">
        <v>173</v>
      </c>
      <c r="K3311" s="6">
        <v>1</v>
      </c>
      <c r="L3311" s="6">
        <v>17.21</v>
      </c>
      <c r="M3311" s="31" t="str">
        <f t="shared" si="51"/>
        <v>Small</v>
      </c>
    </row>
    <row r="3312" spans="8:13" ht="15.75" customHeight="1">
      <c r="H3312" s="37">
        <v>43386</v>
      </c>
      <c r="I3312" s="6" t="s">
        <v>175</v>
      </c>
      <c r="J3312" s="6" t="s">
        <v>185</v>
      </c>
      <c r="K3312" s="6">
        <v>3</v>
      </c>
      <c r="L3312" s="6">
        <v>33.6</v>
      </c>
      <c r="M3312" s="31" t="str">
        <f t="shared" si="51"/>
        <v>Small</v>
      </c>
    </row>
    <row r="3313" spans="8:13" ht="15.75" customHeight="1">
      <c r="H3313" s="37">
        <v>43455</v>
      </c>
      <c r="I3313" s="6" t="s">
        <v>163</v>
      </c>
      <c r="J3313" s="6" t="s">
        <v>207</v>
      </c>
      <c r="K3313" s="6">
        <v>5</v>
      </c>
      <c r="L3313" s="6">
        <v>57.12</v>
      </c>
      <c r="M3313" s="31" t="str">
        <f t="shared" si="51"/>
        <v>Small</v>
      </c>
    </row>
    <row r="3314" spans="8:13" ht="15.75" customHeight="1">
      <c r="H3314" s="37">
        <v>43406</v>
      </c>
      <c r="I3314" s="6" t="s">
        <v>163</v>
      </c>
      <c r="J3314" s="6" t="s">
        <v>188</v>
      </c>
      <c r="K3314" s="6">
        <v>1</v>
      </c>
      <c r="L3314" s="6">
        <v>17.13</v>
      </c>
      <c r="M3314" s="31" t="str">
        <f t="shared" si="51"/>
        <v>Small</v>
      </c>
    </row>
    <row r="3315" spans="8:13" ht="15.75" customHeight="1">
      <c r="H3315" s="37">
        <v>43285</v>
      </c>
      <c r="I3315" s="6" t="s">
        <v>141</v>
      </c>
      <c r="J3315" s="6" t="s">
        <v>169</v>
      </c>
      <c r="K3315" s="6">
        <v>3</v>
      </c>
      <c r="L3315" s="6">
        <v>39.54</v>
      </c>
      <c r="M3315" s="31" t="str">
        <f t="shared" si="51"/>
        <v>Small</v>
      </c>
    </row>
    <row r="3316" spans="8:13" ht="15.75" customHeight="1">
      <c r="H3316" s="37">
        <v>43108</v>
      </c>
      <c r="I3316" s="6" t="s">
        <v>177</v>
      </c>
      <c r="J3316" s="6" t="s">
        <v>217</v>
      </c>
      <c r="K3316" s="6">
        <v>4</v>
      </c>
      <c r="L3316" s="6">
        <v>46.52</v>
      </c>
      <c r="M3316" s="31" t="str">
        <f t="shared" si="51"/>
        <v>Small</v>
      </c>
    </row>
    <row r="3317" spans="8:13" ht="15.75" customHeight="1">
      <c r="H3317" s="37">
        <v>43465</v>
      </c>
      <c r="I3317" s="6" t="s">
        <v>175</v>
      </c>
      <c r="J3317" s="6" t="s">
        <v>185</v>
      </c>
      <c r="K3317" s="6">
        <v>4</v>
      </c>
      <c r="L3317" s="6">
        <v>71.56</v>
      </c>
      <c r="M3317" s="31" t="str">
        <f t="shared" si="51"/>
        <v>Small</v>
      </c>
    </row>
    <row r="3318" spans="8:13" ht="15.75" customHeight="1">
      <c r="H3318" s="37">
        <v>43352</v>
      </c>
      <c r="I3318" s="6" t="s">
        <v>135</v>
      </c>
      <c r="J3318" s="6" t="s">
        <v>172</v>
      </c>
      <c r="K3318" s="6">
        <v>1</v>
      </c>
      <c r="L3318" s="6">
        <v>14.13</v>
      </c>
      <c r="M3318" s="31" t="str">
        <f t="shared" si="51"/>
        <v>Small</v>
      </c>
    </row>
    <row r="3319" spans="8:13" ht="15.75" customHeight="1">
      <c r="H3319" s="37">
        <v>43410</v>
      </c>
      <c r="I3319" s="6" t="s">
        <v>158</v>
      </c>
      <c r="J3319" s="6" t="s">
        <v>185</v>
      </c>
      <c r="K3319" s="6">
        <v>2</v>
      </c>
      <c r="L3319" s="6">
        <v>20.16</v>
      </c>
      <c r="M3319" s="31" t="str">
        <f t="shared" si="51"/>
        <v>Small</v>
      </c>
    </row>
    <row r="3320" spans="8:13" ht="15.75" customHeight="1">
      <c r="H3320" s="37">
        <v>43411</v>
      </c>
      <c r="I3320" s="6" t="s">
        <v>198</v>
      </c>
      <c r="J3320" s="6" t="s">
        <v>169</v>
      </c>
      <c r="K3320" s="6">
        <v>2</v>
      </c>
      <c r="L3320" s="6">
        <v>28.28</v>
      </c>
      <c r="M3320" s="31" t="str">
        <f t="shared" si="51"/>
        <v>Small</v>
      </c>
    </row>
    <row r="3321" spans="8:13" ht="15.75" customHeight="1">
      <c r="H3321" s="37">
        <v>43419</v>
      </c>
      <c r="I3321" s="6" t="s">
        <v>163</v>
      </c>
      <c r="J3321" s="6" t="s">
        <v>156</v>
      </c>
      <c r="K3321" s="6">
        <v>2</v>
      </c>
      <c r="L3321" s="6">
        <v>36.92</v>
      </c>
      <c r="M3321" s="31" t="str">
        <f t="shared" si="51"/>
        <v>Small</v>
      </c>
    </row>
    <row r="3322" spans="8:13" ht="15.75" customHeight="1">
      <c r="H3322" s="37">
        <v>43174</v>
      </c>
      <c r="I3322" s="6" t="s">
        <v>135</v>
      </c>
      <c r="J3322" s="6" t="s">
        <v>179</v>
      </c>
      <c r="K3322" s="6">
        <v>1</v>
      </c>
      <c r="L3322" s="6">
        <v>16.98</v>
      </c>
      <c r="M3322" s="31" t="str">
        <f t="shared" si="51"/>
        <v>Small</v>
      </c>
    </row>
    <row r="3323" spans="8:13" ht="15.75" customHeight="1">
      <c r="H3323" s="37">
        <v>43188</v>
      </c>
      <c r="I3323" s="6" t="s">
        <v>158</v>
      </c>
      <c r="J3323" s="6" t="s">
        <v>202</v>
      </c>
      <c r="K3323" s="6">
        <v>2</v>
      </c>
      <c r="L3323" s="6">
        <v>38.74</v>
      </c>
      <c r="M3323" s="31" t="str">
        <f t="shared" si="51"/>
        <v>Small</v>
      </c>
    </row>
    <row r="3324" spans="8:13" ht="15.75" customHeight="1">
      <c r="H3324" s="37">
        <v>43156</v>
      </c>
      <c r="I3324" s="6" t="s">
        <v>224</v>
      </c>
      <c r="J3324" s="6" t="s">
        <v>180</v>
      </c>
      <c r="K3324" s="6">
        <v>2</v>
      </c>
      <c r="L3324" s="6">
        <v>29.86</v>
      </c>
      <c r="M3324" s="31" t="str">
        <f t="shared" si="51"/>
        <v>Small</v>
      </c>
    </row>
    <row r="3325" spans="8:13" ht="15.75" customHeight="1">
      <c r="H3325" s="37">
        <v>43411</v>
      </c>
      <c r="I3325" s="6" t="s">
        <v>175</v>
      </c>
      <c r="J3325" s="6" t="s">
        <v>225</v>
      </c>
      <c r="K3325" s="6">
        <v>2</v>
      </c>
      <c r="L3325" s="6">
        <v>26.82</v>
      </c>
      <c r="M3325" s="31" t="str">
        <f t="shared" si="51"/>
        <v>Small</v>
      </c>
    </row>
    <row r="3326" spans="8:13" ht="15.75" customHeight="1">
      <c r="H3326" s="37">
        <v>43284</v>
      </c>
      <c r="I3326" s="6" t="s">
        <v>201</v>
      </c>
      <c r="J3326" s="6" t="s">
        <v>184</v>
      </c>
      <c r="K3326" s="6">
        <v>2</v>
      </c>
      <c r="L3326" s="6">
        <v>37.380000000000003</v>
      </c>
      <c r="M3326" s="31" t="str">
        <f t="shared" si="51"/>
        <v>Small</v>
      </c>
    </row>
    <row r="3327" spans="8:13" ht="15.75" customHeight="1">
      <c r="H3327" s="37">
        <v>43459</v>
      </c>
      <c r="I3327" s="6" t="s">
        <v>175</v>
      </c>
      <c r="J3327" s="6" t="s">
        <v>231</v>
      </c>
      <c r="K3327" s="6">
        <v>2</v>
      </c>
      <c r="L3327" s="6">
        <v>33.92</v>
      </c>
      <c r="M3327" s="31" t="str">
        <f t="shared" si="51"/>
        <v>Small</v>
      </c>
    </row>
    <row r="3328" spans="8:13" ht="15.75" customHeight="1">
      <c r="H3328" s="37">
        <v>43369</v>
      </c>
      <c r="I3328" s="6" t="s">
        <v>163</v>
      </c>
      <c r="J3328" s="6" t="s">
        <v>199</v>
      </c>
      <c r="K3328" s="6">
        <v>2</v>
      </c>
      <c r="L3328" s="6">
        <v>38.4</v>
      </c>
      <c r="M3328" s="31" t="str">
        <f t="shared" si="51"/>
        <v>Small</v>
      </c>
    </row>
    <row r="3329" spans="8:13" ht="15.75" customHeight="1">
      <c r="H3329" s="37">
        <v>43299</v>
      </c>
      <c r="I3329" s="6" t="s">
        <v>168</v>
      </c>
      <c r="J3329" s="6" t="s">
        <v>188</v>
      </c>
      <c r="K3329" s="6">
        <v>2</v>
      </c>
      <c r="L3329" s="6">
        <v>28.6</v>
      </c>
      <c r="M3329" s="31" t="str">
        <f t="shared" si="51"/>
        <v>Small</v>
      </c>
    </row>
    <row r="3330" spans="8:13" ht="15.75" customHeight="1">
      <c r="H3330" s="37">
        <v>43422</v>
      </c>
      <c r="I3330" s="6" t="s">
        <v>158</v>
      </c>
      <c r="J3330" s="6" t="s">
        <v>167</v>
      </c>
      <c r="K3330" s="6">
        <v>2</v>
      </c>
      <c r="L3330" s="6">
        <v>31.32</v>
      </c>
      <c r="M3330" s="31" t="str">
        <f t="shared" si="51"/>
        <v>Small</v>
      </c>
    </row>
    <row r="3331" spans="8:13" ht="15.75" customHeight="1">
      <c r="H3331" s="37">
        <v>43185</v>
      </c>
      <c r="I3331" s="6" t="s">
        <v>175</v>
      </c>
      <c r="J3331" s="6" t="s">
        <v>185</v>
      </c>
      <c r="K3331" s="6">
        <v>1</v>
      </c>
      <c r="L3331" s="6">
        <v>18.63</v>
      </c>
      <c r="M3331" s="31" t="str">
        <f t="shared" si="51"/>
        <v>Small</v>
      </c>
    </row>
    <row r="3332" spans="8:13" ht="15.75" customHeight="1">
      <c r="H3332" s="37">
        <v>43308</v>
      </c>
      <c r="I3332" s="6" t="s">
        <v>175</v>
      </c>
      <c r="J3332" s="6" t="s">
        <v>156</v>
      </c>
      <c r="K3332" s="6">
        <v>2</v>
      </c>
      <c r="L3332" s="6">
        <v>39.6</v>
      </c>
      <c r="M3332" s="31" t="str">
        <f t="shared" si="51"/>
        <v>Small</v>
      </c>
    </row>
    <row r="3333" spans="8:13" ht="15.75" customHeight="1">
      <c r="H3333" s="37">
        <v>43430</v>
      </c>
      <c r="I3333" s="6" t="s">
        <v>163</v>
      </c>
      <c r="J3333" s="6" t="s">
        <v>236</v>
      </c>
      <c r="K3333" s="6">
        <v>1</v>
      </c>
      <c r="L3333" s="6">
        <v>18.8</v>
      </c>
      <c r="M3333" s="31" t="str">
        <f t="shared" si="51"/>
        <v>Small</v>
      </c>
    </row>
    <row r="3334" spans="8:13" ht="15.75" customHeight="1">
      <c r="H3334" s="37">
        <v>43462</v>
      </c>
      <c r="I3334" s="6" t="s">
        <v>163</v>
      </c>
      <c r="J3334" s="6" t="s">
        <v>202</v>
      </c>
      <c r="K3334" s="6">
        <v>36</v>
      </c>
      <c r="L3334" s="6">
        <v>345.37</v>
      </c>
      <c r="M3334" s="31" t="str">
        <f t="shared" si="51"/>
        <v>Large</v>
      </c>
    </row>
    <row r="3335" spans="8:13" ht="15.75" customHeight="1">
      <c r="H3335" s="37">
        <v>43446</v>
      </c>
      <c r="I3335" s="6" t="s">
        <v>158</v>
      </c>
      <c r="J3335" s="6" t="s">
        <v>210</v>
      </c>
      <c r="K3335" s="6">
        <v>4</v>
      </c>
      <c r="L3335" s="6">
        <v>45.96</v>
      </c>
      <c r="M3335" s="31" t="str">
        <f t="shared" si="51"/>
        <v>Small</v>
      </c>
    </row>
    <row r="3336" spans="8:13" ht="15.75" customHeight="1">
      <c r="H3336" s="37">
        <v>43421</v>
      </c>
      <c r="I3336" s="6" t="s">
        <v>158</v>
      </c>
      <c r="J3336" s="6" t="s">
        <v>210</v>
      </c>
      <c r="K3336" s="6">
        <v>4</v>
      </c>
      <c r="L3336" s="6">
        <v>56.16</v>
      </c>
      <c r="M3336" s="31" t="str">
        <f t="shared" ref="M3336:M3399" si="52">IF(L3336&gt;250,"Large","Small")</f>
        <v>Small</v>
      </c>
    </row>
    <row r="3337" spans="8:13" ht="15.75" customHeight="1">
      <c r="H3337" s="37">
        <v>43327</v>
      </c>
      <c r="I3337" s="6" t="s">
        <v>158</v>
      </c>
      <c r="J3337" s="6" t="s">
        <v>156</v>
      </c>
      <c r="K3337" s="6">
        <v>3</v>
      </c>
      <c r="L3337" s="6">
        <v>31.05</v>
      </c>
      <c r="M3337" s="31" t="str">
        <f t="shared" si="52"/>
        <v>Small</v>
      </c>
    </row>
    <row r="3338" spans="8:13" ht="15.75" customHeight="1">
      <c r="H3338" s="37">
        <v>43149</v>
      </c>
      <c r="I3338" s="6" t="s">
        <v>141</v>
      </c>
      <c r="J3338" s="6" t="s">
        <v>156</v>
      </c>
      <c r="K3338" s="6">
        <v>1</v>
      </c>
      <c r="L3338" s="6">
        <v>18.739999999999998</v>
      </c>
      <c r="M3338" s="31" t="str">
        <f t="shared" si="52"/>
        <v>Small</v>
      </c>
    </row>
    <row r="3339" spans="8:13" ht="15.75" customHeight="1">
      <c r="H3339" s="37">
        <v>43445</v>
      </c>
      <c r="I3339" s="6" t="s">
        <v>175</v>
      </c>
      <c r="J3339" s="6" t="s">
        <v>210</v>
      </c>
      <c r="K3339" s="6">
        <v>3</v>
      </c>
      <c r="L3339" s="6">
        <v>53.73</v>
      </c>
      <c r="M3339" s="31" t="str">
        <f t="shared" si="52"/>
        <v>Small</v>
      </c>
    </row>
    <row r="3340" spans="8:13" ht="15.75" customHeight="1">
      <c r="H3340" s="37">
        <v>43338</v>
      </c>
      <c r="I3340" s="6" t="s">
        <v>163</v>
      </c>
      <c r="J3340" s="6" t="s">
        <v>185</v>
      </c>
      <c r="K3340" s="6">
        <v>2</v>
      </c>
      <c r="L3340" s="6">
        <v>22.34</v>
      </c>
      <c r="M3340" s="31" t="str">
        <f t="shared" si="52"/>
        <v>Small</v>
      </c>
    </row>
    <row r="3341" spans="8:13" ht="15.75" customHeight="1">
      <c r="H3341" s="37">
        <v>43447</v>
      </c>
      <c r="I3341" s="6" t="s">
        <v>141</v>
      </c>
      <c r="J3341" s="6" t="s">
        <v>159</v>
      </c>
      <c r="K3341" s="6">
        <v>2</v>
      </c>
      <c r="L3341" s="6">
        <v>32.08</v>
      </c>
      <c r="M3341" s="31" t="str">
        <f t="shared" si="52"/>
        <v>Small</v>
      </c>
    </row>
    <row r="3342" spans="8:13" ht="15.75" customHeight="1">
      <c r="H3342" s="37">
        <v>43402</v>
      </c>
      <c r="I3342" s="6" t="s">
        <v>168</v>
      </c>
      <c r="J3342" s="6" t="s">
        <v>159</v>
      </c>
      <c r="K3342" s="6">
        <v>2</v>
      </c>
      <c r="L3342" s="6">
        <v>25.82</v>
      </c>
      <c r="M3342" s="31" t="str">
        <f t="shared" si="52"/>
        <v>Small</v>
      </c>
    </row>
    <row r="3343" spans="8:13" ht="15.75" customHeight="1">
      <c r="H3343" s="37">
        <v>43323</v>
      </c>
      <c r="I3343" s="6" t="s">
        <v>190</v>
      </c>
      <c r="J3343" s="6" t="s">
        <v>238</v>
      </c>
      <c r="K3343" s="6">
        <v>2</v>
      </c>
      <c r="L3343" s="6">
        <v>26.26</v>
      </c>
      <c r="M3343" s="31" t="str">
        <f t="shared" si="52"/>
        <v>Small</v>
      </c>
    </row>
    <row r="3344" spans="8:13" ht="15.75" customHeight="1">
      <c r="H3344" s="37">
        <v>43279</v>
      </c>
      <c r="I3344" s="6" t="s">
        <v>141</v>
      </c>
      <c r="J3344" s="6" t="s">
        <v>211</v>
      </c>
      <c r="K3344" s="6">
        <v>2</v>
      </c>
      <c r="L3344" s="6">
        <v>22.88</v>
      </c>
      <c r="M3344" s="31" t="str">
        <f t="shared" si="52"/>
        <v>Small</v>
      </c>
    </row>
    <row r="3345" spans="8:13" ht="15.75" customHeight="1">
      <c r="H3345" s="37">
        <v>43375</v>
      </c>
      <c r="I3345" s="6" t="s">
        <v>163</v>
      </c>
      <c r="J3345" s="6" t="s">
        <v>197</v>
      </c>
      <c r="K3345" s="6">
        <v>3</v>
      </c>
      <c r="L3345" s="6">
        <v>52.56</v>
      </c>
      <c r="M3345" s="31" t="str">
        <f t="shared" si="52"/>
        <v>Small</v>
      </c>
    </row>
    <row r="3346" spans="8:13" ht="15.75" customHeight="1">
      <c r="H3346" s="37">
        <v>43162</v>
      </c>
      <c r="I3346" s="6" t="s">
        <v>193</v>
      </c>
      <c r="J3346" s="6" t="s">
        <v>184</v>
      </c>
      <c r="K3346" s="6">
        <v>1</v>
      </c>
      <c r="L3346" s="6">
        <v>13.88</v>
      </c>
      <c r="M3346" s="31" t="str">
        <f t="shared" si="52"/>
        <v>Small</v>
      </c>
    </row>
    <row r="3347" spans="8:13" ht="15.75" customHeight="1">
      <c r="H3347" s="37">
        <v>43232</v>
      </c>
      <c r="I3347" s="6" t="s">
        <v>190</v>
      </c>
      <c r="J3347" s="6" t="s">
        <v>156</v>
      </c>
      <c r="K3347" s="6">
        <v>2</v>
      </c>
      <c r="L3347" s="6">
        <v>28.32</v>
      </c>
      <c r="M3347" s="31" t="str">
        <f t="shared" si="52"/>
        <v>Small</v>
      </c>
    </row>
    <row r="3348" spans="8:13" ht="15.75" customHeight="1">
      <c r="H3348" s="37">
        <v>43308</v>
      </c>
      <c r="I3348" s="6" t="s">
        <v>158</v>
      </c>
      <c r="J3348" s="6" t="s">
        <v>189</v>
      </c>
      <c r="K3348" s="6">
        <v>1</v>
      </c>
      <c r="L3348" s="6">
        <v>18.059999999999999</v>
      </c>
      <c r="M3348" s="31" t="str">
        <f t="shared" si="52"/>
        <v>Small</v>
      </c>
    </row>
    <row r="3349" spans="8:13" ht="15.75" customHeight="1">
      <c r="H3349" s="37">
        <v>43429</v>
      </c>
      <c r="I3349" s="6" t="s">
        <v>165</v>
      </c>
      <c r="J3349" s="6" t="s">
        <v>172</v>
      </c>
      <c r="K3349" s="6">
        <v>1</v>
      </c>
      <c r="L3349" s="6">
        <v>14.31</v>
      </c>
      <c r="M3349" s="31" t="str">
        <f t="shared" si="52"/>
        <v>Small</v>
      </c>
    </row>
    <row r="3350" spans="8:13" ht="15.75" customHeight="1">
      <c r="H3350" s="37">
        <v>43368</v>
      </c>
      <c r="I3350" s="6" t="s">
        <v>158</v>
      </c>
      <c r="J3350" s="6" t="s">
        <v>156</v>
      </c>
      <c r="K3350" s="6">
        <v>2</v>
      </c>
      <c r="L3350" s="6">
        <v>29.84</v>
      </c>
      <c r="M3350" s="31" t="str">
        <f t="shared" si="52"/>
        <v>Small</v>
      </c>
    </row>
    <row r="3351" spans="8:13" ht="15.75" customHeight="1">
      <c r="H3351" s="37">
        <v>43331</v>
      </c>
      <c r="I3351" s="6" t="s">
        <v>158</v>
      </c>
      <c r="J3351" s="6" t="s">
        <v>173</v>
      </c>
      <c r="K3351" s="6">
        <v>1</v>
      </c>
      <c r="L3351" s="6">
        <v>15.3</v>
      </c>
      <c r="M3351" s="31" t="str">
        <f t="shared" si="52"/>
        <v>Small</v>
      </c>
    </row>
    <row r="3352" spans="8:13" ht="15.75" customHeight="1">
      <c r="H3352" s="37">
        <v>43382</v>
      </c>
      <c r="I3352" s="6" t="s">
        <v>141</v>
      </c>
      <c r="J3352" s="6" t="s">
        <v>241</v>
      </c>
      <c r="K3352" s="6">
        <v>1</v>
      </c>
      <c r="L3352" s="6">
        <v>15.69</v>
      </c>
      <c r="M3352" s="31" t="str">
        <f t="shared" si="52"/>
        <v>Small</v>
      </c>
    </row>
    <row r="3353" spans="8:13" ht="15.75" customHeight="1">
      <c r="H3353" s="37">
        <v>43281</v>
      </c>
      <c r="I3353" s="6" t="s">
        <v>175</v>
      </c>
      <c r="J3353" s="6" t="s">
        <v>239</v>
      </c>
      <c r="K3353" s="6">
        <v>1</v>
      </c>
      <c r="L3353" s="6">
        <v>11.14</v>
      </c>
      <c r="M3353" s="31" t="str">
        <f t="shared" si="52"/>
        <v>Small</v>
      </c>
    </row>
    <row r="3354" spans="8:13" ht="15.75" customHeight="1">
      <c r="H3354" s="37">
        <v>43342</v>
      </c>
      <c r="I3354" s="6" t="s">
        <v>163</v>
      </c>
      <c r="J3354" s="6" t="s">
        <v>164</v>
      </c>
      <c r="K3354" s="6">
        <v>1</v>
      </c>
      <c r="L3354" s="6">
        <v>13.14</v>
      </c>
      <c r="M3354" s="31" t="str">
        <f t="shared" si="52"/>
        <v>Small</v>
      </c>
    </row>
    <row r="3355" spans="8:13" ht="15.75" customHeight="1">
      <c r="H3355" s="37">
        <v>43211</v>
      </c>
      <c r="I3355" s="6" t="s">
        <v>175</v>
      </c>
      <c r="J3355" s="6" t="s">
        <v>178</v>
      </c>
      <c r="K3355" s="6">
        <v>1</v>
      </c>
      <c r="L3355" s="6">
        <v>19.71</v>
      </c>
      <c r="M3355" s="31" t="str">
        <f t="shared" si="52"/>
        <v>Small</v>
      </c>
    </row>
    <row r="3356" spans="8:13" ht="15.75" customHeight="1">
      <c r="H3356" s="37">
        <v>43353</v>
      </c>
      <c r="I3356" s="6" t="s">
        <v>175</v>
      </c>
      <c r="J3356" s="6" t="s">
        <v>208</v>
      </c>
      <c r="K3356" s="6">
        <v>1</v>
      </c>
      <c r="L3356" s="6">
        <v>17.91</v>
      </c>
      <c r="M3356" s="31" t="str">
        <f t="shared" si="52"/>
        <v>Small</v>
      </c>
    </row>
    <row r="3357" spans="8:13" ht="15.75" customHeight="1">
      <c r="H3357" s="37">
        <v>43190</v>
      </c>
      <c r="I3357" s="6" t="s">
        <v>190</v>
      </c>
      <c r="J3357" s="6" t="s">
        <v>203</v>
      </c>
      <c r="K3357" s="6">
        <v>55</v>
      </c>
      <c r="L3357" s="6">
        <v>568.72</v>
      </c>
      <c r="M3357" s="31" t="str">
        <f t="shared" si="52"/>
        <v>Large</v>
      </c>
    </row>
    <row r="3358" spans="8:13" ht="15.75" customHeight="1">
      <c r="H3358" s="37">
        <v>43201</v>
      </c>
      <c r="I3358" s="6" t="s">
        <v>163</v>
      </c>
      <c r="J3358" s="6" t="s">
        <v>182</v>
      </c>
      <c r="K3358" s="6">
        <v>2</v>
      </c>
      <c r="L3358" s="6">
        <v>26.66</v>
      </c>
      <c r="M3358" s="31" t="str">
        <f t="shared" si="52"/>
        <v>Small</v>
      </c>
    </row>
    <row r="3359" spans="8:13" ht="15.75" customHeight="1">
      <c r="H3359" s="37">
        <v>43383</v>
      </c>
      <c r="I3359" s="6" t="s">
        <v>127</v>
      </c>
      <c r="J3359" s="6" t="s">
        <v>194</v>
      </c>
      <c r="K3359" s="6">
        <v>2</v>
      </c>
      <c r="L3359" s="6">
        <v>27.06</v>
      </c>
      <c r="M3359" s="31" t="str">
        <f t="shared" si="52"/>
        <v>Small</v>
      </c>
    </row>
    <row r="3360" spans="8:13" ht="15.75" customHeight="1">
      <c r="H3360" s="37">
        <v>43464</v>
      </c>
      <c r="I3360" s="6" t="s">
        <v>141</v>
      </c>
      <c r="J3360" s="6" t="s">
        <v>207</v>
      </c>
      <c r="K3360" s="6">
        <v>4</v>
      </c>
      <c r="L3360" s="6">
        <v>47.28</v>
      </c>
      <c r="M3360" s="31" t="str">
        <f t="shared" si="52"/>
        <v>Small</v>
      </c>
    </row>
    <row r="3361" spans="8:13" ht="15.75" customHeight="1">
      <c r="H3361" s="37">
        <v>43417</v>
      </c>
      <c r="I3361" s="6" t="s">
        <v>158</v>
      </c>
      <c r="J3361" s="6" t="s">
        <v>211</v>
      </c>
      <c r="K3361" s="6">
        <v>2</v>
      </c>
      <c r="L3361" s="6">
        <v>31.76</v>
      </c>
      <c r="M3361" s="31" t="str">
        <f t="shared" si="52"/>
        <v>Small</v>
      </c>
    </row>
    <row r="3362" spans="8:13" ht="15.75" customHeight="1">
      <c r="H3362" s="37">
        <v>43329</v>
      </c>
      <c r="I3362" s="6" t="s">
        <v>163</v>
      </c>
      <c r="J3362" s="6" t="s">
        <v>156</v>
      </c>
      <c r="K3362" s="6">
        <v>2</v>
      </c>
      <c r="L3362" s="6">
        <v>35.18</v>
      </c>
      <c r="M3362" s="31" t="str">
        <f t="shared" si="52"/>
        <v>Small</v>
      </c>
    </row>
    <row r="3363" spans="8:13" ht="15.75" customHeight="1">
      <c r="H3363" s="37">
        <v>43350</v>
      </c>
      <c r="I3363" s="6" t="s">
        <v>218</v>
      </c>
      <c r="J3363" s="6" t="s">
        <v>208</v>
      </c>
      <c r="K3363" s="6">
        <v>5</v>
      </c>
      <c r="L3363" s="6">
        <v>89.94</v>
      </c>
      <c r="M3363" s="31" t="str">
        <f t="shared" si="52"/>
        <v>Small</v>
      </c>
    </row>
    <row r="3364" spans="8:13" ht="15.75" customHeight="1">
      <c r="H3364" s="37">
        <v>43414</v>
      </c>
      <c r="I3364" s="6" t="s">
        <v>168</v>
      </c>
      <c r="J3364" s="6" t="s">
        <v>185</v>
      </c>
      <c r="K3364" s="6">
        <v>2</v>
      </c>
      <c r="L3364" s="6">
        <v>31.44</v>
      </c>
      <c r="M3364" s="31" t="str">
        <f t="shared" si="52"/>
        <v>Small</v>
      </c>
    </row>
    <row r="3365" spans="8:13" ht="15.75" customHeight="1">
      <c r="H3365" s="37">
        <v>43177</v>
      </c>
      <c r="I3365" s="6" t="s">
        <v>158</v>
      </c>
      <c r="J3365" s="6" t="s">
        <v>185</v>
      </c>
      <c r="K3365" s="6">
        <v>1</v>
      </c>
      <c r="L3365" s="6">
        <v>14.98</v>
      </c>
      <c r="M3365" s="31" t="str">
        <f t="shared" si="52"/>
        <v>Small</v>
      </c>
    </row>
    <row r="3366" spans="8:13" ht="15.75" customHeight="1">
      <c r="H3366" s="37">
        <v>43328</v>
      </c>
      <c r="I3366" s="6" t="s">
        <v>175</v>
      </c>
      <c r="J3366" s="6" t="s">
        <v>236</v>
      </c>
      <c r="K3366" s="6">
        <v>3</v>
      </c>
      <c r="L3366" s="6">
        <v>37.29</v>
      </c>
      <c r="M3366" s="31" t="str">
        <f t="shared" si="52"/>
        <v>Small</v>
      </c>
    </row>
    <row r="3367" spans="8:13" ht="15.75" customHeight="1">
      <c r="H3367" s="37">
        <v>43361</v>
      </c>
      <c r="I3367" s="6" t="s">
        <v>158</v>
      </c>
      <c r="J3367" s="6" t="s">
        <v>167</v>
      </c>
      <c r="K3367" s="6">
        <v>12</v>
      </c>
      <c r="L3367" s="6">
        <v>145.97999999999999</v>
      </c>
      <c r="M3367" s="31" t="str">
        <f t="shared" si="52"/>
        <v>Small</v>
      </c>
    </row>
    <row r="3368" spans="8:13" ht="15.75" customHeight="1">
      <c r="H3368" s="37">
        <v>43340</v>
      </c>
      <c r="I3368" s="6" t="s">
        <v>135</v>
      </c>
      <c r="J3368" s="6" t="s">
        <v>178</v>
      </c>
      <c r="K3368" s="6">
        <v>4</v>
      </c>
      <c r="L3368" s="6">
        <v>67.44</v>
      </c>
      <c r="M3368" s="31" t="str">
        <f t="shared" si="52"/>
        <v>Small</v>
      </c>
    </row>
    <row r="3369" spans="8:13" ht="15.75" customHeight="1">
      <c r="H3369" s="37">
        <v>43400</v>
      </c>
      <c r="I3369" s="6" t="s">
        <v>168</v>
      </c>
      <c r="J3369" s="6" t="s">
        <v>210</v>
      </c>
      <c r="K3369" s="6">
        <v>3</v>
      </c>
      <c r="L3369" s="6">
        <v>36.270000000000003</v>
      </c>
      <c r="M3369" s="31" t="str">
        <f t="shared" si="52"/>
        <v>Small</v>
      </c>
    </row>
    <row r="3370" spans="8:13" ht="15.75" customHeight="1">
      <c r="H3370" s="37">
        <v>43430</v>
      </c>
      <c r="I3370" s="6" t="s">
        <v>175</v>
      </c>
      <c r="J3370" s="6" t="s">
        <v>174</v>
      </c>
      <c r="K3370" s="6">
        <v>2</v>
      </c>
      <c r="L3370" s="6">
        <v>33.92</v>
      </c>
      <c r="M3370" s="31" t="str">
        <f t="shared" si="52"/>
        <v>Small</v>
      </c>
    </row>
    <row r="3371" spans="8:13" ht="15.75" customHeight="1">
      <c r="H3371" s="37">
        <v>43463</v>
      </c>
      <c r="I3371" s="6" t="s">
        <v>135</v>
      </c>
      <c r="J3371" s="6" t="s">
        <v>188</v>
      </c>
      <c r="K3371" s="6">
        <v>2</v>
      </c>
      <c r="L3371" s="6">
        <v>33.82</v>
      </c>
      <c r="M3371" s="31" t="str">
        <f t="shared" si="52"/>
        <v>Small</v>
      </c>
    </row>
    <row r="3372" spans="8:13" ht="15.75" customHeight="1">
      <c r="H3372" s="37">
        <v>43406</v>
      </c>
      <c r="I3372" s="6" t="s">
        <v>141</v>
      </c>
      <c r="J3372" s="6" t="s">
        <v>156</v>
      </c>
      <c r="K3372" s="6">
        <v>6</v>
      </c>
      <c r="L3372" s="6">
        <v>64.260000000000005</v>
      </c>
      <c r="M3372" s="31" t="str">
        <f t="shared" si="52"/>
        <v>Small</v>
      </c>
    </row>
    <row r="3373" spans="8:13" ht="15.75" customHeight="1">
      <c r="H3373" s="37">
        <v>43282</v>
      </c>
      <c r="I3373" s="6" t="s">
        <v>163</v>
      </c>
      <c r="J3373" s="6" t="s">
        <v>196</v>
      </c>
      <c r="K3373" s="6">
        <v>3</v>
      </c>
      <c r="L3373" s="6">
        <v>45.66</v>
      </c>
      <c r="M3373" s="31" t="str">
        <f t="shared" si="52"/>
        <v>Small</v>
      </c>
    </row>
    <row r="3374" spans="8:13" ht="15.75" customHeight="1">
      <c r="H3374" s="37">
        <v>43459</v>
      </c>
      <c r="I3374" s="6" t="s">
        <v>171</v>
      </c>
      <c r="J3374" s="6" t="s">
        <v>195</v>
      </c>
      <c r="K3374" s="6">
        <v>2</v>
      </c>
      <c r="L3374" s="6">
        <v>35.76</v>
      </c>
      <c r="M3374" s="31" t="str">
        <f t="shared" si="52"/>
        <v>Small</v>
      </c>
    </row>
    <row r="3375" spans="8:13" ht="15.75" customHeight="1">
      <c r="H3375" s="37">
        <v>43275</v>
      </c>
      <c r="I3375" s="6" t="s">
        <v>175</v>
      </c>
      <c r="J3375" s="6" t="s">
        <v>226</v>
      </c>
      <c r="K3375" s="6">
        <v>3</v>
      </c>
      <c r="L3375" s="6">
        <v>53.4</v>
      </c>
      <c r="M3375" s="31" t="str">
        <f t="shared" si="52"/>
        <v>Small</v>
      </c>
    </row>
    <row r="3376" spans="8:13" ht="15.75" customHeight="1">
      <c r="H3376" s="37">
        <v>43186</v>
      </c>
      <c r="I3376" s="6" t="s">
        <v>168</v>
      </c>
      <c r="J3376" s="6" t="s">
        <v>232</v>
      </c>
      <c r="K3376" s="6">
        <v>2</v>
      </c>
      <c r="L3376" s="6">
        <v>34.520000000000003</v>
      </c>
      <c r="M3376" s="31" t="str">
        <f t="shared" si="52"/>
        <v>Small</v>
      </c>
    </row>
    <row r="3377" spans="8:13" ht="15.75" customHeight="1">
      <c r="H3377" s="37">
        <v>43456</v>
      </c>
      <c r="I3377" s="6" t="s">
        <v>168</v>
      </c>
      <c r="J3377" s="6" t="s">
        <v>156</v>
      </c>
      <c r="K3377" s="6">
        <v>2</v>
      </c>
      <c r="L3377" s="6">
        <v>37.28</v>
      </c>
      <c r="M3377" s="31" t="str">
        <f t="shared" si="52"/>
        <v>Small</v>
      </c>
    </row>
    <row r="3378" spans="8:13" ht="15.75" customHeight="1">
      <c r="H3378" s="37">
        <v>43159</v>
      </c>
      <c r="I3378" s="6" t="s">
        <v>163</v>
      </c>
      <c r="J3378" s="6" t="s">
        <v>235</v>
      </c>
      <c r="K3378" s="6">
        <v>2</v>
      </c>
      <c r="L3378" s="6">
        <v>33.56</v>
      </c>
      <c r="M3378" s="31" t="str">
        <f t="shared" si="52"/>
        <v>Small</v>
      </c>
    </row>
    <row r="3379" spans="8:13" ht="15.75" customHeight="1">
      <c r="H3379" s="37">
        <v>43220</v>
      </c>
      <c r="I3379" s="6" t="s">
        <v>168</v>
      </c>
      <c r="J3379" s="6" t="s">
        <v>174</v>
      </c>
      <c r="K3379" s="6">
        <v>6</v>
      </c>
      <c r="L3379" s="6">
        <v>92.7</v>
      </c>
      <c r="M3379" s="31" t="str">
        <f t="shared" si="52"/>
        <v>Small</v>
      </c>
    </row>
    <row r="3380" spans="8:13" ht="15.75" customHeight="1">
      <c r="H3380" s="37">
        <v>43158</v>
      </c>
      <c r="I3380" s="6" t="s">
        <v>163</v>
      </c>
      <c r="J3380" s="6" t="s">
        <v>232</v>
      </c>
      <c r="K3380" s="6">
        <v>24</v>
      </c>
      <c r="L3380" s="6">
        <v>237.6</v>
      </c>
      <c r="M3380" s="31" t="str">
        <f t="shared" si="52"/>
        <v>Small</v>
      </c>
    </row>
    <row r="3381" spans="8:13" ht="15.75" customHeight="1">
      <c r="H3381" s="37">
        <v>43112</v>
      </c>
      <c r="I3381" s="6" t="s">
        <v>141</v>
      </c>
      <c r="J3381" s="6" t="s">
        <v>179</v>
      </c>
      <c r="K3381" s="6">
        <v>4</v>
      </c>
      <c r="L3381" s="6">
        <v>51.88</v>
      </c>
      <c r="M3381" s="31" t="str">
        <f t="shared" si="52"/>
        <v>Small</v>
      </c>
    </row>
    <row r="3382" spans="8:13" ht="15.75" customHeight="1">
      <c r="H3382" s="37">
        <v>43239</v>
      </c>
      <c r="I3382" s="6" t="s">
        <v>224</v>
      </c>
      <c r="J3382" s="6" t="s">
        <v>176</v>
      </c>
      <c r="K3382" s="6">
        <v>1</v>
      </c>
      <c r="L3382" s="6">
        <v>14.68</v>
      </c>
      <c r="M3382" s="31" t="str">
        <f t="shared" si="52"/>
        <v>Small</v>
      </c>
    </row>
    <row r="3383" spans="8:13" ht="15.75" customHeight="1">
      <c r="H3383" s="37">
        <v>43283</v>
      </c>
      <c r="I3383" s="6" t="s">
        <v>160</v>
      </c>
      <c r="J3383" s="6" t="s">
        <v>203</v>
      </c>
      <c r="K3383" s="6">
        <v>2</v>
      </c>
      <c r="L3383" s="6">
        <v>30.2</v>
      </c>
      <c r="M3383" s="31" t="str">
        <f t="shared" si="52"/>
        <v>Small</v>
      </c>
    </row>
    <row r="3384" spans="8:13" ht="15.75" customHeight="1">
      <c r="H3384" s="37">
        <v>43370</v>
      </c>
      <c r="I3384" s="6" t="s">
        <v>198</v>
      </c>
      <c r="J3384" s="6" t="s">
        <v>166</v>
      </c>
      <c r="K3384" s="6">
        <v>3</v>
      </c>
      <c r="L3384" s="6">
        <v>59.61</v>
      </c>
      <c r="M3384" s="31" t="str">
        <f t="shared" si="52"/>
        <v>Small</v>
      </c>
    </row>
    <row r="3385" spans="8:13" ht="15.75" customHeight="1">
      <c r="H3385" s="37">
        <v>43445</v>
      </c>
      <c r="I3385" s="6" t="s">
        <v>168</v>
      </c>
      <c r="J3385" s="6" t="s">
        <v>179</v>
      </c>
      <c r="K3385" s="6">
        <v>3</v>
      </c>
      <c r="L3385" s="6">
        <v>31.98</v>
      </c>
      <c r="M3385" s="31" t="str">
        <f t="shared" si="52"/>
        <v>Small</v>
      </c>
    </row>
    <row r="3386" spans="8:13" ht="15.75" customHeight="1">
      <c r="H3386" s="37">
        <v>43438</v>
      </c>
      <c r="I3386" s="6" t="s">
        <v>163</v>
      </c>
      <c r="J3386" s="6" t="s">
        <v>221</v>
      </c>
      <c r="K3386" s="6">
        <v>2</v>
      </c>
      <c r="L3386" s="6">
        <v>35.840000000000003</v>
      </c>
      <c r="M3386" s="31" t="str">
        <f t="shared" si="52"/>
        <v>Small</v>
      </c>
    </row>
    <row r="3387" spans="8:13" ht="15.75" customHeight="1">
      <c r="H3387" s="37">
        <v>43106</v>
      </c>
      <c r="I3387" s="6" t="s">
        <v>158</v>
      </c>
      <c r="J3387" s="6" t="s">
        <v>184</v>
      </c>
      <c r="K3387" s="6">
        <v>2</v>
      </c>
      <c r="L3387" s="6">
        <v>38.08</v>
      </c>
      <c r="M3387" s="31" t="str">
        <f t="shared" si="52"/>
        <v>Small</v>
      </c>
    </row>
    <row r="3388" spans="8:13" ht="15.75" customHeight="1">
      <c r="H3388" s="37">
        <v>43169</v>
      </c>
      <c r="I3388" s="6" t="s">
        <v>201</v>
      </c>
      <c r="J3388" s="6" t="s">
        <v>195</v>
      </c>
      <c r="K3388" s="6">
        <v>3</v>
      </c>
      <c r="L3388" s="6">
        <v>45.3</v>
      </c>
      <c r="M3388" s="31" t="str">
        <f t="shared" si="52"/>
        <v>Small</v>
      </c>
    </row>
    <row r="3389" spans="8:13" ht="15.75" customHeight="1">
      <c r="H3389" s="37">
        <v>43434</v>
      </c>
      <c r="I3389" s="6" t="s">
        <v>141</v>
      </c>
      <c r="J3389" s="6" t="s">
        <v>156</v>
      </c>
      <c r="K3389" s="6">
        <v>1</v>
      </c>
      <c r="L3389" s="6">
        <v>16.21</v>
      </c>
      <c r="M3389" s="31" t="str">
        <f t="shared" si="52"/>
        <v>Small</v>
      </c>
    </row>
    <row r="3390" spans="8:13" ht="15.75" customHeight="1">
      <c r="H3390" s="37">
        <v>43214</v>
      </c>
      <c r="I3390" s="6" t="s">
        <v>190</v>
      </c>
      <c r="J3390" s="6" t="s">
        <v>156</v>
      </c>
      <c r="K3390" s="6">
        <v>4</v>
      </c>
      <c r="L3390" s="6">
        <v>53.8</v>
      </c>
      <c r="M3390" s="31" t="str">
        <f t="shared" si="52"/>
        <v>Small</v>
      </c>
    </row>
    <row r="3391" spans="8:13" ht="15.75" customHeight="1">
      <c r="H3391" s="37">
        <v>43334</v>
      </c>
      <c r="I3391" s="6" t="s">
        <v>163</v>
      </c>
      <c r="J3391" s="6" t="s">
        <v>167</v>
      </c>
      <c r="K3391" s="6">
        <v>2</v>
      </c>
      <c r="L3391" s="6">
        <v>35.06</v>
      </c>
      <c r="M3391" s="31" t="str">
        <f t="shared" si="52"/>
        <v>Small</v>
      </c>
    </row>
    <row r="3392" spans="8:13" ht="15.75" customHeight="1">
      <c r="H3392" s="37">
        <v>43321</v>
      </c>
      <c r="I3392" s="6" t="s">
        <v>158</v>
      </c>
      <c r="J3392" s="6" t="s">
        <v>197</v>
      </c>
      <c r="K3392" s="6">
        <v>3</v>
      </c>
      <c r="L3392" s="6">
        <v>44.67</v>
      </c>
      <c r="M3392" s="31" t="str">
        <f t="shared" si="52"/>
        <v>Small</v>
      </c>
    </row>
    <row r="3393" spans="8:13" ht="15.75" customHeight="1">
      <c r="H3393" s="37">
        <v>43366</v>
      </c>
      <c r="I3393" s="6" t="s">
        <v>158</v>
      </c>
      <c r="J3393" s="6" t="s">
        <v>156</v>
      </c>
      <c r="K3393" s="6">
        <v>1</v>
      </c>
      <c r="L3393" s="6">
        <v>11.48</v>
      </c>
      <c r="M3393" s="31" t="str">
        <f t="shared" si="52"/>
        <v>Small</v>
      </c>
    </row>
    <row r="3394" spans="8:13" ht="15.75" customHeight="1">
      <c r="H3394" s="37">
        <v>43443</v>
      </c>
      <c r="I3394" s="6" t="s">
        <v>163</v>
      </c>
      <c r="J3394" s="6" t="s">
        <v>204</v>
      </c>
      <c r="K3394" s="6">
        <v>3</v>
      </c>
      <c r="L3394" s="6">
        <v>46.92</v>
      </c>
      <c r="M3394" s="31" t="str">
        <f t="shared" si="52"/>
        <v>Small</v>
      </c>
    </row>
    <row r="3395" spans="8:13" ht="15.75" customHeight="1">
      <c r="H3395" s="37">
        <v>43451</v>
      </c>
      <c r="I3395" s="6" t="s">
        <v>158</v>
      </c>
      <c r="J3395" s="6" t="s">
        <v>184</v>
      </c>
      <c r="K3395" s="6">
        <v>1</v>
      </c>
      <c r="L3395" s="6">
        <v>10.57</v>
      </c>
      <c r="M3395" s="31" t="str">
        <f t="shared" si="52"/>
        <v>Small</v>
      </c>
    </row>
    <row r="3396" spans="8:13" ht="15.75" customHeight="1">
      <c r="H3396" s="37">
        <v>43446</v>
      </c>
      <c r="I3396" s="6" t="s">
        <v>175</v>
      </c>
      <c r="J3396" s="6" t="s">
        <v>164</v>
      </c>
      <c r="K3396" s="6">
        <v>1</v>
      </c>
      <c r="L3396" s="6">
        <v>19.260000000000002</v>
      </c>
      <c r="M3396" s="31" t="str">
        <f t="shared" si="52"/>
        <v>Small</v>
      </c>
    </row>
    <row r="3397" spans="8:13" ht="15.75" customHeight="1">
      <c r="H3397" s="37">
        <v>43442</v>
      </c>
      <c r="I3397" s="6" t="s">
        <v>168</v>
      </c>
      <c r="J3397" s="6" t="s">
        <v>185</v>
      </c>
      <c r="K3397" s="6">
        <v>2</v>
      </c>
      <c r="L3397" s="6">
        <v>34.840000000000003</v>
      </c>
      <c r="M3397" s="31" t="str">
        <f t="shared" si="52"/>
        <v>Small</v>
      </c>
    </row>
    <row r="3398" spans="8:13" ht="15.75" customHeight="1">
      <c r="H3398" s="37">
        <v>43419</v>
      </c>
      <c r="I3398" s="6" t="s">
        <v>135</v>
      </c>
      <c r="J3398" s="6" t="s">
        <v>156</v>
      </c>
      <c r="K3398" s="6">
        <v>1</v>
      </c>
      <c r="L3398" s="6">
        <v>10.28</v>
      </c>
      <c r="M3398" s="31" t="str">
        <f t="shared" si="52"/>
        <v>Small</v>
      </c>
    </row>
    <row r="3399" spans="8:13" ht="15.75" customHeight="1">
      <c r="H3399" s="37">
        <v>43154</v>
      </c>
      <c r="I3399" s="6" t="s">
        <v>158</v>
      </c>
      <c r="J3399" s="6" t="s">
        <v>156</v>
      </c>
      <c r="K3399" s="6">
        <v>2</v>
      </c>
      <c r="L3399" s="6">
        <v>22.36</v>
      </c>
      <c r="M3399" s="31" t="str">
        <f t="shared" si="52"/>
        <v>Small</v>
      </c>
    </row>
    <row r="3400" spans="8:13" ht="15.75" customHeight="1">
      <c r="H3400" s="37">
        <v>43390</v>
      </c>
      <c r="I3400" s="6" t="s">
        <v>171</v>
      </c>
      <c r="J3400" s="6" t="s">
        <v>239</v>
      </c>
      <c r="K3400" s="6">
        <v>2</v>
      </c>
      <c r="L3400" s="6">
        <v>32.5</v>
      </c>
      <c r="M3400" s="31" t="str">
        <f t="shared" ref="M3400:M3463" si="53">IF(L3400&gt;250,"Large","Small")</f>
        <v>Small</v>
      </c>
    </row>
    <row r="3401" spans="8:13" ht="15.75" customHeight="1">
      <c r="H3401" s="37">
        <v>43449</v>
      </c>
      <c r="I3401" s="6" t="s">
        <v>168</v>
      </c>
      <c r="J3401" s="6" t="s">
        <v>161</v>
      </c>
      <c r="K3401" s="6">
        <v>1</v>
      </c>
      <c r="L3401" s="6">
        <v>10.51</v>
      </c>
      <c r="M3401" s="31" t="str">
        <f t="shared" si="53"/>
        <v>Small</v>
      </c>
    </row>
    <row r="3402" spans="8:13" ht="15.75" customHeight="1">
      <c r="H3402" s="37">
        <v>43430</v>
      </c>
      <c r="I3402" s="6" t="s">
        <v>171</v>
      </c>
      <c r="J3402" s="6" t="s">
        <v>217</v>
      </c>
      <c r="K3402" s="6">
        <v>2</v>
      </c>
      <c r="L3402" s="6">
        <v>36.979999999999997</v>
      </c>
      <c r="M3402" s="31" t="str">
        <f t="shared" si="53"/>
        <v>Small</v>
      </c>
    </row>
    <row r="3403" spans="8:13" ht="15.75" customHeight="1">
      <c r="H3403" s="37">
        <v>43423</v>
      </c>
      <c r="I3403" s="6" t="s">
        <v>175</v>
      </c>
      <c r="J3403" s="6" t="s">
        <v>185</v>
      </c>
      <c r="K3403" s="6">
        <v>1</v>
      </c>
      <c r="L3403" s="6">
        <v>17.3</v>
      </c>
      <c r="M3403" s="31" t="str">
        <f t="shared" si="53"/>
        <v>Small</v>
      </c>
    </row>
    <row r="3404" spans="8:13" ht="15.75" customHeight="1">
      <c r="H3404" s="37">
        <v>43247</v>
      </c>
      <c r="I3404" s="6" t="s">
        <v>168</v>
      </c>
      <c r="J3404" s="6" t="s">
        <v>184</v>
      </c>
      <c r="K3404" s="6">
        <v>1</v>
      </c>
      <c r="L3404" s="6">
        <v>13.75</v>
      </c>
      <c r="M3404" s="31" t="str">
        <f t="shared" si="53"/>
        <v>Small</v>
      </c>
    </row>
    <row r="3405" spans="8:13" ht="15.75" customHeight="1">
      <c r="H3405" s="37">
        <v>43179</v>
      </c>
      <c r="I3405" s="6" t="s">
        <v>141</v>
      </c>
      <c r="J3405" s="6" t="s">
        <v>156</v>
      </c>
      <c r="K3405" s="6">
        <v>2</v>
      </c>
      <c r="L3405" s="6">
        <v>23.7</v>
      </c>
      <c r="M3405" s="31" t="str">
        <f t="shared" si="53"/>
        <v>Small</v>
      </c>
    </row>
    <row r="3406" spans="8:13" ht="15.75" customHeight="1">
      <c r="H3406" s="37">
        <v>43296</v>
      </c>
      <c r="I3406" s="6" t="s">
        <v>163</v>
      </c>
      <c r="J3406" s="6" t="s">
        <v>229</v>
      </c>
      <c r="K3406" s="6">
        <v>2</v>
      </c>
      <c r="L3406" s="6">
        <v>38.5</v>
      </c>
      <c r="M3406" s="31" t="str">
        <f t="shared" si="53"/>
        <v>Small</v>
      </c>
    </row>
    <row r="3407" spans="8:13" ht="15.75" customHeight="1">
      <c r="H3407" s="37">
        <v>43421</v>
      </c>
      <c r="I3407" s="6" t="s">
        <v>198</v>
      </c>
      <c r="J3407" s="6" t="s">
        <v>214</v>
      </c>
      <c r="K3407" s="6">
        <v>3</v>
      </c>
      <c r="L3407" s="6">
        <v>57.12</v>
      </c>
      <c r="M3407" s="31" t="str">
        <f t="shared" si="53"/>
        <v>Small</v>
      </c>
    </row>
    <row r="3408" spans="8:13" ht="15.75" customHeight="1">
      <c r="H3408" s="37">
        <v>43417</v>
      </c>
      <c r="I3408" s="6" t="s">
        <v>158</v>
      </c>
      <c r="J3408" s="6" t="s">
        <v>156</v>
      </c>
      <c r="K3408" s="6">
        <v>1</v>
      </c>
      <c r="L3408" s="6">
        <v>16.37</v>
      </c>
      <c r="M3408" s="31" t="str">
        <f t="shared" si="53"/>
        <v>Small</v>
      </c>
    </row>
    <row r="3409" spans="8:13" ht="15.75" customHeight="1">
      <c r="H3409" s="37">
        <v>43254</v>
      </c>
      <c r="I3409" s="6" t="s">
        <v>175</v>
      </c>
      <c r="J3409" s="6" t="s">
        <v>194</v>
      </c>
      <c r="K3409" s="6">
        <v>2</v>
      </c>
      <c r="L3409" s="6">
        <v>25.26</v>
      </c>
      <c r="M3409" s="31" t="str">
        <f t="shared" si="53"/>
        <v>Small</v>
      </c>
    </row>
    <row r="3410" spans="8:13" ht="15.75" customHeight="1">
      <c r="H3410" s="37">
        <v>43432</v>
      </c>
      <c r="I3410" s="6" t="s">
        <v>158</v>
      </c>
      <c r="J3410" s="6" t="s">
        <v>156</v>
      </c>
      <c r="K3410" s="6">
        <v>2</v>
      </c>
      <c r="L3410" s="6">
        <v>22.58</v>
      </c>
      <c r="M3410" s="31" t="str">
        <f t="shared" si="53"/>
        <v>Small</v>
      </c>
    </row>
    <row r="3411" spans="8:13" ht="15.75" customHeight="1">
      <c r="H3411" s="37">
        <v>43424</v>
      </c>
      <c r="I3411" s="6" t="s">
        <v>141</v>
      </c>
      <c r="J3411" s="6" t="s">
        <v>164</v>
      </c>
      <c r="K3411" s="6">
        <v>2</v>
      </c>
      <c r="L3411" s="6">
        <v>20.56</v>
      </c>
      <c r="M3411" s="31" t="str">
        <f t="shared" si="53"/>
        <v>Small</v>
      </c>
    </row>
    <row r="3412" spans="8:13" ht="15.75" customHeight="1">
      <c r="H3412" s="37">
        <v>43174</v>
      </c>
      <c r="I3412" s="6" t="s">
        <v>201</v>
      </c>
      <c r="J3412" s="6" t="s">
        <v>229</v>
      </c>
      <c r="K3412" s="6">
        <v>42</v>
      </c>
      <c r="L3412" s="6">
        <v>401.72</v>
      </c>
      <c r="M3412" s="31" t="str">
        <f t="shared" si="53"/>
        <v>Large</v>
      </c>
    </row>
    <row r="3413" spans="8:13" ht="15.75" customHeight="1">
      <c r="H3413" s="37">
        <v>43306</v>
      </c>
      <c r="I3413" s="6" t="s">
        <v>141</v>
      </c>
      <c r="J3413" s="6" t="s">
        <v>232</v>
      </c>
      <c r="K3413" s="6">
        <v>2</v>
      </c>
      <c r="L3413" s="6">
        <v>20.86</v>
      </c>
      <c r="M3413" s="31" t="str">
        <f t="shared" si="53"/>
        <v>Small</v>
      </c>
    </row>
    <row r="3414" spans="8:13" ht="15.75" customHeight="1">
      <c r="H3414" s="37">
        <v>43454</v>
      </c>
      <c r="I3414" s="6" t="s">
        <v>158</v>
      </c>
      <c r="J3414" s="6" t="s">
        <v>207</v>
      </c>
      <c r="K3414" s="6">
        <v>2</v>
      </c>
      <c r="L3414" s="6">
        <v>37.72</v>
      </c>
      <c r="M3414" s="31" t="str">
        <f t="shared" si="53"/>
        <v>Small</v>
      </c>
    </row>
    <row r="3415" spans="8:13" ht="15.75" customHeight="1">
      <c r="H3415" s="37">
        <v>43274</v>
      </c>
      <c r="I3415" s="6" t="s">
        <v>175</v>
      </c>
      <c r="J3415" s="6" t="s">
        <v>156</v>
      </c>
      <c r="K3415" s="6">
        <v>2</v>
      </c>
      <c r="L3415" s="6">
        <v>23.98</v>
      </c>
      <c r="M3415" s="31" t="str">
        <f t="shared" si="53"/>
        <v>Small</v>
      </c>
    </row>
    <row r="3416" spans="8:13" ht="15.75" customHeight="1">
      <c r="H3416" s="37">
        <v>43439</v>
      </c>
      <c r="I3416" s="6" t="s">
        <v>165</v>
      </c>
      <c r="J3416" s="6" t="s">
        <v>156</v>
      </c>
      <c r="K3416" s="6">
        <v>2</v>
      </c>
      <c r="L3416" s="6">
        <v>27.72</v>
      </c>
      <c r="M3416" s="31" t="str">
        <f t="shared" si="53"/>
        <v>Small</v>
      </c>
    </row>
    <row r="3417" spans="8:13" ht="15.75" customHeight="1">
      <c r="H3417" s="37">
        <v>43107</v>
      </c>
      <c r="I3417" s="6" t="s">
        <v>127</v>
      </c>
      <c r="J3417" s="6" t="s">
        <v>185</v>
      </c>
      <c r="K3417" s="6">
        <v>3</v>
      </c>
      <c r="L3417" s="6">
        <v>57.69</v>
      </c>
      <c r="M3417" s="31" t="str">
        <f t="shared" si="53"/>
        <v>Small</v>
      </c>
    </row>
    <row r="3418" spans="8:13" ht="15.75" customHeight="1">
      <c r="H3418" s="37">
        <v>43271</v>
      </c>
      <c r="I3418" s="6" t="s">
        <v>165</v>
      </c>
      <c r="J3418" s="6" t="s">
        <v>169</v>
      </c>
      <c r="K3418" s="6">
        <v>2</v>
      </c>
      <c r="L3418" s="6">
        <v>26.76</v>
      </c>
      <c r="M3418" s="31" t="str">
        <f t="shared" si="53"/>
        <v>Small</v>
      </c>
    </row>
    <row r="3419" spans="8:13" ht="15.75" customHeight="1">
      <c r="H3419" s="37">
        <v>43273</v>
      </c>
      <c r="I3419" s="6" t="s">
        <v>165</v>
      </c>
      <c r="J3419" s="6" t="s">
        <v>170</v>
      </c>
      <c r="K3419" s="6">
        <v>1</v>
      </c>
      <c r="L3419" s="6">
        <v>17.690000000000001</v>
      </c>
      <c r="M3419" s="31" t="str">
        <f t="shared" si="53"/>
        <v>Small</v>
      </c>
    </row>
    <row r="3420" spans="8:13" ht="15.75" customHeight="1">
      <c r="H3420" s="37">
        <v>43320</v>
      </c>
      <c r="I3420" s="6" t="s">
        <v>141</v>
      </c>
      <c r="J3420" s="6" t="s">
        <v>181</v>
      </c>
      <c r="K3420" s="6">
        <v>2</v>
      </c>
      <c r="L3420" s="6">
        <v>23.34</v>
      </c>
      <c r="M3420" s="31" t="str">
        <f t="shared" si="53"/>
        <v>Small</v>
      </c>
    </row>
    <row r="3421" spans="8:13" ht="15.75" customHeight="1">
      <c r="H3421" s="37">
        <v>43144</v>
      </c>
      <c r="I3421" s="6" t="s">
        <v>135</v>
      </c>
      <c r="J3421" s="6" t="s">
        <v>169</v>
      </c>
      <c r="K3421" s="6">
        <v>67</v>
      </c>
      <c r="L3421" s="6">
        <v>482</v>
      </c>
      <c r="M3421" s="31" t="str">
        <f t="shared" si="53"/>
        <v>Large</v>
      </c>
    </row>
    <row r="3422" spans="8:13" ht="15.75" customHeight="1">
      <c r="H3422" s="37">
        <v>43129</v>
      </c>
      <c r="I3422" s="6" t="s">
        <v>163</v>
      </c>
      <c r="J3422" s="6" t="s">
        <v>195</v>
      </c>
      <c r="K3422" s="6">
        <v>1</v>
      </c>
      <c r="L3422" s="6">
        <v>12.79</v>
      </c>
      <c r="M3422" s="31" t="str">
        <f t="shared" si="53"/>
        <v>Small</v>
      </c>
    </row>
    <row r="3423" spans="8:13" ht="15.75" customHeight="1">
      <c r="H3423" s="37">
        <v>43182</v>
      </c>
      <c r="I3423" s="6" t="s">
        <v>138</v>
      </c>
      <c r="J3423" s="6" t="s">
        <v>210</v>
      </c>
      <c r="K3423" s="6">
        <v>1</v>
      </c>
      <c r="L3423" s="6">
        <v>14.28</v>
      </c>
      <c r="M3423" s="31" t="str">
        <f t="shared" si="53"/>
        <v>Small</v>
      </c>
    </row>
    <row r="3424" spans="8:13" ht="15.75" customHeight="1">
      <c r="H3424" s="37">
        <v>43367</v>
      </c>
      <c r="I3424" s="6" t="s">
        <v>158</v>
      </c>
      <c r="J3424" s="6" t="s">
        <v>157</v>
      </c>
      <c r="K3424" s="6">
        <v>4</v>
      </c>
      <c r="L3424" s="6">
        <v>51.04</v>
      </c>
      <c r="M3424" s="31" t="str">
        <f t="shared" si="53"/>
        <v>Small</v>
      </c>
    </row>
    <row r="3425" spans="8:13" ht="15.75" customHeight="1">
      <c r="H3425" s="37">
        <v>43438</v>
      </c>
      <c r="I3425" s="6" t="s">
        <v>158</v>
      </c>
      <c r="J3425" s="6" t="s">
        <v>192</v>
      </c>
      <c r="K3425" s="6">
        <v>1</v>
      </c>
      <c r="L3425" s="6">
        <v>13.37</v>
      </c>
      <c r="M3425" s="31" t="str">
        <f t="shared" si="53"/>
        <v>Small</v>
      </c>
    </row>
    <row r="3426" spans="8:13" ht="15.75" customHeight="1">
      <c r="H3426" s="37">
        <v>43249</v>
      </c>
      <c r="I3426" s="6" t="s">
        <v>175</v>
      </c>
      <c r="J3426" s="6" t="s">
        <v>185</v>
      </c>
      <c r="K3426" s="6">
        <v>3</v>
      </c>
      <c r="L3426" s="6">
        <v>43.32</v>
      </c>
      <c r="M3426" s="31" t="str">
        <f t="shared" si="53"/>
        <v>Small</v>
      </c>
    </row>
    <row r="3427" spans="8:13" ht="15.75" customHeight="1">
      <c r="H3427" s="37">
        <v>43110</v>
      </c>
      <c r="I3427" s="6" t="s">
        <v>171</v>
      </c>
      <c r="J3427" s="6" t="s">
        <v>183</v>
      </c>
      <c r="K3427" s="6">
        <v>2</v>
      </c>
      <c r="L3427" s="6">
        <v>21.62</v>
      </c>
      <c r="M3427" s="31" t="str">
        <f t="shared" si="53"/>
        <v>Small</v>
      </c>
    </row>
    <row r="3428" spans="8:13" ht="15.75" customHeight="1">
      <c r="H3428" s="37">
        <v>43462</v>
      </c>
      <c r="I3428" s="6" t="s">
        <v>168</v>
      </c>
      <c r="J3428" s="6" t="s">
        <v>209</v>
      </c>
      <c r="K3428" s="6">
        <v>2</v>
      </c>
      <c r="L3428" s="6">
        <v>31.66</v>
      </c>
      <c r="M3428" s="31" t="str">
        <f t="shared" si="53"/>
        <v>Small</v>
      </c>
    </row>
    <row r="3429" spans="8:13" ht="15.75" customHeight="1">
      <c r="H3429" s="37">
        <v>43431</v>
      </c>
      <c r="I3429" s="6" t="s">
        <v>175</v>
      </c>
      <c r="J3429" s="6" t="s">
        <v>238</v>
      </c>
      <c r="K3429" s="6">
        <v>1</v>
      </c>
      <c r="L3429" s="6">
        <v>17.100000000000001</v>
      </c>
      <c r="M3429" s="31" t="str">
        <f t="shared" si="53"/>
        <v>Small</v>
      </c>
    </row>
    <row r="3430" spans="8:13" ht="15.75" customHeight="1">
      <c r="H3430" s="37">
        <v>43458</v>
      </c>
      <c r="I3430" s="6" t="s">
        <v>135</v>
      </c>
      <c r="J3430" s="6" t="s">
        <v>210</v>
      </c>
      <c r="K3430" s="6">
        <v>2</v>
      </c>
      <c r="L3430" s="6">
        <v>23.68</v>
      </c>
      <c r="M3430" s="31" t="str">
        <f t="shared" si="53"/>
        <v>Small</v>
      </c>
    </row>
    <row r="3431" spans="8:13" ht="15.75" customHeight="1">
      <c r="H3431" s="37">
        <v>43223</v>
      </c>
      <c r="I3431" s="6" t="s">
        <v>158</v>
      </c>
      <c r="J3431" s="6" t="s">
        <v>156</v>
      </c>
      <c r="K3431" s="6">
        <v>2</v>
      </c>
      <c r="L3431" s="6">
        <v>36.64</v>
      </c>
      <c r="M3431" s="31" t="str">
        <f t="shared" si="53"/>
        <v>Small</v>
      </c>
    </row>
    <row r="3432" spans="8:13" ht="15.75" customHeight="1">
      <c r="H3432" s="37">
        <v>43129</v>
      </c>
      <c r="I3432" s="6" t="s">
        <v>168</v>
      </c>
      <c r="J3432" s="6" t="s">
        <v>210</v>
      </c>
      <c r="K3432" s="6">
        <v>2</v>
      </c>
      <c r="L3432" s="6">
        <v>34.479999999999997</v>
      </c>
      <c r="M3432" s="31" t="str">
        <f t="shared" si="53"/>
        <v>Small</v>
      </c>
    </row>
    <row r="3433" spans="8:13" ht="15.75" customHeight="1">
      <c r="H3433" s="37">
        <v>43186</v>
      </c>
      <c r="I3433" s="6" t="s">
        <v>158</v>
      </c>
      <c r="J3433" s="6" t="s">
        <v>170</v>
      </c>
      <c r="K3433" s="6">
        <v>1</v>
      </c>
      <c r="L3433" s="6">
        <v>11.13</v>
      </c>
      <c r="M3433" s="31" t="str">
        <f t="shared" si="53"/>
        <v>Small</v>
      </c>
    </row>
    <row r="3434" spans="8:13" ht="15.75" customHeight="1">
      <c r="H3434" s="37">
        <v>43369</v>
      </c>
      <c r="I3434" s="6" t="s">
        <v>160</v>
      </c>
      <c r="J3434" s="6" t="s">
        <v>156</v>
      </c>
      <c r="K3434" s="6">
        <v>3</v>
      </c>
      <c r="L3434" s="6">
        <v>42.27</v>
      </c>
      <c r="M3434" s="31" t="str">
        <f t="shared" si="53"/>
        <v>Small</v>
      </c>
    </row>
    <row r="3435" spans="8:13" ht="15.75" customHeight="1">
      <c r="H3435" s="37">
        <v>43443</v>
      </c>
      <c r="I3435" s="6" t="s">
        <v>138</v>
      </c>
      <c r="J3435" s="6" t="s">
        <v>156</v>
      </c>
      <c r="K3435" s="6">
        <v>3</v>
      </c>
      <c r="L3435" s="6">
        <v>43.14</v>
      </c>
      <c r="M3435" s="31" t="str">
        <f t="shared" si="53"/>
        <v>Small</v>
      </c>
    </row>
    <row r="3436" spans="8:13" ht="15.75" customHeight="1">
      <c r="H3436" s="37">
        <v>43453</v>
      </c>
      <c r="I3436" s="6" t="s">
        <v>198</v>
      </c>
      <c r="J3436" s="6" t="s">
        <v>186</v>
      </c>
      <c r="K3436" s="6">
        <v>3</v>
      </c>
      <c r="L3436" s="6">
        <v>46.92</v>
      </c>
      <c r="M3436" s="31" t="str">
        <f t="shared" si="53"/>
        <v>Small</v>
      </c>
    </row>
    <row r="3437" spans="8:13" ht="15.75" customHeight="1">
      <c r="H3437" s="37">
        <v>43465</v>
      </c>
      <c r="I3437" s="6" t="s">
        <v>160</v>
      </c>
      <c r="J3437" s="6" t="s">
        <v>156</v>
      </c>
      <c r="K3437" s="6">
        <v>38</v>
      </c>
      <c r="L3437" s="6">
        <v>324.42</v>
      </c>
      <c r="M3437" s="31" t="str">
        <f t="shared" si="53"/>
        <v>Large</v>
      </c>
    </row>
    <row r="3438" spans="8:13" ht="15.75" customHeight="1">
      <c r="H3438" s="37">
        <v>43386</v>
      </c>
      <c r="I3438" s="6" t="s">
        <v>158</v>
      </c>
      <c r="J3438" s="6" t="s">
        <v>234</v>
      </c>
      <c r="K3438" s="6">
        <v>1</v>
      </c>
      <c r="L3438" s="6">
        <v>18.940000000000001</v>
      </c>
      <c r="M3438" s="31" t="str">
        <f t="shared" si="53"/>
        <v>Small</v>
      </c>
    </row>
    <row r="3439" spans="8:13" ht="15.75" customHeight="1">
      <c r="H3439" s="37">
        <v>43294</v>
      </c>
      <c r="I3439" s="6" t="s">
        <v>155</v>
      </c>
      <c r="J3439" s="6" t="s">
        <v>219</v>
      </c>
      <c r="K3439" s="6">
        <v>2</v>
      </c>
      <c r="L3439" s="6">
        <v>23.92</v>
      </c>
      <c r="M3439" s="31" t="str">
        <f t="shared" si="53"/>
        <v>Small</v>
      </c>
    </row>
    <row r="3440" spans="8:13" ht="15.75" customHeight="1">
      <c r="H3440" s="37">
        <v>43258</v>
      </c>
      <c r="I3440" s="6" t="s">
        <v>163</v>
      </c>
      <c r="J3440" s="6" t="s">
        <v>194</v>
      </c>
      <c r="K3440" s="6">
        <v>77</v>
      </c>
      <c r="L3440" s="6">
        <v>662.79</v>
      </c>
      <c r="M3440" s="31" t="str">
        <f t="shared" si="53"/>
        <v>Large</v>
      </c>
    </row>
    <row r="3441" spans="8:13" ht="15.75" customHeight="1">
      <c r="H3441" s="37">
        <v>43286</v>
      </c>
      <c r="I3441" s="6" t="s">
        <v>175</v>
      </c>
      <c r="J3441" s="6" t="s">
        <v>237</v>
      </c>
      <c r="K3441" s="6">
        <v>2</v>
      </c>
      <c r="L3441" s="6">
        <v>35.6</v>
      </c>
      <c r="M3441" s="31" t="str">
        <f t="shared" si="53"/>
        <v>Small</v>
      </c>
    </row>
    <row r="3442" spans="8:13" ht="15.75" customHeight="1">
      <c r="H3442" s="37">
        <v>43162</v>
      </c>
      <c r="I3442" s="6" t="s">
        <v>127</v>
      </c>
      <c r="J3442" s="6" t="s">
        <v>156</v>
      </c>
      <c r="K3442" s="6">
        <v>1</v>
      </c>
      <c r="L3442" s="6">
        <v>12.53</v>
      </c>
      <c r="M3442" s="31" t="str">
        <f t="shared" si="53"/>
        <v>Small</v>
      </c>
    </row>
    <row r="3443" spans="8:13" ht="15.75" customHeight="1">
      <c r="H3443" s="37">
        <v>43276</v>
      </c>
      <c r="I3443" s="6" t="s">
        <v>193</v>
      </c>
      <c r="J3443" s="6" t="s">
        <v>208</v>
      </c>
      <c r="K3443" s="6">
        <v>1</v>
      </c>
      <c r="L3443" s="6">
        <v>16.54</v>
      </c>
      <c r="M3443" s="31" t="str">
        <f t="shared" si="53"/>
        <v>Small</v>
      </c>
    </row>
    <row r="3444" spans="8:13" ht="15.75" customHeight="1">
      <c r="H3444" s="37">
        <v>43461</v>
      </c>
      <c r="I3444" s="6" t="s">
        <v>175</v>
      </c>
      <c r="J3444" s="6" t="s">
        <v>156</v>
      </c>
      <c r="K3444" s="6">
        <v>2</v>
      </c>
      <c r="L3444" s="6">
        <v>24.44</v>
      </c>
      <c r="M3444" s="31" t="str">
        <f t="shared" si="53"/>
        <v>Small</v>
      </c>
    </row>
    <row r="3445" spans="8:13" ht="15.75" customHeight="1">
      <c r="H3445" s="37">
        <v>43431</v>
      </c>
      <c r="I3445" s="6" t="s">
        <v>190</v>
      </c>
      <c r="J3445" s="6" t="s">
        <v>181</v>
      </c>
      <c r="K3445" s="6">
        <v>1</v>
      </c>
      <c r="L3445" s="6">
        <v>14.56</v>
      </c>
      <c r="M3445" s="31" t="str">
        <f t="shared" si="53"/>
        <v>Small</v>
      </c>
    </row>
    <row r="3446" spans="8:13" ht="15.75" customHeight="1">
      <c r="H3446" s="37">
        <v>43129</v>
      </c>
      <c r="I3446" s="6" t="s">
        <v>141</v>
      </c>
      <c r="J3446" s="6" t="s">
        <v>173</v>
      </c>
      <c r="K3446" s="6">
        <v>1</v>
      </c>
      <c r="L3446" s="6">
        <v>20</v>
      </c>
      <c r="M3446" s="31" t="str">
        <f t="shared" si="53"/>
        <v>Small</v>
      </c>
    </row>
    <row r="3447" spans="8:13" ht="15.75" customHeight="1">
      <c r="H3447" s="37">
        <v>43192</v>
      </c>
      <c r="I3447" s="6" t="s">
        <v>141</v>
      </c>
      <c r="J3447" s="6" t="s">
        <v>156</v>
      </c>
      <c r="K3447" s="6">
        <v>2</v>
      </c>
      <c r="L3447" s="6">
        <v>26.66</v>
      </c>
      <c r="M3447" s="31" t="str">
        <f t="shared" si="53"/>
        <v>Small</v>
      </c>
    </row>
    <row r="3448" spans="8:13" ht="15.75" customHeight="1">
      <c r="H3448" s="37">
        <v>43351</v>
      </c>
      <c r="I3448" s="6" t="s">
        <v>163</v>
      </c>
      <c r="J3448" s="6" t="s">
        <v>208</v>
      </c>
      <c r="K3448" s="6">
        <v>1</v>
      </c>
      <c r="L3448" s="6">
        <v>17.68</v>
      </c>
      <c r="M3448" s="31" t="str">
        <f t="shared" si="53"/>
        <v>Small</v>
      </c>
    </row>
    <row r="3449" spans="8:13" ht="15.75" customHeight="1">
      <c r="H3449" s="37">
        <v>43368</v>
      </c>
      <c r="I3449" s="6" t="s">
        <v>141</v>
      </c>
      <c r="J3449" s="6" t="s">
        <v>187</v>
      </c>
      <c r="K3449" s="6">
        <v>1</v>
      </c>
      <c r="L3449" s="6">
        <v>14.66</v>
      </c>
      <c r="M3449" s="31" t="str">
        <f t="shared" si="53"/>
        <v>Small</v>
      </c>
    </row>
    <row r="3450" spans="8:13" ht="15.75" customHeight="1">
      <c r="H3450" s="37">
        <v>43339</v>
      </c>
      <c r="I3450" s="6" t="s">
        <v>158</v>
      </c>
      <c r="J3450" s="6" t="s">
        <v>226</v>
      </c>
      <c r="K3450" s="6">
        <v>1</v>
      </c>
      <c r="L3450" s="6">
        <v>13.99</v>
      </c>
      <c r="M3450" s="31" t="str">
        <f t="shared" si="53"/>
        <v>Small</v>
      </c>
    </row>
    <row r="3451" spans="8:13" ht="15.75" customHeight="1">
      <c r="H3451" s="37">
        <v>43118</v>
      </c>
      <c r="I3451" s="6" t="s">
        <v>141</v>
      </c>
      <c r="J3451" s="6" t="s">
        <v>221</v>
      </c>
      <c r="K3451" s="6">
        <v>4</v>
      </c>
      <c r="L3451" s="6">
        <v>59.52</v>
      </c>
      <c r="M3451" s="31" t="str">
        <f t="shared" si="53"/>
        <v>Small</v>
      </c>
    </row>
    <row r="3452" spans="8:13" ht="15.75" customHeight="1">
      <c r="H3452" s="37">
        <v>43217</v>
      </c>
      <c r="I3452" s="6" t="s">
        <v>127</v>
      </c>
      <c r="J3452" s="6" t="s">
        <v>169</v>
      </c>
      <c r="K3452" s="6">
        <v>46</v>
      </c>
      <c r="L3452" s="6">
        <v>461.74</v>
      </c>
      <c r="M3452" s="31" t="str">
        <f t="shared" si="53"/>
        <v>Large</v>
      </c>
    </row>
    <row r="3453" spans="8:13" ht="15.75" customHeight="1">
      <c r="H3453" s="37">
        <v>43132</v>
      </c>
      <c r="I3453" s="6" t="s">
        <v>141</v>
      </c>
      <c r="J3453" s="6" t="s">
        <v>217</v>
      </c>
      <c r="K3453" s="6">
        <v>1</v>
      </c>
      <c r="L3453" s="6">
        <v>17.989999999999998</v>
      </c>
      <c r="M3453" s="31" t="str">
        <f t="shared" si="53"/>
        <v>Small</v>
      </c>
    </row>
    <row r="3454" spans="8:13" ht="15.75" customHeight="1">
      <c r="H3454" s="37">
        <v>43363</v>
      </c>
      <c r="I3454" s="6" t="s">
        <v>141</v>
      </c>
      <c r="J3454" s="6" t="s">
        <v>195</v>
      </c>
      <c r="K3454" s="6">
        <v>2</v>
      </c>
      <c r="L3454" s="6">
        <v>31.4</v>
      </c>
      <c r="M3454" s="31" t="str">
        <f t="shared" si="53"/>
        <v>Small</v>
      </c>
    </row>
    <row r="3455" spans="8:13" ht="15.75" customHeight="1">
      <c r="H3455" s="37">
        <v>43260</v>
      </c>
      <c r="I3455" s="6" t="s">
        <v>141</v>
      </c>
      <c r="J3455" s="6" t="s">
        <v>191</v>
      </c>
      <c r="K3455" s="6">
        <v>3</v>
      </c>
      <c r="L3455" s="6">
        <v>32.369999999999997</v>
      </c>
      <c r="M3455" s="31" t="str">
        <f t="shared" si="53"/>
        <v>Small</v>
      </c>
    </row>
    <row r="3456" spans="8:13" ht="15.75" customHeight="1">
      <c r="H3456" s="37">
        <v>43104</v>
      </c>
      <c r="I3456" s="6" t="s">
        <v>163</v>
      </c>
      <c r="J3456" s="6" t="s">
        <v>170</v>
      </c>
      <c r="K3456" s="6">
        <v>4</v>
      </c>
      <c r="L3456" s="6">
        <v>45.4</v>
      </c>
      <c r="M3456" s="31" t="str">
        <f t="shared" si="53"/>
        <v>Small</v>
      </c>
    </row>
    <row r="3457" spans="8:13" ht="15.75" customHeight="1">
      <c r="H3457" s="37">
        <v>43431</v>
      </c>
      <c r="I3457" s="6" t="s">
        <v>163</v>
      </c>
      <c r="J3457" s="6" t="s">
        <v>194</v>
      </c>
      <c r="K3457" s="6">
        <v>1</v>
      </c>
      <c r="L3457" s="6">
        <v>17.89</v>
      </c>
      <c r="M3457" s="31" t="str">
        <f t="shared" si="53"/>
        <v>Small</v>
      </c>
    </row>
    <row r="3458" spans="8:13" ht="15.75" customHeight="1">
      <c r="H3458" s="37">
        <v>43347</v>
      </c>
      <c r="I3458" s="6" t="s">
        <v>190</v>
      </c>
      <c r="J3458" s="6" t="s">
        <v>226</v>
      </c>
      <c r="K3458" s="6">
        <v>3</v>
      </c>
      <c r="L3458" s="6">
        <v>42.81</v>
      </c>
      <c r="M3458" s="31" t="str">
        <f t="shared" si="53"/>
        <v>Small</v>
      </c>
    </row>
    <row r="3459" spans="8:13" ht="15.75" customHeight="1">
      <c r="H3459" s="37">
        <v>43121</v>
      </c>
      <c r="I3459" s="6" t="s">
        <v>200</v>
      </c>
      <c r="J3459" s="6" t="s">
        <v>169</v>
      </c>
      <c r="K3459" s="6">
        <v>1</v>
      </c>
      <c r="L3459" s="6">
        <v>15.62</v>
      </c>
      <c r="M3459" s="31" t="str">
        <f t="shared" si="53"/>
        <v>Small</v>
      </c>
    </row>
    <row r="3460" spans="8:13" ht="15.75" customHeight="1">
      <c r="H3460" s="37">
        <v>43361</v>
      </c>
      <c r="I3460" s="6" t="s">
        <v>158</v>
      </c>
      <c r="J3460" s="6" t="s">
        <v>199</v>
      </c>
      <c r="K3460" s="6">
        <v>3</v>
      </c>
      <c r="L3460" s="6">
        <v>31.95</v>
      </c>
      <c r="M3460" s="31" t="str">
        <f t="shared" si="53"/>
        <v>Small</v>
      </c>
    </row>
    <row r="3461" spans="8:13" ht="15.75" customHeight="1">
      <c r="H3461" s="37">
        <v>43450</v>
      </c>
      <c r="I3461" s="6" t="s">
        <v>168</v>
      </c>
      <c r="J3461" s="6" t="s">
        <v>179</v>
      </c>
      <c r="K3461" s="6">
        <v>65</v>
      </c>
      <c r="L3461" s="6">
        <v>549.25</v>
      </c>
      <c r="M3461" s="31" t="str">
        <f t="shared" si="53"/>
        <v>Large</v>
      </c>
    </row>
    <row r="3462" spans="8:13" ht="15.75" customHeight="1">
      <c r="H3462" s="37">
        <v>43126</v>
      </c>
      <c r="I3462" s="6" t="s">
        <v>168</v>
      </c>
      <c r="J3462" s="6" t="s">
        <v>184</v>
      </c>
      <c r="K3462" s="6">
        <v>1</v>
      </c>
      <c r="L3462" s="6">
        <v>17.39</v>
      </c>
      <c r="M3462" s="31" t="str">
        <f t="shared" si="53"/>
        <v>Small</v>
      </c>
    </row>
    <row r="3463" spans="8:13" ht="15.75" customHeight="1">
      <c r="H3463" s="37">
        <v>43316</v>
      </c>
      <c r="I3463" s="6" t="s">
        <v>141</v>
      </c>
      <c r="J3463" s="6" t="s">
        <v>199</v>
      </c>
      <c r="K3463" s="6">
        <v>1</v>
      </c>
      <c r="L3463" s="6">
        <v>18.399999999999999</v>
      </c>
      <c r="M3463" s="31" t="str">
        <f t="shared" si="53"/>
        <v>Small</v>
      </c>
    </row>
    <row r="3464" spans="8:13" ht="15.75" customHeight="1">
      <c r="H3464" s="37">
        <v>43440</v>
      </c>
      <c r="I3464" s="6" t="s">
        <v>216</v>
      </c>
      <c r="J3464" s="6" t="s">
        <v>172</v>
      </c>
      <c r="K3464" s="6">
        <v>1</v>
      </c>
      <c r="L3464" s="6">
        <v>11.91</v>
      </c>
      <c r="M3464" s="31" t="str">
        <f t="shared" ref="M3464:M3527" si="54">IF(L3464&gt;250,"Large","Small")</f>
        <v>Small</v>
      </c>
    </row>
    <row r="3465" spans="8:13" ht="15.75" customHeight="1">
      <c r="H3465" s="37">
        <v>43180</v>
      </c>
      <c r="I3465" s="6" t="s">
        <v>168</v>
      </c>
      <c r="J3465" s="6" t="s">
        <v>157</v>
      </c>
      <c r="K3465" s="6">
        <v>2</v>
      </c>
      <c r="L3465" s="6">
        <v>28.34</v>
      </c>
      <c r="M3465" s="31" t="str">
        <f t="shared" si="54"/>
        <v>Small</v>
      </c>
    </row>
    <row r="3466" spans="8:13" ht="15.75" customHeight="1">
      <c r="H3466" s="37">
        <v>43418</v>
      </c>
      <c r="I3466" s="6" t="s">
        <v>127</v>
      </c>
      <c r="J3466" s="6" t="s">
        <v>240</v>
      </c>
      <c r="K3466" s="6">
        <v>2</v>
      </c>
      <c r="L3466" s="6">
        <v>24.84</v>
      </c>
      <c r="M3466" s="31" t="str">
        <f t="shared" si="54"/>
        <v>Small</v>
      </c>
    </row>
    <row r="3467" spans="8:13" ht="15.75" customHeight="1">
      <c r="H3467" s="37">
        <v>43448</v>
      </c>
      <c r="I3467" s="6" t="s">
        <v>168</v>
      </c>
      <c r="J3467" s="6" t="s">
        <v>173</v>
      </c>
      <c r="K3467" s="6">
        <v>2</v>
      </c>
      <c r="L3467" s="6">
        <v>25.3</v>
      </c>
      <c r="M3467" s="31" t="str">
        <f t="shared" si="54"/>
        <v>Small</v>
      </c>
    </row>
    <row r="3468" spans="8:13" ht="15.75" customHeight="1">
      <c r="H3468" s="37">
        <v>43444</v>
      </c>
      <c r="I3468" s="6" t="s">
        <v>135</v>
      </c>
      <c r="J3468" s="6" t="s">
        <v>208</v>
      </c>
      <c r="K3468" s="6">
        <v>2</v>
      </c>
      <c r="L3468" s="6">
        <v>36.36</v>
      </c>
      <c r="M3468" s="31" t="str">
        <f t="shared" si="54"/>
        <v>Small</v>
      </c>
    </row>
    <row r="3469" spans="8:13" ht="15.75" customHeight="1">
      <c r="H3469" s="37">
        <v>43450</v>
      </c>
      <c r="I3469" s="6" t="s">
        <v>141</v>
      </c>
      <c r="J3469" s="6" t="s">
        <v>195</v>
      </c>
      <c r="K3469" s="6">
        <v>1</v>
      </c>
      <c r="L3469" s="6">
        <v>14.23</v>
      </c>
      <c r="M3469" s="31" t="str">
        <f t="shared" si="54"/>
        <v>Small</v>
      </c>
    </row>
    <row r="3470" spans="8:13" ht="15.75" customHeight="1">
      <c r="H3470" s="37">
        <v>43216</v>
      </c>
      <c r="I3470" s="6" t="s">
        <v>158</v>
      </c>
      <c r="J3470" s="6" t="s">
        <v>209</v>
      </c>
      <c r="K3470" s="6">
        <v>1</v>
      </c>
      <c r="L3470" s="6">
        <v>12.44</v>
      </c>
      <c r="M3470" s="31" t="str">
        <f t="shared" si="54"/>
        <v>Small</v>
      </c>
    </row>
    <row r="3471" spans="8:13" ht="15.75" customHeight="1">
      <c r="H3471" s="37">
        <v>43176</v>
      </c>
      <c r="I3471" s="6" t="s">
        <v>168</v>
      </c>
      <c r="J3471" s="6" t="s">
        <v>233</v>
      </c>
      <c r="K3471" s="6">
        <v>1</v>
      </c>
      <c r="L3471" s="6">
        <v>10.02</v>
      </c>
      <c r="M3471" s="31" t="str">
        <f t="shared" si="54"/>
        <v>Small</v>
      </c>
    </row>
    <row r="3472" spans="8:13" ht="15.75" customHeight="1">
      <c r="H3472" s="37">
        <v>43289</v>
      </c>
      <c r="I3472" s="6" t="s">
        <v>135</v>
      </c>
      <c r="J3472" s="6" t="s">
        <v>156</v>
      </c>
      <c r="K3472" s="6">
        <v>4</v>
      </c>
      <c r="L3472" s="6">
        <v>77.36</v>
      </c>
      <c r="M3472" s="31" t="str">
        <f t="shared" si="54"/>
        <v>Small</v>
      </c>
    </row>
    <row r="3473" spans="8:13" ht="15.75" customHeight="1">
      <c r="H3473" s="37">
        <v>43274</v>
      </c>
      <c r="I3473" s="6" t="s">
        <v>175</v>
      </c>
      <c r="J3473" s="6" t="s">
        <v>185</v>
      </c>
      <c r="K3473" s="6">
        <v>1</v>
      </c>
      <c r="L3473" s="6">
        <v>11.86</v>
      </c>
      <c r="M3473" s="31" t="str">
        <f t="shared" si="54"/>
        <v>Small</v>
      </c>
    </row>
    <row r="3474" spans="8:13" ht="15.75" customHeight="1">
      <c r="H3474" s="37">
        <v>43398</v>
      </c>
      <c r="I3474" s="6" t="s">
        <v>168</v>
      </c>
      <c r="J3474" s="6" t="s">
        <v>186</v>
      </c>
      <c r="K3474" s="6">
        <v>2</v>
      </c>
      <c r="L3474" s="6">
        <v>20.260000000000002</v>
      </c>
      <c r="M3474" s="31" t="str">
        <f t="shared" si="54"/>
        <v>Small</v>
      </c>
    </row>
    <row r="3475" spans="8:13" ht="15.75" customHeight="1">
      <c r="H3475" s="37">
        <v>43420</v>
      </c>
      <c r="I3475" s="6" t="s">
        <v>160</v>
      </c>
      <c r="J3475" s="6" t="s">
        <v>167</v>
      </c>
      <c r="K3475" s="6">
        <v>2</v>
      </c>
      <c r="L3475" s="6">
        <v>34.56</v>
      </c>
      <c r="M3475" s="31" t="str">
        <f t="shared" si="54"/>
        <v>Small</v>
      </c>
    </row>
    <row r="3476" spans="8:13" ht="15.75" customHeight="1">
      <c r="H3476" s="37">
        <v>43425</v>
      </c>
      <c r="I3476" s="6" t="s">
        <v>158</v>
      </c>
      <c r="J3476" s="6" t="s">
        <v>170</v>
      </c>
      <c r="K3476" s="6">
        <v>1</v>
      </c>
      <c r="L3476" s="6">
        <v>18.899999999999999</v>
      </c>
      <c r="M3476" s="31" t="str">
        <f t="shared" si="54"/>
        <v>Small</v>
      </c>
    </row>
    <row r="3477" spans="8:13" ht="15.75" customHeight="1">
      <c r="H3477" s="37">
        <v>43122</v>
      </c>
      <c r="I3477" s="6" t="s">
        <v>158</v>
      </c>
      <c r="J3477" s="6" t="s">
        <v>156</v>
      </c>
      <c r="K3477" s="6">
        <v>3</v>
      </c>
      <c r="L3477" s="6">
        <v>35.340000000000003</v>
      </c>
      <c r="M3477" s="31" t="str">
        <f t="shared" si="54"/>
        <v>Small</v>
      </c>
    </row>
    <row r="3478" spans="8:13" ht="15.75" customHeight="1">
      <c r="H3478" s="37">
        <v>43337</v>
      </c>
      <c r="I3478" s="6" t="s">
        <v>175</v>
      </c>
      <c r="J3478" s="6" t="s">
        <v>228</v>
      </c>
      <c r="K3478" s="6">
        <v>2</v>
      </c>
      <c r="L3478" s="6">
        <v>28.22</v>
      </c>
      <c r="M3478" s="31" t="str">
        <f t="shared" si="54"/>
        <v>Small</v>
      </c>
    </row>
    <row r="3479" spans="8:13" ht="15.75" customHeight="1">
      <c r="H3479" s="37">
        <v>43406</v>
      </c>
      <c r="I3479" s="6" t="s">
        <v>168</v>
      </c>
      <c r="J3479" s="6" t="s">
        <v>202</v>
      </c>
      <c r="K3479" s="6">
        <v>3</v>
      </c>
      <c r="L3479" s="6">
        <v>33.93</v>
      </c>
      <c r="M3479" s="31" t="str">
        <f t="shared" si="54"/>
        <v>Small</v>
      </c>
    </row>
    <row r="3480" spans="8:13" ht="15.75" customHeight="1">
      <c r="H3480" s="37">
        <v>43444</v>
      </c>
      <c r="I3480" s="6" t="s">
        <v>141</v>
      </c>
      <c r="J3480" s="6" t="s">
        <v>184</v>
      </c>
      <c r="K3480" s="6">
        <v>1</v>
      </c>
      <c r="L3480" s="6">
        <v>14.54</v>
      </c>
      <c r="M3480" s="31" t="str">
        <f t="shared" si="54"/>
        <v>Small</v>
      </c>
    </row>
    <row r="3481" spans="8:13" ht="15.75" customHeight="1">
      <c r="H3481" s="37">
        <v>43175</v>
      </c>
      <c r="I3481" s="6" t="s">
        <v>201</v>
      </c>
      <c r="J3481" s="6" t="s">
        <v>164</v>
      </c>
      <c r="K3481" s="6">
        <v>2</v>
      </c>
      <c r="L3481" s="6">
        <v>21.08</v>
      </c>
      <c r="M3481" s="31" t="str">
        <f t="shared" si="54"/>
        <v>Small</v>
      </c>
    </row>
    <row r="3482" spans="8:13" ht="15.75" customHeight="1">
      <c r="H3482" s="37">
        <v>43398</v>
      </c>
      <c r="I3482" s="6" t="s">
        <v>198</v>
      </c>
      <c r="J3482" s="6" t="s">
        <v>212</v>
      </c>
      <c r="K3482" s="6">
        <v>4</v>
      </c>
      <c r="L3482" s="6">
        <v>52.6</v>
      </c>
      <c r="M3482" s="31" t="str">
        <f t="shared" si="54"/>
        <v>Small</v>
      </c>
    </row>
    <row r="3483" spans="8:13" ht="15.75" customHeight="1">
      <c r="H3483" s="37">
        <v>43455</v>
      </c>
      <c r="I3483" s="6" t="s">
        <v>155</v>
      </c>
      <c r="J3483" s="6" t="s">
        <v>172</v>
      </c>
      <c r="K3483" s="6">
        <v>3</v>
      </c>
      <c r="L3483" s="6">
        <v>42.75</v>
      </c>
      <c r="M3483" s="31" t="str">
        <f t="shared" si="54"/>
        <v>Small</v>
      </c>
    </row>
    <row r="3484" spans="8:13" ht="15.75" customHeight="1">
      <c r="H3484" s="37">
        <v>43443</v>
      </c>
      <c r="I3484" s="6" t="s">
        <v>141</v>
      </c>
      <c r="J3484" s="6" t="s">
        <v>229</v>
      </c>
      <c r="K3484" s="6">
        <v>1</v>
      </c>
      <c r="L3484" s="6">
        <v>15.15</v>
      </c>
      <c r="M3484" s="31" t="str">
        <f t="shared" si="54"/>
        <v>Small</v>
      </c>
    </row>
    <row r="3485" spans="8:13" ht="15.75" customHeight="1">
      <c r="H3485" s="37">
        <v>43456</v>
      </c>
      <c r="I3485" s="6" t="s">
        <v>158</v>
      </c>
      <c r="J3485" s="6" t="s">
        <v>210</v>
      </c>
      <c r="K3485" s="6">
        <v>3</v>
      </c>
      <c r="L3485" s="6">
        <v>48.27</v>
      </c>
      <c r="M3485" s="31" t="str">
        <f t="shared" si="54"/>
        <v>Small</v>
      </c>
    </row>
    <row r="3486" spans="8:13" ht="15.75" customHeight="1">
      <c r="H3486" s="37">
        <v>43146</v>
      </c>
      <c r="I3486" s="6" t="s">
        <v>158</v>
      </c>
      <c r="J3486" s="6" t="s">
        <v>189</v>
      </c>
      <c r="K3486" s="6">
        <v>60</v>
      </c>
      <c r="L3486" s="6">
        <v>481.45</v>
      </c>
      <c r="M3486" s="31" t="str">
        <f t="shared" si="54"/>
        <v>Large</v>
      </c>
    </row>
    <row r="3487" spans="8:13" ht="15.75" customHeight="1">
      <c r="H3487" s="37">
        <v>43293</v>
      </c>
      <c r="I3487" s="6" t="s">
        <v>175</v>
      </c>
      <c r="J3487" s="6" t="s">
        <v>185</v>
      </c>
      <c r="K3487" s="6">
        <v>2</v>
      </c>
      <c r="L3487" s="6">
        <v>28.4</v>
      </c>
      <c r="M3487" s="31" t="str">
        <f t="shared" si="54"/>
        <v>Small</v>
      </c>
    </row>
    <row r="3488" spans="8:13" ht="15.75" customHeight="1">
      <c r="H3488" s="37">
        <v>43198</v>
      </c>
      <c r="I3488" s="6" t="s">
        <v>141</v>
      </c>
      <c r="J3488" s="6" t="s">
        <v>187</v>
      </c>
      <c r="K3488" s="6">
        <v>2</v>
      </c>
      <c r="L3488" s="6">
        <v>31.42</v>
      </c>
      <c r="M3488" s="31" t="str">
        <f t="shared" si="54"/>
        <v>Small</v>
      </c>
    </row>
    <row r="3489" spans="8:13" ht="15.75" customHeight="1">
      <c r="H3489" s="37">
        <v>43360</v>
      </c>
      <c r="I3489" s="6" t="s">
        <v>135</v>
      </c>
      <c r="J3489" s="6" t="s">
        <v>156</v>
      </c>
      <c r="K3489" s="6">
        <v>2</v>
      </c>
      <c r="L3489" s="6">
        <v>29.4</v>
      </c>
      <c r="M3489" s="31" t="str">
        <f t="shared" si="54"/>
        <v>Small</v>
      </c>
    </row>
    <row r="3490" spans="8:13" ht="15.75" customHeight="1">
      <c r="H3490" s="37">
        <v>43170</v>
      </c>
      <c r="I3490" s="6" t="s">
        <v>158</v>
      </c>
      <c r="J3490" s="6" t="s">
        <v>187</v>
      </c>
      <c r="K3490" s="6">
        <v>4</v>
      </c>
      <c r="L3490" s="6">
        <v>45.12</v>
      </c>
      <c r="M3490" s="31" t="str">
        <f t="shared" si="54"/>
        <v>Small</v>
      </c>
    </row>
    <row r="3491" spans="8:13" ht="15.75" customHeight="1">
      <c r="H3491" s="37">
        <v>43452</v>
      </c>
      <c r="I3491" s="6" t="s">
        <v>163</v>
      </c>
      <c r="J3491" s="6" t="s">
        <v>237</v>
      </c>
      <c r="K3491" s="6">
        <v>1</v>
      </c>
      <c r="L3491" s="6">
        <v>18.43</v>
      </c>
      <c r="M3491" s="31" t="str">
        <f t="shared" si="54"/>
        <v>Small</v>
      </c>
    </row>
    <row r="3492" spans="8:13" ht="15.75" customHeight="1">
      <c r="H3492" s="37">
        <v>43416</v>
      </c>
      <c r="I3492" s="6" t="s">
        <v>168</v>
      </c>
      <c r="J3492" s="6" t="s">
        <v>239</v>
      </c>
      <c r="K3492" s="6">
        <v>2</v>
      </c>
      <c r="L3492" s="6">
        <v>21.66</v>
      </c>
      <c r="M3492" s="31" t="str">
        <f t="shared" si="54"/>
        <v>Small</v>
      </c>
    </row>
    <row r="3493" spans="8:13" ht="15.75" customHeight="1">
      <c r="H3493" s="37">
        <v>43289</v>
      </c>
      <c r="I3493" s="6" t="s">
        <v>175</v>
      </c>
      <c r="J3493" s="6" t="s">
        <v>206</v>
      </c>
      <c r="K3493" s="6">
        <v>3</v>
      </c>
      <c r="L3493" s="6">
        <v>36.96</v>
      </c>
      <c r="M3493" s="31" t="str">
        <f t="shared" si="54"/>
        <v>Small</v>
      </c>
    </row>
    <row r="3494" spans="8:13" ht="15.75" customHeight="1">
      <c r="H3494" s="37">
        <v>43415</v>
      </c>
      <c r="I3494" s="6" t="s">
        <v>171</v>
      </c>
      <c r="J3494" s="6" t="s">
        <v>172</v>
      </c>
      <c r="K3494" s="6">
        <v>48</v>
      </c>
      <c r="L3494" s="6">
        <v>313.42</v>
      </c>
      <c r="M3494" s="31" t="str">
        <f t="shared" si="54"/>
        <v>Large</v>
      </c>
    </row>
    <row r="3495" spans="8:13" ht="15.75" customHeight="1">
      <c r="H3495" s="37">
        <v>43327</v>
      </c>
      <c r="I3495" s="6" t="s">
        <v>160</v>
      </c>
      <c r="J3495" s="6" t="s">
        <v>169</v>
      </c>
      <c r="K3495" s="6">
        <v>2</v>
      </c>
      <c r="L3495" s="6">
        <v>36.9</v>
      </c>
      <c r="M3495" s="31" t="str">
        <f t="shared" si="54"/>
        <v>Small</v>
      </c>
    </row>
    <row r="3496" spans="8:13" ht="15.75" customHeight="1">
      <c r="H3496" s="37">
        <v>43428</v>
      </c>
      <c r="I3496" s="6" t="s">
        <v>168</v>
      </c>
      <c r="J3496" s="6" t="s">
        <v>228</v>
      </c>
      <c r="K3496" s="6">
        <v>1</v>
      </c>
      <c r="L3496" s="6">
        <v>17.899999999999999</v>
      </c>
      <c r="M3496" s="31" t="str">
        <f t="shared" si="54"/>
        <v>Small</v>
      </c>
    </row>
    <row r="3497" spans="8:13" ht="15.75" customHeight="1">
      <c r="H3497" s="37">
        <v>43225</v>
      </c>
      <c r="I3497" s="6" t="s">
        <v>223</v>
      </c>
      <c r="J3497" s="6" t="s">
        <v>156</v>
      </c>
      <c r="K3497" s="6">
        <v>60</v>
      </c>
      <c r="L3497" s="6">
        <v>387.19</v>
      </c>
      <c r="M3497" s="31" t="str">
        <f t="shared" si="54"/>
        <v>Large</v>
      </c>
    </row>
    <row r="3498" spans="8:13" ht="15.75" customHeight="1">
      <c r="H3498" s="37">
        <v>43409</v>
      </c>
      <c r="I3498" s="6" t="s">
        <v>160</v>
      </c>
      <c r="J3498" s="6" t="s">
        <v>157</v>
      </c>
      <c r="K3498" s="6">
        <v>3</v>
      </c>
      <c r="L3498" s="6">
        <v>43.8</v>
      </c>
      <c r="M3498" s="31" t="str">
        <f t="shared" si="54"/>
        <v>Small</v>
      </c>
    </row>
    <row r="3499" spans="8:13" ht="15.75" customHeight="1">
      <c r="H3499" s="37">
        <v>43323</v>
      </c>
      <c r="I3499" s="6" t="s">
        <v>160</v>
      </c>
      <c r="J3499" s="6" t="s">
        <v>215</v>
      </c>
      <c r="K3499" s="6">
        <v>1</v>
      </c>
      <c r="L3499" s="6">
        <v>16.03</v>
      </c>
      <c r="M3499" s="31" t="str">
        <f t="shared" si="54"/>
        <v>Small</v>
      </c>
    </row>
    <row r="3500" spans="8:13" ht="15.75" customHeight="1">
      <c r="H3500" s="37">
        <v>43125</v>
      </c>
      <c r="I3500" s="6" t="s">
        <v>158</v>
      </c>
      <c r="J3500" s="6" t="s">
        <v>236</v>
      </c>
      <c r="K3500" s="6">
        <v>3</v>
      </c>
      <c r="L3500" s="6">
        <v>54.6</v>
      </c>
      <c r="M3500" s="31" t="str">
        <f t="shared" si="54"/>
        <v>Small</v>
      </c>
    </row>
    <row r="3501" spans="8:13" ht="15.75" customHeight="1">
      <c r="H3501" s="37">
        <v>43221</v>
      </c>
      <c r="I3501" s="6" t="s">
        <v>135</v>
      </c>
      <c r="J3501" s="6" t="s">
        <v>179</v>
      </c>
      <c r="K3501" s="6">
        <v>3</v>
      </c>
      <c r="L3501" s="6">
        <v>44.61</v>
      </c>
      <c r="M3501" s="31" t="str">
        <f t="shared" si="54"/>
        <v>Small</v>
      </c>
    </row>
    <row r="3502" spans="8:13" ht="15.75" customHeight="1">
      <c r="H3502" s="37">
        <v>43164</v>
      </c>
      <c r="I3502" s="6" t="s">
        <v>135</v>
      </c>
      <c r="J3502" s="6" t="s">
        <v>236</v>
      </c>
      <c r="K3502" s="6">
        <v>2</v>
      </c>
      <c r="L3502" s="6">
        <v>26.54</v>
      </c>
      <c r="M3502" s="31" t="str">
        <f t="shared" si="54"/>
        <v>Small</v>
      </c>
    </row>
    <row r="3503" spans="8:13" ht="15.75" customHeight="1">
      <c r="H3503" s="37">
        <v>43445</v>
      </c>
      <c r="I3503" s="6" t="s">
        <v>158</v>
      </c>
      <c r="J3503" s="6" t="s">
        <v>156</v>
      </c>
      <c r="K3503" s="6">
        <v>3</v>
      </c>
      <c r="L3503" s="6">
        <v>49.53</v>
      </c>
      <c r="M3503" s="31" t="str">
        <f t="shared" si="54"/>
        <v>Small</v>
      </c>
    </row>
    <row r="3504" spans="8:13" ht="15.75" customHeight="1">
      <c r="H3504" s="37">
        <v>43453</v>
      </c>
      <c r="I3504" s="6" t="s">
        <v>127</v>
      </c>
      <c r="J3504" s="6" t="s">
        <v>169</v>
      </c>
      <c r="K3504" s="6">
        <v>4</v>
      </c>
      <c r="L3504" s="6">
        <v>66.28</v>
      </c>
      <c r="M3504" s="31" t="str">
        <f t="shared" si="54"/>
        <v>Small</v>
      </c>
    </row>
    <row r="3505" spans="8:13" ht="15.75" customHeight="1">
      <c r="H3505" s="37">
        <v>43427</v>
      </c>
      <c r="I3505" s="6" t="s">
        <v>168</v>
      </c>
      <c r="J3505" s="6" t="s">
        <v>213</v>
      </c>
      <c r="K3505" s="6">
        <v>2</v>
      </c>
      <c r="L3505" s="6">
        <v>20.38</v>
      </c>
      <c r="M3505" s="31" t="str">
        <f t="shared" si="54"/>
        <v>Small</v>
      </c>
    </row>
    <row r="3506" spans="8:13" ht="15.75" customHeight="1">
      <c r="H3506" s="37">
        <v>43138</v>
      </c>
      <c r="I3506" s="6" t="s">
        <v>163</v>
      </c>
      <c r="J3506" s="6" t="s">
        <v>221</v>
      </c>
      <c r="K3506" s="6">
        <v>2</v>
      </c>
      <c r="L3506" s="6">
        <v>33.54</v>
      </c>
      <c r="M3506" s="31" t="str">
        <f t="shared" si="54"/>
        <v>Small</v>
      </c>
    </row>
    <row r="3507" spans="8:13" ht="15.75" customHeight="1">
      <c r="H3507" s="37">
        <v>43232</v>
      </c>
      <c r="I3507" s="6" t="s">
        <v>163</v>
      </c>
      <c r="J3507" s="6" t="s">
        <v>188</v>
      </c>
      <c r="K3507" s="6">
        <v>1</v>
      </c>
      <c r="L3507" s="6">
        <v>11.19</v>
      </c>
      <c r="M3507" s="31" t="str">
        <f t="shared" si="54"/>
        <v>Small</v>
      </c>
    </row>
    <row r="3508" spans="8:13" ht="15.75" customHeight="1">
      <c r="H3508" s="37">
        <v>43157</v>
      </c>
      <c r="I3508" s="6" t="s">
        <v>135</v>
      </c>
      <c r="J3508" s="6" t="s">
        <v>204</v>
      </c>
      <c r="K3508" s="6">
        <v>2</v>
      </c>
      <c r="L3508" s="6">
        <v>37.479999999999997</v>
      </c>
      <c r="M3508" s="31" t="str">
        <f t="shared" si="54"/>
        <v>Small</v>
      </c>
    </row>
    <row r="3509" spans="8:13" ht="15.75" customHeight="1">
      <c r="H3509" s="37">
        <v>43218</v>
      </c>
      <c r="I3509" s="6" t="s">
        <v>158</v>
      </c>
      <c r="J3509" s="6" t="s">
        <v>221</v>
      </c>
      <c r="K3509" s="6">
        <v>3</v>
      </c>
      <c r="L3509" s="6">
        <v>52.14</v>
      </c>
      <c r="M3509" s="31" t="str">
        <f t="shared" si="54"/>
        <v>Small</v>
      </c>
    </row>
    <row r="3510" spans="8:13" ht="15.75" customHeight="1">
      <c r="H3510" s="37">
        <v>43350</v>
      </c>
      <c r="I3510" s="6" t="s">
        <v>127</v>
      </c>
      <c r="J3510" s="6" t="s">
        <v>173</v>
      </c>
      <c r="K3510" s="6">
        <v>1</v>
      </c>
      <c r="L3510" s="6">
        <v>19.05</v>
      </c>
      <c r="M3510" s="31" t="str">
        <f t="shared" si="54"/>
        <v>Small</v>
      </c>
    </row>
    <row r="3511" spans="8:13" ht="15.75" customHeight="1">
      <c r="H3511" s="37">
        <v>43430</v>
      </c>
      <c r="I3511" s="6" t="s">
        <v>171</v>
      </c>
      <c r="J3511" s="6" t="s">
        <v>156</v>
      </c>
      <c r="K3511" s="6">
        <v>1</v>
      </c>
      <c r="L3511" s="6">
        <v>18.829999999999998</v>
      </c>
      <c r="M3511" s="31" t="str">
        <f t="shared" si="54"/>
        <v>Small</v>
      </c>
    </row>
    <row r="3512" spans="8:13" ht="15.75" customHeight="1">
      <c r="H3512" s="37">
        <v>43160</v>
      </c>
      <c r="I3512" s="6" t="s">
        <v>158</v>
      </c>
      <c r="J3512" s="6" t="s">
        <v>174</v>
      </c>
      <c r="K3512" s="6">
        <v>3</v>
      </c>
      <c r="L3512" s="6">
        <v>49.41</v>
      </c>
      <c r="M3512" s="31" t="str">
        <f t="shared" si="54"/>
        <v>Small</v>
      </c>
    </row>
    <row r="3513" spans="8:13" ht="15.75" customHeight="1">
      <c r="H3513" s="37">
        <v>43197</v>
      </c>
      <c r="I3513" s="6" t="s">
        <v>175</v>
      </c>
      <c r="J3513" s="6" t="s">
        <v>194</v>
      </c>
      <c r="K3513" s="6">
        <v>1</v>
      </c>
      <c r="L3513" s="6">
        <v>12.49</v>
      </c>
      <c r="M3513" s="31" t="str">
        <f t="shared" si="54"/>
        <v>Small</v>
      </c>
    </row>
    <row r="3514" spans="8:13" ht="15.75" customHeight="1">
      <c r="H3514" s="37">
        <v>43155</v>
      </c>
      <c r="I3514" s="6" t="s">
        <v>175</v>
      </c>
      <c r="J3514" s="6" t="s">
        <v>156</v>
      </c>
      <c r="K3514" s="6">
        <v>4</v>
      </c>
      <c r="L3514" s="6">
        <v>48.48</v>
      </c>
      <c r="M3514" s="31" t="str">
        <f t="shared" si="54"/>
        <v>Small</v>
      </c>
    </row>
    <row r="3515" spans="8:13" ht="15.75" customHeight="1">
      <c r="H3515" s="37">
        <v>43420</v>
      </c>
      <c r="I3515" s="6" t="s">
        <v>168</v>
      </c>
      <c r="J3515" s="6" t="s">
        <v>197</v>
      </c>
      <c r="K3515" s="6">
        <v>6</v>
      </c>
      <c r="L3515" s="6">
        <v>96.11</v>
      </c>
      <c r="M3515" s="31" t="str">
        <f t="shared" si="54"/>
        <v>Small</v>
      </c>
    </row>
    <row r="3516" spans="8:13" ht="15.75" customHeight="1">
      <c r="H3516" s="37">
        <v>43412</v>
      </c>
      <c r="I3516" s="6" t="s">
        <v>135</v>
      </c>
      <c r="J3516" s="6" t="s">
        <v>229</v>
      </c>
      <c r="K3516" s="6">
        <v>2</v>
      </c>
      <c r="L3516" s="6">
        <v>36.36</v>
      </c>
      <c r="M3516" s="31" t="str">
        <f t="shared" si="54"/>
        <v>Small</v>
      </c>
    </row>
    <row r="3517" spans="8:13" ht="15.75" customHeight="1">
      <c r="H3517" s="37">
        <v>43419</v>
      </c>
      <c r="I3517" s="6" t="s">
        <v>141</v>
      </c>
      <c r="J3517" s="6" t="s">
        <v>161</v>
      </c>
      <c r="K3517" s="6">
        <v>2</v>
      </c>
      <c r="L3517" s="6">
        <v>28.9</v>
      </c>
      <c r="M3517" s="31" t="str">
        <f t="shared" si="54"/>
        <v>Small</v>
      </c>
    </row>
    <row r="3518" spans="8:13" ht="15.75" customHeight="1">
      <c r="H3518" s="37">
        <v>43212</v>
      </c>
      <c r="I3518" s="6" t="s">
        <v>190</v>
      </c>
      <c r="J3518" s="6" t="s">
        <v>173</v>
      </c>
      <c r="K3518" s="6">
        <v>2</v>
      </c>
      <c r="L3518" s="6">
        <v>30.04</v>
      </c>
      <c r="M3518" s="31" t="str">
        <f t="shared" si="54"/>
        <v>Small</v>
      </c>
    </row>
    <row r="3519" spans="8:13" ht="15.75" customHeight="1">
      <c r="H3519" s="37">
        <v>43254</v>
      </c>
      <c r="I3519" s="6" t="s">
        <v>138</v>
      </c>
      <c r="J3519" s="6" t="s">
        <v>180</v>
      </c>
      <c r="K3519" s="6">
        <v>4</v>
      </c>
      <c r="L3519" s="6">
        <v>63.16</v>
      </c>
      <c r="M3519" s="31" t="str">
        <f t="shared" si="54"/>
        <v>Small</v>
      </c>
    </row>
    <row r="3520" spans="8:13" ht="15.75" customHeight="1">
      <c r="H3520" s="37">
        <v>43453</v>
      </c>
      <c r="I3520" s="6" t="s">
        <v>223</v>
      </c>
      <c r="J3520" s="6" t="s">
        <v>176</v>
      </c>
      <c r="K3520" s="6">
        <v>1</v>
      </c>
      <c r="L3520" s="6">
        <v>19.420000000000002</v>
      </c>
      <c r="M3520" s="31" t="str">
        <f t="shared" si="54"/>
        <v>Small</v>
      </c>
    </row>
    <row r="3521" spans="8:13" ht="15.75" customHeight="1">
      <c r="H3521" s="37">
        <v>43441</v>
      </c>
      <c r="I3521" s="6" t="s">
        <v>141</v>
      </c>
      <c r="J3521" s="6" t="s">
        <v>217</v>
      </c>
      <c r="K3521" s="6">
        <v>3</v>
      </c>
      <c r="L3521" s="6">
        <v>32.61</v>
      </c>
      <c r="M3521" s="31" t="str">
        <f t="shared" si="54"/>
        <v>Small</v>
      </c>
    </row>
    <row r="3522" spans="8:13" ht="15.75" customHeight="1">
      <c r="H3522" s="37">
        <v>43204</v>
      </c>
      <c r="I3522" s="6" t="s">
        <v>127</v>
      </c>
      <c r="J3522" s="6" t="s">
        <v>169</v>
      </c>
      <c r="K3522" s="6">
        <v>2</v>
      </c>
      <c r="L3522" s="6">
        <v>27.02</v>
      </c>
      <c r="M3522" s="31" t="str">
        <f t="shared" si="54"/>
        <v>Small</v>
      </c>
    </row>
    <row r="3523" spans="8:13" ht="15.75" customHeight="1">
      <c r="H3523" s="37">
        <v>43441</v>
      </c>
      <c r="I3523" s="6" t="s">
        <v>200</v>
      </c>
      <c r="J3523" s="6" t="s">
        <v>209</v>
      </c>
      <c r="K3523" s="6">
        <v>1</v>
      </c>
      <c r="L3523" s="6">
        <v>19.73</v>
      </c>
      <c r="M3523" s="31" t="str">
        <f t="shared" si="54"/>
        <v>Small</v>
      </c>
    </row>
    <row r="3524" spans="8:13" ht="15.75" customHeight="1">
      <c r="H3524" s="37">
        <v>43362</v>
      </c>
      <c r="I3524" s="6" t="s">
        <v>163</v>
      </c>
      <c r="J3524" s="6" t="s">
        <v>199</v>
      </c>
      <c r="K3524" s="6">
        <v>3</v>
      </c>
      <c r="L3524" s="6">
        <v>40.14</v>
      </c>
      <c r="M3524" s="31" t="str">
        <f t="shared" si="54"/>
        <v>Small</v>
      </c>
    </row>
    <row r="3525" spans="8:13" ht="15.75" customHeight="1">
      <c r="H3525" s="37">
        <v>43448</v>
      </c>
      <c r="I3525" s="6" t="s">
        <v>171</v>
      </c>
      <c r="J3525" s="6" t="s">
        <v>240</v>
      </c>
      <c r="K3525" s="6">
        <v>1</v>
      </c>
      <c r="L3525" s="6">
        <v>10.48</v>
      </c>
      <c r="M3525" s="31" t="str">
        <f t="shared" si="54"/>
        <v>Small</v>
      </c>
    </row>
    <row r="3526" spans="8:13" ht="15.75" customHeight="1">
      <c r="H3526" s="37">
        <v>43416</v>
      </c>
      <c r="I3526" s="6" t="s">
        <v>190</v>
      </c>
      <c r="J3526" s="6" t="s">
        <v>222</v>
      </c>
      <c r="K3526" s="6">
        <v>2</v>
      </c>
      <c r="L3526" s="6">
        <v>39.42</v>
      </c>
      <c r="M3526" s="31" t="str">
        <f t="shared" si="54"/>
        <v>Small</v>
      </c>
    </row>
    <row r="3527" spans="8:13" ht="15.75" customHeight="1">
      <c r="H3527" s="37">
        <v>43428</v>
      </c>
      <c r="I3527" s="6" t="s">
        <v>198</v>
      </c>
      <c r="J3527" s="6" t="s">
        <v>203</v>
      </c>
      <c r="K3527" s="6">
        <v>2</v>
      </c>
      <c r="L3527" s="6">
        <v>28.46</v>
      </c>
      <c r="M3527" s="31" t="str">
        <f t="shared" si="54"/>
        <v>Small</v>
      </c>
    </row>
    <row r="3528" spans="8:13" ht="15.75" customHeight="1">
      <c r="H3528" s="37">
        <v>43290</v>
      </c>
      <c r="I3528" s="6" t="s">
        <v>190</v>
      </c>
      <c r="J3528" s="6" t="s">
        <v>156</v>
      </c>
      <c r="K3528" s="6">
        <v>2</v>
      </c>
      <c r="L3528" s="6">
        <v>22.06</v>
      </c>
      <c r="M3528" s="31" t="str">
        <f t="shared" ref="M3528:M3591" si="55">IF(L3528&gt;250,"Large","Small")</f>
        <v>Small</v>
      </c>
    </row>
    <row r="3529" spans="8:13" ht="15.75" customHeight="1">
      <c r="H3529" s="37">
        <v>43111</v>
      </c>
      <c r="I3529" s="6" t="s">
        <v>193</v>
      </c>
      <c r="J3529" s="6" t="s">
        <v>217</v>
      </c>
      <c r="K3529" s="6">
        <v>1</v>
      </c>
      <c r="L3529" s="6">
        <v>11.08</v>
      </c>
      <c r="M3529" s="31" t="str">
        <f t="shared" si="55"/>
        <v>Small</v>
      </c>
    </row>
    <row r="3530" spans="8:13" ht="15.75" customHeight="1">
      <c r="H3530" s="37">
        <v>43275</v>
      </c>
      <c r="I3530" s="6" t="s">
        <v>158</v>
      </c>
      <c r="J3530" s="6" t="s">
        <v>217</v>
      </c>
      <c r="K3530" s="6">
        <v>2</v>
      </c>
      <c r="L3530" s="6">
        <v>35.14</v>
      </c>
      <c r="M3530" s="31" t="str">
        <f t="shared" si="55"/>
        <v>Small</v>
      </c>
    </row>
    <row r="3531" spans="8:13" ht="15.75" customHeight="1">
      <c r="H3531" s="37">
        <v>43428</v>
      </c>
      <c r="I3531" s="6" t="s">
        <v>135</v>
      </c>
      <c r="J3531" s="6" t="s">
        <v>184</v>
      </c>
      <c r="K3531" s="6">
        <v>1</v>
      </c>
      <c r="L3531" s="6">
        <v>13.29</v>
      </c>
      <c r="M3531" s="31" t="str">
        <f t="shared" si="55"/>
        <v>Small</v>
      </c>
    </row>
    <row r="3532" spans="8:13" ht="15.75" customHeight="1">
      <c r="H3532" s="37">
        <v>43344</v>
      </c>
      <c r="I3532" s="6" t="s">
        <v>175</v>
      </c>
      <c r="J3532" s="6" t="s">
        <v>180</v>
      </c>
      <c r="K3532" s="6">
        <v>36</v>
      </c>
      <c r="L3532" s="6">
        <v>242.57</v>
      </c>
      <c r="M3532" s="31" t="str">
        <f t="shared" si="55"/>
        <v>Small</v>
      </c>
    </row>
    <row r="3533" spans="8:13" ht="15.75" customHeight="1">
      <c r="H3533" s="37">
        <v>43411</v>
      </c>
      <c r="I3533" s="6" t="s">
        <v>141</v>
      </c>
      <c r="J3533" s="6" t="s">
        <v>199</v>
      </c>
      <c r="K3533" s="6">
        <v>2</v>
      </c>
      <c r="L3533" s="6">
        <v>21.02</v>
      </c>
      <c r="M3533" s="31" t="str">
        <f t="shared" si="55"/>
        <v>Small</v>
      </c>
    </row>
    <row r="3534" spans="8:13" ht="15.75" customHeight="1">
      <c r="H3534" s="37">
        <v>43230</v>
      </c>
      <c r="I3534" s="6" t="s">
        <v>168</v>
      </c>
      <c r="J3534" s="6" t="s">
        <v>157</v>
      </c>
      <c r="K3534" s="6">
        <v>3</v>
      </c>
      <c r="L3534" s="6">
        <v>34.68</v>
      </c>
      <c r="M3534" s="31" t="str">
        <f t="shared" si="55"/>
        <v>Small</v>
      </c>
    </row>
    <row r="3535" spans="8:13" ht="15.75" customHeight="1">
      <c r="H3535" s="37">
        <v>43383</v>
      </c>
      <c r="I3535" s="6" t="s">
        <v>158</v>
      </c>
      <c r="J3535" s="6" t="s">
        <v>217</v>
      </c>
      <c r="K3535" s="6">
        <v>2</v>
      </c>
      <c r="L3535" s="6">
        <v>37.799999999999997</v>
      </c>
      <c r="M3535" s="31" t="str">
        <f t="shared" si="55"/>
        <v>Small</v>
      </c>
    </row>
    <row r="3536" spans="8:13" ht="15.75" customHeight="1">
      <c r="H3536" s="37">
        <v>43340</v>
      </c>
      <c r="I3536" s="6" t="s">
        <v>160</v>
      </c>
      <c r="J3536" s="6" t="s">
        <v>156</v>
      </c>
      <c r="K3536" s="6">
        <v>52</v>
      </c>
      <c r="L3536" s="6">
        <v>382.89</v>
      </c>
      <c r="M3536" s="31" t="str">
        <f t="shared" si="55"/>
        <v>Large</v>
      </c>
    </row>
    <row r="3537" spans="8:13" ht="15.75" customHeight="1">
      <c r="H3537" s="37">
        <v>43178</v>
      </c>
      <c r="I3537" s="6" t="s">
        <v>223</v>
      </c>
      <c r="J3537" s="6" t="s">
        <v>217</v>
      </c>
      <c r="K3537" s="6">
        <v>2</v>
      </c>
      <c r="L3537" s="6">
        <v>26.86</v>
      </c>
      <c r="M3537" s="31" t="str">
        <f t="shared" si="55"/>
        <v>Small</v>
      </c>
    </row>
    <row r="3538" spans="8:13" ht="15.75" customHeight="1">
      <c r="H3538" s="37">
        <v>43382</v>
      </c>
      <c r="I3538" s="6" t="s">
        <v>201</v>
      </c>
      <c r="J3538" s="6" t="s">
        <v>211</v>
      </c>
      <c r="K3538" s="6">
        <v>3</v>
      </c>
      <c r="L3538" s="6">
        <v>33</v>
      </c>
      <c r="M3538" s="31" t="str">
        <f t="shared" si="55"/>
        <v>Small</v>
      </c>
    </row>
    <row r="3539" spans="8:13" ht="15.75" customHeight="1">
      <c r="H3539" s="37">
        <v>43310</v>
      </c>
      <c r="I3539" s="6" t="s">
        <v>163</v>
      </c>
      <c r="J3539" s="6" t="s">
        <v>217</v>
      </c>
      <c r="K3539" s="6">
        <v>2</v>
      </c>
      <c r="L3539" s="6">
        <v>39.06</v>
      </c>
      <c r="M3539" s="31" t="str">
        <f t="shared" si="55"/>
        <v>Small</v>
      </c>
    </row>
    <row r="3540" spans="8:13" ht="15.75" customHeight="1">
      <c r="H3540" s="37">
        <v>43249</v>
      </c>
      <c r="I3540" s="6" t="s">
        <v>160</v>
      </c>
      <c r="J3540" s="6" t="s">
        <v>179</v>
      </c>
      <c r="K3540" s="6">
        <v>3</v>
      </c>
      <c r="L3540" s="6">
        <v>37.44</v>
      </c>
      <c r="M3540" s="31" t="str">
        <f t="shared" si="55"/>
        <v>Small</v>
      </c>
    </row>
    <row r="3541" spans="8:13" ht="15.75" customHeight="1">
      <c r="H3541" s="37">
        <v>43435</v>
      </c>
      <c r="I3541" s="6" t="s">
        <v>201</v>
      </c>
      <c r="J3541" s="6" t="s">
        <v>156</v>
      </c>
      <c r="K3541" s="6">
        <v>70</v>
      </c>
      <c r="L3541" s="6">
        <v>728.78</v>
      </c>
      <c r="M3541" s="31" t="str">
        <f t="shared" si="55"/>
        <v>Large</v>
      </c>
    </row>
    <row r="3542" spans="8:13" ht="15.75" customHeight="1">
      <c r="H3542" s="37">
        <v>43193</v>
      </c>
      <c r="I3542" s="6" t="s">
        <v>198</v>
      </c>
      <c r="J3542" s="6" t="s">
        <v>156</v>
      </c>
      <c r="K3542" s="6">
        <v>4</v>
      </c>
      <c r="L3542" s="6">
        <v>68.08</v>
      </c>
      <c r="M3542" s="31" t="str">
        <f t="shared" si="55"/>
        <v>Small</v>
      </c>
    </row>
    <row r="3543" spans="8:13" ht="15.75" customHeight="1">
      <c r="H3543" s="37">
        <v>43438</v>
      </c>
      <c r="I3543" s="6" t="s">
        <v>175</v>
      </c>
      <c r="J3543" s="6" t="s">
        <v>156</v>
      </c>
      <c r="K3543" s="6">
        <v>2</v>
      </c>
      <c r="L3543" s="6">
        <v>21.88</v>
      </c>
      <c r="M3543" s="31" t="str">
        <f t="shared" si="55"/>
        <v>Small</v>
      </c>
    </row>
    <row r="3544" spans="8:13" ht="15.75" customHeight="1">
      <c r="H3544" s="37">
        <v>43279</v>
      </c>
      <c r="I3544" s="6" t="s">
        <v>163</v>
      </c>
      <c r="J3544" s="6" t="s">
        <v>212</v>
      </c>
      <c r="K3544" s="6">
        <v>1</v>
      </c>
      <c r="L3544" s="6">
        <v>12.02</v>
      </c>
      <c r="M3544" s="31" t="str">
        <f t="shared" si="55"/>
        <v>Small</v>
      </c>
    </row>
    <row r="3545" spans="8:13" ht="15.75" customHeight="1">
      <c r="H3545" s="37">
        <v>43375</v>
      </c>
      <c r="I3545" s="6" t="s">
        <v>158</v>
      </c>
      <c r="J3545" s="6" t="s">
        <v>196</v>
      </c>
      <c r="K3545" s="6">
        <v>2</v>
      </c>
      <c r="L3545" s="6">
        <v>32.58</v>
      </c>
      <c r="M3545" s="31" t="str">
        <f t="shared" si="55"/>
        <v>Small</v>
      </c>
    </row>
    <row r="3546" spans="8:13" ht="15.75" customHeight="1">
      <c r="H3546" s="37">
        <v>43344</v>
      </c>
      <c r="I3546" s="6" t="s">
        <v>198</v>
      </c>
      <c r="J3546" s="6" t="s">
        <v>170</v>
      </c>
      <c r="K3546" s="6">
        <v>2</v>
      </c>
      <c r="L3546" s="6">
        <v>24.82</v>
      </c>
      <c r="M3546" s="31" t="str">
        <f t="shared" si="55"/>
        <v>Small</v>
      </c>
    </row>
    <row r="3547" spans="8:13" ht="15.75" customHeight="1">
      <c r="H3547" s="37">
        <v>43315</v>
      </c>
      <c r="I3547" s="6" t="s">
        <v>141</v>
      </c>
      <c r="J3547" s="6" t="s">
        <v>237</v>
      </c>
      <c r="K3547" s="6">
        <v>1</v>
      </c>
      <c r="L3547" s="6">
        <v>12.25</v>
      </c>
      <c r="M3547" s="31" t="str">
        <f t="shared" si="55"/>
        <v>Small</v>
      </c>
    </row>
    <row r="3548" spans="8:13" ht="15.75" customHeight="1">
      <c r="H3548" s="37">
        <v>43363</v>
      </c>
      <c r="I3548" s="6" t="s">
        <v>190</v>
      </c>
      <c r="J3548" s="6" t="s">
        <v>156</v>
      </c>
      <c r="K3548" s="6">
        <v>2</v>
      </c>
      <c r="L3548" s="6">
        <v>32.18</v>
      </c>
      <c r="M3548" s="31" t="str">
        <f t="shared" si="55"/>
        <v>Small</v>
      </c>
    </row>
    <row r="3549" spans="8:13" ht="15.75" customHeight="1">
      <c r="H3549" s="37">
        <v>43191</v>
      </c>
      <c r="I3549" s="6" t="s">
        <v>163</v>
      </c>
      <c r="J3549" s="6" t="s">
        <v>166</v>
      </c>
      <c r="K3549" s="6">
        <v>58</v>
      </c>
      <c r="L3549" s="6">
        <v>359.97</v>
      </c>
      <c r="M3549" s="31" t="str">
        <f t="shared" si="55"/>
        <v>Large</v>
      </c>
    </row>
    <row r="3550" spans="8:13" ht="15.75" customHeight="1">
      <c r="H3550" s="37">
        <v>43457</v>
      </c>
      <c r="I3550" s="6" t="s">
        <v>198</v>
      </c>
      <c r="J3550" s="6" t="s">
        <v>235</v>
      </c>
      <c r="K3550" s="6">
        <v>3</v>
      </c>
      <c r="L3550" s="6">
        <v>42.51</v>
      </c>
      <c r="M3550" s="31" t="str">
        <f t="shared" si="55"/>
        <v>Small</v>
      </c>
    </row>
    <row r="3551" spans="8:13" ht="15.75" customHeight="1">
      <c r="H3551" s="37">
        <v>43277</v>
      </c>
      <c r="I3551" s="6" t="s">
        <v>158</v>
      </c>
      <c r="J3551" s="6" t="s">
        <v>156</v>
      </c>
      <c r="K3551" s="6">
        <v>1</v>
      </c>
      <c r="L3551" s="6">
        <v>14.07</v>
      </c>
      <c r="M3551" s="31" t="str">
        <f t="shared" si="55"/>
        <v>Small</v>
      </c>
    </row>
    <row r="3552" spans="8:13" ht="15.75" customHeight="1">
      <c r="H3552" s="37">
        <v>43339</v>
      </c>
      <c r="I3552" s="6" t="s">
        <v>141</v>
      </c>
      <c r="J3552" s="6" t="s">
        <v>187</v>
      </c>
      <c r="K3552" s="6">
        <v>1</v>
      </c>
      <c r="L3552" s="6">
        <v>16.95</v>
      </c>
      <c r="M3552" s="31" t="str">
        <f t="shared" si="55"/>
        <v>Small</v>
      </c>
    </row>
    <row r="3553" spans="8:13" ht="15.75" customHeight="1">
      <c r="H3553" s="37">
        <v>43430</v>
      </c>
      <c r="I3553" s="6" t="s">
        <v>160</v>
      </c>
      <c r="J3553" s="6" t="s">
        <v>178</v>
      </c>
      <c r="K3553" s="6">
        <v>1</v>
      </c>
      <c r="L3553" s="6">
        <v>14.82</v>
      </c>
      <c r="M3553" s="31" t="str">
        <f t="shared" si="55"/>
        <v>Small</v>
      </c>
    </row>
    <row r="3554" spans="8:13" ht="15.75" customHeight="1">
      <c r="H3554" s="37">
        <v>43281</v>
      </c>
      <c r="I3554" s="6" t="s">
        <v>155</v>
      </c>
      <c r="J3554" s="6" t="s">
        <v>172</v>
      </c>
      <c r="K3554" s="6">
        <v>2</v>
      </c>
      <c r="L3554" s="6">
        <v>36.119999999999997</v>
      </c>
      <c r="M3554" s="31" t="str">
        <f t="shared" si="55"/>
        <v>Small</v>
      </c>
    </row>
    <row r="3555" spans="8:13" ht="15.75" customHeight="1">
      <c r="H3555" s="37">
        <v>43407</v>
      </c>
      <c r="I3555" s="6" t="s">
        <v>177</v>
      </c>
      <c r="J3555" s="6" t="s">
        <v>174</v>
      </c>
      <c r="K3555" s="6">
        <v>2</v>
      </c>
      <c r="L3555" s="6">
        <v>22.68</v>
      </c>
      <c r="M3555" s="31" t="str">
        <f t="shared" si="55"/>
        <v>Small</v>
      </c>
    </row>
    <row r="3556" spans="8:13" ht="15.75" customHeight="1">
      <c r="H3556" s="37">
        <v>43330</v>
      </c>
      <c r="I3556" s="6" t="s">
        <v>168</v>
      </c>
      <c r="J3556" s="6" t="s">
        <v>184</v>
      </c>
      <c r="K3556" s="6">
        <v>3</v>
      </c>
      <c r="L3556" s="6">
        <v>44.49</v>
      </c>
      <c r="M3556" s="31" t="str">
        <f t="shared" si="55"/>
        <v>Small</v>
      </c>
    </row>
    <row r="3557" spans="8:13" ht="15.75" customHeight="1">
      <c r="H3557" s="37">
        <v>43453</v>
      </c>
      <c r="I3557" s="6" t="s">
        <v>165</v>
      </c>
      <c r="J3557" s="6" t="s">
        <v>180</v>
      </c>
      <c r="K3557" s="6">
        <v>2</v>
      </c>
      <c r="L3557" s="6">
        <v>30.84</v>
      </c>
      <c r="M3557" s="31" t="str">
        <f t="shared" si="55"/>
        <v>Small</v>
      </c>
    </row>
    <row r="3558" spans="8:13" ht="15.75" customHeight="1">
      <c r="H3558" s="37">
        <v>43410</v>
      </c>
      <c r="I3558" s="6" t="s">
        <v>158</v>
      </c>
      <c r="J3558" s="6" t="s">
        <v>156</v>
      </c>
      <c r="K3558" s="6">
        <v>1</v>
      </c>
      <c r="L3558" s="6">
        <v>16.72</v>
      </c>
      <c r="M3558" s="31" t="str">
        <f t="shared" si="55"/>
        <v>Small</v>
      </c>
    </row>
    <row r="3559" spans="8:13" ht="15.75" customHeight="1">
      <c r="H3559" s="37">
        <v>43440</v>
      </c>
      <c r="I3559" s="6" t="s">
        <v>163</v>
      </c>
      <c r="J3559" s="6" t="s">
        <v>195</v>
      </c>
      <c r="K3559" s="6">
        <v>2</v>
      </c>
      <c r="L3559" s="6">
        <v>28.66</v>
      </c>
      <c r="M3559" s="31" t="str">
        <f t="shared" si="55"/>
        <v>Small</v>
      </c>
    </row>
    <row r="3560" spans="8:13" ht="15.75" customHeight="1">
      <c r="H3560" s="37">
        <v>43439</v>
      </c>
      <c r="I3560" s="6" t="s">
        <v>141</v>
      </c>
      <c r="J3560" s="6" t="s">
        <v>157</v>
      </c>
      <c r="K3560" s="6">
        <v>2</v>
      </c>
      <c r="L3560" s="6">
        <v>23.54</v>
      </c>
      <c r="M3560" s="31" t="str">
        <f t="shared" si="55"/>
        <v>Small</v>
      </c>
    </row>
    <row r="3561" spans="8:13" ht="15.75" customHeight="1">
      <c r="H3561" s="37">
        <v>43344</v>
      </c>
      <c r="I3561" s="6" t="s">
        <v>200</v>
      </c>
      <c r="J3561" s="6" t="s">
        <v>219</v>
      </c>
      <c r="K3561" s="6">
        <v>2</v>
      </c>
      <c r="L3561" s="6">
        <v>24.84</v>
      </c>
      <c r="M3561" s="31" t="str">
        <f t="shared" si="55"/>
        <v>Small</v>
      </c>
    </row>
    <row r="3562" spans="8:13" ht="15.75" customHeight="1">
      <c r="H3562" s="37">
        <v>43349</v>
      </c>
      <c r="I3562" s="6" t="s">
        <v>163</v>
      </c>
      <c r="J3562" s="6" t="s">
        <v>212</v>
      </c>
      <c r="K3562" s="6">
        <v>3</v>
      </c>
      <c r="L3562" s="6">
        <v>59.61</v>
      </c>
      <c r="M3562" s="31" t="str">
        <f t="shared" si="55"/>
        <v>Small</v>
      </c>
    </row>
    <row r="3563" spans="8:13" ht="15.75" customHeight="1">
      <c r="H3563" s="37">
        <v>43188</v>
      </c>
      <c r="I3563" s="6" t="s">
        <v>190</v>
      </c>
      <c r="J3563" s="6" t="s">
        <v>232</v>
      </c>
      <c r="K3563" s="6">
        <v>2</v>
      </c>
      <c r="L3563" s="6">
        <v>23.1</v>
      </c>
      <c r="M3563" s="31" t="str">
        <f t="shared" si="55"/>
        <v>Small</v>
      </c>
    </row>
    <row r="3564" spans="8:13" ht="15.75" customHeight="1">
      <c r="H3564" s="37">
        <v>43423</v>
      </c>
      <c r="I3564" s="6" t="s">
        <v>158</v>
      </c>
      <c r="J3564" s="6" t="s">
        <v>209</v>
      </c>
      <c r="K3564" s="6">
        <v>2</v>
      </c>
      <c r="L3564" s="6">
        <v>33.72</v>
      </c>
      <c r="M3564" s="31" t="str">
        <f t="shared" si="55"/>
        <v>Small</v>
      </c>
    </row>
    <row r="3565" spans="8:13" ht="15.75" customHeight="1">
      <c r="H3565" s="37">
        <v>43277</v>
      </c>
      <c r="I3565" s="6" t="s">
        <v>168</v>
      </c>
      <c r="J3565" s="6" t="s">
        <v>232</v>
      </c>
      <c r="K3565" s="6">
        <v>2</v>
      </c>
      <c r="L3565" s="6">
        <v>20.54</v>
      </c>
      <c r="M3565" s="31" t="str">
        <f t="shared" si="55"/>
        <v>Small</v>
      </c>
    </row>
    <row r="3566" spans="8:13" ht="15.75" customHeight="1">
      <c r="H3566" s="37">
        <v>43370</v>
      </c>
      <c r="I3566" s="6" t="s">
        <v>200</v>
      </c>
      <c r="J3566" s="6" t="s">
        <v>184</v>
      </c>
      <c r="K3566" s="6">
        <v>3</v>
      </c>
      <c r="L3566" s="6">
        <v>47.46</v>
      </c>
      <c r="M3566" s="31" t="str">
        <f t="shared" si="55"/>
        <v>Small</v>
      </c>
    </row>
    <row r="3567" spans="8:13" ht="15.75" customHeight="1">
      <c r="H3567" s="37">
        <v>43105</v>
      </c>
      <c r="I3567" s="6" t="s">
        <v>160</v>
      </c>
      <c r="J3567" s="6" t="s">
        <v>156</v>
      </c>
      <c r="K3567" s="6">
        <v>46</v>
      </c>
      <c r="L3567" s="6">
        <v>393.58</v>
      </c>
      <c r="M3567" s="31" t="str">
        <f t="shared" si="55"/>
        <v>Large</v>
      </c>
    </row>
    <row r="3568" spans="8:13" ht="15.75" customHeight="1">
      <c r="H3568" s="37">
        <v>43465</v>
      </c>
      <c r="I3568" s="6" t="s">
        <v>175</v>
      </c>
      <c r="J3568" s="6" t="s">
        <v>236</v>
      </c>
      <c r="K3568" s="6">
        <v>4</v>
      </c>
      <c r="L3568" s="6">
        <v>41.2</v>
      </c>
      <c r="M3568" s="31" t="str">
        <f t="shared" si="55"/>
        <v>Small</v>
      </c>
    </row>
    <row r="3569" spans="8:13" ht="15.75" customHeight="1">
      <c r="H3569" s="37">
        <v>43363</v>
      </c>
      <c r="I3569" s="6" t="s">
        <v>175</v>
      </c>
      <c r="J3569" s="6" t="s">
        <v>185</v>
      </c>
      <c r="K3569" s="6">
        <v>3</v>
      </c>
      <c r="L3569" s="6">
        <v>48.42</v>
      </c>
      <c r="M3569" s="31" t="str">
        <f t="shared" si="55"/>
        <v>Small</v>
      </c>
    </row>
    <row r="3570" spans="8:13" ht="15.75" customHeight="1">
      <c r="H3570" s="37">
        <v>43115</v>
      </c>
      <c r="I3570" s="6" t="s">
        <v>141</v>
      </c>
      <c r="J3570" s="6" t="s">
        <v>229</v>
      </c>
      <c r="K3570" s="6">
        <v>2</v>
      </c>
      <c r="L3570" s="6">
        <v>20.14</v>
      </c>
      <c r="M3570" s="31" t="str">
        <f t="shared" si="55"/>
        <v>Small</v>
      </c>
    </row>
    <row r="3571" spans="8:13" ht="15.75" customHeight="1">
      <c r="H3571" s="37">
        <v>43417</v>
      </c>
      <c r="I3571" s="6" t="s">
        <v>158</v>
      </c>
      <c r="J3571" s="6" t="s">
        <v>188</v>
      </c>
      <c r="K3571" s="6">
        <v>3</v>
      </c>
      <c r="L3571" s="6">
        <v>45.33</v>
      </c>
      <c r="M3571" s="31" t="str">
        <f t="shared" si="55"/>
        <v>Small</v>
      </c>
    </row>
    <row r="3572" spans="8:13" ht="15.75" customHeight="1">
      <c r="H3572" s="37">
        <v>43422</v>
      </c>
      <c r="I3572" s="6" t="s">
        <v>190</v>
      </c>
      <c r="J3572" s="6" t="s">
        <v>236</v>
      </c>
      <c r="K3572" s="6">
        <v>2</v>
      </c>
      <c r="L3572" s="6">
        <v>35.380000000000003</v>
      </c>
      <c r="M3572" s="31" t="str">
        <f t="shared" si="55"/>
        <v>Small</v>
      </c>
    </row>
    <row r="3573" spans="8:13" ht="15.75" customHeight="1">
      <c r="H3573" s="37">
        <v>43446</v>
      </c>
      <c r="I3573" s="6" t="s">
        <v>193</v>
      </c>
      <c r="J3573" s="6" t="s">
        <v>187</v>
      </c>
      <c r="K3573" s="6">
        <v>4</v>
      </c>
      <c r="L3573" s="6">
        <v>50.12</v>
      </c>
      <c r="M3573" s="31" t="str">
        <f t="shared" si="55"/>
        <v>Small</v>
      </c>
    </row>
    <row r="3574" spans="8:13" ht="15.75" customHeight="1">
      <c r="H3574" s="37">
        <v>43320</v>
      </c>
      <c r="I3574" s="6" t="s">
        <v>223</v>
      </c>
      <c r="J3574" s="6" t="s">
        <v>185</v>
      </c>
      <c r="K3574" s="6">
        <v>2</v>
      </c>
      <c r="L3574" s="6">
        <v>37.9</v>
      </c>
      <c r="M3574" s="31" t="str">
        <f t="shared" si="55"/>
        <v>Small</v>
      </c>
    </row>
    <row r="3575" spans="8:13" ht="15.75" customHeight="1">
      <c r="H3575" s="37">
        <v>43253</v>
      </c>
      <c r="I3575" s="6" t="s">
        <v>141</v>
      </c>
      <c r="J3575" s="6" t="s">
        <v>187</v>
      </c>
      <c r="K3575" s="6">
        <v>2</v>
      </c>
      <c r="L3575" s="6">
        <v>39.4</v>
      </c>
      <c r="M3575" s="31" t="str">
        <f t="shared" si="55"/>
        <v>Small</v>
      </c>
    </row>
    <row r="3576" spans="8:13" ht="15.75" customHeight="1">
      <c r="H3576" s="37">
        <v>43448</v>
      </c>
      <c r="I3576" s="6" t="s">
        <v>168</v>
      </c>
      <c r="J3576" s="6" t="s">
        <v>156</v>
      </c>
      <c r="K3576" s="6">
        <v>1</v>
      </c>
      <c r="L3576" s="6">
        <v>16.34</v>
      </c>
      <c r="M3576" s="31" t="str">
        <f t="shared" si="55"/>
        <v>Small</v>
      </c>
    </row>
    <row r="3577" spans="8:13" ht="15.75" customHeight="1">
      <c r="H3577" s="37">
        <v>43354</v>
      </c>
      <c r="I3577" s="6" t="s">
        <v>160</v>
      </c>
      <c r="J3577" s="6" t="s">
        <v>240</v>
      </c>
      <c r="K3577" s="6">
        <v>2</v>
      </c>
      <c r="L3577" s="6">
        <v>29.42</v>
      </c>
      <c r="M3577" s="31" t="str">
        <f t="shared" si="55"/>
        <v>Small</v>
      </c>
    </row>
    <row r="3578" spans="8:13" ht="15.75" customHeight="1">
      <c r="H3578" s="37">
        <v>43421</v>
      </c>
      <c r="I3578" s="6" t="s">
        <v>158</v>
      </c>
      <c r="J3578" s="6" t="s">
        <v>194</v>
      </c>
      <c r="K3578" s="6">
        <v>1</v>
      </c>
      <c r="L3578" s="6">
        <v>11.14</v>
      </c>
      <c r="M3578" s="31" t="str">
        <f t="shared" si="55"/>
        <v>Small</v>
      </c>
    </row>
    <row r="3579" spans="8:13" ht="15.75" customHeight="1">
      <c r="H3579" s="37">
        <v>43446</v>
      </c>
      <c r="I3579" s="6" t="s">
        <v>158</v>
      </c>
      <c r="J3579" s="6" t="s">
        <v>156</v>
      </c>
      <c r="K3579" s="6">
        <v>2</v>
      </c>
      <c r="L3579" s="6">
        <v>38.020000000000003</v>
      </c>
      <c r="M3579" s="31" t="str">
        <f t="shared" si="55"/>
        <v>Small</v>
      </c>
    </row>
    <row r="3580" spans="8:13" ht="15.75" customHeight="1">
      <c r="H3580" s="37">
        <v>43405</v>
      </c>
      <c r="I3580" s="6" t="s">
        <v>158</v>
      </c>
      <c r="J3580" s="6" t="s">
        <v>235</v>
      </c>
      <c r="K3580" s="6">
        <v>3</v>
      </c>
      <c r="L3580" s="6">
        <v>39.57</v>
      </c>
      <c r="M3580" s="31" t="str">
        <f t="shared" si="55"/>
        <v>Small</v>
      </c>
    </row>
    <row r="3581" spans="8:13" ht="15.75" customHeight="1">
      <c r="H3581" s="37">
        <v>43241</v>
      </c>
      <c r="I3581" s="6" t="s">
        <v>141</v>
      </c>
      <c r="J3581" s="6" t="s">
        <v>156</v>
      </c>
      <c r="K3581" s="6">
        <v>1</v>
      </c>
      <c r="L3581" s="6">
        <v>16.72</v>
      </c>
      <c r="M3581" s="31" t="str">
        <f t="shared" si="55"/>
        <v>Small</v>
      </c>
    </row>
    <row r="3582" spans="8:13" ht="15.75" customHeight="1">
      <c r="H3582" s="37">
        <v>43357</v>
      </c>
      <c r="I3582" s="6" t="s">
        <v>155</v>
      </c>
      <c r="J3582" s="6" t="s">
        <v>157</v>
      </c>
      <c r="K3582" s="6">
        <v>1</v>
      </c>
      <c r="L3582" s="6">
        <v>17.489999999999998</v>
      </c>
      <c r="M3582" s="31" t="str">
        <f t="shared" si="55"/>
        <v>Small</v>
      </c>
    </row>
    <row r="3583" spans="8:13" ht="15.75" customHeight="1">
      <c r="H3583" s="37">
        <v>43252</v>
      </c>
      <c r="I3583" s="6" t="s">
        <v>158</v>
      </c>
      <c r="J3583" s="6" t="s">
        <v>156</v>
      </c>
      <c r="K3583" s="6">
        <v>2</v>
      </c>
      <c r="L3583" s="6">
        <v>36.479999999999997</v>
      </c>
      <c r="M3583" s="31" t="str">
        <f t="shared" si="55"/>
        <v>Small</v>
      </c>
    </row>
    <row r="3584" spans="8:13" ht="15.75" customHeight="1">
      <c r="H3584" s="37">
        <v>43215</v>
      </c>
      <c r="I3584" s="6" t="s">
        <v>198</v>
      </c>
      <c r="J3584" s="6" t="s">
        <v>164</v>
      </c>
      <c r="K3584" s="6">
        <v>1</v>
      </c>
      <c r="L3584" s="6">
        <v>18.47</v>
      </c>
      <c r="M3584" s="31" t="str">
        <f t="shared" si="55"/>
        <v>Small</v>
      </c>
    </row>
    <row r="3585" spans="8:13" ht="15.75" customHeight="1">
      <c r="H3585" s="37">
        <v>43427</v>
      </c>
      <c r="I3585" s="6" t="s">
        <v>141</v>
      </c>
      <c r="J3585" s="6" t="s">
        <v>164</v>
      </c>
      <c r="K3585" s="6">
        <v>5</v>
      </c>
      <c r="L3585" s="6">
        <v>53.66</v>
      </c>
      <c r="M3585" s="31" t="str">
        <f t="shared" si="55"/>
        <v>Small</v>
      </c>
    </row>
    <row r="3586" spans="8:13" ht="15.75" customHeight="1">
      <c r="H3586" s="37">
        <v>43342</v>
      </c>
      <c r="I3586" s="6" t="s">
        <v>163</v>
      </c>
      <c r="J3586" s="6" t="s">
        <v>180</v>
      </c>
      <c r="K3586" s="6">
        <v>1</v>
      </c>
      <c r="L3586" s="6">
        <v>12.97</v>
      </c>
      <c r="M3586" s="31" t="str">
        <f t="shared" si="55"/>
        <v>Small</v>
      </c>
    </row>
    <row r="3587" spans="8:13" ht="15.75" customHeight="1">
      <c r="H3587" s="37">
        <v>43316</v>
      </c>
      <c r="I3587" s="6" t="s">
        <v>177</v>
      </c>
      <c r="J3587" s="6" t="s">
        <v>170</v>
      </c>
      <c r="K3587" s="6">
        <v>1</v>
      </c>
      <c r="L3587" s="6">
        <v>12.76</v>
      </c>
      <c r="M3587" s="31" t="str">
        <f t="shared" si="55"/>
        <v>Small</v>
      </c>
    </row>
    <row r="3588" spans="8:13" ht="15.75" customHeight="1">
      <c r="H3588" s="37">
        <v>43108</v>
      </c>
      <c r="I3588" s="6" t="s">
        <v>175</v>
      </c>
      <c r="J3588" s="6" t="s">
        <v>156</v>
      </c>
      <c r="K3588" s="6">
        <v>3</v>
      </c>
      <c r="L3588" s="6">
        <v>39.33</v>
      </c>
      <c r="M3588" s="31" t="str">
        <f t="shared" si="55"/>
        <v>Small</v>
      </c>
    </row>
    <row r="3589" spans="8:13" ht="15.75" customHeight="1">
      <c r="H3589" s="37">
        <v>43193</v>
      </c>
      <c r="I3589" s="6" t="s">
        <v>218</v>
      </c>
      <c r="J3589" s="6" t="s">
        <v>185</v>
      </c>
      <c r="K3589" s="6">
        <v>1</v>
      </c>
      <c r="L3589" s="6">
        <v>11.26</v>
      </c>
      <c r="M3589" s="31" t="str">
        <f t="shared" si="55"/>
        <v>Small</v>
      </c>
    </row>
    <row r="3590" spans="8:13" ht="15.75" customHeight="1">
      <c r="H3590" s="37">
        <v>43157</v>
      </c>
      <c r="I3590" s="6" t="s">
        <v>160</v>
      </c>
      <c r="J3590" s="6" t="s">
        <v>156</v>
      </c>
      <c r="K3590" s="6">
        <v>24</v>
      </c>
      <c r="L3590" s="6">
        <v>291.19</v>
      </c>
      <c r="M3590" s="31" t="str">
        <f t="shared" si="55"/>
        <v>Large</v>
      </c>
    </row>
    <row r="3591" spans="8:13" ht="15.75" customHeight="1">
      <c r="H3591" s="37">
        <v>43333</v>
      </c>
      <c r="I3591" s="6" t="s">
        <v>160</v>
      </c>
      <c r="J3591" s="6" t="s">
        <v>156</v>
      </c>
      <c r="K3591" s="6">
        <v>3</v>
      </c>
      <c r="L3591" s="6">
        <v>41.97</v>
      </c>
      <c r="M3591" s="31" t="str">
        <f t="shared" si="55"/>
        <v>Small</v>
      </c>
    </row>
    <row r="3592" spans="8:13" ht="15.75" customHeight="1">
      <c r="H3592" s="37">
        <v>43420</v>
      </c>
      <c r="I3592" s="6" t="s">
        <v>158</v>
      </c>
      <c r="J3592" s="6" t="s">
        <v>197</v>
      </c>
      <c r="K3592" s="6">
        <v>1</v>
      </c>
      <c r="L3592" s="6">
        <v>15.82</v>
      </c>
      <c r="M3592" s="31" t="str">
        <f t="shared" ref="M3592:M3655" si="56">IF(L3592&gt;250,"Large","Small")</f>
        <v>Small</v>
      </c>
    </row>
    <row r="3593" spans="8:13" ht="15.75" customHeight="1">
      <c r="H3593" s="37">
        <v>43110</v>
      </c>
      <c r="I3593" s="6" t="s">
        <v>168</v>
      </c>
      <c r="J3593" s="6" t="s">
        <v>181</v>
      </c>
      <c r="K3593" s="6">
        <v>1</v>
      </c>
      <c r="L3593" s="6">
        <v>13.78</v>
      </c>
      <c r="M3593" s="31" t="str">
        <f t="shared" si="56"/>
        <v>Small</v>
      </c>
    </row>
    <row r="3594" spans="8:13" ht="15.75" customHeight="1">
      <c r="H3594" s="37">
        <v>43236</v>
      </c>
      <c r="I3594" s="6" t="s">
        <v>163</v>
      </c>
      <c r="J3594" s="6" t="s">
        <v>205</v>
      </c>
      <c r="K3594" s="6">
        <v>4</v>
      </c>
      <c r="L3594" s="6">
        <v>46.68</v>
      </c>
      <c r="M3594" s="31" t="str">
        <f t="shared" si="56"/>
        <v>Small</v>
      </c>
    </row>
    <row r="3595" spans="8:13" ht="15.75" customHeight="1">
      <c r="H3595" s="37">
        <v>43373</v>
      </c>
      <c r="I3595" s="6" t="s">
        <v>171</v>
      </c>
      <c r="J3595" s="6" t="s">
        <v>157</v>
      </c>
      <c r="K3595" s="6">
        <v>38</v>
      </c>
      <c r="L3595" s="6">
        <v>250</v>
      </c>
      <c r="M3595" s="31" t="str">
        <f t="shared" si="56"/>
        <v>Small</v>
      </c>
    </row>
    <row r="3596" spans="8:13" ht="15.75" customHeight="1">
      <c r="H3596" s="37">
        <v>43463</v>
      </c>
      <c r="I3596" s="6" t="s">
        <v>201</v>
      </c>
      <c r="J3596" s="6" t="s">
        <v>206</v>
      </c>
      <c r="K3596" s="6">
        <v>1</v>
      </c>
      <c r="L3596" s="6">
        <v>11.39</v>
      </c>
      <c r="M3596" s="31" t="str">
        <f t="shared" si="56"/>
        <v>Small</v>
      </c>
    </row>
    <row r="3597" spans="8:13" ht="15.75" customHeight="1">
      <c r="H3597" s="37">
        <v>43453</v>
      </c>
      <c r="I3597" s="6" t="s">
        <v>158</v>
      </c>
      <c r="J3597" s="6" t="s">
        <v>233</v>
      </c>
      <c r="K3597" s="6">
        <v>3</v>
      </c>
      <c r="L3597" s="6">
        <v>42.3</v>
      </c>
      <c r="M3597" s="31" t="str">
        <f t="shared" si="56"/>
        <v>Small</v>
      </c>
    </row>
    <row r="3598" spans="8:13" ht="15.75" customHeight="1">
      <c r="H3598" s="37">
        <v>43435</v>
      </c>
      <c r="I3598" s="6" t="s">
        <v>163</v>
      </c>
      <c r="J3598" s="6" t="s">
        <v>208</v>
      </c>
      <c r="K3598" s="6">
        <v>2</v>
      </c>
      <c r="L3598" s="6">
        <v>25</v>
      </c>
      <c r="M3598" s="31" t="str">
        <f t="shared" si="56"/>
        <v>Small</v>
      </c>
    </row>
    <row r="3599" spans="8:13" ht="15.75" customHeight="1">
      <c r="H3599" s="37">
        <v>43199</v>
      </c>
      <c r="I3599" s="6" t="s">
        <v>127</v>
      </c>
      <c r="J3599" s="6" t="s">
        <v>194</v>
      </c>
      <c r="K3599" s="6">
        <v>3</v>
      </c>
      <c r="L3599" s="6">
        <v>45.15</v>
      </c>
      <c r="M3599" s="31" t="str">
        <f t="shared" si="56"/>
        <v>Small</v>
      </c>
    </row>
    <row r="3600" spans="8:13" ht="15.75" customHeight="1">
      <c r="H3600" s="37">
        <v>43384</v>
      </c>
      <c r="I3600" s="6" t="s">
        <v>175</v>
      </c>
      <c r="J3600" s="6" t="s">
        <v>156</v>
      </c>
      <c r="K3600" s="6">
        <v>1</v>
      </c>
      <c r="L3600" s="6">
        <v>12.35</v>
      </c>
      <c r="M3600" s="31" t="str">
        <f t="shared" si="56"/>
        <v>Small</v>
      </c>
    </row>
    <row r="3601" spans="8:13" ht="15.75" customHeight="1">
      <c r="H3601" s="37">
        <v>43173</v>
      </c>
      <c r="I3601" s="6" t="s">
        <v>158</v>
      </c>
      <c r="J3601" s="6" t="s">
        <v>212</v>
      </c>
      <c r="K3601" s="6">
        <v>2</v>
      </c>
      <c r="L3601" s="6">
        <v>33.46</v>
      </c>
      <c r="M3601" s="31" t="str">
        <f t="shared" si="56"/>
        <v>Small</v>
      </c>
    </row>
    <row r="3602" spans="8:13" ht="15.75" customHeight="1">
      <c r="H3602" s="37">
        <v>43312</v>
      </c>
      <c r="I3602" s="6" t="s">
        <v>175</v>
      </c>
      <c r="J3602" s="6" t="s">
        <v>156</v>
      </c>
      <c r="K3602" s="6">
        <v>2</v>
      </c>
      <c r="L3602" s="6">
        <v>28.96</v>
      </c>
      <c r="M3602" s="31" t="str">
        <f t="shared" si="56"/>
        <v>Small</v>
      </c>
    </row>
    <row r="3603" spans="8:13" ht="15.75" customHeight="1">
      <c r="H3603" s="37">
        <v>43464</v>
      </c>
      <c r="I3603" s="6" t="s">
        <v>175</v>
      </c>
      <c r="J3603" s="6" t="s">
        <v>184</v>
      </c>
      <c r="K3603" s="6">
        <v>2</v>
      </c>
      <c r="L3603" s="6">
        <v>26.82</v>
      </c>
      <c r="M3603" s="31" t="str">
        <f t="shared" si="56"/>
        <v>Small</v>
      </c>
    </row>
    <row r="3604" spans="8:13" ht="15.75" customHeight="1">
      <c r="H3604" s="37">
        <v>43219</v>
      </c>
      <c r="I3604" s="6" t="s">
        <v>158</v>
      </c>
      <c r="J3604" s="6" t="s">
        <v>166</v>
      </c>
      <c r="K3604" s="6">
        <v>1</v>
      </c>
      <c r="L3604" s="6">
        <v>15.93</v>
      </c>
      <c r="M3604" s="31" t="str">
        <f t="shared" si="56"/>
        <v>Small</v>
      </c>
    </row>
    <row r="3605" spans="8:13" ht="15.75" customHeight="1">
      <c r="H3605" s="37">
        <v>43347</v>
      </c>
      <c r="I3605" s="6" t="s">
        <v>175</v>
      </c>
      <c r="J3605" s="6" t="s">
        <v>156</v>
      </c>
      <c r="K3605" s="6">
        <v>3</v>
      </c>
      <c r="L3605" s="6">
        <v>59.97</v>
      </c>
      <c r="M3605" s="31" t="str">
        <f t="shared" si="56"/>
        <v>Small</v>
      </c>
    </row>
    <row r="3606" spans="8:13" ht="15.75" customHeight="1">
      <c r="H3606" s="37">
        <v>43281</v>
      </c>
      <c r="I3606" s="6" t="s">
        <v>198</v>
      </c>
      <c r="J3606" s="6" t="s">
        <v>188</v>
      </c>
      <c r="K3606" s="6">
        <v>2</v>
      </c>
      <c r="L3606" s="6">
        <v>23.36</v>
      </c>
      <c r="M3606" s="31" t="str">
        <f t="shared" si="56"/>
        <v>Small</v>
      </c>
    </row>
    <row r="3607" spans="8:13" ht="15.75" customHeight="1">
      <c r="H3607" s="37">
        <v>43206</v>
      </c>
      <c r="I3607" s="6" t="s">
        <v>158</v>
      </c>
      <c r="J3607" s="6" t="s">
        <v>211</v>
      </c>
      <c r="K3607" s="6">
        <v>2</v>
      </c>
      <c r="L3607" s="6">
        <v>20.7</v>
      </c>
      <c r="M3607" s="31" t="str">
        <f t="shared" si="56"/>
        <v>Small</v>
      </c>
    </row>
    <row r="3608" spans="8:13" ht="15.75" customHeight="1">
      <c r="H3608" s="37">
        <v>43455</v>
      </c>
      <c r="I3608" s="6" t="s">
        <v>168</v>
      </c>
      <c r="J3608" s="6" t="s">
        <v>174</v>
      </c>
      <c r="K3608" s="6">
        <v>5</v>
      </c>
      <c r="L3608" s="6">
        <v>77.02</v>
      </c>
      <c r="M3608" s="31" t="str">
        <f t="shared" si="56"/>
        <v>Small</v>
      </c>
    </row>
    <row r="3609" spans="8:13" ht="15.75" customHeight="1">
      <c r="H3609" s="37">
        <v>43308</v>
      </c>
      <c r="I3609" s="6" t="s">
        <v>158</v>
      </c>
      <c r="J3609" s="6" t="s">
        <v>192</v>
      </c>
      <c r="K3609" s="6">
        <v>72</v>
      </c>
      <c r="L3609" s="6">
        <v>637.46</v>
      </c>
      <c r="M3609" s="31" t="str">
        <f t="shared" si="56"/>
        <v>Large</v>
      </c>
    </row>
    <row r="3610" spans="8:13" ht="15.75" customHeight="1">
      <c r="H3610" s="37">
        <v>43439</v>
      </c>
      <c r="I3610" s="6" t="s">
        <v>224</v>
      </c>
      <c r="J3610" s="6" t="s">
        <v>181</v>
      </c>
      <c r="K3610" s="6">
        <v>4</v>
      </c>
      <c r="L3610" s="6">
        <v>50.88</v>
      </c>
      <c r="M3610" s="31" t="str">
        <f t="shared" si="56"/>
        <v>Small</v>
      </c>
    </row>
    <row r="3611" spans="8:13" ht="15.75" customHeight="1">
      <c r="H3611" s="37">
        <v>43420</v>
      </c>
      <c r="I3611" s="6" t="s">
        <v>160</v>
      </c>
      <c r="J3611" s="6" t="s">
        <v>167</v>
      </c>
      <c r="K3611" s="6">
        <v>2</v>
      </c>
      <c r="L3611" s="6">
        <v>34.42</v>
      </c>
      <c r="M3611" s="31" t="str">
        <f t="shared" si="56"/>
        <v>Small</v>
      </c>
    </row>
    <row r="3612" spans="8:13" ht="15.75" customHeight="1">
      <c r="H3612" s="37">
        <v>43185</v>
      </c>
      <c r="I3612" s="6" t="s">
        <v>198</v>
      </c>
      <c r="J3612" s="6" t="s">
        <v>162</v>
      </c>
      <c r="K3612" s="6">
        <v>68</v>
      </c>
      <c r="L3612" s="6">
        <v>513.42999999999995</v>
      </c>
      <c r="M3612" s="31" t="str">
        <f t="shared" si="56"/>
        <v>Large</v>
      </c>
    </row>
    <row r="3613" spans="8:13" ht="15.75" customHeight="1">
      <c r="H3613" s="37">
        <v>43421</v>
      </c>
      <c r="I3613" s="6" t="s">
        <v>141</v>
      </c>
      <c r="J3613" s="6" t="s">
        <v>221</v>
      </c>
      <c r="K3613" s="6">
        <v>1</v>
      </c>
      <c r="L3613" s="6">
        <v>10.039999999999999</v>
      </c>
      <c r="M3613" s="31" t="str">
        <f t="shared" si="56"/>
        <v>Small</v>
      </c>
    </row>
    <row r="3614" spans="8:13" ht="15.75" customHeight="1">
      <c r="H3614" s="37">
        <v>43409</v>
      </c>
      <c r="I3614" s="6" t="s">
        <v>158</v>
      </c>
      <c r="J3614" s="6" t="s">
        <v>233</v>
      </c>
      <c r="K3614" s="6">
        <v>36</v>
      </c>
      <c r="L3614" s="6">
        <v>393.98</v>
      </c>
      <c r="M3614" s="31" t="str">
        <f t="shared" si="56"/>
        <v>Large</v>
      </c>
    </row>
    <row r="3615" spans="8:13" ht="15.75" customHeight="1">
      <c r="H3615" s="37">
        <v>43335</v>
      </c>
      <c r="I3615" s="6" t="s">
        <v>158</v>
      </c>
      <c r="J3615" s="6" t="s">
        <v>187</v>
      </c>
      <c r="K3615" s="6">
        <v>1</v>
      </c>
      <c r="L3615" s="6">
        <v>15.33</v>
      </c>
      <c r="M3615" s="31" t="str">
        <f t="shared" si="56"/>
        <v>Small</v>
      </c>
    </row>
    <row r="3616" spans="8:13" ht="15.75" customHeight="1">
      <c r="H3616" s="37">
        <v>43445</v>
      </c>
      <c r="I3616" s="6" t="s">
        <v>158</v>
      </c>
      <c r="J3616" s="6" t="s">
        <v>225</v>
      </c>
      <c r="K3616" s="6">
        <v>2</v>
      </c>
      <c r="L3616" s="6">
        <v>30.74</v>
      </c>
      <c r="M3616" s="31" t="str">
        <f t="shared" si="56"/>
        <v>Small</v>
      </c>
    </row>
    <row r="3617" spans="8:13" ht="15.75" customHeight="1">
      <c r="H3617" s="37">
        <v>43435</v>
      </c>
      <c r="I3617" s="6" t="s">
        <v>218</v>
      </c>
      <c r="J3617" s="6" t="s">
        <v>194</v>
      </c>
      <c r="K3617" s="6">
        <v>2</v>
      </c>
      <c r="L3617" s="6">
        <v>21.92</v>
      </c>
      <c r="M3617" s="31" t="str">
        <f t="shared" si="56"/>
        <v>Small</v>
      </c>
    </row>
    <row r="3618" spans="8:13" ht="15.75" customHeight="1">
      <c r="H3618" s="37">
        <v>43385</v>
      </c>
      <c r="I3618" s="6" t="s">
        <v>201</v>
      </c>
      <c r="J3618" s="6" t="s">
        <v>156</v>
      </c>
      <c r="K3618" s="6">
        <v>3</v>
      </c>
      <c r="L3618" s="6">
        <v>34.65</v>
      </c>
      <c r="M3618" s="31" t="str">
        <f t="shared" si="56"/>
        <v>Small</v>
      </c>
    </row>
    <row r="3619" spans="8:13" ht="15.75" customHeight="1">
      <c r="H3619" s="37">
        <v>43438</v>
      </c>
      <c r="I3619" s="6" t="s">
        <v>163</v>
      </c>
      <c r="J3619" s="6" t="s">
        <v>179</v>
      </c>
      <c r="K3619" s="6">
        <v>2</v>
      </c>
      <c r="L3619" s="6">
        <v>21.7</v>
      </c>
      <c r="M3619" s="31" t="str">
        <f t="shared" si="56"/>
        <v>Small</v>
      </c>
    </row>
    <row r="3620" spans="8:13" ht="15.75" customHeight="1">
      <c r="H3620" s="37">
        <v>43416</v>
      </c>
      <c r="I3620" s="6" t="s">
        <v>198</v>
      </c>
      <c r="J3620" s="6" t="s">
        <v>180</v>
      </c>
      <c r="K3620" s="6">
        <v>3</v>
      </c>
      <c r="L3620" s="6">
        <v>53.25</v>
      </c>
      <c r="M3620" s="31" t="str">
        <f t="shared" si="56"/>
        <v>Small</v>
      </c>
    </row>
    <row r="3621" spans="8:13" ht="15.75" customHeight="1">
      <c r="H3621" s="37">
        <v>43105</v>
      </c>
      <c r="I3621" s="6" t="s">
        <v>141</v>
      </c>
      <c r="J3621" s="6" t="s">
        <v>156</v>
      </c>
      <c r="K3621" s="6">
        <v>3</v>
      </c>
      <c r="L3621" s="6">
        <v>32.22</v>
      </c>
      <c r="M3621" s="31" t="str">
        <f t="shared" si="56"/>
        <v>Small</v>
      </c>
    </row>
    <row r="3622" spans="8:13" ht="15.75" customHeight="1">
      <c r="H3622" s="37">
        <v>43464</v>
      </c>
      <c r="I3622" s="6" t="s">
        <v>141</v>
      </c>
      <c r="J3622" s="6" t="s">
        <v>156</v>
      </c>
      <c r="K3622" s="6">
        <v>3</v>
      </c>
      <c r="L3622" s="6">
        <v>59.49</v>
      </c>
      <c r="M3622" s="31" t="str">
        <f t="shared" si="56"/>
        <v>Small</v>
      </c>
    </row>
    <row r="3623" spans="8:13" ht="15.75" customHeight="1">
      <c r="H3623" s="37">
        <v>43366</v>
      </c>
      <c r="I3623" s="6" t="s">
        <v>224</v>
      </c>
      <c r="J3623" s="6" t="s">
        <v>214</v>
      </c>
      <c r="K3623" s="6">
        <v>2</v>
      </c>
      <c r="L3623" s="6">
        <v>27.06</v>
      </c>
      <c r="M3623" s="31" t="str">
        <f t="shared" si="56"/>
        <v>Small</v>
      </c>
    </row>
    <row r="3624" spans="8:13" ht="15.75" customHeight="1">
      <c r="H3624" s="37">
        <v>43399</v>
      </c>
      <c r="I3624" s="6" t="s">
        <v>163</v>
      </c>
      <c r="J3624" s="6" t="s">
        <v>211</v>
      </c>
      <c r="K3624" s="6">
        <v>2</v>
      </c>
      <c r="L3624" s="6">
        <v>24.4</v>
      </c>
      <c r="M3624" s="31" t="str">
        <f t="shared" si="56"/>
        <v>Small</v>
      </c>
    </row>
    <row r="3625" spans="8:13" ht="15.75" customHeight="1">
      <c r="H3625" s="37">
        <v>43131</v>
      </c>
      <c r="I3625" s="6" t="s">
        <v>160</v>
      </c>
      <c r="J3625" s="6" t="s">
        <v>156</v>
      </c>
      <c r="K3625" s="6">
        <v>39</v>
      </c>
      <c r="L3625" s="6">
        <v>422.85</v>
      </c>
      <c r="M3625" s="31" t="str">
        <f t="shared" si="56"/>
        <v>Large</v>
      </c>
    </row>
    <row r="3626" spans="8:13" ht="15.75" customHeight="1">
      <c r="H3626" s="37">
        <v>43413</v>
      </c>
      <c r="I3626" s="6" t="s">
        <v>141</v>
      </c>
      <c r="J3626" s="6" t="s">
        <v>159</v>
      </c>
      <c r="K3626" s="6">
        <v>2</v>
      </c>
      <c r="L3626" s="6">
        <v>22.08</v>
      </c>
      <c r="M3626" s="31" t="str">
        <f t="shared" si="56"/>
        <v>Small</v>
      </c>
    </row>
    <row r="3627" spans="8:13" ht="15.75" customHeight="1">
      <c r="H3627" s="37">
        <v>43206</v>
      </c>
      <c r="I3627" s="6" t="s">
        <v>223</v>
      </c>
      <c r="J3627" s="6" t="s">
        <v>188</v>
      </c>
      <c r="K3627" s="6">
        <v>2</v>
      </c>
      <c r="L3627" s="6">
        <v>23.38</v>
      </c>
      <c r="M3627" s="31" t="str">
        <f t="shared" si="56"/>
        <v>Small</v>
      </c>
    </row>
    <row r="3628" spans="8:13" ht="15.75" customHeight="1">
      <c r="H3628" s="37">
        <v>43187</v>
      </c>
      <c r="I3628" s="6" t="s">
        <v>158</v>
      </c>
      <c r="J3628" s="6" t="s">
        <v>189</v>
      </c>
      <c r="K3628" s="6">
        <v>1</v>
      </c>
      <c r="L3628" s="6">
        <v>19.170000000000002</v>
      </c>
      <c r="M3628" s="31" t="str">
        <f t="shared" si="56"/>
        <v>Small</v>
      </c>
    </row>
    <row r="3629" spans="8:13" ht="15.75" customHeight="1">
      <c r="H3629" s="37">
        <v>43434</v>
      </c>
      <c r="I3629" s="6" t="s">
        <v>138</v>
      </c>
      <c r="J3629" s="6" t="s">
        <v>170</v>
      </c>
      <c r="K3629" s="6">
        <v>1</v>
      </c>
      <c r="L3629" s="6">
        <v>11.79</v>
      </c>
      <c r="M3629" s="31" t="str">
        <f t="shared" si="56"/>
        <v>Small</v>
      </c>
    </row>
    <row r="3630" spans="8:13" ht="15.75" customHeight="1">
      <c r="H3630" s="37">
        <v>43354</v>
      </c>
      <c r="I3630" s="6" t="s">
        <v>175</v>
      </c>
      <c r="J3630" s="6" t="s">
        <v>194</v>
      </c>
      <c r="K3630" s="6">
        <v>3</v>
      </c>
      <c r="L3630" s="6">
        <v>55.98</v>
      </c>
      <c r="M3630" s="31" t="str">
        <f t="shared" si="56"/>
        <v>Small</v>
      </c>
    </row>
    <row r="3631" spans="8:13" ht="15.75" customHeight="1">
      <c r="H3631" s="37">
        <v>43426</v>
      </c>
      <c r="I3631" s="6" t="s">
        <v>216</v>
      </c>
      <c r="J3631" s="6" t="s">
        <v>182</v>
      </c>
      <c r="K3631" s="6">
        <v>2</v>
      </c>
      <c r="L3631" s="6">
        <v>33.36</v>
      </c>
      <c r="M3631" s="31" t="str">
        <f t="shared" si="56"/>
        <v>Small</v>
      </c>
    </row>
    <row r="3632" spans="8:13" ht="15.75" customHeight="1">
      <c r="H3632" s="37">
        <v>43416</v>
      </c>
      <c r="I3632" s="6" t="s">
        <v>198</v>
      </c>
      <c r="J3632" s="6" t="s">
        <v>187</v>
      </c>
      <c r="K3632" s="6">
        <v>2</v>
      </c>
      <c r="L3632" s="6">
        <v>21.56</v>
      </c>
      <c r="M3632" s="31" t="str">
        <f t="shared" si="56"/>
        <v>Small</v>
      </c>
    </row>
    <row r="3633" spans="8:13" ht="15.75" customHeight="1">
      <c r="H3633" s="37">
        <v>43441</v>
      </c>
      <c r="I3633" s="6" t="s">
        <v>158</v>
      </c>
      <c r="J3633" s="6" t="s">
        <v>162</v>
      </c>
      <c r="K3633" s="6">
        <v>2</v>
      </c>
      <c r="L3633" s="6">
        <v>37.840000000000003</v>
      </c>
      <c r="M3633" s="31" t="str">
        <f t="shared" si="56"/>
        <v>Small</v>
      </c>
    </row>
    <row r="3634" spans="8:13" ht="15.75" customHeight="1">
      <c r="H3634" s="37">
        <v>43166</v>
      </c>
      <c r="I3634" s="6" t="s">
        <v>127</v>
      </c>
      <c r="J3634" s="6" t="s">
        <v>157</v>
      </c>
      <c r="K3634" s="6">
        <v>4</v>
      </c>
      <c r="L3634" s="6">
        <v>56.84</v>
      </c>
      <c r="M3634" s="31" t="str">
        <f t="shared" si="56"/>
        <v>Small</v>
      </c>
    </row>
    <row r="3635" spans="8:13" ht="15.75" customHeight="1">
      <c r="H3635" s="37">
        <v>43348</v>
      </c>
      <c r="I3635" s="6" t="s">
        <v>158</v>
      </c>
      <c r="J3635" s="6" t="s">
        <v>237</v>
      </c>
      <c r="K3635" s="6">
        <v>1</v>
      </c>
      <c r="L3635" s="6">
        <v>10.5</v>
      </c>
      <c r="M3635" s="31" t="str">
        <f t="shared" si="56"/>
        <v>Small</v>
      </c>
    </row>
    <row r="3636" spans="8:13" ht="15.75" customHeight="1">
      <c r="H3636" s="37">
        <v>43462</v>
      </c>
      <c r="I3636" s="6" t="s">
        <v>168</v>
      </c>
      <c r="J3636" s="6" t="s">
        <v>194</v>
      </c>
      <c r="K3636" s="6">
        <v>1</v>
      </c>
      <c r="L3636" s="6">
        <v>19.940000000000001</v>
      </c>
      <c r="M3636" s="31" t="str">
        <f t="shared" si="56"/>
        <v>Small</v>
      </c>
    </row>
    <row r="3637" spans="8:13" ht="15.75" customHeight="1">
      <c r="H3637" s="37">
        <v>43152</v>
      </c>
      <c r="I3637" s="6" t="s">
        <v>141</v>
      </c>
      <c r="J3637" s="6" t="s">
        <v>232</v>
      </c>
      <c r="K3637" s="6">
        <v>3</v>
      </c>
      <c r="L3637" s="6">
        <v>36.18</v>
      </c>
      <c r="M3637" s="31" t="str">
        <f t="shared" si="56"/>
        <v>Small</v>
      </c>
    </row>
    <row r="3638" spans="8:13" ht="15.75" customHeight="1">
      <c r="H3638" s="37">
        <v>43263</v>
      </c>
      <c r="I3638" s="6" t="s">
        <v>163</v>
      </c>
      <c r="J3638" s="6" t="s">
        <v>210</v>
      </c>
      <c r="K3638" s="6">
        <v>4</v>
      </c>
      <c r="L3638" s="6">
        <v>79.84</v>
      </c>
      <c r="M3638" s="31" t="str">
        <f t="shared" si="56"/>
        <v>Small</v>
      </c>
    </row>
    <row r="3639" spans="8:13" ht="15.75" customHeight="1">
      <c r="H3639" s="37">
        <v>43235</v>
      </c>
      <c r="I3639" s="6" t="s">
        <v>171</v>
      </c>
      <c r="J3639" s="6" t="s">
        <v>185</v>
      </c>
      <c r="K3639" s="6">
        <v>4</v>
      </c>
      <c r="L3639" s="6">
        <v>48.92</v>
      </c>
      <c r="M3639" s="31" t="str">
        <f t="shared" si="56"/>
        <v>Small</v>
      </c>
    </row>
    <row r="3640" spans="8:13" ht="15.75" customHeight="1">
      <c r="H3640" s="37">
        <v>43400</v>
      </c>
      <c r="I3640" s="6" t="s">
        <v>218</v>
      </c>
      <c r="J3640" s="6" t="s">
        <v>210</v>
      </c>
      <c r="K3640" s="6">
        <v>2</v>
      </c>
      <c r="L3640" s="6">
        <v>34.32</v>
      </c>
      <c r="M3640" s="31" t="str">
        <f t="shared" si="56"/>
        <v>Small</v>
      </c>
    </row>
    <row r="3641" spans="8:13" ht="15.75" customHeight="1">
      <c r="H3641" s="37">
        <v>43112</v>
      </c>
      <c r="I3641" s="6" t="s">
        <v>163</v>
      </c>
      <c r="J3641" s="6" t="s">
        <v>206</v>
      </c>
      <c r="K3641" s="6">
        <v>2</v>
      </c>
      <c r="L3641" s="6">
        <v>24.4</v>
      </c>
      <c r="M3641" s="31" t="str">
        <f t="shared" si="56"/>
        <v>Small</v>
      </c>
    </row>
    <row r="3642" spans="8:13" ht="15.75" customHeight="1">
      <c r="H3642" s="37">
        <v>43171</v>
      </c>
      <c r="I3642" s="6" t="s">
        <v>198</v>
      </c>
      <c r="J3642" s="6" t="s">
        <v>199</v>
      </c>
      <c r="K3642" s="6">
        <v>1</v>
      </c>
      <c r="L3642" s="6">
        <v>16.34</v>
      </c>
      <c r="M3642" s="31" t="str">
        <f t="shared" si="56"/>
        <v>Small</v>
      </c>
    </row>
    <row r="3643" spans="8:13" ht="15.75" customHeight="1">
      <c r="H3643" s="37">
        <v>43446</v>
      </c>
      <c r="I3643" s="6" t="s">
        <v>141</v>
      </c>
      <c r="J3643" s="6" t="s">
        <v>173</v>
      </c>
      <c r="K3643" s="6">
        <v>72</v>
      </c>
      <c r="L3643" s="6">
        <v>479.67</v>
      </c>
      <c r="M3643" s="31" t="str">
        <f t="shared" si="56"/>
        <v>Large</v>
      </c>
    </row>
    <row r="3644" spans="8:13" ht="15.75" customHeight="1">
      <c r="H3644" s="37">
        <v>43425</v>
      </c>
      <c r="I3644" s="6" t="s">
        <v>135</v>
      </c>
      <c r="J3644" s="6" t="s">
        <v>240</v>
      </c>
      <c r="K3644" s="6">
        <v>2</v>
      </c>
      <c r="L3644" s="6">
        <v>33.299999999999997</v>
      </c>
      <c r="M3644" s="31" t="str">
        <f t="shared" si="56"/>
        <v>Small</v>
      </c>
    </row>
    <row r="3645" spans="8:13" ht="15.75" customHeight="1">
      <c r="H3645" s="37">
        <v>43170</v>
      </c>
      <c r="I3645" s="6" t="s">
        <v>198</v>
      </c>
      <c r="J3645" s="6" t="s">
        <v>174</v>
      </c>
      <c r="K3645" s="6">
        <v>3</v>
      </c>
      <c r="L3645" s="6">
        <v>36.39</v>
      </c>
      <c r="M3645" s="31" t="str">
        <f t="shared" si="56"/>
        <v>Small</v>
      </c>
    </row>
    <row r="3646" spans="8:13" ht="15.75" customHeight="1">
      <c r="H3646" s="37">
        <v>43248</v>
      </c>
      <c r="I3646" s="6" t="s">
        <v>160</v>
      </c>
      <c r="J3646" s="6" t="s">
        <v>229</v>
      </c>
      <c r="K3646" s="6">
        <v>1</v>
      </c>
      <c r="L3646" s="6">
        <v>11.29</v>
      </c>
      <c r="M3646" s="31" t="str">
        <f t="shared" si="56"/>
        <v>Small</v>
      </c>
    </row>
    <row r="3647" spans="8:13" ht="15.75" customHeight="1">
      <c r="H3647" s="37">
        <v>43178</v>
      </c>
      <c r="I3647" s="6" t="s">
        <v>135</v>
      </c>
      <c r="J3647" s="6" t="s">
        <v>156</v>
      </c>
      <c r="K3647" s="6">
        <v>2</v>
      </c>
      <c r="L3647" s="6">
        <v>33.979999999999997</v>
      </c>
      <c r="M3647" s="31" t="str">
        <f t="shared" si="56"/>
        <v>Small</v>
      </c>
    </row>
    <row r="3648" spans="8:13" ht="15.75" customHeight="1">
      <c r="H3648" s="37">
        <v>43442</v>
      </c>
      <c r="I3648" s="6" t="s">
        <v>168</v>
      </c>
      <c r="J3648" s="6" t="s">
        <v>156</v>
      </c>
      <c r="K3648" s="6">
        <v>2</v>
      </c>
      <c r="L3648" s="6">
        <v>33.78</v>
      </c>
      <c r="M3648" s="31" t="str">
        <f t="shared" si="56"/>
        <v>Small</v>
      </c>
    </row>
    <row r="3649" spans="8:13" ht="15.75" customHeight="1">
      <c r="H3649" s="37">
        <v>43270</v>
      </c>
      <c r="I3649" s="6" t="s">
        <v>135</v>
      </c>
      <c r="J3649" s="6" t="s">
        <v>180</v>
      </c>
      <c r="K3649" s="6">
        <v>1</v>
      </c>
      <c r="L3649" s="6">
        <v>16.68</v>
      </c>
      <c r="M3649" s="31" t="str">
        <f t="shared" si="56"/>
        <v>Small</v>
      </c>
    </row>
    <row r="3650" spans="8:13" ht="15.75" customHeight="1">
      <c r="H3650" s="37">
        <v>43133</v>
      </c>
      <c r="I3650" s="6" t="s">
        <v>175</v>
      </c>
      <c r="J3650" s="6" t="s">
        <v>185</v>
      </c>
      <c r="K3650" s="6">
        <v>1</v>
      </c>
      <c r="L3650" s="6">
        <v>16.3</v>
      </c>
      <c r="M3650" s="31" t="str">
        <f t="shared" si="56"/>
        <v>Small</v>
      </c>
    </row>
    <row r="3651" spans="8:13" ht="15.75" customHeight="1">
      <c r="H3651" s="37">
        <v>43378</v>
      </c>
      <c r="I3651" s="6" t="s">
        <v>141</v>
      </c>
      <c r="J3651" s="6" t="s">
        <v>192</v>
      </c>
      <c r="K3651" s="6">
        <v>1</v>
      </c>
      <c r="L3651" s="6">
        <v>10.28</v>
      </c>
      <c r="M3651" s="31" t="str">
        <f t="shared" si="56"/>
        <v>Small</v>
      </c>
    </row>
    <row r="3652" spans="8:13" ht="15.75" customHeight="1">
      <c r="H3652" s="37">
        <v>43389</v>
      </c>
      <c r="I3652" s="6" t="s">
        <v>175</v>
      </c>
      <c r="J3652" s="6" t="s">
        <v>225</v>
      </c>
      <c r="K3652" s="6">
        <v>2</v>
      </c>
      <c r="L3652" s="6">
        <v>35.14</v>
      </c>
      <c r="M3652" s="31" t="str">
        <f t="shared" si="56"/>
        <v>Small</v>
      </c>
    </row>
    <row r="3653" spans="8:13" ht="15.75" customHeight="1">
      <c r="H3653" s="37">
        <v>43177</v>
      </c>
      <c r="I3653" s="6" t="s">
        <v>127</v>
      </c>
      <c r="J3653" s="6" t="s">
        <v>185</v>
      </c>
      <c r="K3653" s="6">
        <v>1</v>
      </c>
      <c r="L3653" s="6">
        <v>17.93</v>
      </c>
      <c r="M3653" s="31" t="str">
        <f t="shared" si="56"/>
        <v>Small</v>
      </c>
    </row>
    <row r="3654" spans="8:13" ht="15.75" customHeight="1">
      <c r="H3654" s="37">
        <v>43191</v>
      </c>
      <c r="I3654" s="6" t="s">
        <v>135</v>
      </c>
      <c r="J3654" s="6" t="s">
        <v>187</v>
      </c>
      <c r="K3654" s="6">
        <v>3</v>
      </c>
      <c r="L3654" s="6">
        <v>50.64</v>
      </c>
      <c r="M3654" s="31" t="str">
        <f t="shared" si="56"/>
        <v>Small</v>
      </c>
    </row>
    <row r="3655" spans="8:13" ht="15.75" customHeight="1">
      <c r="H3655" s="37">
        <v>43275</v>
      </c>
      <c r="I3655" s="6" t="s">
        <v>190</v>
      </c>
      <c r="J3655" s="6" t="s">
        <v>238</v>
      </c>
      <c r="K3655" s="6">
        <v>2</v>
      </c>
      <c r="L3655" s="6">
        <v>33.78</v>
      </c>
      <c r="M3655" s="31" t="str">
        <f t="shared" si="56"/>
        <v>Small</v>
      </c>
    </row>
    <row r="3656" spans="8:13" ht="15.75" customHeight="1">
      <c r="H3656" s="37">
        <v>43398</v>
      </c>
      <c r="I3656" s="6" t="s">
        <v>158</v>
      </c>
      <c r="J3656" s="6" t="s">
        <v>202</v>
      </c>
      <c r="K3656" s="6">
        <v>1</v>
      </c>
      <c r="L3656" s="6">
        <v>11.39</v>
      </c>
      <c r="M3656" s="31" t="str">
        <f t="shared" ref="M3656:M3719" si="57">IF(L3656&gt;250,"Large","Small")</f>
        <v>Small</v>
      </c>
    </row>
    <row r="3657" spans="8:13" ht="15.75" customHeight="1">
      <c r="H3657" s="37">
        <v>43128</v>
      </c>
      <c r="I3657" s="6" t="s">
        <v>141</v>
      </c>
      <c r="J3657" s="6" t="s">
        <v>164</v>
      </c>
      <c r="K3657" s="6">
        <v>3</v>
      </c>
      <c r="L3657" s="6">
        <v>41.31</v>
      </c>
      <c r="M3657" s="31" t="str">
        <f t="shared" si="57"/>
        <v>Small</v>
      </c>
    </row>
    <row r="3658" spans="8:13" ht="15.75" customHeight="1">
      <c r="H3658" s="37">
        <v>43279</v>
      </c>
      <c r="I3658" s="6" t="s">
        <v>158</v>
      </c>
      <c r="J3658" s="6" t="s">
        <v>187</v>
      </c>
      <c r="K3658" s="6">
        <v>1</v>
      </c>
      <c r="L3658" s="6">
        <v>14.56</v>
      </c>
      <c r="M3658" s="31" t="str">
        <f t="shared" si="57"/>
        <v>Small</v>
      </c>
    </row>
    <row r="3659" spans="8:13" ht="15.75" customHeight="1">
      <c r="H3659" s="37">
        <v>43172</v>
      </c>
      <c r="I3659" s="6" t="s">
        <v>200</v>
      </c>
      <c r="J3659" s="6" t="s">
        <v>185</v>
      </c>
      <c r="K3659" s="6">
        <v>3</v>
      </c>
      <c r="L3659" s="6">
        <v>50.49</v>
      </c>
      <c r="M3659" s="31" t="str">
        <f t="shared" si="57"/>
        <v>Small</v>
      </c>
    </row>
    <row r="3660" spans="8:13" ht="15.75" customHeight="1">
      <c r="H3660" s="37">
        <v>43241</v>
      </c>
      <c r="I3660" s="6" t="s">
        <v>158</v>
      </c>
      <c r="J3660" s="6" t="s">
        <v>208</v>
      </c>
      <c r="K3660" s="6">
        <v>1</v>
      </c>
      <c r="L3660" s="6">
        <v>13.73</v>
      </c>
      <c r="M3660" s="31" t="str">
        <f t="shared" si="57"/>
        <v>Small</v>
      </c>
    </row>
    <row r="3661" spans="8:13" ht="15.75" customHeight="1">
      <c r="H3661" s="37">
        <v>43372</v>
      </c>
      <c r="I3661" s="6" t="s">
        <v>201</v>
      </c>
      <c r="J3661" s="6" t="s">
        <v>156</v>
      </c>
      <c r="K3661" s="6">
        <v>2</v>
      </c>
      <c r="L3661" s="6">
        <v>22.88</v>
      </c>
      <c r="M3661" s="31" t="str">
        <f t="shared" si="57"/>
        <v>Small</v>
      </c>
    </row>
    <row r="3662" spans="8:13" ht="15.75" customHeight="1">
      <c r="H3662" s="37">
        <v>43455</v>
      </c>
      <c r="I3662" s="6" t="s">
        <v>163</v>
      </c>
      <c r="J3662" s="6" t="s">
        <v>238</v>
      </c>
      <c r="K3662" s="6">
        <v>2</v>
      </c>
      <c r="L3662" s="6">
        <v>29.44</v>
      </c>
      <c r="M3662" s="31" t="str">
        <f t="shared" si="57"/>
        <v>Small</v>
      </c>
    </row>
    <row r="3663" spans="8:13" ht="15.75" customHeight="1">
      <c r="H3663" s="37">
        <v>43194</v>
      </c>
      <c r="I3663" s="6" t="s">
        <v>158</v>
      </c>
      <c r="J3663" s="6" t="s">
        <v>174</v>
      </c>
      <c r="K3663" s="6">
        <v>2</v>
      </c>
      <c r="L3663" s="6">
        <v>22.48</v>
      </c>
      <c r="M3663" s="31" t="str">
        <f t="shared" si="57"/>
        <v>Small</v>
      </c>
    </row>
    <row r="3664" spans="8:13" ht="15.75" customHeight="1">
      <c r="H3664" s="37">
        <v>43173</v>
      </c>
      <c r="I3664" s="6" t="s">
        <v>127</v>
      </c>
      <c r="J3664" s="6" t="s">
        <v>184</v>
      </c>
      <c r="K3664" s="6">
        <v>1</v>
      </c>
      <c r="L3664" s="6">
        <v>17.39</v>
      </c>
      <c r="M3664" s="31" t="str">
        <f t="shared" si="57"/>
        <v>Small</v>
      </c>
    </row>
    <row r="3665" spans="8:13" ht="15.75" customHeight="1">
      <c r="H3665" s="37">
        <v>43155</v>
      </c>
      <c r="I3665" s="6" t="s">
        <v>168</v>
      </c>
      <c r="J3665" s="6" t="s">
        <v>156</v>
      </c>
      <c r="K3665" s="6">
        <v>1</v>
      </c>
      <c r="L3665" s="6">
        <v>19.23</v>
      </c>
      <c r="M3665" s="31" t="str">
        <f t="shared" si="57"/>
        <v>Small</v>
      </c>
    </row>
    <row r="3666" spans="8:13" ht="15.75" customHeight="1">
      <c r="H3666" s="37">
        <v>43420</v>
      </c>
      <c r="I3666" s="6" t="s">
        <v>158</v>
      </c>
      <c r="J3666" s="6" t="s">
        <v>182</v>
      </c>
      <c r="K3666" s="6">
        <v>2</v>
      </c>
      <c r="L3666" s="6">
        <v>30.44</v>
      </c>
      <c r="M3666" s="31" t="str">
        <f t="shared" si="57"/>
        <v>Small</v>
      </c>
    </row>
    <row r="3667" spans="8:13" ht="15.75" customHeight="1">
      <c r="H3667" s="37">
        <v>43400</v>
      </c>
      <c r="I3667" s="6" t="s">
        <v>163</v>
      </c>
      <c r="J3667" s="6" t="s">
        <v>184</v>
      </c>
      <c r="K3667" s="6">
        <v>1</v>
      </c>
      <c r="L3667" s="6">
        <v>18.96</v>
      </c>
      <c r="M3667" s="31" t="str">
        <f t="shared" si="57"/>
        <v>Small</v>
      </c>
    </row>
    <row r="3668" spans="8:13" ht="15.75" customHeight="1">
      <c r="H3668" s="37">
        <v>43286</v>
      </c>
      <c r="I3668" s="6" t="s">
        <v>168</v>
      </c>
      <c r="J3668" s="6" t="s">
        <v>210</v>
      </c>
      <c r="K3668" s="6">
        <v>1</v>
      </c>
      <c r="L3668" s="6">
        <v>13.84</v>
      </c>
      <c r="M3668" s="31" t="str">
        <f t="shared" si="57"/>
        <v>Small</v>
      </c>
    </row>
    <row r="3669" spans="8:13" ht="15.75" customHeight="1">
      <c r="H3669" s="37">
        <v>43282</v>
      </c>
      <c r="I3669" s="6" t="s">
        <v>135</v>
      </c>
      <c r="J3669" s="6" t="s">
        <v>169</v>
      </c>
      <c r="K3669" s="6">
        <v>3</v>
      </c>
      <c r="L3669" s="6">
        <v>41.01</v>
      </c>
      <c r="M3669" s="31" t="str">
        <f t="shared" si="57"/>
        <v>Small</v>
      </c>
    </row>
    <row r="3670" spans="8:13" ht="15.75" customHeight="1">
      <c r="H3670" s="37">
        <v>43363</v>
      </c>
      <c r="I3670" s="6" t="s">
        <v>171</v>
      </c>
      <c r="J3670" s="6" t="s">
        <v>180</v>
      </c>
      <c r="K3670" s="6">
        <v>1</v>
      </c>
      <c r="L3670" s="6">
        <v>14.64</v>
      </c>
      <c r="M3670" s="31" t="str">
        <f t="shared" si="57"/>
        <v>Small</v>
      </c>
    </row>
    <row r="3671" spans="8:13" ht="15.75" customHeight="1">
      <c r="H3671" s="37">
        <v>43313</v>
      </c>
      <c r="I3671" s="6" t="s">
        <v>175</v>
      </c>
      <c r="J3671" s="6" t="s">
        <v>157</v>
      </c>
      <c r="K3671" s="6">
        <v>1</v>
      </c>
      <c r="L3671" s="6">
        <v>11</v>
      </c>
      <c r="M3671" s="31" t="str">
        <f t="shared" si="57"/>
        <v>Small</v>
      </c>
    </row>
    <row r="3672" spans="8:13" ht="15.75" customHeight="1">
      <c r="H3672" s="37">
        <v>43356</v>
      </c>
      <c r="I3672" s="6" t="s">
        <v>165</v>
      </c>
      <c r="J3672" s="6" t="s">
        <v>157</v>
      </c>
      <c r="K3672" s="6">
        <v>1</v>
      </c>
      <c r="L3672" s="6">
        <v>15.37</v>
      </c>
      <c r="M3672" s="31" t="str">
        <f t="shared" si="57"/>
        <v>Small</v>
      </c>
    </row>
    <row r="3673" spans="8:13" ht="15.75" customHeight="1">
      <c r="H3673" s="37">
        <v>43322</v>
      </c>
      <c r="I3673" s="6" t="s">
        <v>171</v>
      </c>
      <c r="J3673" s="6" t="s">
        <v>156</v>
      </c>
      <c r="K3673" s="6">
        <v>2</v>
      </c>
      <c r="L3673" s="6">
        <v>25.02</v>
      </c>
      <c r="M3673" s="31" t="str">
        <f t="shared" si="57"/>
        <v>Small</v>
      </c>
    </row>
    <row r="3674" spans="8:13" ht="15.75" customHeight="1">
      <c r="H3674" s="37">
        <v>43330</v>
      </c>
      <c r="I3674" s="6" t="s">
        <v>158</v>
      </c>
      <c r="J3674" s="6" t="s">
        <v>207</v>
      </c>
      <c r="K3674" s="6">
        <v>3</v>
      </c>
      <c r="L3674" s="6">
        <v>36</v>
      </c>
      <c r="M3674" s="31" t="str">
        <f t="shared" si="57"/>
        <v>Small</v>
      </c>
    </row>
    <row r="3675" spans="8:13" ht="15.75" customHeight="1">
      <c r="H3675" s="37">
        <v>43433</v>
      </c>
      <c r="I3675" s="6" t="s">
        <v>138</v>
      </c>
      <c r="J3675" s="6" t="s">
        <v>240</v>
      </c>
      <c r="K3675" s="6">
        <v>45</v>
      </c>
      <c r="L3675" s="6">
        <v>424.64</v>
      </c>
      <c r="M3675" s="31" t="str">
        <f t="shared" si="57"/>
        <v>Large</v>
      </c>
    </row>
    <row r="3676" spans="8:13" ht="15.75" customHeight="1">
      <c r="H3676" s="37">
        <v>43112</v>
      </c>
      <c r="I3676" s="6" t="s">
        <v>163</v>
      </c>
      <c r="J3676" s="6" t="s">
        <v>215</v>
      </c>
      <c r="K3676" s="6">
        <v>2</v>
      </c>
      <c r="L3676" s="6">
        <v>24.94</v>
      </c>
      <c r="M3676" s="31" t="str">
        <f t="shared" si="57"/>
        <v>Small</v>
      </c>
    </row>
    <row r="3677" spans="8:13" ht="15.75" customHeight="1">
      <c r="H3677" s="37">
        <v>43328</v>
      </c>
      <c r="I3677" s="6" t="s">
        <v>175</v>
      </c>
      <c r="J3677" s="6" t="s">
        <v>156</v>
      </c>
      <c r="K3677" s="6">
        <v>2</v>
      </c>
      <c r="L3677" s="6">
        <v>24.38</v>
      </c>
      <c r="M3677" s="31" t="str">
        <f t="shared" si="57"/>
        <v>Small</v>
      </c>
    </row>
    <row r="3678" spans="8:13" ht="15.75" customHeight="1">
      <c r="H3678" s="37">
        <v>43452</v>
      </c>
      <c r="I3678" s="6" t="s">
        <v>160</v>
      </c>
      <c r="J3678" s="6" t="s">
        <v>215</v>
      </c>
      <c r="K3678" s="6">
        <v>3</v>
      </c>
      <c r="L3678" s="6">
        <v>40.17</v>
      </c>
      <c r="M3678" s="31" t="str">
        <f t="shared" si="57"/>
        <v>Small</v>
      </c>
    </row>
    <row r="3679" spans="8:13" ht="15.75" customHeight="1">
      <c r="H3679" s="37">
        <v>43376</v>
      </c>
      <c r="I3679" s="6" t="s">
        <v>200</v>
      </c>
      <c r="J3679" s="6" t="s">
        <v>187</v>
      </c>
      <c r="K3679" s="6">
        <v>21</v>
      </c>
      <c r="L3679" s="6">
        <v>302.22000000000003</v>
      </c>
      <c r="M3679" s="31" t="str">
        <f t="shared" si="57"/>
        <v>Large</v>
      </c>
    </row>
    <row r="3680" spans="8:13" ht="15.75" customHeight="1">
      <c r="H3680" s="37">
        <v>43108</v>
      </c>
      <c r="I3680" s="6" t="s">
        <v>158</v>
      </c>
      <c r="J3680" s="6" t="s">
        <v>156</v>
      </c>
      <c r="K3680" s="6">
        <v>2</v>
      </c>
      <c r="L3680" s="6">
        <v>21.64</v>
      </c>
      <c r="M3680" s="31" t="str">
        <f t="shared" si="57"/>
        <v>Small</v>
      </c>
    </row>
    <row r="3681" spans="8:13" ht="15.75" customHeight="1">
      <c r="H3681" s="37">
        <v>43348</v>
      </c>
      <c r="I3681" s="6" t="s">
        <v>158</v>
      </c>
      <c r="J3681" s="6" t="s">
        <v>156</v>
      </c>
      <c r="K3681" s="6">
        <v>2</v>
      </c>
      <c r="L3681" s="6">
        <v>38.24</v>
      </c>
      <c r="M3681" s="31" t="str">
        <f t="shared" si="57"/>
        <v>Small</v>
      </c>
    </row>
    <row r="3682" spans="8:13" ht="15.75" customHeight="1">
      <c r="H3682" s="37">
        <v>43370</v>
      </c>
      <c r="I3682" s="6" t="s">
        <v>171</v>
      </c>
      <c r="J3682" s="6" t="s">
        <v>229</v>
      </c>
      <c r="K3682" s="6">
        <v>1</v>
      </c>
      <c r="L3682" s="6">
        <v>11.85</v>
      </c>
      <c r="M3682" s="31" t="str">
        <f t="shared" si="57"/>
        <v>Small</v>
      </c>
    </row>
    <row r="3683" spans="8:13" ht="15.75" customHeight="1">
      <c r="H3683" s="37">
        <v>43247</v>
      </c>
      <c r="I3683" s="6" t="s">
        <v>160</v>
      </c>
      <c r="J3683" s="6" t="s">
        <v>217</v>
      </c>
      <c r="K3683" s="6">
        <v>59</v>
      </c>
      <c r="L3683" s="6">
        <v>497.32</v>
      </c>
      <c r="M3683" s="31" t="str">
        <f t="shared" si="57"/>
        <v>Large</v>
      </c>
    </row>
    <row r="3684" spans="8:13" ht="15.75" customHeight="1">
      <c r="H3684" s="37">
        <v>43132</v>
      </c>
      <c r="I3684" s="6" t="s">
        <v>135</v>
      </c>
      <c r="J3684" s="6" t="s">
        <v>220</v>
      </c>
      <c r="K3684" s="6">
        <v>2</v>
      </c>
      <c r="L3684" s="6">
        <v>36.74</v>
      </c>
      <c r="M3684" s="31" t="str">
        <f t="shared" si="57"/>
        <v>Small</v>
      </c>
    </row>
    <row r="3685" spans="8:13" ht="15.75" customHeight="1">
      <c r="H3685" s="37">
        <v>43443</v>
      </c>
      <c r="I3685" s="6" t="s">
        <v>198</v>
      </c>
      <c r="J3685" s="6" t="s">
        <v>196</v>
      </c>
      <c r="K3685" s="6">
        <v>1</v>
      </c>
      <c r="L3685" s="6">
        <v>19.29</v>
      </c>
      <c r="M3685" s="31" t="str">
        <f t="shared" si="57"/>
        <v>Small</v>
      </c>
    </row>
    <row r="3686" spans="8:13" ht="15.75" customHeight="1">
      <c r="H3686" s="37">
        <v>43277</v>
      </c>
      <c r="I3686" s="6" t="s">
        <v>141</v>
      </c>
      <c r="J3686" s="6" t="s">
        <v>156</v>
      </c>
      <c r="K3686" s="6">
        <v>1</v>
      </c>
      <c r="L3686" s="6">
        <v>17.16</v>
      </c>
      <c r="M3686" s="31" t="str">
        <f t="shared" si="57"/>
        <v>Small</v>
      </c>
    </row>
    <row r="3687" spans="8:13" ht="15.75" customHeight="1">
      <c r="H3687" s="37">
        <v>43253</v>
      </c>
      <c r="I3687" s="6" t="s">
        <v>198</v>
      </c>
      <c r="J3687" s="6" t="s">
        <v>156</v>
      </c>
      <c r="K3687" s="6">
        <v>1</v>
      </c>
      <c r="L3687" s="6">
        <v>11.28</v>
      </c>
      <c r="M3687" s="31" t="str">
        <f t="shared" si="57"/>
        <v>Small</v>
      </c>
    </row>
    <row r="3688" spans="8:13" ht="15.75" customHeight="1">
      <c r="H3688" s="37">
        <v>43122</v>
      </c>
      <c r="I3688" s="6" t="s">
        <v>163</v>
      </c>
      <c r="J3688" s="6" t="s">
        <v>157</v>
      </c>
      <c r="K3688" s="6">
        <v>4</v>
      </c>
      <c r="L3688" s="6">
        <v>76.400000000000006</v>
      </c>
      <c r="M3688" s="31" t="str">
        <f t="shared" si="57"/>
        <v>Small</v>
      </c>
    </row>
    <row r="3689" spans="8:13" ht="15.75" customHeight="1">
      <c r="H3689" s="37">
        <v>43439</v>
      </c>
      <c r="I3689" s="6" t="s">
        <v>171</v>
      </c>
      <c r="J3689" s="6" t="s">
        <v>203</v>
      </c>
      <c r="K3689" s="6">
        <v>3</v>
      </c>
      <c r="L3689" s="6">
        <v>43.86</v>
      </c>
      <c r="M3689" s="31" t="str">
        <f t="shared" si="57"/>
        <v>Small</v>
      </c>
    </row>
    <row r="3690" spans="8:13" ht="15.75" customHeight="1">
      <c r="H3690" s="37">
        <v>43338</v>
      </c>
      <c r="I3690" s="6" t="s">
        <v>177</v>
      </c>
      <c r="J3690" s="6" t="s">
        <v>172</v>
      </c>
      <c r="K3690" s="6">
        <v>3</v>
      </c>
      <c r="L3690" s="6">
        <v>46.56</v>
      </c>
      <c r="M3690" s="31" t="str">
        <f t="shared" si="57"/>
        <v>Small</v>
      </c>
    </row>
    <row r="3691" spans="8:13" ht="15.75" customHeight="1">
      <c r="H3691" s="37">
        <v>43348</v>
      </c>
      <c r="I3691" s="6" t="s">
        <v>163</v>
      </c>
      <c r="J3691" s="6" t="s">
        <v>156</v>
      </c>
      <c r="K3691" s="6">
        <v>26</v>
      </c>
      <c r="L3691" s="6">
        <v>280.05</v>
      </c>
      <c r="M3691" s="31" t="str">
        <f t="shared" si="57"/>
        <v>Large</v>
      </c>
    </row>
    <row r="3692" spans="8:13" ht="15.75" customHeight="1">
      <c r="H3692" s="37">
        <v>43122</v>
      </c>
      <c r="I3692" s="6" t="s">
        <v>163</v>
      </c>
      <c r="J3692" s="6" t="s">
        <v>231</v>
      </c>
      <c r="K3692" s="6">
        <v>5</v>
      </c>
      <c r="L3692" s="6">
        <v>53.06</v>
      </c>
      <c r="M3692" s="31" t="str">
        <f t="shared" si="57"/>
        <v>Small</v>
      </c>
    </row>
    <row r="3693" spans="8:13" ht="15.75" customHeight="1">
      <c r="H3693" s="37">
        <v>43408</v>
      </c>
      <c r="I3693" s="6" t="s">
        <v>158</v>
      </c>
      <c r="J3693" s="6" t="s">
        <v>204</v>
      </c>
      <c r="K3693" s="6">
        <v>1</v>
      </c>
      <c r="L3693" s="6">
        <v>14.14</v>
      </c>
      <c r="M3693" s="31" t="str">
        <f t="shared" si="57"/>
        <v>Small</v>
      </c>
    </row>
    <row r="3694" spans="8:13" ht="15.75" customHeight="1">
      <c r="H3694" s="37">
        <v>43428</v>
      </c>
      <c r="I3694" s="6" t="s">
        <v>223</v>
      </c>
      <c r="J3694" s="6" t="s">
        <v>174</v>
      </c>
      <c r="K3694" s="6">
        <v>2</v>
      </c>
      <c r="L3694" s="6">
        <v>32.74</v>
      </c>
      <c r="M3694" s="31" t="str">
        <f t="shared" si="57"/>
        <v>Small</v>
      </c>
    </row>
    <row r="3695" spans="8:13" ht="15.75" customHeight="1">
      <c r="H3695" s="37">
        <v>43200</v>
      </c>
      <c r="I3695" s="6" t="s">
        <v>175</v>
      </c>
      <c r="J3695" s="6" t="s">
        <v>156</v>
      </c>
      <c r="K3695" s="6">
        <v>2</v>
      </c>
      <c r="L3695" s="6">
        <v>37.479999999999997</v>
      </c>
      <c r="M3695" s="31" t="str">
        <f t="shared" si="57"/>
        <v>Small</v>
      </c>
    </row>
    <row r="3696" spans="8:13" ht="15.75" customHeight="1">
      <c r="H3696" s="37">
        <v>43437</v>
      </c>
      <c r="I3696" s="6" t="s">
        <v>163</v>
      </c>
      <c r="J3696" s="6" t="s">
        <v>186</v>
      </c>
      <c r="K3696" s="6">
        <v>3</v>
      </c>
      <c r="L3696" s="6">
        <v>58.65</v>
      </c>
      <c r="M3696" s="31" t="str">
        <f t="shared" si="57"/>
        <v>Small</v>
      </c>
    </row>
    <row r="3697" spans="8:13" ht="15.75" customHeight="1">
      <c r="H3697" s="37">
        <v>43137</v>
      </c>
      <c r="I3697" s="6" t="s">
        <v>163</v>
      </c>
      <c r="J3697" s="6" t="s">
        <v>170</v>
      </c>
      <c r="K3697" s="6">
        <v>48</v>
      </c>
      <c r="L3697" s="6">
        <v>353.68</v>
      </c>
      <c r="M3697" s="31" t="str">
        <f t="shared" si="57"/>
        <v>Large</v>
      </c>
    </row>
    <row r="3698" spans="8:13" ht="15.75" customHeight="1">
      <c r="H3698" s="37">
        <v>43461</v>
      </c>
      <c r="I3698" s="6" t="s">
        <v>175</v>
      </c>
      <c r="J3698" s="6" t="s">
        <v>184</v>
      </c>
      <c r="K3698" s="6">
        <v>2</v>
      </c>
      <c r="L3698" s="6">
        <v>22.4</v>
      </c>
      <c r="M3698" s="31" t="str">
        <f t="shared" si="57"/>
        <v>Small</v>
      </c>
    </row>
    <row r="3699" spans="8:13" ht="15.75" customHeight="1">
      <c r="H3699" s="37">
        <v>43409</v>
      </c>
      <c r="I3699" s="6" t="s">
        <v>160</v>
      </c>
      <c r="J3699" s="6" t="s">
        <v>185</v>
      </c>
      <c r="K3699" s="6">
        <v>2</v>
      </c>
      <c r="L3699" s="6">
        <v>37.119999999999997</v>
      </c>
      <c r="M3699" s="31" t="str">
        <f t="shared" si="57"/>
        <v>Small</v>
      </c>
    </row>
    <row r="3700" spans="8:13" ht="15.75" customHeight="1">
      <c r="H3700" s="37">
        <v>43162</v>
      </c>
      <c r="I3700" s="6" t="s">
        <v>168</v>
      </c>
      <c r="J3700" s="6" t="s">
        <v>186</v>
      </c>
      <c r="K3700" s="6">
        <v>1</v>
      </c>
      <c r="L3700" s="6">
        <v>17.670000000000002</v>
      </c>
      <c r="M3700" s="31" t="str">
        <f t="shared" si="57"/>
        <v>Small</v>
      </c>
    </row>
    <row r="3701" spans="8:13" ht="15.75" customHeight="1">
      <c r="H3701" s="37">
        <v>43398</v>
      </c>
      <c r="I3701" s="6" t="s">
        <v>218</v>
      </c>
      <c r="J3701" s="6" t="s">
        <v>227</v>
      </c>
      <c r="K3701" s="6">
        <v>4</v>
      </c>
      <c r="L3701" s="6">
        <v>59.8</v>
      </c>
      <c r="M3701" s="31" t="str">
        <f t="shared" si="57"/>
        <v>Small</v>
      </c>
    </row>
    <row r="3702" spans="8:13" ht="15.75" customHeight="1">
      <c r="H3702" s="37">
        <v>43261</v>
      </c>
      <c r="I3702" s="6" t="s">
        <v>201</v>
      </c>
      <c r="J3702" s="6" t="s">
        <v>235</v>
      </c>
      <c r="K3702" s="6">
        <v>2</v>
      </c>
      <c r="L3702" s="6">
        <v>35.04</v>
      </c>
      <c r="M3702" s="31" t="str">
        <f t="shared" si="57"/>
        <v>Small</v>
      </c>
    </row>
    <row r="3703" spans="8:13" ht="15.75" customHeight="1">
      <c r="H3703" s="37">
        <v>43316</v>
      </c>
      <c r="I3703" s="6" t="s">
        <v>158</v>
      </c>
      <c r="J3703" s="6" t="s">
        <v>182</v>
      </c>
      <c r="K3703" s="6">
        <v>2</v>
      </c>
      <c r="L3703" s="6">
        <v>30.12</v>
      </c>
      <c r="M3703" s="31" t="str">
        <f t="shared" si="57"/>
        <v>Small</v>
      </c>
    </row>
    <row r="3704" spans="8:13" ht="15.75" customHeight="1">
      <c r="H3704" s="37">
        <v>43414</v>
      </c>
      <c r="I3704" s="6" t="s">
        <v>193</v>
      </c>
      <c r="J3704" s="6" t="s">
        <v>185</v>
      </c>
      <c r="K3704" s="6">
        <v>1</v>
      </c>
      <c r="L3704" s="6">
        <v>14.3</v>
      </c>
      <c r="M3704" s="31" t="str">
        <f t="shared" si="57"/>
        <v>Small</v>
      </c>
    </row>
    <row r="3705" spans="8:13" ht="15.75" customHeight="1">
      <c r="H3705" s="37">
        <v>43161</v>
      </c>
      <c r="I3705" s="6" t="s">
        <v>216</v>
      </c>
      <c r="J3705" s="6" t="s">
        <v>172</v>
      </c>
      <c r="K3705" s="6">
        <v>1</v>
      </c>
      <c r="L3705" s="6">
        <v>17.670000000000002</v>
      </c>
      <c r="M3705" s="31" t="str">
        <f t="shared" si="57"/>
        <v>Small</v>
      </c>
    </row>
    <row r="3706" spans="8:13" ht="15.75" customHeight="1">
      <c r="H3706" s="37">
        <v>43371</v>
      </c>
      <c r="I3706" s="6" t="s">
        <v>158</v>
      </c>
      <c r="J3706" s="6" t="s">
        <v>211</v>
      </c>
      <c r="K3706" s="6">
        <v>2</v>
      </c>
      <c r="L3706" s="6">
        <v>21.6</v>
      </c>
      <c r="M3706" s="31" t="str">
        <f t="shared" si="57"/>
        <v>Small</v>
      </c>
    </row>
    <row r="3707" spans="8:13" ht="15.75" customHeight="1">
      <c r="H3707" s="37">
        <v>43111</v>
      </c>
      <c r="I3707" s="6" t="s">
        <v>158</v>
      </c>
      <c r="J3707" s="6" t="s">
        <v>207</v>
      </c>
      <c r="K3707" s="6">
        <v>1</v>
      </c>
      <c r="L3707" s="6">
        <v>11.6</v>
      </c>
      <c r="M3707" s="31" t="str">
        <f t="shared" si="57"/>
        <v>Small</v>
      </c>
    </row>
    <row r="3708" spans="8:13" ht="15.75" customHeight="1">
      <c r="H3708" s="37">
        <v>43382</v>
      </c>
      <c r="I3708" s="6" t="s">
        <v>198</v>
      </c>
      <c r="J3708" s="6" t="s">
        <v>172</v>
      </c>
      <c r="K3708" s="6">
        <v>3</v>
      </c>
      <c r="L3708" s="6">
        <v>56.61</v>
      </c>
      <c r="M3708" s="31" t="str">
        <f t="shared" si="57"/>
        <v>Small</v>
      </c>
    </row>
    <row r="3709" spans="8:13" ht="15.75" customHeight="1">
      <c r="H3709" s="37">
        <v>43450</v>
      </c>
      <c r="I3709" s="6" t="s">
        <v>158</v>
      </c>
      <c r="J3709" s="6" t="s">
        <v>230</v>
      </c>
      <c r="K3709" s="6">
        <v>12</v>
      </c>
      <c r="L3709" s="6">
        <v>131.13999999999999</v>
      </c>
      <c r="M3709" s="31" t="str">
        <f t="shared" si="57"/>
        <v>Small</v>
      </c>
    </row>
    <row r="3710" spans="8:13" ht="15.75" customHeight="1">
      <c r="H3710" s="37">
        <v>43423</v>
      </c>
      <c r="I3710" s="6" t="s">
        <v>127</v>
      </c>
      <c r="J3710" s="6" t="s">
        <v>156</v>
      </c>
      <c r="K3710" s="6">
        <v>2</v>
      </c>
      <c r="L3710" s="6">
        <v>39.86</v>
      </c>
      <c r="M3710" s="31" t="str">
        <f t="shared" si="57"/>
        <v>Small</v>
      </c>
    </row>
    <row r="3711" spans="8:13" ht="15.75" customHeight="1">
      <c r="H3711" s="37">
        <v>43239</v>
      </c>
      <c r="I3711" s="6" t="s">
        <v>175</v>
      </c>
      <c r="J3711" s="6" t="s">
        <v>231</v>
      </c>
      <c r="K3711" s="6">
        <v>2</v>
      </c>
      <c r="L3711" s="6">
        <v>25.56</v>
      </c>
      <c r="M3711" s="31" t="str">
        <f t="shared" si="57"/>
        <v>Small</v>
      </c>
    </row>
    <row r="3712" spans="8:13" ht="15.75" customHeight="1">
      <c r="H3712" s="37">
        <v>43279</v>
      </c>
      <c r="I3712" s="6" t="s">
        <v>175</v>
      </c>
      <c r="J3712" s="6" t="s">
        <v>199</v>
      </c>
      <c r="K3712" s="6">
        <v>1</v>
      </c>
      <c r="L3712" s="6">
        <v>17.48</v>
      </c>
      <c r="M3712" s="31" t="str">
        <f t="shared" si="57"/>
        <v>Small</v>
      </c>
    </row>
    <row r="3713" spans="8:13" ht="15.75" customHeight="1">
      <c r="H3713" s="37">
        <v>43104</v>
      </c>
      <c r="I3713" s="6" t="s">
        <v>158</v>
      </c>
      <c r="J3713" s="6" t="s">
        <v>192</v>
      </c>
      <c r="K3713" s="6">
        <v>1</v>
      </c>
      <c r="L3713" s="6">
        <v>12.36</v>
      </c>
      <c r="M3713" s="31" t="str">
        <f t="shared" si="57"/>
        <v>Small</v>
      </c>
    </row>
    <row r="3714" spans="8:13" ht="15.75" customHeight="1">
      <c r="H3714" s="37">
        <v>43108</v>
      </c>
      <c r="I3714" s="6" t="s">
        <v>168</v>
      </c>
      <c r="J3714" s="6" t="s">
        <v>194</v>
      </c>
      <c r="K3714" s="6">
        <v>2</v>
      </c>
      <c r="L3714" s="6">
        <v>32.26</v>
      </c>
      <c r="M3714" s="31" t="str">
        <f t="shared" si="57"/>
        <v>Small</v>
      </c>
    </row>
    <row r="3715" spans="8:13" ht="15.75" customHeight="1">
      <c r="H3715" s="37">
        <v>43416</v>
      </c>
      <c r="I3715" s="6" t="s">
        <v>160</v>
      </c>
      <c r="J3715" s="6" t="s">
        <v>215</v>
      </c>
      <c r="K3715" s="6">
        <v>3</v>
      </c>
      <c r="L3715" s="6">
        <v>59.37</v>
      </c>
      <c r="M3715" s="31" t="str">
        <f t="shared" si="57"/>
        <v>Small</v>
      </c>
    </row>
    <row r="3716" spans="8:13" ht="15.75" customHeight="1">
      <c r="H3716" s="37">
        <v>43122</v>
      </c>
      <c r="I3716" s="6" t="s">
        <v>168</v>
      </c>
      <c r="J3716" s="6" t="s">
        <v>156</v>
      </c>
      <c r="K3716" s="6">
        <v>2</v>
      </c>
      <c r="L3716" s="6">
        <v>39.72</v>
      </c>
      <c r="M3716" s="31" t="str">
        <f t="shared" si="57"/>
        <v>Small</v>
      </c>
    </row>
    <row r="3717" spans="8:13" ht="15.75" customHeight="1">
      <c r="H3717" s="37">
        <v>43142</v>
      </c>
      <c r="I3717" s="6" t="s">
        <v>141</v>
      </c>
      <c r="J3717" s="6" t="s">
        <v>194</v>
      </c>
      <c r="K3717" s="6">
        <v>2</v>
      </c>
      <c r="L3717" s="6">
        <v>21.06</v>
      </c>
      <c r="M3717" s="31" t="str">
        <f t="shared" si="57"/>
        <v>Small</v>
      </c>
    </row>
    <row r="3718" spans="8:13" ht="15.75" customHeight="1">
      <c r="H3718" s="37">
        <v>43352</v>
      </c>
      <c r="I3718" s="6" t="s">
        <v>198</v>
      </c>
      <c r="J3718" s="6" t="s">
        <v>207</v>
      </c>
      <c r="K3718" s="6">
        <v>2</v>
      </c>
      <c r="L3718" s="6">
        <v>31.86</v>
      </c>
      <c r="M3718" s="31" t="str">
        <f t="shared" si="57"/>
        <v>Small</v>
      </c>
    </row>
    <row r="3719" spans="8:13" ht="15.75" customHeight="1">
      <c r="H3719" s="37">
        <v>43121</v>
      </c>
      <c r="I3719" s="6" t="s">
        <v>135</v>
      </c>
      <c r="J3719" s="6" t="s">
        <v>210</v>
      </c>
      <c r="K3719" s="6">
        <v>3</v>
      </c>
      <c r="L3719" s="6">
        <v>36.78</v>
      </c>
      <c r="M3719" s="31" t="str">
        <f t="shared" si="57"/>
        <v>Small</v>
      </c>
    </row>
    <row r="3720" spans="8:13" ht="15.75" customHeight="1">
      <c r="H3720" s="37">
        <v>43419</v>
      </c>
      <c r="I3720" s="6" t="s">
        <v>198</v>
      </c>
      <c r="J3720" s="6" t="s">
        <v>188</v>
      </c>
      <c r="K3720" s="6">
        <v>1</v>
      </c>
      <c r="L3720" s="6">
        <v>18.899999999999999</v>
      </c>
      <c r="M3720" s="31" t="str">
        <f t="shared" ref="M3720:M3783" si="58">IF(L3720&gt;250,"Large","Small")</f>
        <v>Small</v>
      </c>
    </row>
    <row r="3721" spans="8:13" ht="15.75" customHeight="1">
      <c r="H3721" s="37">
        <v>43194</v>
      </c>
      <c r="I3721" s="6" t="s">
        <v>198</v>
      </c>
      <c r="J3721" s="6" t="s">
        <v>170</v>
      </c>
      <c r="K3721" s="6">
        <v>1</v>
      </c>
      <c r="L3721" s="6">
        <v>10.42</v>
      </c>
      <c r="M3721" s="31" t="str">
        <f t="shared" si="58"/>
        <v>Small</v>
      </c>
    </row>
    <row r="3722" spans="8:13" ht="15.75" customHeight="1">
      <c r="H3722" s="37">
        <v>43160</v>
      </c>
      <c r="I3722" s="6" t="s">
        <v>175</v>
      </c>
      <c r="J3722" s="6" t="s">
        <v>170</v>
      </c>
      <c r="K3722" s="6">
        <v>3</v>
      </c>
      <c r="L3722" s="6">
        <v>50.82</v>
      </c>
      <c r="M3722" s="31" t="str">
        <f t="shared" si="58"/>
        <v>Small</v>
      </c>
    </row>
    <row r="3723" spans="8:13" ht="15.75" customHeight="1">
      <c r="H3723" s="37">
        <v>43249</v>
      </c>
      <c r="I3723" s="6" t="s">
        <v>175</v>
      </c>
      <c r="J3723" s="6" t="s">
        <v>187</v>
      </c>
      <c r="K3723" s="6">
        <v>2</v>
      </c>
      <c r="L3723" s="6">
        <v>39.94</v>
      </c>
      <c r="M3723" s="31" t="str">
        <f t="shared" si="58"/>
        <v>Small</v>
      </c>
    </row>
    <row r="3724" spans="8:13" ht="15.75" customHeight="1">
      <c r="H3724" s="37">
        <v>43199</v>
      </c>
      <c r="I3724" s="6" t="s">
        <v>198</v>
      </c>
      <c r="J3724" s="6" t="s">
        <v>174</v>
      </c>
      <c r="K3724" s="6">
        <v>1</v>
      </c>
      <c r="L3724" s="6">
        <v>10.9</v>
      </c>
      <c r="M3724" s="31" t="str">
        <f t="shared" si="58"/>
        <v>Small</v>
      </c>
    </row>
    <row r="3725" spans="8:13" ht="15.75" customHeight="1">
      <c r="H3725" s="37">
        <v>43256</v>
      </c>
      <c r="I3725" s="6" t="s">
        <v>141</v>
      </c>
      <c r="J3725" s="6" t="s">
        <v>213</v>
      </c>
      <c r="K3725" s="6">
        <v>49</v>
      </c>
      <c r="L3725" s="6">
        <v>398.59</v>
      </c>
      <c r="M3725" s="31" t="str">
        <f t="shared" si="58"/>
        <v>Large</v>
      </c>
    </row>
    <row r="3726" spans="8:13" ht="15.75" customHeight="1">
      <c r="H3726" s="37">
        <v>43286</v>
      </c>
      <c r="I3726" s="6" t="s">
        <v>190</v>
      </c>
      <c r="J3726" s="6" t="s">
        <v>194</v>
      </c>
      <c r="K3726" s="6">
        <v>1</v>
      </c>
      <c r="L3726" s="6">
        <v>16.89</v>
      </c>
      <c r="M3726" s="31" t="str">
        <f t="shared" si="58"/>
        <v>Small</v>
      </c>
    </row>
    <row r="3727" spans="8:13" ht="15.75" customHeight="1">
      <c r="H3727" s="37">
        <v>43423</v>
      </c>
      <c r="I3727" s="6" t="s">
        <v>135</v>
      </c>
      <c r="J3727" s="6" t="s">
        <v>239</v>
      </c>
      <c r="K3727" s="6">
        <v>2</v>
      </c>
      <c r="L3727" s="6">
        <v>29.48</v>
      </c>
      <c r="M3727" s="31" t="str">
        <f t="shared" si="58"/>
        <v>Small</v>
      </c>
    </row>
    <row r="3728" spans="8:13" ht="15.75" customHeight="1">
      <c r="H3728" s="37">
        <v>43304</v>
      </c>
      <c r="I3728" s="6" t="s">
        <v>160</v>
      </c>
      <c r="J3728" s="6" t="s">
        <v>184</v>
      </c>
      <c r="K3728" s="6">
        <v>2</v>
      </c>
      <c r="L3728" s="6">
        <v>23.72</v>
      </c>
      <c r="M3728" s="31" t="str">
        <f t="shared" si="58"/>
        <v>Small</v>
      </c>
    </row>
    <row r="3729" spans="8:13" ht="15.75" customHeight="1">
      <c r="H3729" s="37">
        <v>43453</v>
      </c>
      <c r="I3729" s="6" t="s">
        <v>168</v>
      </c>
      <c r="J3729" s="6" t="s">
        <v>194</v>
      </c>
      <c r="K3729" s="6">
        <v>1</v>
      </c>
      <c r="L3729" s="6">
        <v>17.63</v>
      </c>
      <c r="M3729" s="31" t="str">
        <f t="shared" si="58"/>
        <v>Small</v>
      </c>
    </row>
    <row r="3730" spans="8:13" ht="15.75" customHeight="1">
      <c r="H3730" s="37">
        <v>43455</v>
      </c>
      <c r="I3730" s="6" t="s">
        <v>135</v>
      </c>
      <c r="J3730" s="6" t="s">
        <v>156</v>
      </c>
      <c r="K3730" s="6">
        <v>47</v>
      </c>
      <c r="L3730" s="6">
        <v>430.61</v>
      </c>
      <c r="M3730" s="31" t="str">
        <f t="shared" si="58"/>
        <v>Large</v>
      </c>
    </row>
    <row r="3731" spans="8:13" ht="15.75" customHeight="1">
      <c r="H3731" s="37">
        <v>43453</v>
      </c>
      <c r="I3731" s="6" t="s">
        <v>158</v>
      </c>
      <c r="J3731" s="6" t="s">
        <v>194</v>
      </c>
      <c r="K3731" s="6">
        <v>1</v>
      </c>
      <c r="L3731" s="6">
        <v>12.32</v>
      </c>
      <c r="M3731" s="31" t="str">
        <f t="shared" si="58"/>
        <v>Small</v>
      </c>
    </row>
    <row r="3732" spans="8:13" ht="15.75" customHeight="1">
      <c r="H3732" s="37">
        <v>43452</v>
      </c>
      <c r="I3732" s="6" t="s">
        <v>168</v>
      </c>
      <c r="J3732" s="6" t="s">
        <v>186</v>
      </c>
      <c r="K3732" s="6">
        <v>2</v>
      </c>
      <c r="L3732" s="6">
        <v>21.26</v>
      </c>
      <c r="M3732" s="31" t="str">
        <f t="shared" si="58"/>
        <v>Small</v>
      </c>
    </row>
    <row r="3733" spans="8:13" ht="15.75" customHeight="1">
      <c r="H3733" s="37">
        <v>43205</v>
      </c>
      <c r="I3733" s="6" t="s">
        <v>168</v>
      </c>
      <c r="J3733" s="6" t="s">
        <v>184</v>
      </c>
      <c r="K3733" s="6">
        <v>1</v>
      </c>
      <c r="L3733" s="6">
        <v>15.34</v>
      </c>
      <c r="M3733" s="31" t="str">
        <f t="shared" si="58"/>
        <v>Small</v>
      </c>
    </row>
    <row r="3734" spans="8:13" ht="15.75" customHeight="1">
      <c r="H3734" s="37">
        <v>43422</v>
      </c>
      <c r="I3734" s="6" t="s">
        <v>135</v>
      </c>
      <c r="J3734" s="6" t="s">
        <v>156</v>
      </c>
      <c r="K3734" s="6">
        <v>1</v>
      </c>
      <c r="L3734" s="6">
        <v>10.38</v>
      </c>
      <c r="M3734" s="31" t="str">
        <f t="shared" si="58"/>
        <v>Small</v>
      </c>
    </row>
    <row r="3735" spans="8:13" ht="15.75" customHeight="1">
      <c r="H3735" s="37">
        <v>43125</v>
      </c>
      <c r="I3735" s="6" t="s">
        <v>198</v>
      </c>
      <c r="J3735" s="6" t="s">
        <v>187</v>
      </c>
      <c r="K3735" s="6">
        <v>2</v>
      </c>
      <c r="L3735" s="6">
        <v>22.48</v>
      </c>
      <c r="M3735" s="31" t="str">
        <f t="shared" si="58"/>
        <v>Small</v>
      </c>
    </row>
    <row r="3736" spans="8:13" ht="15.75" customHeight="1">
      <c r="H3736" s="37">
        <v>43309</v>
      </c>
      <c r="I3736" s="6" t="s">
        <v>190</v>
      </c>
      <c r="J3736" s="6" t="s">
        <v>233</v>
      </c>
      <c r="K3736" s="6">
        <v>2</v>
      </c>
      <c r="L3736" s="6">
        <v>28.6</v>
      </c>
      <c r="M3736" s="31" t="str">
        <f t="shared" si="58"/>
        <v>Small</v>
      </c>
    </row>
    <row r="3737" spans="8:13" ht="15.75" customHeight="1">
      <c r="H3737" s="37">
        <v>43142</v>
      </c>
      <c r="I3737" s="6" t="s">
        <v>158</v>
      </c>
      <c r="J3737" s="6" t="s">
        <v>181</v>
      </c>
      <c r="K3737" s="6">
        <v>3</v>
      </c>
      <c r="L3737" s="6">
        <v>42.87</v>
      </c>
      <c r="M3737" s="31" t="str">
        <f t="shared" si="58"/>
        <v>Small</v>
      </c>
    </row>
    <row r="3738" spans="8:13" ht="15.75" customHeight="1">
      <c r="H3738" s="37">
        <v>43465</v>
      </c>
      <c r="I3738" s="6" t="s">
        <v>175</v>
      </c>
      <c r="J3738" s="6" t="s">
        <v>173</v>
      </c>
      <c r="K3738" s="6">
        <v>4</v>
      </c>
      <c r="L3738" s="6">
        <v>70.16</v>
      </c>
      <c r="M3738" s="31" t="str">
        <f t="shared" si="58"/>
        <v>Small</v>
      </c>
    </row>
    <row r="3739" spans="8:13" ht="15.75" customHeight="1">
      <c r="H3739" s="37">
        <v>43255</v>
      </c>
      <c r="I3739" s="6" t="s">
        <v>175</v>
      </c>
      <c r="J3739" s="6" t="s">
        <v>184</v>
      </c>
      <c r="K3739" s="6">
        <v>2</v>
      </c>
      <c r="L3739" s="6">
        <v>26.24</v>
      </c>
      <c r="M3739" s="31" t="str">
        <f t="shared" si="58"/>
        <v>Small</v>
      </c>
    </row>
    <row r="3740" spans="8:13" ht="15.75" customHeight="1">
      <c r="H3740" s="37">
        <v>43102</v>
      </c>
      <c r="I3740" s="6" t="s">
        <v>163</v>
      </c>
      <c r="J3740" s="6" t="s">
        <v>234</v>
      </c>
      <c r="K3740" s="6">
        <v>4</v>
      </c>
      <c r="L3740" s="6">
        <v>53.8</v>
      </c>
      <c r="M3740" s="31" t="str">
        <f t="shared" si="58"/>
        <v>Small</v>
      </c>
    </row>
    <row r="3741" spans="8:13" ht="15.75" customHeight="1">
      <c r="H3741" s="37">
        <v>43407</v>
      </c>
      <c r="I3741" s="6" t="s">
        <v>141</v>
      </c>
      <c r="J3741" s="6" t="s">
        <v>215</v>
      </c>
      <c r="K3741" s="6">
        <v>2</v>
      </c>
      <c r="L3741" s="6">
        <v>30.34</v>
      </c>
      <c r="M3741" s="31" t="str">
        <f t="shared" si="58"/>
        <v>Small</v>
      </c>
    </row>
    <row r="3742" spans="8:13" ht="15.75" customHeight="1">
      <c r="H3742" s="37">
        <v>43432</v>
      </c>
      <c r="I3742" s="6" t="s">
        <v>158</v>
      </c>
      <c r="J3742" s="6" t="s">
        <v>204</v>
      </c>
      <c r="K3742" s="6">
        <v>1</v>
      </c>
      <c r="L3742" s="6">
        <v>15.3</v>
      </c>
      <c r="M3742" s="31" t="str">
        <f t="shared" si="58"/>
        <v>Small</v>
      </c>
    </row>
    <row r="3743" spans="8:13" ht="15.75" customHeight="1">
      <c r="H3743" s="37">
        <v>43290</v>
      </c>
      <c r="I3743" s="6" t="s">
        <v>160</v>
      </c>
      <c r="J3743" s="6" t="s">
        <v>184</v>
      </c>
      <c r="K3743" s="6">
        <v>4</v>
      </c>
      <c r="L3743" s="6">
        <v>54.24</v>
      </c>
      <c r="M3743" s="31" t="str">
        <f t="shared" si="58"/>
        <v>Small</v>
      </c>
    </row>
    <row r="3744" spans="8:13" ht="15.75" customHeight="1">
      <c r="H3744" s="37">
        <v>43104</v>
      </c>
      <c r="I3744" s="6" t="s">
        <v>158</v>
      </c>
      <c r="J3744" s="6" t="s">
        <v>156</v>
      </c>
      <c r="K3744" s="6">
        <v>1</v>
      </c>
      <c r="L3744" s="6">
        <v>14.8</v>
      </c>
      <c r="M3744" s="31" t="str">
        <f t="shared" si="58"/>
        <v>Small</v>
      </c>
    </row>
    <row r="3745" spans="8:13" ht="15.75" customHeight="1">
      <c r="H3745" s="37">
        <v>43429</v>
      </c>
      <c r="I3745" s="6" t="s">
        <v>127</v>
      </c>
      <c r="J3745" s="6" t="s">
        <v>219</v>
      </c>
      <c r="K3745" s="6">
        <v>2</v>
      </c>
      <c r="L3745" s="6">
        <v>38.28</v>
      </c>
      <c r="M3745" s="31" t="str">
        <f t="shared" si="58"/>
        <v>Small</v>
      </c>
    </row>
    <row r="3746" spans="8:13" ht="15.75" customHeight="1">
      <c r="H3746" s="37">
        <v>43410</v>
      </c>
      <c r="I3746" s="6" t="s">
        <v>135</v>
      </c>
      <c r="J3746" s="6" t="s">
        <v>187</v>
      </c>
      <c r="K3746" s="6">
        <v>1</v>
      </c>
      <c r="L3746" s="6">
        <v>17.600000000000001</v>
      </c>
      <c r="M3746" s="31" t="str">
        <f t="shared" si="58"/>
        <v>Small</v>
      </c>
    </row>
    <row r="3747" spans="8:13" ht="15.75" customHeight="1">
      <c r="H3747" s="37">
        <v>43451</v>
      </c>
      <c r="I3747" s="6" t="s">
        <v>190</v>
      </c>
      <c r="J3747" s="6" t="s">
        <v>205</v>
      </c>
      <c r="K3747" s="6">
        <v>55</v>
      </c>
      <c r="L3747" s="6">
        <v>393.23</v>
      </c>
      <c r="M3747" s="31" t="str">
        <f t="shared" si="58"/>
        <v>Large</v>
      </c>
    </row>
    <row r="3748" spans="8:13" ht="15.75" customHeight="1">
      <c r="H3748" s="37">
        <v>43363</v>
      </c>
      <c r="I3748" s="6" t="s">
        <v>163</v>
      </c>
      <c r="J3748" s="6" t="s">
        <v>185</v>
      </c>
      <c r="K3748" s="6">
        <v>36</v>
      </c>
      <c r="L3748" s="6">
        <v>231.02</v>
      </c>
      <c r="M3748" s="31" t="str">
        <f t="shared" si="58"/>
        <v>Small</v>
      </c>
    </row>
    <row r="3749" spans="8:13" ht="15.75" customHeight="1">
      <c r="H3749" s="37">
        <v>43323</v>
      </c>
      <c r="I3749" s="6" t="s">
        <v>135</v>
      </c>
      <c r="J3749" s="6" t="s">
        <v>169</v>
      </c>
      <c r="K3749" s="6">
        <v>2</v>
      </c>
      <c r="L3749" s="6">
        <v>39.520000000000003</v>
      </c>
      <c r="M3749" s="31" t="str">
        <f t="shared" si="58"/>
        <v>Small</v>
      </c>
    </row>
    <row r="3750" spans="8:13" ht="15.75" customHeight="1">
      <c r="H3750" s="37">
        <v>43210</v>
      </c>
      <c r="I3750" s="6" t="s">
        <v>138</v>
      </c>
      <c r="J3750" s="6" t="s">
        <v>156</v>
      </c>
      <c r="K3750" s="6">
        <v>2</v>
      </c>
      <c r="L3750" s="6">
        <v>25.28</v>
      </c>
      <c r="M3750" s="31" t="str">
        <f t="shared" si="58"/>
        <v>Small</v>
      </c>
    </row>
    <row r="3751" spans="8:13" ht="15.75" customHeight="1">
      <c r="H3751" s="37">
        <v>43314</v>
      </c>
      <c r="I3751" s="6" t="s">
        <v>201</v>
      </c>
      <c r="J3751" s="6" t="s">
        <v>185</v>
      </c>
      <c r="K3751" s="6">
        <v>1</v>
      </c>
      <c r="L3751" s="6">
        <v>17.559999999999999</v>
      </c>
      <c r="M3751" s="31" t="str">
        <f t="shared" si="58"/>
        <v>Small</v>
      </c>
    </row>
    <row r="3752" spans="8:13" ht="15.75" customHeight="1">
      <c r="H3752" s="37">
        <v>43407</v>
      </c>
      <c r="I3752" s="6" t="s">
        <v>165</v>
      </c>
      <c r="J3752" s="6" t="s">
        <v>207</v>
      </c>
      <c r="K3752" s="6">
        <v>51</v>
      </c>
      <c r="L3752" s="6">
        <v>468.7</v>
      </c>
      <c r="M3752" s="31" t="str">
        <f t="shared" si="58"/>
        <v>Large</v>
      </c>
    </row>
    <row r="3753" spans="8:13" ht="15.75" customHeight="1">
      <c r="H3753" s="37">
        <v>43447</v>
      </c>
      <c r="I3753" s="6" t="s">
        <v>201</v>
      </c>
      <c r="J3753" s="6" t="s">
        <v>228</v>
      </c>
      <c r="K3753" s="6">
        <v>4</v>
      </c>
      <c r="L3753" s="6">
        <v>40.880000000000003</v>
      </c>
      <c r="M3753" s="31" t="str">
        <f t="shared" si="58"/>
        <v>Small</v>
      </c>
    </row>
    <row r="3754" spans="8:13" ht="15.75" customHeight="1">
      <c r="H3754" s="37">
        <v>43439</v>
      </c>
      <c r="I3754" s="6" t="s">
        <v>160</v>
      </c>
      <c r="J3754" s="6" t="s">
        <v>170</v>
      </c>
      <c r="K3754" s="6">
        <v>2</v>
      </c>
      <c r="L3754" s="6">
        <v>23.6</v>
      </c>
      <c r="M3754" s="31" t="str">
        <f t="shared" si="58"/>
        <v>Small</v>
      </c>
    </row>
    <row r="3755" spans="8:13" ht="15.75" customHeight="1">
      <c r="H3755" s="37">
        <v>43158</v>
      </c>
      <c r="I3755" s="6" t="s">
        <v>175</v>
      </c>
      <c r="J3755" s="6" t="s">
        <v>174</v>
      </c>
      <c r="K3755" s="6">
        <v>1</v>
      </c>
      <c r="L3755" s="6">
        <v>16.190000000000001</v>
      </c>
      <c r="M3755" s="31" t="str">
        <f t="shared" si="58"/>
        <v>Small</v>
      </c>
    </row>
    <row r="3756" spans="8:13" ht="15.75" customHeight="1">
      <c r="H3756" s="37">
        <v>43331</v>
      </c>
      <c r="I3756" s="6" t="s">
        <v>168</v>
      </c>
      <c r="J3756" s="6" t="s">
        <v>174</v>
      </c>
      <c r="K3756" s="6">
        <v>25</v>
      </c>
      <c r="L3756" s="6">
        <v>205.85</v>
      </c>
      <c r="M3756" s="31" t="str">
        <f t="shared" si="58"/>
        <v>Small</v>
      </c>
    </row>
    <row r="3757" spans="8:13" ht="15.75" customHeight="1">
      <c r="H3757" s="37">
        <v>43343</v>
      </c>
      <c r="I3757" s="6" t="s">
        <v>158</v>
      </c>
      <c r="J3757" s="6" t="s">
        <v>230</v>
      </c>
      <c r="K3757" s="6">
        <v>72</v>
      </c>
      <c r="L3757" s="6">
        <v>476.99</v>
      </c>
      <c r="M3757" s="31" t="str">
        <f t="shared" si="58"/>
        <v>Large</v>
      </c>
    </row>
    <row r="3758" spans="8:13" ht="15.75" customHeight="1">
      <c r="H3758" s="37">
        <v>43394</v>
      </c>
      <c r="I3758" s="6" t="s">
        <v>163</v>
      </c>
      <c r="J3758" s="6" t="s">
        <v>156</v>
      </c>
      <c r="K3758" s="6">
        <v>1</v>
      </c>
      <c r="L3758" s="6">
        <v>19.93</v>
      </c>
      <c r="M3758" s="31" t="str">
        <f t="shared" si="58"/>
        <v>Small</v>
      </c>
    </row>
    <row r="3759" spans="8:13" ht="15.75" customHeight="1">
      <c r="H3759" s="37">
        <v>43193</v>
      </c>
      <c r="I3759" s="6" t="s">
        <v>190</v>
      </c>
      <c r="J3759" s="6" t="s">
        <v>228</v>
      </c>
      <c r="K3759" s="6">
        <v>46</v>
      </c>
      <c r="L3759" s="6">
        <v>551.41</v>
      </c>
      <c r="M3759" s="31" t="str">
        <f t="shared" si="58"/>
        <v>Large</v>
      </c>
    </row>
    <row r="3760" spans="8:13" ht="15.75" customHeight="1">
      <c r="H3760" s="37">
        <v>43403</v>
      </c>
      <c r="I3760" s="6" t="s">
        <v>198</v>
      </c>
      <c r="J3760" s="6" t="s">
        <v>156</v>
      </c>
      <c r="K3760" s="6">
        <v>2</v>
      </c>
      <c r="L3760" s="6">
        <v>26.78</v>
      </c>
      <c r="M3760" s="31" t="str">
        <f t="shared" si="58"/>
        <v>Small</v>
      </c>
    </row>
    <row r="3761" spans="8:13" ht="15.75" customHeight="1">
      <c r="H3761" s="37">
        <v>43444</v>
      </c>
      <c r="I3761" s="6" t="s">
        <v>200</v>
      </c>
      <c r="J3761" s="6" t="s">
        <v>156</v>
      </c>
      <c r="K3761" s="6">
        <v>3</v>
      </c>
      <c r="L3761" s="6">
        <v>51.66</v>
      </c>
      <c r="M3761" s="31" t="str">
        <f t="shared" si="58"/>
        <v>Small</v>
      </c>
    </row>
    <row r="3762" spans="8:13" ht="15.75" customHeight="1">
      <c r="H3762" s="37">
        <v>43196</v>
      </c>
      <c r="I3762" s="6" t="s">
        <v>160</v>
      </c>
      <c r="J3762" s="6" t="s">
        <v>237</v>
      </c>
      <c r="K3762" s="6">
        <v>60</v>
      </c>
      <c r="L3762" s="6">
        <v>581.57000000000005</v>
      </c>
      <c r="M3762" s="31" t="str">
        <f t="shared" si="58"/>
        <v>Large</v>
      </c>
    </row>
    <row r="3763" spans="8:13" ht="15.75" customHeight="1">
      <c r="H3763" s="37">
        <v>43401</v>
      </c>
      <c r="I3763" s="6" t="s">
        <v>141</v>
      </c>
      <c r="J3763" s="6" t="s">
        <v>161</v>
      </c>
      <c r="K3763" s="6">
        <v>2</v>
      </c>
      <c r="L3763" s="6">
        <v>20.420000000000002</v>
      </c>
      <c r="M3763" s="31" t="str">
        <f t="shared" si="58"/>
        <v>Small</v>
      </c>
    </row>
    <row r="3764" spans="8:13" ht="15.75" customHeight="1">
      <c r="H3764" s="37">
        <v>43193</v>
      </c>
      <c r="I3764" s="6" t="s">
        <v>175</v>
      </c>
      <c r="J3764" s="6" t="s">
        <v>180</v>
      </c>
      <c r="K3764" s="6">
        <v>4</v>
      </c>
      <c r="L3764" s="6">
        <v>44.4</v>
      </c>
      <c r="M3764" s="31" t="str">
        <f t="shared" si="58"/>
        <v>Small</v>
      </c>
    </row>
    <row r="3765" spans="8:13" ht="15.75" customHeight="1">
      <c r="H3765" s="37">
        <v>43261</v>
      </c>
      <c r="I3765" s="6" t="s">
        <v>135</v>
      </c>
      <c r="J3765" s="6" t="s">
        <v>156</v>
      </c>
      <c r="K3765" s="6">
        <v>5</v>
      </c>
      <c r="L3765" s="6">
        <v>51.4</v>
      </c>
      <c r="M3765" s="31" t="str">
        <f t="shared" si="58"/>
        <v>Small</v>
      </c>
    </row>
    <row r="3766" spans="8:13" ht="15.75" customHeight="1">
      <c r="H3766" s="37">
        <v>43436</v>
      </c>
      <c r="I3766" s="6" t="s">
        <v>158</v>
      </c>
      <c r="J3766" s="6" t="s">
        <v>156</v>
      </c>
      <c r="K3766" s="6">
        <v>3</v>
      </c>
      <c r="L3766" s="6">
        <v>33.299999999999997</v>
      </c>
      <c r="M3766" s="31" t="str">
        <f t="shared" si="58"/>
        <v>Small</v>
      </c>
    </row>
    <row r="3767" spans="8:13" ht="15.75" customHeight="1">
      <c r="H3767" s="37">
        <v>43274</v>
      </c>
      <c r="I3767" s="6" t="s">
        <v>175</v>
      </c>
      <c r="J3767" s="6" t="s">
        <v>196</v>
      </c>
      <c r="K3767" s="6">
        <v>4</v>
      </c>
      <c r="L3767" s="6">
        <v>58.6</v>
      </c>
      <c r="M3767" s="31" t="str">
        <f t="shared" si="58"/>
        <v>Small</v>
      </c>
    </row>
    <row r="3768" spans="8:13" ht="15.75" customHeight="1">
      <c r="H3768" s="37">
        <v>43387</v>
      </c>
      <c r="I3768" s="6" t="s">
        <v>158</v>
      </c>
      <c r="J3768" s="6" t="s">
        <v>180</v>
      </c>
      <c r="K3768" s="6">
        <v>45</v>
      </c>
      <c r="L3768" s="6">
        <v>515.79</v>
      </c>
      <c r="M3768" s="31" t="str">
        <f t="shared" si="58"/>
        <v>Large</v>
      </c>
    </row>
    <row r="3769" spans="8:13" ht="15.75" customHeight="1">
      <c r="H3769" s="37">
        <v>43364</v>
      </c>
      <c r="I3769" s="6" t="s">
        <v>160</v>
      </c>
      <c r="J3769" s="6" t="s">
        <v>213</v>
      </c>
      <c r="K3769" s="6">
        <v>2</v>
      </c>
      <c r="L3769" s="6">
        <v>36.14</v>
      </c>
      <c r="M3769" s="31" t="str">
        <f t="shared" si="58"/>
        <v>Small</v>
      </c>
    </row>
    <row r="3770" spans="8:13" ht="15.75" customHeight="1">
      <c r="H3770" s="37">
        <v>43247</v>
      </c>
      <c r="I3770" s="6" t="s">
        <v>158</v>
      </c>
      <c r="J3770" s="6" t="s">
        <v>185</v>
      </c>
      <c r="K3770" s="6">
        <v>1</v>
      </c>
      <c r="L3770" s="6">
        <v>10.54</v>
      </c>
      <c r="M3770" s="31" t="str">
        <f t="shared" si="58"/>
        <v>Small</v>
      </c>
    </row>
    <row r="3771" spans="8:13" ht="15.75" customHeight="1">
      <c r="H3771" s="37">
        <v>43177</v>
      </c>
      <c r="I3771" s="6" t="s">
        <v>160</v>
      </c>
      <c r="J3771" s="6" t="s">
        <v>236</v>
      </c>
      <c r="K3771" s="6">
        <v>1</v>
      </c>
      <c r="L3771" s="6">
        <v>16.07</v>
      </c>
      <c r="M3771" s="31" t="str">
        <f t="shared" si="58"/>
        <v>Small</v>
      </c>
    </row>
    <row r="3772" spans="8:13" ht="15.75" customHeight="1">
      <c r="H3772" s="37">
        <v>43428</v>
      </c>
      <c r="I3772" s="6" t="s">
        <v>141</v>
      </c>
      <c r="J3772" s="6" t="s">
        <v>241</v>
      </c>
      <c r="K3772" s="6">
        <v>2</v>
      </c>
      <c r="L3772" s="6">
        <v>25.14</v>
      </c>
      <c r="M3772" s="31" t="str">
        <f t="shared" si="58"/>
        <v>Small</v>
      </c>
    </row>
    <row r="3773" spans="8:13" ht="15.75" customHeight="1">
      <c r="H3773" s="37">
        <v>43105</v>
      </c>
      <c r="I3773" s="6" t="s">
        <v>158</v>
      </c>
      <c r="J3773" s="6" t="s">
        <v>231</v>
      </c>
      <c r="K3773" s="6">
        <v>2</v>
      </c>
      <c r="L3773" s="6">
        <v>29.5</v>
      </c>
      <c r="M3773" s="31" t="str">
        <f t="shared" si="58"/>
        <v>Small</v>
      </c>
    </row>
    <row r="3774" spans="8:13" ht="15.75" customHeight="1">
      <c r="H3774" s="37">
        <v>43431</v>
      </c>
      <c r="I3774" s="6" t="s">
        <v>135</v>
      </c>
      <c r="J3774" s="6" t="s">
        <v>226</v>
      </c>
      <c r="K3774" s="6">
        <v>1</v>
      </c>
      <c r="L3774" s="6">
        <v>13.46</v>
      </c>
      <c r="M3774" s="31" t="str">
        <f t="shared" si="58"/>
        <v>Small</v>
      </c>
    </row>
    <row r="3775" spans="8:13" ht="15.75" customHeight="1">
      <c r="H3775" s="37">
        <v>43159</v>
      </c>
      <c r="I3775" s="6" t="s">
        <v>168</v>
      </c>
      <c r="J3775" s="6" t="s">
        <v>232</v>
      </c>
      <c r="K3775" s="6">
        <v>3</v>
      </c>
      <c r="L3775" s="6">
        <v>38.61</v>
      </c>
      <c r="M3775" s="31" t="str">
        <f t="shared" si="58"/>
        <v>Small</v>
      </c>
    </row>
    <row r="3776" spans="8:13" ht="15.75" customHeight="1">
      <c r="H3776" s="37">
        <v>43364</v>
      </c>
      <c r="I3776" s="6" t="s">
        <v>168</v>
      </c>
      <c r="J3776" s="6" t="s">
        <v>219</v>
      </c>
      <c r="K3776" s="6">
        <v>72</v>
      </c>
      <c r="L3776" s="6">
        <v>433.3</v>
      </c>
      <c r="M3776" s="31" t="str">
        <f t="shared" si="58"/>
        <v>Large</v>
      </c>
    </row>
    <row r="3777" spans="8:13" ht="15.75" customHeight="1">
      <c r="H3777" s="37">
        <v>43465</v>
      </c>
      <c r="I3777" s="6" t="s">
        <v>175</v>
      </c>
      <c r="J3777" s="6" t="s">
        <v>206</v>
      </c>
      <c r="K3777" s="6">
        <v>2</v>
      </c>
      <c r="L3777" s="6">
        <v>28.62</v>
      </c>
      <c r="M3777" s="31" t="str">
        <f t="shared" si="58"/>
        <v>Small</v>
      </c>
    </row>
    <row r="3778" spans="8:13" ht="15.75" customHeight="1">
      <c r="H3778" s="37">
        <v>43173</v>
      </c>
      <c r="I3778" s="6" t="s">
        <v>218</v>
      </c>
      <c r="J3778" s="6" t="s">
        <v>213</v>
      </c>
      <c r="K3778" s="6">
        <v>3</v>
      </c>
      <c r="L3778" s="6">
        <v>31.35</v>
      </c>
      <c r="M3778" s="31" t="str">
        <f t="shared" si="58"/>
        <v>Small</v>
      </c>
    </row>
    <row r="3779" spans="8:13" ht="15.75" customHeight="1">
      <c r="H3779" s="37">
        <v>43387</v>
      </c>
      <c r="I3779" s="6" t="s">
        <v>158</v>
      </c>
      <c r="J3779" s="6" t="s">
        <v>211</v>
      </c>
      <c r="K3779" s="6">
        <v>1</v>
      </c>
      <c r="L3779" s="6">
        <v>19.73</v>
      </c>
      <c r="M3779" s="31" t="str">
        <f t="shared" si="58"/>
        <v>Small</v>
      </c>
    </row>
    <row r="3780" spans="8:13" ht="15.75" customHeight="1">
      <c r="H3780" s="37">
        <v>43427</v>
      </c>
      <c r="I3780" s="6" t="s">
        <v>175</v>
      </c>
      <c r="J3780" s="6" t="s">
        <v>187</v>
      </c>
      <c r="K3780" s="6">
        <v>3</v>
      </c>
      <c r="L3780" s="6">
        <v>47.64</v>
      </c>
      <c r="M3780" s="31" t="str">
        <f t="shared" si="58"/>
        <v>Small</v>
      </c>
    </row>
    <row r="3781" spans="8:13" ht="15.75" customHeight="1">
      <c r="H3781" s="37">
        <v>43126</v>
      </c>
      <c r="I3781" s="6" t="s">
        <v>200</v>
      </c>
      <c r="J3781" s="6" t="s">
        <v>157</v>
      </c>
      <c r="K3781" s="6">
        <v>1</v>
      </c>
      <c r="L3781" s="6">
        <v>19.61</v>
      </c>
      <c r="M3781" s="31" t="str">
        <f t="shared" si="58"/>
        <v>Small</v>
      </c>
    </row>
    <row r="3782" spans="8:13" ht="15.75" customHeight="1">
      <c r="H3782" s="37">
        <v>43317</v>
      </c>
      <c r="I3782" s="6" t="s">
        <v>168</v>
      </c>
      <c r="J3782" s="6" t="s">
        <v>172</v>
      </c>
      <c r="K3782" s="6">
        <v>1</v>
      </c>
      <c r="L3782" s="6">
        <v>16.34</v>
      </c>
      <c r="M3782" s="31" t="str">
        <f t="shared" si="58"/>
        <v>Small</v>
      </c>
    </row>
    <row r="3783" spans="8:13" ht="15.75" customHeight="1">
      <c r="H3783" s="37">
        <v>43443</v>
      </c>
      <c r="I3783" s="6" t="s">
        <v>160</v>
      </c>
      <c r="J3783" s="6" t="s">
        <v>181</v>
      </c>
      <c r="K3783" s="6">
        <v>1</v>
      </c>
      <c r="L3783" s="6">
        <v>10.92</v>
      </c>
      <c r="M3783" s="31" t="str">
        <f t="shared" si="58"/>
        <v>Small</v>
      </c>
    </row>
    <row r="3784" spans="8:13" ht="15.75" customHeight="1">
      <c r="H3784" s="37">
        <v>43439</v>
      </c>
      <c r="I3784" s="6" t="s">
        <v>165</v>
      </c>
      <c r="J3784" s="6" t="s">
        <v>191</v>
      </c>
      <c r="K3784" s="6">
        <v>1</v>
      </c>
      <c r="L3784" s="6">
        <v>12.16</v>
      </c>
      <c r="M3784" s="31" t="str">
        <f t="shared" ref="M3784:M3847" si="59">IF(L3784&gt;250,"Large","Small")</f>
        <v>Small</v>
      </c>
    </row>
    <row r="3785" spans="8:13" ht="15.75" customHeight="1">
      <c r="H3785" s="37">
        <v>43451</v>
      </c>
      <c r="I3785" s="6" t="s">
        <v>158</v>
      </c>
      <c r="J3785" s="6" t="s">
        <v>156</v>
      </c>
      <c r="K3785" s="6">
        <v>2</v>
      </c>
      <c r="L3785" s="6">
        <v>20.14</v>
      </c>
      <c r="M3785" s="31" t="str">
        <f t="shared" si="59"/>
        <v>Small</v>
      </c>
    </row>
    <row r="3786" spans="8:13" ht="15.75" customHeight="1">
      <c r="H3786" s="37">
        <v>43376</v>
      </c>
      <c r="I3786" s="6" t="s">
        <v>168</v>
      </c>
      <c r="J3786" s="6" t="s">
        <v>210</v>
      </c>
      <c r="K3786" s="6">
        <v>1</v>
      </c>
      <c r="L3786" s="6">
        <v>15.92</v>
      </c>
      <c r="M3786" s="31" t="str">
        <f t="shared" si="59"/>
        <v>Small</v>
      </c>
    </row>
    <row r="3787" spans="8:13" ht="15.75" customHeight="1">
      <c r="H3787" s="37">
        <v>43378</v>
      </c>
      <c r="I3787" s="6" t="s">
        <v>158</v>
      </c>
      <c r="J3787" s="6" t="s">
        <v>213</v>
      </c>
      <c r="K3787" s="6">
        <v>60</v>
      </c>
      <c r="L3787" s="6">
        <v>419.44</v>
      </c>
      <c r="M3787" s="31" t="str">
        <f t="shared" si="59"/>
        <v>Large</v>
      </c>
    </row>
    <row r="3788" spans="8:13" ht="15.75" customHeight="1">
      <c r="H3788" s="37">
        <v>43259</v>
      </c>
      <c r="I3788" s="6" t="s">
        <v>163</v>
      </c>
      <c r="J3788" s="6" t="s">
        <v>157</v>
      </c>
      <c r="K3788" s="6">
        <v>2</v>
      </c>
      <c r="L3788" s="6">
        <v>27.74</v>
      </c>
      <c r="M3788" s="31" t="str">
        <f t="shared" si="59"/>
        <v>Small</v>
      </c>
    </row>
    <row r="3789" spans="8:13" ht="15.75" customHeight="1">
      <c r="H3789" s="37">
        <v>43449</v>
      </c>
      <c r="I3789" s="6" t="s">
        <v>223</v>
      </c>
      <c r="J3789" s="6" t="s">
        <v>156</v>
      </c>
      <c r="K3789" s="6">
        <v>2</v>
      </c>
      <c r="L3789" s="6">
        <v>24.84</v>
      </c>
      <c r="M3789" s="31" t="str">
        <f t="shared" si="59"/>
        <v>Small</v>
      </c>
    </row>
    <row r="3790" spans="8:13" ht="15.75" customHeight="1">
      <c r="H3790" s="37">
        <v>43439</v>
      </c>
      <c r="I3790" s="6" t="s">
        <v>190</v>
      </c>
      <c r="J3790" s="6" t="s">
        <v>234</v>
      </c>
      <c r="K3790" s="6">
        <v>3</v>
      </c>
      <c r="L3790" s="6">
        <v>34.74</v>
      </c>
      <c r="M3790" s="31" t="str">
        <f t="shared" si="59"/>
        <v>Small</v>
      </c>
    </row>
    <row r="3791" spans="8:13" ht="15.75" customHeight="1">
      <c r="H3791" s="37">
        <v>43416</v>
      </c>
      <c r="I3791" s="6" t="s">
        <v>168</v>
      </c>
      <c r="J3791" s="6" t="s">
        <v>196</v>
      </c>
      <c r="K3791" s="6">
        <v>2</v>
      </c>
      <c r="L3791" s="6">
        <v>23.6</v>
      </c>
      <c r="M3791" s="31" t="str">
        <f t="shared" si="59"/>
        <v>Small</v>
      </c>
    </row>
    <row r="3792" spans="8:13" ht="15.75" customHeight="1">
      <c r="H3792" s="37">
        <v>43409</v>
      </c>
      <c r="I3792" s="6" t="s">
        <v>175</v>
      </c>
      <c r="J3792" s="6" t="s">
        <v>207</v>
      </c>
      <c r="K3792" s="6">
        <v>4</v>
      </c>
      <c r="L3792" s="6">
        <v>76</v>
      </c>
      <c r="M3792" s="31" t="str">
        <f t="shared" si="59"/>
        <v>Small</v>
      </c>
    </row>
    <row r="3793" spans="8:13" ht="15.75" customHeight="1">
      <c r="H3793" s="37">
        <v>43326</v>
      </c>
      <c r="I3793" s="6" t="s">
        <v>163</v>
      </c>
      <c r="J3793" s="6" t="s">
        <v>194</v>
      </c>
      <c r="K3793" s="6">
        <v>1</v>
      </c>
      <c r="L3793" s="6">
        <v>13.02</v>
      </c>
      <c r="M3793" s="31" t="str">
        <f t="shared" si="59"/>
        <v>Small</v>
      </c>
    </row>
    <row r="3794" spans="8:13" ht="15.75" customHeight="1">
      <c r="H3794" s="37">
        <v>43138</v>
      </c>
      <c r="I3794" s="6" t="s">
        <v>193</v>
      </c>
      <c r="J3794" s="6" t="s">
        <v>212</v>
      </c>
      <c r="K3794" s="6">
        <v>34</v>
      </c>
      <c r="L3794" s="6">
        <v>395.81</v>
      </c>
      <c r="M3794" s="31" t="str">
        <f t="shared" si="59"/>
        <v>Large</v>
      </c>
    </row>
    <row r="3795" spans="8:13" ht="15.75" customHeight="1">
      <c r="H3795" s="37">
        <v>43133</v>
      </c>
      <c r="I3795" s="6" t="s">
        <v>224</v>
      </c>
      <c r="J3795" s="6" t="s">
        <v>228</v>
      </c>
      <c r="K3795" s="6">
        <v>2</v>
      </c>
      <c r="L3795" s="6">
        <v>29.3</v>
      </c>
      <c r="M3795" s="31" t="str">
        <f t="shared" si="59"/>
        <v>Small</v>
      </c>
    </row>
    <row r="3796" spans="8:13" ht="15.75" customHeight="1">
      <c r="H3796" s="37">
        <v>43406</v>
      </c>
      <c r="I3796" s="6" t="s">
        <v>190</v>
      </c>
      <c r="J3796" s="6" t="s">
        <v>186</v>
      </c>
      <c r="K3796" s="6">
        <v>2</v>
      </c>
      <c r="L3796" s="6">
        <v>36.24</v>
      </c>
      <c r="M3796" s="31" t="str">
        <f t="shared" si="59"/>
        <v>Small</v>
      </c>
    </row>
    <row r="3797" spans="8:13" ht="15.75" customHeight="1">
      <c r="H3797" s="37">
        <v>43405</v>
      </c>
      <c r="I3797" s="6" t="s">
        <v>135</v>
      </c>
      <c r="J3797" s="6" t="s">
        <v>185</v>
      </c>
      <c r="K3797" s="6">
        <v>1</v>
      </c>
      <c r="L3797" s="6">
        <v>18.079999999999998</v>
      </c>
      <c r="M3797" s="31" t="str">
        <f t="shared" si="59"/>
        <v>Small</v>
      </c>
    </row>
    <row r="3798" spans="8:13" ht="15.75" customHeight="1">
      <c r="H3798" s="37">
        <v>43447</v>
      </c>
      <c r="I3798" s="6" t="s">
        <v>175</v>
      </c>
      <c r="J3798" s="6" t="s">
        <v>164</v>
      </c>
      <c r="K3798" s="6">
        <v>1</v>
      </c>
      <c r="L3798" s="6">
        <v>16.75</v>
      </c>
      <c r="M3798" s="31" t="str">
        <f t="shared" si="59"/>
        <v>Small</v>
      </c>
    </row>
    <row r="3799" spans="8:13" ht="15.75" customHeight="1">
      <c r="H3799" s="37">
        <v>43160</v>
      </c>
      <c r="I3799" s="6" t="s">
        <v>138</v>
      </c>
      <c r="J3799" s="6" t="s">
        <v>208</v>
      </c>
      <c r="K3799" s="6">
        <v>1</v>
      </c>
      <c r="L3799" s="6">
        <v>14.36</v>
      </c>
      <c r="M3799" s="31" t="str">
        <f t="shared" si="59"/>
        <v>Small</v>
      </c>
    </row>
    <row r="3800" spans="8:13" ht="15.75" customHeight="1">
      <c r="H3800" s="37">
        <v>43450</v>
      </c>
      <c r="I3800" s="6" t="s">
        <v>141</v>
      </c>
      <c r="J3800" s="6" t="s">
        <v>205</v>
      </c>
      <c r="K3800" s="6">
        <v>72</v>
      </c>
      <c r="L3800" s="6">
        <v>488.72</v>
      </c>
      <c r="M3800" s="31" t="str">
        <f t="shared" si="59"/>
        <v>Large</v>
      </c>
    </row>
    <row r="3801" spans="8:13" ht="15.75" customHeight="1">
      <c r="H3801" s="37">
        <v>43436</v>
      </c>
      <c r="I3801" s="6" t="s">
        <v>201</v>
      </c>
      <c r="J3801" s="6" t="s">
        <v>156</v>
      </c>
      <c r="K3801" s="6">
        <v>2</v>
      </c>
      <c r="L3801" s="6">
        <v>21.16</v>
      </c>
      <c r="M3801" s="31" t="str">
        <f t="shared" si="59"/>
        <v>Small</v>
      </c>
    </row>
    <row r="3802" spans="8:13" ht="15.75" customHeight="1">
      <c r="H3802" s="37">
        <v>43460</v>
      </c>
      <c r="I3802" s="6" t="s">
        <v>160</v>
      </c>
      <c r="J3802" s="6" t="s">
        <v>238</v>
      </c>
      <c r="K3802" s="6">
        <v>2</v>
      </c>
      <c r="L3802" s="6">
        <v>37.08</v>
      </c>
      <c r="M3802" s="31" t="str">
        <f t="shared" si="59"/>
        <v>Small</v>
      </c>
    </row>
    <row r="3803" spans="8:13" ht="15.75" customHeight="1">
      <c r="H3803" s="37">
        <v>43417</v>
      </c>
      <c r="I3803" s="6" t="s">
        <v>158</v>
      </c>
      <c r="J3803" s="6" t="s">
        <v>184</v>
      </c>
      <c r="K3803" s="6">
        <v>4</v>
      </c>
      <c r="L3803" s="6">
        <v>58</v>
      </c>
      <c r="M3803" s="31" t="str">
        <f t="shared" si="59"/>
        <v>Small</v>
      </c>
    </row>
    <row r="3804" spans="8:13" ht="15.75" customHeight="1">
      <c r="H3804" s="37">
        <v>43373</v>
      </c>
      <c r="I3804" s="6" t="s">
        <v>168</v>
      </c>
      <c r="J3804" s="6" t="s">
        <v>194</v>
      </c>
      <c r="K3804" s="6">
        <v>2</v>
      </c>
      <c r="L3804" s="6">
        <v>35.56</v>
      </c>
      <c r="M3804" s="31" t="str">
        <f t="shared" si="59"/>
        <v>Small</v>
      </c>
    </row>
    <row r="3805" spans="8:13" ht="15.75" customHeight="1">
      <c r="H3805" s="37">
        <v>43448</v>
      </c>
      <c r="I3805" s="6" t="s">
        <v>224</v>
      </c>
      <c r="J3805" s="6" t="s">
        <v>191</v>
      </c>
      <c r="K3805" s="6">
        <v>2</v>
      </c>
      <c r="L3805" s="6">
        <v>30.5</v>
      </c>
      <c r="M3805" s="31" t="str">
        <f t="shared" si="59"/>
        <v>Small</v>
      </c>
    </row>
    <row r="3806" spans="8:13" ht="15.75" customHeight="1">
      <c r="H3806" s="37">
        <v>43183</v>
      </c>
      <c r="I3806" s="6" t="s">
        <v>190</v>
      </c>
      <c r="J3806" s="6" t="s">
        <v>210</v>
      </c>
      <c r="K3806" s="6">
        <v>1</v>
      </c>
      <c r="L3806" s="6">
        <v>10.17</v>
      </c>
      <c r="M3806" s="31" t="str">
        <f t="shared" si="59"/>
        <v>Small</v>
      </c>
    </row>
    <row r="3807" spans="8:13" ht="15.75" customHeight="1">
      <c r="H3807" s="37">
        <v>43166</v>
      </c>
      <c r="I3807" s="6" t="s">
        <v>175</v>
      </c>
      <c r="J3807" s="6" t="s">
        <v>206</v>
      </c>
      <c r="K3807" s="6">
        <v>2</v>
      </c>
      <c r="L3807" s="6">
        <v>39.020000000000003</v>
      </c>
      <c r="M3807" s="31" t="str">
        <f t="shared" si="59"/>
        <v>Small</v>
      </c>
    </row>
    <row r="3808" spans="8:13" ht="15.75" customHeight="1">
      <c r="H3808" s="37">
        <v>43146</v>
      </c>
      <c r="I3808" s="6" t="s">
        <v>160</v>
      </c>
      <c r="J3808" s="6" t="s">
        <v>210</v>
      </c>
      <c r="K3808" s="6">
        <v>1</v>
      </c>
      <c r="L3808" s="6">
        <v>10.33</v>
      </c>
      <c r="M3808" s="31" t="str">
        <f t="shared" si="59"/>
        <v>Small</v>
      </c>
    </row>
    <row r="3809" spans="8:13" ht="15.75" customHeight="1">
      <c r="H3809" s="37">
        <v>43437</v>
      </c>
      <c r="I3809" s="6" t="s">
        <v>160</v>
      </c>
      <c r="J3809" s="6" t="s">
        <v>180</v>
      </c>
      <c r="K3809" s="6">
        <v>4</v>
      </c>
      <c r="L3809" s="6">
        <v>42.28</v>
      </c>
      <c r="M3809" s="31" t="str">
        <f t="shared" si="59"/>
        <v>Small</v>
      </c>
    </row>
    <row r="3810" spans="8:13" ht="15.75" customHeight="1">
      <c r="H3810" s="37">
        <v>43440</v>
      </c>
      <c r="I3810" s="6" t="s">
        <v>190</v>
      </c>
      <c r="J3810" s="6" t="s">
        <v>156</v>
      </c>
      <c r="K3810" s="6">
        <v>2</v>
      </c>
      <c r="L3810" s="6">
        <v>36.06</v>
      </c>
      <c r="M3810" s="31" t="str">
        <f t="shared" si="59"/>
        <v>Small</v>
      </c>
    </row>
    <row r="3811" spans="8:13" ht="15.75" customHeight="1">
      <c r="H3811" s="37">
        <v>43405</v>
      </c>
      <c r="I3811" s="6" t="s">
        <v>141</v>
      </c>
      <c r="J3811" s="6" t="s">
        <v>156</v>
      </c>
      <c r="K3811" s="6">
        <v>72</v>
      </c>
      <c r="L3811" s="6">
        <v>479.56</v>
      </c>
      <c r="M3811" s="31" t="str">
        <f t="shared" si="59"/>
        <v>Large</v>
      </c>
    </row>
    <row r="3812" spans="8:13" ht="15.75" customHeight="1">
      <c r="H3812" s="37">
        <v>43290</v>
      </c>
      <c r="I3812" s="6" t="s">
        <v>171</v>
      </c>
      <c r="J3812" s="6" t="s">
        <v>176</v>
      </c>
      <c r="K3812" s="6">
        <v>2</v>
      </c>
      <c r="L3812" s="6">
        <v>35.5</v>
      </c>
      <c r="M3812" s="31" t="str">
        <f t="shared" si="59"/>
        <v>Small</v>
      </c>
    </row>
    <row r="3813" spans="8:13" ht="15.75" customHeight="1">
      <c r="H3813" s="37">
        <v>43260</v>
      </c>
      <c r="I3813" s="6" t="s">
        <v>198</v>
      </c>
      <c r="J3813" s="6" t="s">
        <v>162</v>
      </c>
      <c r="K3813" s="6">
        <v>59</v>
      </c>
      <c r="L3813" s="6">
        <v>576.30999999999995</v>
      </c>
      <c r="M3813" s="31" t="str">
        <f t="shared" si="59"/>
        <v>Large</v>
      </c>
    </row>
    <row r="3814" spans="8:13" ht="15.75" customHeight="1">
      <c r="H3814" s="37">
        <v>43125</v>
      </c>
      <c r="I3814" s="6" t="s">
        <v>158</v>
      </c>
      <c r="J3814" s="6" t="s">
        <v>186</v>
      </c>
      <c r="K3814" s="6">
        <v>4</v>
      </c>
      <c r="L3814" s="6">
        <v>42.2</v>
      </c>
      <c r="M3814" s="31" t="str">
        <f t="shared" si="59"/>
        <v>Small</v>
      </c>
    </row>
    <row r="3815" spans="8:13" ht="15.75" customHeight="1">
      <c r="H3815" s="37">
        <v>43362</v>
      </c>
      <c r="I3815" s="6" t="s">
        <v>175</v>
      </c>
      <c r="J3815" s="6" t="s">
        <v>156</v>
      </c>
      <c r="K3815" s="6">
        <v>1</v>
      </c>
      <c r="L3815" s="6">
        <v>18.04</v>
      </c>
      <c r="M3815" s="31" t="str">
        <f t="shared" si="59"/>
        <v>Small</v>
      </c>
    </row>
    <row r="3816" spans="8:13" ht="15.75" customHeight="1">
      <c r="H3816" s="37">
        <v>43416</v>
      </c>
      <c r="I3816" s="6" t="s">
        <v>158</v>
      </c>
      <c r="J3816" s="6" t="s">
        <v>185</v>
      </c>
      <c r="K3816" s="6">
        <v>1</v>
      </c>
      <c r="L3816" s="6">
        <v>12.64</v>
      </c>
      <c r="M3816" s="31" t="str">
        <f t="shared" si="59"/>
        <v>Small</v>
      </c>
    </row>
    <row r="3817" spans="8:13" ht="15.75" customHeight="1">
      <c r="H3817" s="37">
        <v>43280</v>
      </c>
      <c r="I3817" s="6" t="s">
        <v>216</v>
      </c>
      <c r="J3817" s="6" t="s">
        <v>180</v>
      </c>
      <c r="K3817" s="6">
        <v>3</v>
      </c>
      <c r="L3817" s="6">
        <v>41.37</v>
      </c>
      <c r="M3817" s="31" t="str">
        <f t="shared" si="59"/>
        <v>Small</v>
      </c>
    </row>
    <row r="3818" spans="8:13" ht="15.75" customHeight="1">
      <c r="H3818" s="37">
        <v>43391</v>
      </c>
      <c r="I3818" s="6" t="s">
        <v>168</v>
      </c>
      <c r="J3818" s="6" t="s">
        <v>206</v>
      </c>
      <c r="K3818" s="6">
        <v>2</v>
      </c>
      <c r="L3818" s="6">
        <v>27.22</v>
      </c>
      <c r="M3818" s="31" t="str">
        <f t="shared" si="59"/>
        <v>Small</v>
      </c>
    </row>
    <row r="3819" spans="8:13" ht="15.75" customHeight="1">
      <c r="H3819" s="37">
        <v>43147</v>
      </c>
      <c r="I3819" s="6" t="s">
        <v>177</v>
      </c>
      <c r="J3819" s="6" t="s">
        <v>187</v>
      </c>
      <c r="K3819" s="6">
        <v>48</v>
      </c>
      <c r="L3819" s="6">
        <v>426.07</v>
      </c>
      <c r="M3819" s="31" t="str">
        <f t="shared" si="59"/>
        <v>Large</v>
      </c>
    </row>
    <row r="3820" spans="8:13" ht="15.75" customHeight="1">
      <c r="H3820" s="37">
        <v>43415</v>
      </c>
      <c r="I3820" s="6" t="s">
        <v>158</v>
      </c>
      <c r="J3820" s="6" t="s">
        <v>156</v>
      </c>
      <c r="K3820" s="6">
        <v>1</v>
      </c>
      <c r="L3820" s="6">
        <v>16.62</v>
      </c>
      <c r="M3820" s="31" t="str">
        <f t="shared" si="59"/>
        <v>Small</v>
      </c>
    </row>
    <row r="3821" spans="8:13" ht="15.75" customHeight="1">
      <c r="H3821" s="37">
        <v>43433</v>
      </c>
      <c r="I3821" s="6" t="s">
        <v>141</v>
      </c>
      <c r="J3821" s="6" t="s">
        <v>159</v>
      </c>
      <c r="K3821" s="6">
        <v>1</v>
      </c>
      <c r="L3821" s="6">
        <v>13.29</v>
      </c>
      <c r="M3821" s="31" t="str">
        <f t="shared" si="59"/>
        <v>Small</v>
      </c>
    </row>
    <row r="3822" spans="8:13" ht="15.75" customHeight="1">
      <c r="H3822" s="37">
        <v>43379</v>
      </c>
      <c r="I3822" s="6" t="s">
        <v>158</v>
      </c>
      <c r="J3822" s="6" t="s">
        <v>176</v>
      </c>
      <c r="K3822" s="6">
        <v>2</v>
      </c>
      <c r="L3822" s="6">
        <v>33.020000000000003</v>
      </c>
      <c r="M3822" s="31" t="str">
        <f t="shared" si="59"/>
        <v>Small</v>
      </c>
    </row>
    <row r="3823" spans="8:13" ht="15.75" customHeight="1">
      <c r="H3823" s="37">
        <v>43286</v>
      </c>
      <c r="I3823" s="6" t="s">
        <v>158</v>
      </c>
      <c r="J3823" s="6" t="s">
        <v>180</v>
      </c>
      <c r="K3823" s="6">
        <v>2</v>
      </c>
      <c r="L3823" s="6">
        <v>31.36</v>
      </c>
      <c r="M3823" s="31" t="str">
        <f t="shared" si="59"/>
        <v>Small</v>
      </c>
    </row>
    <row r="3824" spans="8:13" ht="15.75" customHeight="1">
      <c r="H3824" s="37">
        <v>43341</v>
      </c>
      <c r="I3824" s="6" t="s">
        <v>168</v>
      </c>
      <c r="J3824" s="6" t="s">
        <v>172</v>
      </c>
      <c r="K3824" s="6">
        <v>1</v>
      </c>
      <c r="L3824" s="6">
        <v>19.79</v>
      </c>
      <c r="M3824" s="31" t="str">
        <f t="shared" si="59"/>
        <v>Small</v>
      </c>
    </row>
    <row r="3825" spans="8:13" ht="15.75" customHeight="1">
      <c r="H3825" s="37">
        <v>43210</v>
      </c>
      <c r="I3825" s="6" t="s">
        <v>171</v>
      </c>
      <c r="J3825" s="6" t="s">
        <v>156</v>
      </c>
      <c r="K3825" s="6">
        <v>19</v>
      </c>
      <c r="L3825" s="6">
        <v>221.1</v>
      </c>
      <c r="M3825" s="31" t="str">
        <f t="shared" si="59"/>
        <v>Small</v>
      </c>
    </row>
    <row r="3826" spans="8:13" ht="15.75" customHeight="1">
      <c r="H3826" s="37">
        <v>43384</v>
      </c>
      <c r="I3826" s="6" t="s">
        <v>141</v>
      </c>
      <c r="J3826" s="6" t="s">
        <v>185</v>
      </c>
      <c r="K3826" s="6">
        <v>50</v>
      </c>
      <c r="L3826" s="6">
        <v>289.12</v>
      </c>
      <c r="M3826" s="31" t="str">
        <f t="shared" si="59"/>
        <v>Large</v>
      </c>
    </row>
    <row r="3827" spans="8:13" ht="15.75" customHeight="1">
      <c r="H3827" s="37">
        <v>43246</v>
      </c>
      <c r="I3827" s="6" t="s">
        <v>198</v>
      </c>
      <c r="J3827" s="6" t="s">
        <v>182</v>
      </c>
      <c r="K3827" s="6">
        <v>2</v>
      </c>
      <c r="L3827" s="6">
        <v>24.86</v>
      </c>
      <c r="M3827" s="31" t="str">
        <f t="shared" si="59"/>
        <v>Small</v>
      </c>
    </row>
    <row r="3828" spans="8:13" ht="15.75" customHeight="1">
      <c r="H3828" s="37">
        <v>43137</v>
      </c>
      <c r="I3828" s="6" t="s">
        <v>177</v>
      </c>
      <c r="J3828" s="6" t="s">
        <v>156</v>
      </c>
      <c r="K3828" s="6">
        <v>2</v>
      </c>
      <c r="L3828" s="6">
        <v>24.84</v>
      </c>
      <c r="M3828" s="31" t="str">
        <f t="shared" si="59"/>
        <v>Small</v>
      </c>
    </row>
    <row r="3829" spans="8:13" ht="15.75" customHeight="1">
      <c r="H3829" s="37">
        <v>43413</v>
      </c>
      <c r="I3829" s="6" t="s">
        <v>171</v>
      </c>
      <c r="J3829" s="6" t="s">
        <v>156</v>
      </c>
      <c r="K3829" s="6">
        <v>2</v>
      </c>
      <c r="L3829" s="6">
        <v>30.04</v>
      </c>
      <c r="M3829" s="31" t="str">
        <f t="shared" si="59"/>
        <v>Small</v>
      </c>
    </row>
    <row r="3830" spans="8:13" ht="15.75" customHeight="1">
      <c r="H3830" s="37">
        <v>43153</v>
      </c>
      <c r="I3830" s="6" t="s">
        <v>168</v>
      </c>
      <c r="J3830" s="6" t="s">
        <v>206</v>
      </c>
      <c r="K3830" s="6">
        <v>60</v>
      </c>
      <c r="L3830" s="6">
        <v>592.49</v>
      </c>
      <c r="M3830" s="31" t="str">
        <f t="shared" si="59"/>
        <v>Large</v>
      </c>
    </row>
    <row r="3831" spans="8:13" ht="15.75" customHeight="1">
      <c r="H3831" s="37">
        <v>43243</v>
      </c>
      <c r="I3831" s="6" t="s">
        <v>175</v>
      </c>
      <c r="J3831" s="6" t="s">
        <v>187</v>
      </c>
      <c r="K3831" s="6">
        <v>3</v>
      </c>
      <c r="L3831" s="6">
        <v>47.46</v>
      </c>
      <c r="M3831" s="31" t="str">
        <f t="shared" si="59"/>
        <v>Small</v>
      </c>
    </row>
    <row r="3832" spans="8:13" ht="15.75" customHeight="1">
      <c r="H3832" s="37">
        <v>43145</v>
      </c>
      <c r="I3832" s="6" t="s">
        <v>190</v>
      </c>
      <c r="J3832" s="6" t="s">
        <v>156</v>
      </c>
      <c r="K3832" s="6">
        <v>2</v>
      </c>
      <c r="L3832" s="6">
        <v>39.08</v>
      </c>
      <c r="M3832" s="31" t="str">
        <f t="shared" si="59"/>
        <v>Small</v>
      </c>
    </row>
    <row r="3833" spans="8:13" ht="15.75" customHeight="1">
      <c r="H3833" s="37">
        <v>43138</v>
      </c>
      <c r="I3833" s="6" t="s">
        <v>163</v>
      </c>
      <c r="J3833" s="6" t="s">
        <v>185</v>
      </c>
      <c r="K3833" s="6">
        <v>3</v>
      </c>
      <c r="L3833" s="6">
        <v>43.92</v>
      </c>
      <c r="M3833" s="31" t="str">
        <f t="shared" si="59"/>
        <v>Small</v>
      </c>
    </row>
    <row r="3834" spans="8:13" ht="15.75" customHeight="1">
      <c r="H3834" s="37">
        <v>43209</v>
      </c>
      <c r="I3834" s="6" t="s">
        <v>163</v>
      </c>
      <c r="J3834" s="6" t="s">
        <v>185</v>
      </c>
      <c r="K3834" s="6">
        <v>3</v>
      </c>
      <c r="L3834" s="6">
        <v>50.43</v>
      </c>
      <c r="M3834" s="31" t="str">
        <f t="shared" si="59"/>
        <v>Small</v>
      </c>
    </row>
    <row r="3835" spans="8:13" ht="15.75" customHeight="1">
      <c r="H3835" s="37">
        <v>43436</v>
      </c>
      <c r="I3835" s="6" t="s">
        <v>190</v>
      </c>
      <c r="J3835" s="6" t="s">
        <v>159</v>
      </c>
      <c r="K3835" s="6">
        <v>1</v>
      </c>
      <c r="L3835" s="6">
        <v>16.12</v>
      </c>
      <c r="M3835" s="31" t="str">
        <f t="shared" si="59"/>
        <v>Small</v>
      </c>
    </row>
    <row r="3836" spans="8:13" ht="15.75" customHeight="1">
      <c r="H3836" s="37">
        <v>43354</v>
      </c>
      <c r="I3836" s="6" t="s">
        <v>175</v>
      </c>
      <c r="J3836" s="6" t="s">
        <v>202</v>
      </c>
      <c r="K3836" s="6">
        <v>2</v>
      </c>
      <c r="L3836" s="6">
        <v>31.16</v>
      </c>
      <c r="M3836" s="31" t="str">
        <f t="shared" si="59"/>
        <v>Small</v>
      </c>
    </row>
    <row r="3837" spans="8:13" ht="15.75" customHeight="1">
      <c r="H3837" s="37">
        <v>43248</v>
      </c>
      <c r="I3837" s="6" t="s">
        <v>158</v>
      </c>
      <c r="J3837" s="6" t="s">
        <v>156</v>
      </c>
      <c r="K3837" s="6">
        <v>1</v>
      </c>
      <c r="L3837" s="6">
        <v>15.37</v>
      </c>
      <c r="M3837" s="31" t="str">
        <f t="shared" si="59"/>
        <v>Small</v>
      </c>
    </row>
    <row r="3838" spans="8:13" ht="15.75" customHeight="1">
      <c r="H3838" s="37">
        <v>43208</v>
      </c>
      <c r="I3838" s="6" t="s">
        <v>158</v>
      </c>
      <c r="J3838" s="6" t="s">
        <v>239</v>
      </c>
      <c r="K3838" s="6">
        <v>4</v>
      </c>
      <c r="L3838" s="6">
        <v>64.760000000000005</v>
      </c>
      <c r="M3838" s="31" t="str">
        <f t="shared" si="59"/>
        <v>Small</v>
      </c>
    </row>
    <row r="3839" spans="8:13" ht="15.75" customHeight="1">
      <c r="H3839" s="37">
        <v>43408</v>
      </c>
      <c r="I3839" s="6" t="s">
        <v>198</v>
      </c>
      <c r="J3839" s="6" t="s">
        <v>185</v>
      </c>
      <c r="K3839" s="6">
        <v>1</v>
      </c>
      <c r="L3839" s="6">
        <v>12.87</v>
      </c>
      <c r="M3839" s="31" t="str">
        <f t="shared" si="59"/>
        <v>Small</v>
      </c>
    </row>
    <row r="3840" spans="8:13" ht="15.75" customHeight="1">
      <c r="H3840" s="37">
        <v>43118</v>
      </c>
      <c r="I3840" s="6" t="s">
        <v>135</v>
      </c>
      <c r="J3840" s="6" t="s">
        <v>184</v>
      </c>
      <c r="K3840" s="6">
        <v>1</v>
      </c>
      <c r="L3840" s="6">
        <v>17.63</v>
      </c>
      <c r="M3840" s="31" t="str">
        <f t="shared" si="59"/>
        <v>Small</v>
      </c>
    </row>
    <row r="3841" spans="8:13" ht="15.75" customHeight="1">
      <c r="H3841" s="37">
        <v>43367</v>
      </c>
      <c r="I3841" s="6" t="s">
        <v>135</v>
      </c>
      <c r="J3841" s="6" t="s">
        <v>219</v>
      </c>
      <c r="K3841" s="6">
        <v>1</v>
      </c>
      <c r="L3841" s="6">
        <v>16.510000000000002</v>
      </c>
      <c r="M3841" s="31" t="str">
        <f t="shared" si="59"/>
        <v>Small</v>
      </c>
    </row>
    <row r="3842" spans="8:13" ht="15.75" customHeight="1">
      <c r="H3842" s="37">
        <v>43459</v>
      </c>
      <c r="I3842" s="6" t="s">
        <v>163</v>
      </c>
      <c r="J3842" s="6" t="s">
        <v>156</v>
      </c>
      <c r="K3842" s="6">
        <v>2</v>
      </c>
      <c r="L3842" s="6">
        <v>27.9</v>
      </c>
      <c r="M3842" s="31" t="str">
        <f t="shared" si="59"/>
        <v>Small</v>
      </c>
    </row>
    <row r="3843" spans="8:13" ht="15.75" customHeight="1">
      <c r="H3843" s="37">
        <v>43444</v>
      </c>
      <c r="I3843" s="6" t="s">
        <v>127</v>
      </c>
      <c r="J3843" s="6" t="s">
        <v>227</v>
      </c>
      <c r="K3843" s="6">
        <v>2</v>
      </c>
      <c r="L3843" s="6">
        <v>33.22</v>
      </c>
      <c r="M3843" s="31" t="str">
        <f t="shared" si="59"/>
        <v>Small</v>
      </c>
    </row>
    <row r="3844" spans="8:13" ht="15.75" customHeight="1">
      <c r="H3844" s="37">
        <v>43280</v>
      </c>
      <c r="I3844" s="6" t="s">
        <v>190</v>
      </c>
      <c r="J3844" s="6" t="s">
        <v>215</v>
      </c>
      <c r="K3844" s="6">
        <v>1</v>
      </c>
      <c r="L3844" s="6">
        <v>11.5</v>
      </c>
      <c r="M3844" s="31" t="str">
        <f t="shared" si="59"/>
        <v>Small</v>
      </c>
    </row>
    <row r="3845" spans="8:13" ht="15.75" customHeight="1">
      <c r="H3845" s="37">
        <v>43448</v>
      </c>
      <c r="I3845" s="6" t="s">
        <v>175</v>
      </c>
      <c r="J3845" s="6" t="s">
        <v>156</v>
      </c>
      <c r="K3845" s="6">
        <v>3</v>
      </c>
      <c r="L3845" s="6">
        <v>47.01</v>
      </c>
      <c r="M3845" s="31" t="str">
        <f t="shared" si="59"/>
        <v>Small</v>
      </c>
    </row>
    <row r="3846" spans="8:13" ht="15.75" customHeight="1">
      <c r="H3846" s="37">
        <v>43257</v>
      </c>
      <c r="I3846" s="6" t="s">
        <v>138</v>
      </c>
      <c r="J3846" s="6" t="s">
        <v>189</v>
      </c>
      <c r="K3846" s="6">
        <v>1</v>
      </c>
      <c r="L3846" s="6">
        <v>17.59</v>
      </c>
      <c r="M3846" s="31" t="str">
        <f t="shared" si="59"/>
        <v>Small</v>
      </c>
    </row>
    <row r="3847" spans="8:13" ht="15.75" customHeight="1">
      <c r="H3847" s="37">
        <v>43417</v>
      </c>
      <c r="I3847" s="6" t="s">
        <v>218</v>
      </c>
      <c r="J3847" s="6" t="s">
        <v>213</v>
      </c>
      <c r="K3847" s="6">
        <v>65</v>
      </c>
      <c r="L3847" s="6">
        <v>528.29</v>
      </c>
      <c r="M3847" s="31" t="str">
        <f t="shared" si="59"/>
        <v>Large</v>
      </c>
    </row>
    <row r="3848" spans="8:13" ht="15.75" customHeight="1">
      <c r="H3848" s="37">
        <v>43413</v>
      </c>
      <c r="I3848" s="6" t="s">
        <v>160</v>
      </c>
      <c r="J3848" s="6" t="s">
        <v>169</v>
      </c>
      <c r="K3848" s="6">
        <v>4</v>
      </c>
      <c r="L3848" s="6">
        <v>62.84</v>
      </c>
      <c r="M3848" s="31" t="str">
        <f t="shared" ref="M3848:M3911" si="60">IF(L3848&gt;250,"Large","Small")</f>
        <v>Small</v>
      </c>
    </row>
    <row r="3849" spans="8:13" ht="15.75" customHeight="1">
      <c r="H3849" s="37">
        <v>43173</v>
      </c>
      <c r="I3849" s="6" t="s">
        <v>200</v>
      </c>
      <c r="J3849" s="6" t="s">
        <v>211</v>
      </c>
      <c r="K3849" s="6">
        <v>1</v>
      </c>
      <c r="L3849" s="6">
        <v>13.03</v>
      </c>
      <c r="M3849" s="31" t="str">
        <f t="shared" si="60"/>
        <v>Small</v>
      </c>
    </row>
    <row r="3850" spans="8:13" ht="15.75" customHeight="1">
      <c r="H3850" s="37">
        <v>43442</v>
      </c>
      <c r="I3850" s="6" t="s">
        <v>155</v>
      </c>
      <c r="J3850" s="6" t="s">
        <v>194</v>
      </c>
      <c r="K3850" s="6">
        <v>4</v>
      </c>
      <c r="L3850" s="6">
        <v>58.84</v>
      </c>
      <c r="M3850" s="31" t="str">
        <f t="shared" si="60"/>
        <v>Small</v>
      </c>
    </row>
    <row r="3851" spans="8:13" ht="15.75" customHeight="1">
      <c r="H3851" s="37">
        <v>43172</v>
      </c>
      <c r="I3851" s="6" t="s">
        <v>190</v>
      </c>
      <c r="J3851" s="6" t="s">
        <v>156</v>
      </c>
      <c r="K3851" s="6">
        <v>2</v>
      </c>
      <c r="L3851" s="6">
        <v>23.82</v>
      </c>
      <c r="M3851" s="31" t="str">
        <f t="shared" si="60"/>
        <v>Small</v>
      </c>
    </row>
    <row r="3852" spans="8:13" ht="15.75" customHeight="1">
      <c r="H3852" s="37">
        <v>43435</v>
      </c>
      <c r="I3852" s="6" t="s">
        <v>158</v>
      </c>
      <c r="J3852" s="6" t="s">
        <v>209</v>
      </c>
      <c r="K3852" s="6">
        <v>2</v>
      </c>
      <c r="L3852" s="6">
        <v>26.2</v>
      </c>
      <c r="M3852" s="31" t="str">
        <f t="shared" si="60"/>
        <v>Small</v>
      </c>
    </row>
    <row r="3853" spans="8:13" ht="15.75" customHeight="1">
      <c r="H3853" s="37">
        <v>43259</v>
      </c>
      <c r="I3853" s="6" t="s">
        <v>168</v>
      </c>
      <c r="J3853" s="6" t="s">
        <v>217</v>
      </c>
      <c r="K3853" s="6">
        <v>51</v>
      </c>
      <c r="L3853" s="6">
        <v>343.33</v>
      </c>
      <c r="M3853" s="31" t="str">
        <f t="shared" si="60"/>
        <v>Large</v>
      </c>
    </row>
    <row r="3854" spans="8:13" ht="15.75" customHeight="1">
      <c r="H3854" s="37">
        <v>43260</v>
      </c>
      <c r="I3854" s="6" t="s">
        <v>141</v>
      </c>
      <c r="J3854" s="6" t="s">
        <v>187</v>
      </c>
      <c r="K3854" s="6">
        <v>1</v>
      </c>
      <c r="L3854" s="6">
        <v>15.5</v>
      </c>
      <c r="M3854" s="31" t="str">
        <f t="shared" si="60"/>
        <v>Small</v>
      </c>
    </row>
    <row r="3855" spans="8:13" ht="15.75" customHeight="1">
      <c r="H3855" s="37">
        <v>43432</v>
      </c>
      <c r="I3855" s="6" t="s">
        <v>224</v>
      </c>
      <c r="J3855" s="6" t="s">
        <v>181</v>
      </c>
      <c r="K3855" s="6">
        <v>5</v>
      </c>
      <c r="L3855" s="6">
        <v>54.75</v>
      </c>
      <c r="M3855" s="31" t="str">
        <f t="shared" si="60"/>
        <v>Small</v>
      </c>
    </row>
    <row r="3856" spans="8:13" ht="15.75" customHeight="1">
      <c r="H3856" s="37">
        <v>43218</v>
      </c>
      <c r="I3856" s="6" t="s">
        <v>135</v>
      </c>
      <c r="J3856" s="6" t="s">
        <v>208</v>
      </c>
      <c r="K3856" s="6">
        <v>1</v>
      </c>
      <c r="L3856" s="6">
        <v>12.1</v>
      </c>
      <c r="M3856" s="31" t="str">
        <f t="shared" si="60"/>
        <v>Small</v>
      </c>
    </row>
    <row r="3857" spans="8:13" ht="15.75" customHeight="1">
      <c r="H3857" s="37">
        <v>43269</v>
      </c>
      <c r="I3857" s="6" t="s">
        <v>158</v>
      </c>
      <c r="J3857" s="6" t="s">
        <v>166</v>
      </c>
      <c r="K3857" s="6">
        <v>2</v>
      </c>
      <c r="L3857" s="6">
        <v>21.42</v>
      </c>
      <c r="M3857" s="31" t="str">
        <f t="shared" si="60"/>
        <v>Small</v>
      </c>
    </row>
    <row r="3858" spans="8:13" ht="15.75" customHeight="1">
      <c r="H3858" s="37">
        <v>43132</v>
      </c>
      <c r="I3858" s="6" t="s">
        <v>168</v>
      </c>
      <c r="J3858" s="6" t="s">
        <v>156</v>
      </c>
      <c r="K3858" s="6">
        <v>3</v>
      </c>
      <c r="L3858" s="6">
        <v>39.57</v>
      </c>
      <c r="M3858" s="31" t="str">
        <f t="shared" si="60"/>
        <v>Small</v>
      </c>
    </row>
    <row r="3859" spans="8:13" ht="15.75" customHeight="1">
      <c r="H3859" s="37">
        <v>43308</v>
      </c>
      <c r="I3859" s="6" t="s">
        <v>141</v>
      </c>
      <c r="J3859" s="6" t="s">
        <v>170</v>
      </c>
      <c r="K3859" s="6">
        <v>1</v>
      </c>
      <c r="L3859" s="6">
        <v>15.12</v>
      </c>
      <c r="M3859" s="31" t="str">
        <f t="shared" si="60"/>
        <v>Small</v>
      </c>
    </row>
    <row r="3860" spans="8:13" ht="15.75" customHeight="1">
      <c r="H3860" s="37">
        <v>43335</v>
      </c>
      <c r="I3860" s="6" t="s">
        <v>160</v>
      </c>
      <c r="J3860" s="6" t="s">
        <v>229</v>
      </c>
      <c r="K3860" s="6">
        <v>2</v>
      </c>
      <c r="L3860" s="6">
        <v>29.74</v>
      </c>
      <c r="M3860" s="31" t="str">
        <f t="shared" si="60"/>
        <v>Small</v>
      </c>
    </row>
    <row r="3861" spans="8:13" ht="15.75" customHeight="1">
      <c r="H3861" s="37">
        <v>43402</v>
      </c>
      <c r="I3861" s="6" t="s">
        <v>171</v>
      </c>
      <c r="J3861" s="6" t="s">
        <v>186</v>
      </c>
      <c r="K3861" s="6">
        <v>2</v>
      </c>
      <c r="L3861" s="6">
        <v>24.88</v>
      </c>
      <c r="M3861" s="31" t="str">
        <f t="shared" si="60"/>
        <v>Small</v>
      </c>
    </row>
    <row r="3862" spans="8:13" ht="15.75" customHeight="1">
      <c r="H3862" s="37">
        <v>43434</v>
      </c>
      <c r="I3862" s="6" t="s">
        <v>141</v>
      </c>
      <c r="J3862" s="6" t="s">
        <v>156</v>
      </c>
      <c r="K3862" s="6">
        <v>1</v>
      </c>
      <c r="L3862" s="6">
        <v>19.82</v>
      </c>
      <c r="M3862" s="31" t="str">
        <f t="shared" si="60"/>
        <v>Small</v>
      </c>
    </row>
    <row r="3863" spans="8:13" ht="15.75" customHeight="1">
      <c r="H3863" s="37">
        <v>43103</v>
      </c>
      <c r="I3863" s="6" t="s">
        <v>190</v>
      </c>
      <c r="J3863" s="6" t="s">
        <v>195</v>
      </c>
      <c r="K3863" s="6">
        <v>3</v>
      </c>
      <c r="L3863" s="6">
        <v>38.520000000000003</v>
      </c>
      <c r="M3863" s="31" t="str">
        <f t="shared" si="60"/>
        <v>Small</v>
      </c>
    </row>
    <row r="3864" spans="8:13" ht="15.75" customHeight="1">
      <c r="H3864" s="37">
        <v>43204</v>
      </c>
      <c r="I3864" s="6" t="s">
        <v>135</v>
      </c>
      <c r="J3864" s="6" t="s">
        <v>156</v>
      </c>
      <c r="K3864" s="6">
        <v>2</v>
      </c>
      <c r="L3864" s="6">
        <v>29.28</v>
      </c>
      <c r="M3864" s="31" t="str">
        <f t="shared" si="60"/>
        <v>Small</v>
      </c>
    </row>
    <row r="3865" spans="8:13" ht="15.75" customHeight="1">
      <c r="H3865" s="37">
        <v>43277</v>
      </c>
      <c r="I3865" s="6" t="s">
        <v>138</v>
      </c>
      <c r="J3865" s="6" t="s">
        <v>205</v>
      </c>
      <c r="K3865" s="6">
        <v>1</v>
      </c>
      <c r="L3865" s="6">
        <v>19.350000000000001</v>
      </c>
      <c r="M3865" s="31" t="str">
        <f t="shared" si="60"/>
        <v>Small</v>
      </c>
    </row>
    <row r="3866" spans="8:13" ht="15.75" customHeight="1">
      <c r="H3866" s="37">
        <v>43435</v>
      </c>
      <c r="I3866" s="6" t="s">
        <v>171</v>
      </c>
      <c r="J3866" s="6" t="s">
        <v>178</v>
      </c>
      <c r="K3866" s="6">
        <v>60</v>
      </c>
      <c r="L3866" s="6">
        <v>321</v>
      </c>
      <c r="M3866" s="31" t="str">
        <f t="shared" si="60"/>
        <v>Large</v>
      </c>
    </row>
    <row r="3867" spans="8:13" ht="15.75" customHeight="1">
      <c r="H3867" s="37">
        <v>43419</v>
      </c>
      <c r="I3867" s="6" t="s">
        <v>168</v>
      </c>
      <c r="J3867" s="6" t="s">
        <v>204</v>
      </c>
      <c r="K3867" s="6">
        <v>3</v>
      </c>
      <c r="L3867" s="6">
        <v>44.43</v>
      </c>
      <c r="M3867" s="31" t="str">
        <f t="shared" si="60"/>
        <v>Small</v>
      </c>
    </row>
    <row r="3868" spans="8:13" ht="15.75" customHeight="1">
      <c r="H3868" s="37">
        <v>43448</v>
      </c>
      <c r="I3868" s="6" t="s">
        <v>190</v>
      </c>
      <c r="J3868" s="6" t="s">
        <v>208</v>
      </c>
      <c r="K3868" s="6">
        <v>1</v>
      </c>
      <c r="L3868" s="6">
        <v>15.53</v>
      </c>
      <c r="M3868" s="31" t="str">
        <f t="shared" si="60"/>
        <v>Small</v>
      </c>
    </row>
    <row r="3869" spans="8:13" ht="15.75" customHeight="1">
      <c r="H3869" s="37">
        <v>43330</v>
      </c>
      <c r="I3869" s="6" t="s">
        <v>163</v>
      </c>
      <c r="J3869" s="6" t="s">
        <v>194</v>
      </c>
      <c r="K3869" s="6">
        <v>3</v>
      </c>
      <c r="L3869" s="6">
        <v>52.65</v>
      </c>
      <c r="M3869" s="31" t="str">
        <f t="shared" si="60"/>
        <v>Small</v>
      </c>
    </row>
    <row r="3870" spans="8:13" ht="15.75" customHeight="1">
      <c r="H3870" s="37">
        <v>43414</v>
      </c>
      <c r="I3870" s="6" t="s">
        <v>168</v>
      </c>
      <c r="J3870" s="6" t="s">
        <v>156</v>
      </c>
      <c r="K3870" s="6">
        <v>2</v>
      </c>
      <c r="L3870" s="6">
        <v>22.48</v>
      </c>
      <c r="M3870" s="31" t="str">
        <f t="shared" si="60"/>
        <v>Small</v>
      </c>
    </row>
    <row r="3871" spans="8:13" ht="15.75" customHeight="1">
      <c r="H3871" s="37">
        <v>43407</v>
      </c>
      <c r="I3871" s="6" t="s">
        <v>175</v>
      </c>
      <c r="J3871" s="6" t="s">
        <v>157</v>
      </c>
      <c r="K3871" s="6">
        <v>44</v>
      </c>
      <c r="L3871" s="6">
        <v>394.68</v>
      </c>
      <c r="M3871" s="31" t="str">
        <f t="shared" si="60"/>
        <v>Large</v>
      </c>
    </row>
    <row r="3872" spans="8:13" ht="15.75" customHeight="1">
      <c r="H3872" s="37">
        <v>43462</v>
      </c>
      <c r="I3872" s="6" t="s">
        <v>165</v>
      </c>
      <c r="J3872" s="6" t="s">
        <v>185</v>
      </c>
      <c r="K3872" s="6">
        <v>1</v>
      </c>
      <c r="L3872" s="6">
        <v>17.53</v>
      </c>
      <c r="M3872" s="31" t="str">
        <f t="shared" si="60"/>
        <v>Small</v>
      </c>
    </row>
    <row r="3873" spans="8:13" ht="15.75" customHeight="1">
      <c r="H3873" s="37">
        <v>43454</v>
      </c>
      <c r="I3873" s="6" t="s">
        <v>141</v>
      </c>
      <c r="J3873" s="6" t="s">
        <v>185</v>
      </c>
      <c r="K3873" s="6">
        <v>4</v>
      </c>
      <c r="L3873" s="6">
        <v>73.52</v>
      </c>
      <c r="M3873" s="31" t="str">
        <f t="shared" si="60"/>
        <v>Small</v>
      </c>
    </row>
    <row r="3874" spans="8:13" ht="15.75" customHeight="1">
      <c r="H3874" s="37">
        <v>43419</v>
      </c>
      <c r="I3874" s="6" t="s">
        <v>168</v>
      </c>
      <c r="J3874" s="6" t="s">
        <v>202</v>
      </c>
      <c r="K3874" s="6">
        <v>1</v>
      </c>
      <c r="L3874" s="6">
        <v>18.309999999999999</v>
      </c>
      <c r="M3874" s="31" t="str">
        <f t="shared" si="60"/>
        <v>Small</v>
      </c>
    </row>
    <row r="3875" spans="8:13" ht="15.75" customHeight="1">
      <c r="H3875" s="37">
        <v>43281</v>
      </c>
      <c r="I3875" s="6" t="s">
        <v>177</v>
      </c>
      <c r="J3875" s="6" t="s">
        <v>170</v>
      </c>
      <c r="K3875" s="6">
        <v>72</v>
      </c>
      <c r="L3875" s="6">
        <v>448.56</v>
      </c>
      <c r="M3875" s="31" t="str">
        <f t="shared" si="60"/>
        <v>Large</v>
      </c>
    </row>
    <row r="3876" spans="8:13" ht="15.75" customHeight="1">
      <c r="H3876" s="37">
        <v>43283</v>
      </c>
      <c r="I3876" s="6" t="s">
        <v>223</v>
      </c>
      <c r="J3876" s="6" t="s">
        <v>202</v>
      </c>
      <c r="K3876" s="6">
        <v>3</v>
      </c>
      <c r="L3876" s="6">
        <v>32.49</v>
      </c>
      <c r="M3876" s="31" t="str">
        <f t="shared" si="60"/>
        <v>Small</v>
      </c>
    </row>
    <row r="3877" spans="8:13" ht="15.75" customHeight="1">
      <c r="H3877" s="37">
        <v>43442</v>
      </c>
      <c r="I3877" s="6" t="s">
        <v>168</v>
      </c>
      <c r="J3877" s="6" t="s">
        <v>157</v>
      </c>
      <c r="K3877" s="6">
        <v>4</v>
      </c>
      <c r="L3877" s="6">
        <v>77.400000000000006</v>
      </c>
      <c r="M3877" s="31" t="str">
        <f t="shared" si="60"/>
        <v>Small</v>
      </c>
    </row>
    <row r="3878" spans="8:13" ht="15.75" customHeight="1">
      <c r="H3878" s="37">
        <v>43405</v>
      </c>
      <c r="I3878" s="6" t="s">
        <v>198</v>
      </c>
      <c r="J3878" s="6" t="s">
        <v>185</v>
      </c>
      <c r="K3878" s="6">
        <v>2</v>
      </c>
      <c r="L3878" s="6">
        <v>38.96</v>
      </c>
      <c r="M3878" s="31" t="str">
        <f t="shared" si="60"/>
        <v>Small</v>
      </c>
    </row>
    <row r="3879" spans="8:13" ht="15.75" customHeight="1">
      <c r="H3879" s="37">
        <v>43420</v>
      </c>
      <c r="I3879" s="6" t="s">
        <v>141</v>
      </c>
      <c r="J3879" s="6" t="s">
        <v>202</v>
      </c>
      <c r="K3879" s="6">
        <v>3</v>
      </c>
      <c r="L3879" s="6">
        <v>36.57</v>
      </c>
      <c r="M3879" s="31" t="str">
        <f t="shared" si="60"/>
        <v>Small</v>
      </c>
    </row>
    <row r="3880" spans="8:13" ht="15.75" customHeight="1">
      <c r="H3880" s="37">
        <v>43465</v>
      </c>
      <c r="I3880" s="6" t="s">
        <v>158</v>
      </c>
      <c r="J3880" s="6" t="s">
        <v>187</v>
      </c>
      <c r="K3880" s="6">
        <v>3</v>
      </c>
      <c r="L3880" s="6">
        <v>31.98</v>
      </c>
      <c r="M3880" s="31" t="str">
        <f t="shared" si="60"/>
        <v>Small</v>
      </c>
    </row>
    <row r="3881" spans="8:13" ht="15.75" customHeight="1">
      <c r="H3881" s="37">
        <v>43429</v>
      </c>
      <c r="I3881" s="6" t="s">
        <v>135</v>
      </c>
      <c r="J3881" s="6" t="s">
        <v>211</v>
      </c>
      <c r="K3881" s="6">
        <v>1</v>
      </c>
      <c r="L3881" s="6">
        <v>16.8</v>
      </c>
      <c r="M3881" s="31" t="str">
        <f t="shared" si="60"/>
        <v>Small</v>
      </c>
    </row>
    <row r="3882" spans="8:13" ht="15.75" customHeight="1">
      <c r="H3882" s="37">
        <v>43365</v>
      </c>
      <c r="I3882" s="6" t="s">
        <v>168</v>
      </c>
      <c r="J3882" s="6" t="s">
        <v>156</v>
      </c>
      <c r="K3882" s="6">
        <v>2</v>
      </c>
      <c r="L3882" s="6">
        <v>39.42</v>
      </c>
      <c r="M3882" s="31" t="str">
        <f t="shared" si="60"/>
        <v>Small</v>
      </c>
    </row>
    <row r="3883" spans="8:13" ht="15.75" customHeight="1">
      <c r="H3883" s="37">
        <v>43413</v>
      </c>
      <c r="I3883" s="6" t="s">
        <v>135</v>
      </c>
      <c r="J3883" s="6" t="s">
        <v>156</v>
      </c>
      <c r="K3883" s="6">
        <v>2</v>
      </c>
      <c r="L3883" s="6">
        <v>26.58</v>
      </c>
      <c r="M3883" s="31" t="str">
        <f t="shared" si="60"/>
        <v>Small</v>
      </c>
    </row>
    <row r="3884" spans="8:13" ht="15.75" customHeight="1">
      <c r="H3884" s="37">
        <v>43349</v>
      </c>
      <c r="I3884" s="6" t="s">
        <v>141</v>
      </c>
      <c r="J3884" s="6" t="s">
        <v>226</v>
      </c>
      <c r="K3884" s="6">
        <v>2</v>
      </c>
      <c r="L3884" s="6">
        <v>25.66</v>
      </c>
      <c r="M3884" s="31" t="str">
        <f t="shared" si="60"/>
        <v>Small</v>
      </c>
    </row>
    <row r="3885" spans="8:13" ht="15.75" customHeight="1">
      <c r="H3885" s="37">
        <v>43431</v>
      </c>
      <c r="I3885" s="6" t="s">
        <v>141</v>
      </c>
      <c r="J3885" s="6" t="s">
        <v>217</v>
      </c>
      <c r="K3885" s="6">
        <v>60</v>
      </c>
      <c r="L3885" s="6">
        <v>604.34</v>
      </c>
      <c r="M3885" s="31" t="str">
        <f t="shared" si="60"/>
        <v>Large</v>
      </c>
    </row>
    <row r="3886" spans="8:13" ht="15.75" customHeight="1">
      <c r="H3886" s="37">
        <v>43424</v>
      </c>
      <c r="I3886" s="6" t="s">
        <v>141</v>
      </c>
      <c r="J3886" s="6" t="s">
        <v>209</v>
      </c>
      <c r="K3886" s="6">
        <v>60</v>
      </c>
      <c r="L3886" s="6">
        <v>640.53</v>
      </c>
      <c r="M3886" s="31" t="str">
        <f t="shared" si="60"/>
        <v>Large</v>
      </c>
    </row>
    <row r="3887" spans="8:13" ht="15.75" customHeight="1">
      <c r="H3887" s="37">
        <v>43395</v>
      </c>
      <c r="I3887" s="6" t="s">
        <v>127</v>
      </c>
      <c r="J3887" s="6" t="s">
        <v>179</v>
      </c>
      <c r="K3887" s="6">
        <v>51</v>
      </c>
      <c r="L3887" s="6">
        <v>384.01</v>
      </c>
      <c r="M3887" s="31" t="str">
        <f t="shared" si="60"/>
        <v>Large</v>
      </c>
    </row>
    <row r="3888" spans="8:13" ht="15.75" customHeight="1">
      <c r="H3888" s="37">
        <v>43231</v>
      </c>
      <c r="I3888" s="6" t="s">
        <v>158</v>
      </c>
      <c r="J3888" s="6" t="s">
        <v>184</v>
      </c>
      <c r="K3888" s="6">
        <v>3</v>
      </c>
      <c r="L3888" s="6">
        <v>40.08</v>
      </c>
      <c r="M3888" s="31" t="str">
        <f t="shared" si="60"/>
        <v>Small</v>
      </c>
    </row>
    <row r="3889" spans="8:13" ht="15.75" customHeight="1">
      <c r="H3889" s="37">
        <v>43398</v>
      </c>
      <c r="I3889" s="6" t="s">
        <v>160</v>
      </c>
      <c r="J3889" s="6" t="s">
        <v>185</v>
      </c>
      <c r="K3889" s="6">
        <v>1</v>
      </c>
      <c r="L3889" s="6">
        <v>15.59</v>
      </c>
      <c r="M3889" s="31" t="str">
        <f t="shared" si="60"/>
        <v>Small</v>
      </c>
    </row>
    <row r="3890" spans="8:13" ht="15.75" customHeight="1">
      <c r="H3890" s="37">
        <v>43316</v>
      </c>
      <c r="I3890" s="6" t="s">
        <v>141</v>
      </c>
      <c r="J3890" s="6" t="s">
        <v>180</v>
      </c>
      <c r="K3890" s="6">
        <v>1</v>
      </c>
      <c r="L3890" s="6">
        <v>18.059999999999999</v>
      </c>
      <c r="M3890" s="31" t="str">
        <f t="shared" si="60"/>
        <v>Small</v>
      </c>
    </row>
    <row r="3891" spans="8:13" ht="15.75" customHeight="1">
      <c r="H3891" s="37">
        <v>43117</v>
      </c>
      <c r="I3891" s="6" t="s">
        <v>141</v>
      </c>
      <c r="J3891" s="6" t="s">
        <v>202</v>
      </c>
      <c r="K3891" s="6">
        <v>1</v>
      </c>
      <c r="L3891" s="6">
        <v>11.21</v>
      </c>
      <c r="M3891" s="31" t="str">
        <f t="shared" si="60"/>
        <v>Small</v>
      </c>
    </row>
    <row r="3892" spans="8:13" ht="15.75" customHeight="1">
      <c r="H3892" s="37">
        <v>43383</v>
      </c>
      <c r="I3892" s="6" t="s">
        <v>190</v>
      </c>
      <c r="J3892" s="6" t="s">
        <v>211</v>
      </c>
      <c r="K3892" s="6">
        <v>3</v>
      </c>
      <c r="L3892" s="6">
        <v>40.11</v>
      </c>
      <c r="M3892" s="31" t="str">
        <f t="shared" si="60"/>
        <v>Small</v>
      </c>
    </row>
    <row r="3893" spans="8:13" ht="15.75" customHeight="1">
      <c r="H3893" s="37">
        <v>43410</v>
      </c>
      <c r="I3893" s="6" t="s">
        <v>163</v>
      </c>
      <c r="J3893" s="6" t="s">
        <v>156</v>
      </c>
      <c r="K3893" s="6">
        <v>48</v>
      </c>
      <c r="L3893" s="6">
        <v>343.95</v>
      </c>
      <c r="M3893" s="31" t="str">
        <f t="shared" si="60"/>
        <v>Large</v>
      </c>
    </row>
    <row r="3894" spans="8:13" ht="15.75" customHeight="1">
      <c r="H3894" s="37">
        <v>43388</v>
      </c>
      <c r="I3894" s="6" t="s">
        <v>190</v>
      </c>
      <c r="J3894" s="6" t="s">
        <v>191</v>
      </c>
      <c r="K3894" s="6">
        <v>2</v>
      </c>
      <c r="L3894" s="6">
        <v>22.06</v>
      </c>
      <c r="M3894" s="31" t="str">
        <f t="shared" si="60"/>
        <v>Small</v>
      </c>
    </row>
    <row r="3895" spans="8:13" ht="15.75" customHeight="1">
      <c r="H3895" s="37">
        <v>43101</v>
      </c>
      <c r="I3895" s="6" t="s">
        <v>155</v>
      </c>
      <c r="J3895" s="6" t="s">
        <v>181</v>
      </c>
      <c r="K3895" s="6">
        <v>1</v>
      </c>
      <c r="L3895" s="6">
        <v>12.54</v>
      </c>
      <c r="M3895" s="31" t="str">
        <f t="shared" si="60"/>
        <v>Small</v>
      </c>
    </row>
    <row r="3896" spans="8:13" ht="15.75" customHeight="1">
      <c r="H3896" s="37">
        <v>43428</v>
      </c>
      <c r="I3896" s="6" t="s">
        <v>190</v>
      </c>
      <c r="J3896" s="6" t="s">
        <v>240</v>
      </c>
      <c r="K3896" s="6">
        <v>1</v>
      </c>
      <c r="L3896" s="6">
        <v>11.18</v>
      </c>
      <c r="M3896" s="31" t="str">
        <f t="shared" si="60"/>
        <v>Small</v>
      </c>
    </row>
    <row r="3897" spans="8:13" ht="15.75" customHeight="1">
      <c r="H3897" s="37">
        <v>43190</v>
      </c>
      <c r="I3897" s="6" t="s">
        <v>158</v>
      </c>
      <c r="J3897" s="6" t="s">
        <v>186</v>
      </c>
      <c r="K3897" s="6">
        <v>3</v>
      </c>
      <c r="L3897" s="6">
        <v>57.93</v>
      </c>
      <c r="M3897" s="31" t="str">
        <f t="shared" si="60"/>
        <v>Small</v>
      </c>
    </row>
    <row r="3898" spans="8:13" ht="15.75" customHeight="1">
      <c r="H3898" s="37">
        <v>43463</v>
      </c>
      <c r="I3898" s="6" t="s">
        <v>163</v>
      </c>
      <c r="J3898" s="6" t="s">
        <v>212</v>
      </c>
      <c r="K3898" s="6">
        <v>1</v>
      </c>
      <c r="L3898" s="6">
        <v>14.28</v>
      </c>
      <c r="M3898" s="31" t="str">
        <f t="shared" si="60"/>
        <v>Small</v>
      </c>
    </row>
    <row r="3899" spans="8:13" ht="15.75" customHeight="1">
      <c r="H3899" s="37">
        <v>43462</v>
      </c>
      <c r="I3899" s="6" t="s">
        <v>160</v>
      </c>
      <c r="J3899" s="6" t="s">
        <v>209</v>
      </c>
      <c r="K3899" s="6">
        <v>3</v>
      </c>
      <c r="L3899" s="6">
        <v>56.58</v>
      </c>
      <c r="M3899" s="31" t="str">
        <f t="shared" si="60"/>
        <v>Small</v>
      </c>
    </row>
    <row r="3900" spans="8:13" ht="15.75" customHeight="1">
      <c r="H3900" s="37">
        <v>43243</v>
      </c>
      <c r="I3900" s="6" t="s">
        <v>135</v>
      </c>
      <c r="J3900" s="6" t="s">
        <v>187</v>
      </c>
      <c r="K3900" s="6">
        <v>1</v>
      </c>
      <c r="L3900" s="6">
        <v>17.5</v>
      </c>
      <c r="M3900" s="31" t="str">
        <f t="shared" si="60"/>
        <v>Small</v>
      </c>
    </row>
    <row r="3901" spans="8:13" ht="15.75" customHeight="1">
      <c r="H3901" s="37">
        <v>43257</v>
      </c>
      <c r="I3901" s="6" t="s">
        <v>141</v>
      </c>
      <c r="J3901" s="6" t="s">
        <v>226</v>
      </c>
      <c r="K3901" s="6">
        <v>2</v>
      </c>
      <c r="L3901" s="6">
        <v>22.7</v>
      </c>
      <c r="M3901" s="31" t="str">
        <f t="shared" si="60"/>
        <v>Small</v>
      </c>
    </row>
    <row r="3902" spans="8:13" ht="15.75" customHeight="1">
      <c r="H3902" s="37">
        <v>43134</v>
      </c>
      <c r="I3902" s="6" t="s">
        <v>168</v>
      </c>
      <c r="J3902" s="6" t="s">
        <v>180</v>
      </c>
      <c r="K3902" s="6">
        <v>2</v>
      </c>
      <c r="L3902" s="6">
        <v>29.54</v>
      </c>
      <c r="M3902" s="31" t="str">
        <f t="shared" si="60"/>
        <v>Small</v>
      </c>
    </row>
    <row r="3903" spans="8:13" ht="15.75" customHeight="1">
      <c r="H3903" s="37">
        <v>43442</v>
      </c>
      <c r="I3903" s="6" t="s">
        <v>138</v>
      </c>
      <c r="J3903" s="6" t="s">
        <v>187</v>
      </c>
      <c r="K3903" s="6">
        <v>1</v>
      </c>
      <c r="L3903" s="6">
        <v>10.79</v>
      </c>
      <c r="M3903" s="31" t="str">
        <f t="shared" si="60"/>
        <v>Small</v>
      </c>
    </row>
    <row r="3904" spans="8:13" ht="15.75" customHeight="1">
      <c r="H3904" s="37">
        <v>43232</v>
      </c>
      <c r="I3904" s="6" t="s">
        <v>175</v>
      </c>
      <c r="J3904" s="6" t="s">
        <v>185</v>
      </c>
      <c r="K3904" s="6">
        <v>1</v>
      </c>
      <c r="L3904" s="6">
        <v>15.94</v>
      </c>
      <c r="M3904" s="31" t="str">
        <f t="shared" si="60"/>
        <v>Small</v>
      </c>
    </row>
    <row r="3905" spans="8:13" ht="15.75" customHeight="1">
      <c r="H3905" s="37">
        <v>43245</v>
      </c>
      <c r="I3905" s="6" t="s">
        <v>158</v>
      </c>
      <c r="J3905" s="6" t="s">
        <v>197</v>
      </c>
      <c r="K3905" s="6">
        <v>62</v>
      </c>
      <c r="L3905" s="6">
        <v>669.6</v>
      </c>
      <c r="M3905" s="31" t="str">
        <f t="shared" si="60"/>
        <v>Large</v>
      </c>
    </row>
    <row r="3906" spans="8:13" ht="15.75" customHeight="1">
      <c r="H3906" s="37">
        <v>43334</v>
      </c>
      <c r="I3906" s="6" t="s">
        <v>168</v>
      </c>
      <c r="J3906" s="6" t="s">
        <v>230</v>
      </c>
      <c r="K3906" s="6">
        <v>1</v>
      </c>
      <c r="L3906" s="6">
        <v>13.64</v>
      </c>
      <c r="M3906" s="31" t="str">
        <f t="shared" si="60"/>
        <v>Small</v>
      </c>
    </row>
    <row r="3907" spans="8:13" ht="15.75" customHeight="1">
      <c r="H3907" s="37">
        <v>43411</v>
      </c>
      <c r="I3907" s="6" t="s">
        <v>224</v>
      </c>
      <c r="J3907" s="6" t="s">
        <v>204</v>
      </c>
      <c r="K3907" s="6">
        <v>2</v>
      </c>
      <c r="L3907" s="6">
        <v>36.200000000000003</v>
      </c>
      <c r="M3907" s="31" t="str">
        <f t="shared" si="60"/>
        <v>Small</v>
      </c>
    </row>
    <row r="3908" spans="8:13" ht="15.75" customHeight="1">
      <c r="H3908" s="37">
        <v>43362</v>
      </c>
      <c r="I3908" s="6" t="s">
        <v>160</v>
      </c>
      <c r="J3908" s="6" t="s">
        <v>232</v>
      </c>
      <c r="K3908" s="6">
        <v>60</v>
      </c>
      <c r="L3908" s="6">
        <v>368.47</v>
      </c>
      <c r="M3908" s="31" t="str">
        <f t="shared" si="60"/>
        <v>Large</v>
      </c>
    </row>
    <row r="3909" spans="8:13" ht="15.75" customHeight="1">
      <c r="H3909" s="37">
        <v>43326</v>
      </c>
      <c r="I3909" s="6" t="s">
        <v>218</v>
      </c>
      <c r="J3909" s="6" t="s">
        <v>225</v>
      </c>
      <c r="K3909" s="6">
        <v>3</v>
      </c>
      <c r="L3909" s="6">
        <v>57.69</v>
      </c>
      <c r="M3909" s="31" t="str">
        <f t="shared" si="60"/>
        <v>Small</v>
      </c>
    </row>
    <row r="3910" spans="8:13" ht="15.75" customHeight="1">
      <c r="H3910" s="37">
        <v>43373</v>
      </c>
      <c r="I3910" s="6" t="s">
        <v>175</v>
      </c>
      <c r="J3910" s="6" t="s">
        <v>203</v>
      </c>
      <c r="K3910" s="6">
        <v>3</v>
      </c>
      <c r="L3910" s="6">
        <v>39.9</v>
      </c>
      <c r="M3910" s="31" t="str">
        <f t="shared" si="60"/>
        <v>Small</v>
      </c>
    </row>
    <row r="3911" spans="8:13" ht="15.75" customHeight="1">
      <c r="H3911" s="37">
        <v>43420</v>
      </c>
      <c r="I3911" s="6" t="s">
        <v>190</v>
      </c>
      <c r="J3911" s="6" t="s">
        <v>156</v>
      </c>
      <c r="K3911" s="6">
        <v>2</v>
      </c>
      <c r="L3911" s="6">
        <v>22.72</v>
      </c>
      <c r="M3911" s="31" t="str">
        <f t="shared" si="60"/>
        <v>Small</v>
      </c>
    </row>
    <row r="3912" spans="8:13" ht="15.75" customHeight="1">
      <c r="H3912" s="37">
        <v>43153</v>
      </c>
      <c r="I3912" s="6" t="s">
        <v>127</v>
      </c>
      <c r="J3912" s="6" t="s">
        <v>156</v>
      </c>
      <c r="K3912" s="6">
        <v>2</v>
      </c>
      <c r="L3912" s="6">
        <v>21.82</v>
      </c>
      <c r="M3912" s="31" t="str">
        <f t="shared" ref="M3912:M3975" si="61">IF(L3912&gt;250,"Large","Small")</f>
        <v>Small</v>
      </c>
    </row>
    <row r="3913" spans="8:13" ht="15.75" customHeight="1">
      <c r="H3913" s="37">
        <v>43462</v>
      </c>
      <c r="I3913" s="6" t="s">
        <v>160</v>
      </c>
      <c r="J3913" s="6" t="s">
        <v>211</v>
      </c>
      <c r="K3913" s="6">
        <v>1</v>
      </c>
      <c r="L3913" s="6">
        <v>19.39</v>
      </c>
      <c r="M3913" s="31" t="str">
        <f t="shared" si="61"/>
        <v>Small</v>
      </c>
    </row>
    <row r="3914" spans="8:13" ht="15.75" customHeight="1">
      <c r="H3914" s="37">
        <v>43409</v>
      </c>
      <c r="I3914" s="6" t="s">
        <v>135</v>
      </c>
      <c r="J3914" s="6" t="s">
        <v>185</v>
      </c>
      <c r="K3914" s="6">
        <v>1</v>
      </c>
      <c r="L3914" s="6">
        <v>16.29</v>
      </c>
      <c r="M3914" s="31" t="str">
        <f t="shared" si="61"/>
        <v>Small</v>
      </c>
    </row>
    <row r="3915" spans="8:13" ht="15.75" customHeight="1">
      <c r="H3915" s="37">
        <v>43277</v>
      </c>
      <c r="I3915" s="6" t="s">
        <v>168</v>
      </c>
      <c r="J3915" s="6" t="s">
        <v>156</v>
      </c>
      <c r="K3915" s="6">
        <v>24</v>
      </c>
      <c r="L3915" s="6">
        <v>215.46</v>
      </c>
      <c r="M3915" s="31" t="str">
        <f t="shared" si="61"/>
        <v>Small</v>
      </c>
    </row>
    <row r="3916" spans="8:13" ht="15.75" customHeight="1">
      <c r="H3916" s="37">
        <v>43342</v>
      </c>
      <c r="I3916" s="6" t="s">
        <v>224</v>
      </c>
      <c r="J3916" s="6" t="s">
        <v>187</v>
      </c>
      <c r="K3916" s="6">
        <v>2</v>
      </c>
      <c r="L3916" s="6">
        <v>27.92</v>
      </c>
      <c r="M3916" s="31" t="str">
        <f t="shared" si="61"/>
        <v>Small</v>
      </c>
    </row>
    <row r="3917" spans="8:13" ht="15.75" customHeight="1">
      <c r="H3917" s="37">
        <v>43323</v>
      </c>
      <c r="I3917" s="6" t="s">
        <v>158</v>
      </c>
      <c r="J3917" s="6" t="s">
        <v>173</v>
      </c>
      <c r="K3917" s="6">
        <v>2</v>
      </c>
      <c r="L3917" s="6">
        <v>34.020000000000003</v>
      </c>
      <c r="M3917" s="31" t="str">
        <f t="shared" si="61"/>
        <v>Small</v>
      </c>
    </row>
    <row r="3918" spans="8:13" ht="15.75" customHeight="1">
      <c r="H3918" s="37">
        <v>43358</v>
      </c>
      <c r="I3918" s="6" t="s">
        <v>127</v>
      </c>
      <c r="J3918" s="6" t="s">
        <v>185</v>
      </c>
      <c r="K3918" s="6">
        <v>1</v>
      </c>
      <c r="L3918" s="6">
        <v>19.77</v>
      </c>
      <c r="M3918" s="31" t="str">
        <f t="shared" si="61"/>
        <v>Small</v>
      </c>
    </row>
    <row r="3919" spans="8:13" ht="15.75" customHeight="1">
      <c r="H3919" s="37">
        <v>43320</v>
      </c>
      <c r="I3919" s="6" t="s">
        <v>158</v>
      </c>
      <c r="J3919" s="6" t="s">
        <v>170</v>
      </c>
      <c r="K3919" s="6">
        <v>0</v>
      </c>
      <c r="L3919" s="6">
        <v>0</v>
      </c>
      <c r="M3919" s="31" t="str">
        <f t="shared" si="61"/>
        <v>Small</v>
      </c>
    </row>
    <row r="3920" spans="8:13" ht="15.75" customHeight="1">
      <c r="H3920" s="37">
        <v>43409</v>
      </c>
      <c r="I3920" s="6" t="s">
        <v>171</v>
      </c>
      <c r="J3920" s="6" t="s">
        <v>187</v>
      </c>
      <c r="K3920" s="6">
        <v>4</v>
      </c>
      <c r="L3920" s="6">
        <v>52.32</v>
      </c>
      <c r="M3920" s="31" t="str">
        <f t="shared" si="61"/>
        <v>Small</v>
      </c>
    </row>
    <row r="3921" spans="8:13" ht="15.75" customHeight="1">
      <c r="H3921" s="37">
        <v>43256</v>
      </c>
      <c r="I3921" s="6" t="s">
        <v>160</v>
      </c>
      <c r="J3921" s="6" t="s">
        <v>178</v>
      </c>
      <c r="K3921" s="6">
        <v>48</v>
      </c>
      <c r="L3921" s="6">
        <v>466.1</v>
      </c>
      <c r="M3921" s="31" t="str">
        <f t="shared" si="61"/>
        <v>Large</v>
      </c>
    </row>
    <row r="3922" spans="8:13" ht="15.75" customHeight="1">
      <c r="H3922" s="37">
        <v>43283</v>
      </c>
      <c r="I3922" s="6" t="s">
        <v>141</v>
      </c>
      <c r="J3922" s="6" t="s">
        <v>234</v>
      </c>
      <c r="K3922" s="6">
        <v>2</v>
      </c>
      <c r="L3922" s="6">
        <v>34.700000000000003</v>
      </c>
      <c r="M3922" s="31" t="str">
        <f t="shared" si="61"/>
        <v>Small</v>
      </c>
    </row>
    <row r="3923" spans="8:13" ht="15.75" customHeight="1">
      <c r="H3923" s="37">
        <v>43141</v>
      </c>
      <c r="I3923" s="6" t="s">
        <v>163</v>
      </c>
      <c r="J3923" s="6" t="s">
        <v>156</v>
      </c>
      <c r="K3923" s="6">
        <v>1</v>
      </c>
      <c r="L3923" s="6">
        <v>12.26</v>
      </c>
      <c r="M3923" s="31" t="str">
        <f t="shared" si="61"/>
        <v>Small</v>
      </c>
    </row>
    <row r="3924" spans="8:13" ht="15.75" customHeight="1">
      <c r="H3924" s="37">
        <v>43321</v>
      </c>
      <c r="I3924" s="6" t="s">
        <v>171</v>
      </c>
      <c r="J3924" s="6" t="s">
        <v>215</v>
      </c>
      <c r="K3924" s="6">
        <v>57</v>
      </c>
      <c r="L3924" s="6">
        <v>347.08</v>
      </c>
      <c r="M3924" s="31" t="str">
        <f t="shared" si="61"/>
        <v>Large</v>
      </c>
    </row>
    <row r="3925" spans="8:13" ht="15.75" customHeight="1">
      <c r="H3925" s="37">
        <v>43422</v>
      </c>
      <c r="I3925" s="6" t="s">
        <v>155</v>
      </c>
      <c r="J3925" s="6" t="s">
        <v>176</v>
      </c>
      <c r="K3925" s="6">
        <v>3</v>
      </c>
      <c r="L3925" s="6">
        <v>39.840000000000003</v>
      </c>
      <c r="M3925" s="31" t="str">
        <f t="shared" si="61"/>
        <v>Small</v>
      </c>
    </row>
    <row r="3926" spans="8:13" ht="15.75" customHeight="1">
      <c r="H3926" s="37">
        <v>43120</v>
      </c>
      <c r="I3926" s="6" t="s">
        <v>138</v>
      </c>
      <c r="J3926" s="6" t="s">
        <v>208</v>
      </c>
      <c r="K3926" s="6">
        <v>37</v>
      </c>
      <c r="L3926" s="6">
        <v>298.83999999999997</v>
      </c>
      <c r="M3926" s="31" t="str">
        <f t="shared" si="61"/>
        <v>Large</v>
      </c>
    </row>
    <row r="3927" spans="8:13" ht="15.75" customHeight="1">
      <c r="H3927" s="37">
        <v>43461</v>
      </c>
      <c r="I3927" s="6" t="s">
        <v>190</v>
      </c>
      <c r="J3927" s="6" t="s">
        <v>187</v>
      </c>
      <c r="K3927" s="6">
        <v>2</v>
      </c>
      <c r="L3927" s="6">
        <v>29.62</v>
      </c>
      <c r="M3927" s="31" t="str">
        <f t="shared" si="61"/>
        <v>Small</v>
      </c>
    </row>
    <row r="3928" spans="8:13" ht="15.75" customHeight="1">
      <c r="H3928" s="37">
        <v>43200</v>
      </c>
      <c r="I3928" s="6" t="s">
        <v>160</v>
      </c>
      <c r="J3928" s="6" t="s">
        <v>217</v>
      </c>
      <c r="K3928" s="6">
        <v>2</v>
      </c>
      <c r="L3928" s="6">
        <v>31.1</v>
      </c>
      <c r="M3928" s="31" t="str">
        <f t="shared" si="61"/>
        <v>Small</v>
      </c>
    </row>
    <row r="3929" spans="8:13" ht="15.75" customHeight="1">
      <c r="H3929" s="37">
        <v>43261</v>
      </c>
      <c r="I3929" s="6" t="s">
        <v>158</v>
      </c>
      <c r="J3929" s="6" t="s">
        <v>231</v>
      </c>
      <c r="K3929" s="6">
        <v>1</v>
      </c>
      <c r="L3929" s="6">
        <v>19.55</v>
      </c>
      <c r="M3929" s="31" t="str">
        <f t="shared" si="61"/>
        <v>Small</v>
      </c>
    </row>
    <row r="3930" spans="8:13" ht="15.75" customHeight="1">
      <c r="H3930" s="37">
        <v>43433</v>
      </c>
      <c r="I3930" s="6" t="s">
        <v>198</v>
      </c>
      <c r="J3930" s="6" t="s">
        <v>185</v>
      </c>
      <c r="K3930" s="6">
        <v>60</v>
      </c>
      <c r="L3930" s="6">
        <v>429.32</v>
      </c>
      <c r="M3930" s="31" t="str">
        <f t="shared" si="61"/>
        <v>Large</v>
      </c>
    </row>
    <row r="3931" spans="8:13" ht="15.75" customHeight="1">
      <c r="H3931" s="37">
        <v>43430</v>
      </c>
      <c r="I3931" s="6" t="s">
        <v>158</v>
      </c>
      <c r="J3931" s="6" t="s">
        <v>206</v>
      </c>
      <c r="K3931" s="6">
        <v>2</v>
      </c>
      <c r="L3931" s="6">
        <v>38.56</v>
      </c>
      <c r="M3931" s="31" t="str">
        <f t="shared" si="61"/>
        <v>Small</v>
      </c>
    </row>
    <row r="3932" spans="8:13" ht="15.75" customHeight="1">
      <c r="H3932" s="37">
        <v>43288</v>
      </c>
      <c r="I3932" s="6" t="s">
        <v>224</v>
      </c>
      <c r="J3932" s="6" t="s">
        <v>192</v>
      </c>
      <c r="K3932" s="6">
        <v>2</v>
      </c>
      <c r="L3932" s="6">
        <v>28.7</v>
      </c>
      <c r="M3932" s="31" t="str">
        <f t="shared" si="61"/>
        <v>Small</v>
      </c>
    </row>
    <row r="3933" spans="8:13" ht="15.75" customHeight="1">
      <c r="H3933" s="37">
        <v>43193</v>
      </c>
      <c r="I3933" s="6" t="s">
        <v>158</v>
      </c>
      <c r="J3933" s="6" t="s">
        <v>180</v>
      </c>
      <c r="K3933" s="6">
        <v>2</v>
      </c>
      <c r="L3933" s="6">
        <v>36.06</v>
      </c>
      <c r="M3933" s="31" t="str">
        <f t="shared" si="61"/>
        <v>Small</v>
      </c>
    </row>
    <row r="3934" spans="8:13" ht="15.75" customHeight="1">
      <c r="H3934" s="37">
        <v>43411</v>
      </c>
      <c r="I3934" s="6" t="s">
        <v>175</v>
      </c>
      <c r="J3934" s="6" t="s">
        <v>156</v>
      </c>
      <c r="K3934" s="6">
        <v>3</v>
      </c>
      <c r="L3934" s="6">
        <v>34.29</v>
      </c>
      <c r="M3934" s="31" t="str">
        <f t="shared" si="61"/>
        <v>Small</v>
      </c>
    </row>
    <row r="3935" spans="8:13" ht="15.75" customHeight="1">
      <c r="H3935" s="37">
        <v>43297</v>
      </c>
      <c r="I3935" s="6" t="s">
        <v>160</v>
      </c>
      <c r="J3935" s="6" t="s">
        <v>184</v>
      </c>
      <c r="K3935" s="6">
        <v>1</v>
      </c>
      <c r="L3935" s="6">
        <v>11.97</v>
      </c>
      <c r="M3935" s="31" t="str">
        <f t="shared" si="61"/>
        <v>Small</v>
      </c>
    </row>
    <row r="3936" spans="8:13" ht="15.75" customHeight="1">
      <c r="H3936" s="37">
        <v>43457</v>
      </c>
      <c r="I3936" s="6" t="s">
        <v>158</v>
      </c>
      <c r="J3936" s="6" t="s">
        <v>156</v>
      </c>
      <c r="K3936" s="6">
        <v>2</v>
      </c>
      <c r="L3936" s="6">
        <v>31.32</v>
      </c>
      <c r="M3936" s="31" t="str">
        <f t="shared" si="61"/>
        <v>Small</v>
      </c>
    </row>
    <row r="3937" spans="8:13" ht="15.75" customHeight="1">
      <c r="H3937" s="37">
        <v>43420</v>
      </c>
      <c r="I3937" s="6" t="s">
        <v>175</v>
      </c>
      <c r="J3937" s="6" t="s">
        <v>185</v>
      </c>
      <c r="K3937" s="6">
        <v>36</v>
      </c>
      <c r="L3937" s="6">
        <v>361.68</v>
      </c>
      <c r="M3937" s="31" t="str">
        <f t="shared" si="61"/>
        <v>Large</v>
      </c>
    </row>
    <row r="3938" spans="8:13" ht="15.75" customHeight="1">
      <c r="H3938" s="37">
        <v>43447</v>
      </c>
      <c r="I3938" s="6" t="s">
        <v>158</v>
      </c>
      <c r="J3938" s="6" t="s">
        <v>156</v>
      </c>
      <c r="K3938" s="6">
        <v>1</v>
      </c>
      <c r="L3938" s="6">
        <v>19.190000000000001</v>
      </c>
      <c r="M3938" s="31" t="str">
        <f t="shared" si="61"/>
        <v>Small</v>
      </c>
    </row>
    <row r="3939" spans="8:13" ht="15.75" customHeight="1">
      <c r="H3939" s="37">
        <v>43210</v>
      </c>
      <c r="I3939" s="6" t="s">
        <v>190</v>
      </c>
      <c r="J3939" s="6" t="s">
        <v>180</v>
      </c>
      <c r="K3939" s="6">
        <v>1</v>
      </c>
      <c r="L3939" s="6">
        <v>10.27</v>
      </c>
      <c r="M3939" s="31" t="str">
        <f t="shared" si="61"/>
        <v>Small</v>
      </c>
    </row>
    <row r="3940" spans="8:13" ht="15.75" customHeight="1">
      <c r="H3940" s="37">
        <v>43132</v>
      </c>
      <c r="I3940" s="6" t="s">
        <v>168</v>
      </c>
      <c r="J3940" s="6" t="s">
        <v>156</v>
      </c>
      <c r="K3940" s="6">
        <v>1</v>
      </c>
      <c r="L3940" s="6">
        <v>14.71</v>
      </c>
      <c r="M3940" s="31" t="str">
        <f t="shared" si="61"/>
        <v>Small</v>
      </c>
    </row>
    <row r="3941" spans="8:13" ht="15.75" customHeight="1">
      <c r="H3941" s="37">
        <v>43429</v>
      </c>
      <c r="I3941" s="6" t="s">
        <v>127</v>
      </c>
      <c r="J3941" s="6" t="s">
        <v>156</v>
      </c>
      <c r="K3941" s="6">
        <v>2</v>
      </c>
      <c r="L3941" s="6">
        <v>37.64</v>
      </c>
      <c r="M3941" s="31" t="str">
        <f t="shared" si="61"/>
        <v>Small</v>
      </c>
    </row>
    <row r="3942" spans="8:13" ht="15.75" customHeight="1">
      <c r="H3942" s="37">
        <v>43175</v>
      </c>
      <c r="I3942" s="6" t="s">
        <v>168</v>
      </c>
      <c r="J3942" s="6" t="s">
        <v>222</v>
      </c>
      <c r="K3942" s="6">
        <v>36</v>
      </c>
      <c r="L3942" s="6">
        <v>294.41000000000003</v>
      </c>
      <c r="M3942" s="31" t="str">
        <f t="shared" si="61"/>
        <v>Large</v>
      </c>
    </row>
    <row r="3943" spans="8:13" ht="15.75" customHeight="1">
      <c r="H3943" s="37">
        <v>43424</v>
      </c>
      <c r="I3943" s="6" t="s">
        <v>158</v>
      </c>
      <c r="J3943" s="6" t="s">
        <v>239</v>
      </c>
      <c r="K3943" s="6">
        <v>2</v>
      </c>
      <c r="L3943" s="6">
        <v>24.94</v>
      </c>
      <c r="M3943" s="31" t="str">
        <f t="shared" si="61"/>
        <v>Small</v>
      </c>
    </row>
    <row r="3944" spans="8:13" ht="15.75" customHeight="1">
      <c r="H3944" s="37">
        <v>43351</v>
      </c>
      <c r="I3944" s="6" t="s">
        <v>218</v>
      </c>
      <c r="J3944" s="6" t="s">
        <v>156</v>
      </c>
      <c r="K3944" s="6">
        <v>2</v>
      </c>
      <c r="L3944" s="6">
        <v>26.46</v>
      </c>
      <c r="M3944" s="31" t="str">
        <f t="shared" si="61"/>
        <v>Small</v>
      </c>
    </row>
    <row r="3945" spans="8:13" ht="15.75" customHeight="1">
      <c r="H3945" s="37">
        <v>43451</v>
      </c>
      <c r="I3945" s="6" t="s">
        <v>168</v>
      </c>
      <c r="J3945" s="6" t="s">
        <v>167</v>
      </c>
      <c r="K3945" s="6">
        <v>3</v>
      </c>
      <c r="L3945" s="6">
        <v>50.97</v>
      </c>
      <c r="M3945" s="31" t="str">
        <f t="shared" si="61"/>
        <v>Small</v>
      </c>
    </row>
    <row r="3946" spans="8:13" ht="15.75" customHeight="1">
      <c r="H3946" s="37">
        <v>43415</v>
      </c>
      <c r="I3946" s="6" t="s">
        <v>158</v>
      </c>
      <c r="J3946" s="6" t="s">
        <v>156</v>
      </c>
      <c r="K3946" s="6">
        <v>2</v>
      </c>
      <c r="L3946" s="6">
        <v>22.48</v>
      </c>
      <c r="M3946" s="31" t="str">
        <f t="shared" si="61"/>
        <v>Small</v>
      </c>
    </row>
    <row r="3947" spans="8:13" ht="15.75" customHeight="1">
      <c r="H3947" s="37">
        <v>43416</v>
      </c>
      <c r="I3947" s="6" t="s">
        <v>177</v>
      </c>
      <c r="J3947" s="6" t="s">
        <v>185</v>
      </c>
      <c r="K3947" s="6">
        <v>2</v>
      </c>
      <c r="L3947" s="6">
        <v>24.38</v>
      </c>
      <c r="M3947" s="31" t="str">
        <f t="shared" si="61"/>
        <v>Small</v>
      </c>
    </row>
    <row r="3948" spans="8:13" ht="15.75" customHeight="1">
      <c r="H3948" s="37">
        <v>43441</v>
      </c>
      <c r="I3948" s="6" t="s">
        <v>158</v>
      </c>
      <c r="J3948" s="6" t="s">
        <v>176</v>
      </c>
      <c r="K3948" s="6">
        <v>1</v>
      </c>
      <c r="L3948" s="6">
        <v>17.78</v>
      </c>
      <c r="M3948" s="31" t="str">
        <f t="shared" si="61"/>
        <v>Small</v>
      </c>
    </row>
    <row r="3949" spans="8:13" ht="15.75" customHeight="1">
      <c r="H3949" s="37">
        <v>43226</v>
      </c>
      <c r="I3949" s="6" t="s">
        <v>163</v>
      </c>
      <c r="J3949" s="6" t="s">
        <v>181</v>
      </c>
      <c r="K3949" s="6">
        <v>2</v>
      </c>
      <c r="L3949" s="6">
        <v>24.68</v>
      </c>
      <c r="M3949" s="31" t="str">
        <f t="shared" si="61"/>
        <v>Small</v>
      </c>
    </row>
    <row r="3950" spans="8:13" ht="15.75" customHeight="1">
      <c r="H3950" s="37">
        <v>43439</v>
      </c>
      <c r="I3950" s="6" t="s">
        <v>193</v>
      </c>
      <c r="J3950" s="6" t="s">
        <v>206</v>
      </c>
      <c r="K3950" s="6">
        <v>2</v>
      </c>
      <c r="L3950" s="6">
        <v>29.8</v>
      </c>
      <c r="M3950" s="31" t="str">
        <f t="shared" si="61"/>
        <v>Small</v>
      </c>
    </row>
    <row r="3951" spans="8:13" ht="15.75" customHeight="1">
      <c r="H3951" s="37">
        <v>43388</v>
      </c>
      <c r="I3951" s="6" t="s">
        <v>141</v>
      </c>
      <c r="J3951" s="6" t="s">
        <v>240</v>
      </c>
      <c r="K3951" s="6">
        <v>1</v>
      </c>
      <c r="L3951" s="6">
        <v>10.6</v>
      </c>
      <c r="M3951" s="31" t="str">
        <f t="shared" si="61"/>
        <v>Small</v>
      </c>
    </row>
    <row r="3952" spans="8:13" ht="15.75" customHeight="1">
      <c r="H3952" s="37">
        <v>43347</v>
      </c>
      <c r="I3952" s="6" t="s">
        <v>163</v>
      </c>
      <c r="J3952" s="6" t="s">
        <v>241</v>
      </c>
      <c r="K3952" s="6">
        <v>2</v>
      </c>
      <c r="L3952" s="6">
        <v>29.9</v>
      </c>
      <c r="M3952" s="31" t="str">
        <f t="shared" si="61"/>
        <v>Small</v>
      </c>
    </row>
    <row r="3953" spans="8:13" ht="15.75" customHeight="1">
      <c r="H3953" s="37">
        <v>43132</v>
      </c>
      <c r="I3953" s="6" t="s">
        <v>168</v>
      </c>
      <c r="J3953" s="6" t="s">
        <v>156</v>
      </c>
      <c r="K3953" s="6">
        <v>2</v>
      </c>
      <c r="L3953" s="6">
        <v>30.88</v>
      </c>
      <c r="M3953" s="31" t="str">
        <f t="shared" si="61"/>
        <v>Small</v>
      </c>
    </row>
    <row r="3954" spans="8:13" ht="15.75" customHeight="1">
      <c r="H3954" s="37">
        <v>43284</v>
      </c>
      <c r="I3954" s="6" t="s">
        <v>163</v>
      </c>
      <c r="J3954" s="6" t="s">
        <v>229</v>
      </c>
      <c r="K3954" s="6">
        <v>1</v>
      </c>
      <c r="L3954" s="6">
        <v>15.26</v>
      </c>
      <c r="M3954" s="31" t="str">
        <f t="shared" si="61"/>
        <v>Small</v>
      </c>
    </row>
    <row r="3955" spans="8:13" ht="15.75" customHeight="1">
      <c r="H3955" s="37">
        <v>43464</v>
      </c>
      <c r="I3955" s="6" t="s">
        <v>224</v>
      </c>
      <c r="J3955" s="6" t="s">
        <v>237</v>
      </c>
      <c r="K3955" s="6">
        <v>1</v>
      </c>
      <c r="L3955" s="6">
        <v>19.88</v>
      </c>
      <c r="M3955" s="31" t="str">
        <f t="shared" si="61"/>
        <v>Small</v>
      </c>
    </row>
    <row r="3956" spans="8:13" ht="15.75" customHeight="1">
      <c r="H3956" s="37">
        <v>43139</v>
      </c>
      <c r="I3956" s="6" t="s">
        <v>127</v>
      </c>
      <c r="J3956" s="6" t="s">
        <v>185</v>
      </c>
      <c r="K3956" s="6">
        <v>3</v>
      </c>
      <c r="L3956" s="6">
        <v>52.53</v>
      </c>
      <c r="M3956" s="31" t="str">
        <f t="shared" si="61"/>
        <v>Small</v>
      </c>
    </row>
    <row r="3957" spans="8:13" ht="15.75" customHeight="1">
      <c r="H3957" s="37">
        <v>43208</v>
      </c>
      <c r="I3957" s="6" t="s">
        <v>160</v>
      </c>
      <c r="J3957" s="6" t="s">
        <v>169</v>
      </c>
      <c r="K3957" s="6">
        <v>2</v>
      </c>
      <c r="L3957" s="6">
        <v>27.68</v>
      </c>
      <c r="M3957" s="31" t="str">
        <f t="shared" si="61"/>
        <v>Small</v>
      </c>
    </row>
    <row r="3958" spans="8:13" ht="15.75" customHeight="1">
      <c r="H3958" s="37">
        <v>43431</v>
      </c>
      <c r="I3958" s="6" t="s">
        <v>175</v>
      </c>
      <c r="J3958" s="6" t="s">
        <v>234</v>
      </c>
      <c r="K3958" s="6">
        <v>1</v>
      </c>
      <c r="L3958" s="6">
        <v>15.56</v>
      </c>
      <c r="M3958" s="31" t="str">
        <f t="shared" si="61"/>
        <v>Small</v>
      </c>
    </row>
    <row r="3959" spans="8:13" ht="15.75" customHeight="1">
      <c r="H3959" s="37">
        <v>43435</v>
      </c>
      <c r="I3959" s="6" t="s">
        <v>135</v>
      </c>
      <c r="J3959" s="6" t="s">
        <v>222</v>
      </c>
      <c r="K3959" s="6">
        <v>2</v>
      </c>
      <c r="L3959" s="6">
        <v>20.38</v>
      </c>
      <c r="M3959" s="31" t="str">
        <f t="shared" si="61"/>
        <v>Small</v>
      </c>
    </row>
    <row r="3960" spans="8:13" ht="15.75" customHeight="1">
      <c r="H3960" s="37">
        <v>43336</v>
      </c>
      <c r="I3960" s="6" t="s">
        <v>141</v>
      </c>
      <c r="J3960" s="6" t="s">
        <v>191</v>
      </c>
      <c r="K3960" s="6">
        <v>2</v>
      </c>
      <c r="L3960" s="6">
        <v>36.619999999999997</v>
      </c>
      <c r="M3960" s="31" t="str">
        <f t="shared" si="61"/>
        <v>Small</v>
      </c>
    </row>
    <row r="3961" spans="8:13" ht="15.75" customHeight="1">
      <c r="H3961" s="37">
        <v>43252</v>
      </c>
      <c r="I3961" s="6" t="s">
        <v>198</v>
      </c>
      <c r="J3961" s="6" t="s">
        <v>156</v>
      </c>
      <c r="K3961" s="6">
        <v>1</v>
      </c>
      <c r="L3961" s="6">
        <v>17.579999999999998</v>
      </c>
      <c r="M3961" s="31" t="str">
        <f t="shared" si="61"/>
        <v>Small</v>
      </c>
    </row>
    <row r="3962" spans="8:13" ht="15.75" customHeight="1">
      <c r="H3962" s="37">
        <v>43413</v>
      </c>
      <c r="I3962" s="6" t="s">
        <v>141</v>
      </c>
      <c r="J3962" s="6" t="s">
        <v>185</v>
      </c>
      <c r="K3962" s="6">
        <v>1</v>
      </c>
      <c r="L3962" s="6">
        <v>14.19</v>
      </c>
      <c r="M3962" s="31" t="str">
        <f t="shared" si="61"/>
        <v>Small</v>
      </c>
    </row>
    <row r="3963" spans="8:13" ht="15.75" customHeight="1">
      <c r="H3963" s="37">
        <v>43407</v>
      </c>
      <c r="I3963" s="6" t="s">
        <v>163</v>
      </c>
      <c r="J3963" s="6" t="s">
        <v>214</v>
      </c>
      <c r="K3963" s="6">
        <v>4</v>
      </c>
      <c r="L3963" s="6">
        <v>74.48</v>
      </c>
      <c r="M3963" s="31" t="str">
        <f t="shared" si="61"/>
        <v>Small</v>
      </c>
    </row>
    <row r="3964" spans="8:13" ht="15.75" customHeight="1">
      <c r="H3964" s="37">
        <v>43133</v>
      </c>
      <c r="I3964" s="6" t="s">
        <v>160</v>
      </c>
      <c r="J3964" s="6" t="s">
        <v>225</v>
      </c>
      <c r="K3964" s="6">
        <v>4</v>
      </c>
      <c r="L3964" s="6">
        <v>66.92</v>
      </c>
      <c r="M3964" s="31" t="str">
        <f t="shared" si="61"/>
        <v>Small</v>
      </c>
    </row>
    <row r="3965" spans="8:13" ht="15.75" customHeight="1">
      <c r="H3965" s="37">
        <v>43218</v>
      </c>
      <c r="I3965" s="6" t="s">
        <v>168</v>
      </c>
      <c r="J3965" s="6" t="s">
        <v>186</v>
      </c>
      <c r="K3965" s="6">
        <v>2</v>
      </c>
      <c r="L3965" s="6">
        <v>22.2</v>
      </c>
      <c r="M3965" s="31" t="str">
        <f t="shared" si="61"/>
        <v>Small</v>
      </c>
    </row>
    <row r="3966" spans="8:13" ht="15.75" customHeight="1">
      <c r="H3966" s="37">
        <v>43423</v>
      </c>
      <c r="I3966" s="6" t="s">
        <v>160</v>
      </c>
      <c r="J3966" s="6" t="s">
        <v>180</v>
      </c>
      <c r="K3966" s="6">
        <v>44</v>
      </c>
      <c r="L3966" s="6">
        <v>325.77999999999997</v>
      </c>
      <c r="M3966" s="31" t="str">
        <f t="shared" si="61"/>
        <v>Large</v>
      </c>
    </row>
    <row r="3967" spans="8:13" ht="15.75" customHeight="1">
      <c r="H3967" s="37">
        <v>43128</v>
      </c>
      <c r="I3967" s="6" t="s">
        <v>158</v>
      </c>
      <c r="J3967" s="6" t="s">
        <v>237</v>
      </c>
      <c r="K3967" s="6">
        <v>1</v>
      </c>
      <c r="L3967" s="6">
        <v>14.66</v>
      </c>
      <c r="M3967" s="31" t="str">
        <f t="shared" si="61"/>
        <v>Small</v>
      </c>
    </row>
    <row r="3968" spans="8:13" ht="15.75" customHeight="1">
      <c r="H3968" s="37">
        <v>43421</v>
      </c>
      <c r="I3968" s="6" t="s">
        <v>135</v>
      </c>
      <c r="J3968" s="6" t="s">
        <v>180</v>
      </c>
      <c r="K3968" s="6">
        <v>1</v>
      </c>
      <c r="L3968" s="6">
        <v>19.600000000000001</v>
      </c>
      <c r="M3968" s="31" t="str">
        <f t="shared" si="61"/>
        <v>Small</v>
      </c>
    </row>
    <row r="3969" spans="8:13" ht="15.75" customHeight="1">
      <c r="H3969" s="37">
        <v>43221</v>
      </c>
      <c r="I3969" s="6" t="s">
        <v>198</v>
      </c>
      <c r="J3969" s="6" t="s">
        <v>206</v>
      </c>
      <c r="K3969" s="6">
        <v>1</v>
      </c>
      <c r="L3969" s="6">
        <v>17.82</v>
      </c>
      <c r="M3969" s="31" t="str">
        <f t="shared" si="61"/>
        <v>Small</v>
      </c>
    </row>
    <row r="3970" spans="8:13" ht="15.75" customHeight="1">
      <c r="H3970" s="37">
        <v>43412</v>
      </c>
      <c r="I3970" s="6" t="s">
        <v>160</v>
      </c>
      <c r="J3970" s="6" t="s">
        <v>156</v>
      </c>
      <c r="K3970" s="6">
        <v>2</v>
      </c>
      <c r="L3970" s="6">
        <v>31.58</v>
      </c>
      <c r="M3970" s="31" t="str">
        <f t="shared" si="61"/>
        <v>Small</v>
      </c>
    </row>
    <row r="3971" spans="8:13" ht="15.75" customHeight="1">
      <c r="H3971" s="37">
        <v>43178</v>
      </c>
      <c r="I3971" s="6" t="s">
        <v>141</v>
      </c>
      <c r="J3971" s="6" t="s">
        <v>181</v>
      </c>
      <c r="K3971" s="6">
        <v>1</v>
      </c>
      <c r="L3971" s="6">
        <v>10.01</v>
      </c>
      <c r="M3971" s="31" t="str">
        <f t="shared" si="61"/>
        <v>Small</v>
      </c>
    </row>
    <row r="3972" spans="8:13" ht="15.75" customHeight="1">
      <c r="H3972" s="37">
        <v>43452</v>
      </c>
      <c r="I3972" s="6" t="s">
        <v>168</v>
      </c>
      <c r="J3972" s="6" t="s">
        <v>197</v>
      </c>
      <c r="K3972" s="6">
        <v>2</v>
      </c>
      <c r="L3972" s="6">
        <v>20.7</v>
      </c>
      <c r="M3972" s="31" t="str">
        <f t="shared" si="61"/>
        <v>Small</v>
      </c>
    </row>
    <row r="3973" spans="8:13" ht="15.75" customHeight="1">
      <c r="H3973" s="37">
        <v>43158</v>
      </c>
      <c r="I3973" s="6" t="s">
        <v>141</v>
      </c>
      <c r="J3973" s="6" t="s">
        <v>191</v>
      </c>
      <c r="K3973" s="6">
        <v>2</v>
      </c>
      <c r="L3973" s="6">
        <v>30.78</v>
      </c>
      <c r="M3973" s="31" t="str">
        <f t="shared" si="61"/>
        <v>Small</v>
      </c>
    </row>
    <row r="3974" spans="8:13" ht="15.75" customHeight="1">
      <c r="H3974" s="37">
        <v>43403</v>
      </c>
      <c r="I3974" s="6" t="s">
        <v>223</v>
      </c>
      <c r="J3974" s="6" t="s">
        <v>184</v>
      </c>
      <c r="K3974" s="6">
        <v>1</v>
      </c>
      <c r="L3974" s="6">
        <v>14.73</v>
      </c>
      <c r="M3974" s="31" t="str">
        <f t="shared" si="61"/>
        <v>Small</v>
      </c>
    </row>
    <row r="3975" spans="8:13" ht="15.75" customHeight="1">
      <c r="H3975" s="37">
        <v>43286</v>
      </c>
      <c r="I3975" s="6" t="s">
        <v>158</v>
      </c>
      <c r="J3975" s="6" t="s">
        <v>194</v>
      </c>
      <c r="K3975" s="6">
        <v>1</v>
      </c>
      <c r="L3975" s="6">
        <v>15.46</v>
      </c>
      <c r="M3975" s="31" t="str">
        <f t="shared" si="61"/>
        <v>Small</v>
      </c>
    </row>
    <row r="3976" spans="8:13" ht="15.75" customHeight="1">
      <c r="H3976" s="37">
        <v>43137</v>
      </c>
      <c r="I3976" s="6" t="s">
        <v>163</v>
      </c>
      <c r="J3976" s="6" t="s">
        <v>173</v>
      </c>
      <c r="K3976" s="6">
        <v>2</v>
      </c>
      <c r="L3976" s="6">
        <v>35.979999999999997</v>
      </c>
      <c r="M3976" s="31" t="str">
        <f t="shared" ref="M3976:M4039" si="62">IF(L3976&gt;250,"Large","Small")</f>
        <v>Small</v>
      </c>
    </row>
    <row r="3977" spans="8:13" ht="15.75" customHeight="1">
      <c r="H3977" s="37">
        <v>43320</v>
      </c>
      <c r="I3977" s="6" t="s">
        <v>163</v>
      </c>
      <c r="J3977" s="6" t="s">
        <v>235</v>
      </c>
      <c r="K3977" s="6">
        <v>1</v>
      </c>
      <c r="L3977" s="6">
        <v>17.37</v>
      </c>
      <c r="M3977" s="31" t="str">
        <f t="shared" si="62"/>
        <v>Small</v>
      </c>
    </row>
    <row r="3978" spans="8:13" ht="15.75" customHeight="1">
      <c r="H3978" s="37">
        <v>43393</v>
      </c>
      <c r="I3978" s="6" t="s">
        <v>141</v>
      </c>
      <c r="J3978" s="6" t="s">
        <v>156</v>
      </c>
      <c r="K3978" s="6">
        <v>2</v>
      </c>
      <c r="L3978" s="6">
        <v>32.119999999999997</v>
      </c>
      <c r="M3978" s="31" t="str">
        <f t="shared" si="62"/>
        <v>Small</v>
      </c>
    </row>
    <row r="3979" spans="8:13" ht="15.75" customHeight="1">
      <c r="H3979" s="37">
        <v>43442</v>
      </c>
      <c r="I3979" s="6" t="s">
        <v>141</v>
      </c>
      <c r="J3979" s="6" t="s">
        <v>195</v>
      </c>
      <c r="K3979" s="6">
        <v>2</v>
      </c>
      <c r="L3979" s="6">
        <v>34.380000000000003</v>
      </c>
      <c r="M3979" s="31" t="str">
        <f t="shared" si="62"/>
        <v>Small</v>
      </c>
    </row>
    <row r="3980" spans="8:13" ht="15.75" customHeight="1">
      <c r="H3980" s="37">
        <v>43399</v>
      </c>
      <c r="I3980" s="6" t="s">
        <v>158</v>
      </c>
      <c r="J3980" s="6" t="s">
        <v>229</v>
      </c>
      <c r="K3980" s="6">
        <v>4</v>
      </c>
      <c r="L3980" s="6">
        <v>42.04</v>
      </c>
      <c r="M3980" s="31" t="str">
        <f t="shared" si="62"/>
        <v>Small</v>
      </c>
    </row>
    <row r="3981" spans="8:13" ht="15.75" customHeight="1">
      <c r="H3981" s="37">
        <v>43135</v>
      </c>
      <c r="I3981" s="6" t="s">
        <v>175</v>
      </c>
      <c r="J3981" s="6" t="s">
        <v>157</v>
      </c>
      <c r="K3981" s="6">
        <v>4</v>
      </c>
      <c r="L3981" s="6">
        <v>43.28</v>
      </c>
      <c r="M3981" s="31" t="str">
        <f t="shared" si="62"/>
        <v>Small</v>
      </c>
    </row>
    <row r="3982" spans="8:13" ht="15.75" customHeight="1">
      <c r="H3982" s="37">
        <v>43280</v>
      </c>
      <c r="I3982" s="6" t="s">
        <v>165</v>
      </c>
      <c r="J3982" s="6" t="s">
        <v>156</v>
      </c>
      <c r="K3982" s="6">
        <v>1</v>
      </c>
      <c r="L3982" s="6">
        <v>19.97</v>
      </c>
      <c r="M3982" s="31" t="str">
        <f t="shared" si="62"/>
        <v>Small</v>
      </c>
    </row>
    <row r="3983" spans="8:13" ht="15.75" customHeight="1">
      <c r="H3983" s="37">
        <v>43347</v>
      </c>
      <c r="I3983" s="6" t="s">
        <v>158</v>
      </c>
      <c r="J3983" s="6" t="s">
        <v>180</v>
      </c>
      <c r="K3983" s="6">
        <v>1</v>
      </c>
      <c r="L3983" s="6">
        <v>19.84</v>
      </c>
      <c r="M3983" s="31" t="str">
        <f t="shared" si="62"/>
        <v>Small</v>
      </c>
    </row>
    <row r="3984" spans="8:13" ht="15.75" customHeight="1">
      <c r="H3984" s="37">
        <v>43414</v>
      </c>
      <c r="I3984" s="6" t="s">
        <v>175</v>
      </c>
      <c r="J3984" s="6" t="s">
        <v>156</v>
      </c>
      <c r="K3984" s="6">
        <v>1</v>
      </c>
      <c r="L3984" s="6">
        <v>19.57</v>
      </c>
      <c r="M3984" s="31" t="str">
        <f t="shared" si="62"/>
        <v>Small</v>
      </c>
    </row>
    <row r="3985" spans="8:13" ht="15.75" customHeight="1">
      <c r="H3985" s="37">
        <v>43406</v>
      </c>
      <c r="I3985" s="6" t="s">
        <v>135</v>
      </c>
      <c r="J3985" s="6" t="s">
        <v>233</v>
      </c>
      <c r="K3985" s="6">
        <v>2</v>
      </c>
      <c r="L3985" s="6">
        <v>27.46</v>
      </c>
      <c r="M3985" s="31" t="str">
        <f t="shared" si="62"/>
        <v>Small</v>
      </c>
    </row>
    <row r="3986" spans="8:13" ht="15.75" customHeight="1">
      <c r="H3986" s="37">
        <v>43356</v>
      </c>
      <c r="I3986" s="6" t="s">
        <v>158</v>
      </c>
      <c r="J3986" s="6" t="s">
        <v>170</v>
      </c>
      <c r="K3986" s="6">
        <v>3</v>
      </c>
      <c r="L3986" s="6">
        <v>46.74</v>
      </c>
      <c r="M3986" s="31" t="str">
        <f t="shared" si="62"/>
        <v>Small</v>
      </c>
    </row>
    <row r="3987" spans="8:13" ht="15.75" customHeight="1">
      <c r="H3987" s="37">
        <v>43438</v>
      </c>
      <c r="I3987" s="6" t="s">
        <v>163</v>
      </c>
      <c r="J3987" s="6" t="s">
        <v>156</v>
      </c>
      <c r="K3987" s="6">
        <v>1</v>
      </c>
      <c r="L3987" s="6">
        <v>12.97</v>
      </c>
      <c r="M3987" s="31" t="str">
        <f t="shared" si="62"/>
        <v>Small</v>
      </c>
    </row>
    <row r="3988" spans="8:13" ht="15.75" customHeight="1">
      <c r="H3988" s="37">
        <v>43181</v>
      </c>
      <c r="I3988" s="6" t="s">
        <v>168</v>
      </c>
      <c r="J3988" s="6" t="s">
        <v>156</v>
      </c>
      <c r="K3988" s="6">
        <v>1</v>
      </c>
      <c r="L3988" s="6">
        <v>15.06</v>
      </c>
      <c r="M3988" s="31" t="str">
        <f t="shared" si="62"/>
        <v>Small</v>
      </c>
    </row>
    <row r="3989" spans="8:13" ht="15.75" customHeight="1">
      <c r="H3989" s="37">
        <v>43411</v>
      </c>
      <c r="I3989" s="6" t="s">
        <v>127</v>
      </c>
      <c r="J3989" s="6" t="s">
        <v>170</v>
      </c>
      <c r="K3989" s="6">
        <v>66</v>
      </c>
      <c r="L3989" s="6">
        <v>624.04</v>
      </c>
      <c r="M3989" s="31" t="str">
        <f t="shared" si="62"/>
        <v>Large</v>
      </c>
    </row>
    <row r="3990" spans="8:13" ht="15.75" customHeight="1">
      <c r="H3990" s="37">
        <v>43449</v>
      </c>
      <c r="I3990" s="6" t="s">
        <v>175</v>
      </c>
      <c r="J3990" s="6" t="s">
        <v>238</v>
      </c>
      <c r="K3990" s="6">
        <v>1</v>
      </c>
      <c r="L3990" s="6">
        <v>14.94</v>
      </c>
      <c r="M3990" s="31" t="str">
        <f t="shared" si="62"/>
        <v>Small</v>
      </c>
    </row>
    <row r="3991" spans="8:13" ht="15.75" customHeight="1">
      <c r="H3991" s="37">
        <v>43460</v>
      </c>
      <c r="I3991" s="6" t="s">
        <v>160</v>
      </c>
      <c r="J3991" s="6" t="s">
        <v>156</v>
      </c>
      <c r="K3991" s="6">
        <v>1</v>
      </c>
      <c r="L3991" s="6">
        <v>10.52</v>
      </c>
      <c r="M3991" s="31" t="str">
        <f t="shared" si="62"/>
        <v>Small</v>
      </c>
    </row>
    <row r="3992" spans="8:13" ht="15.75" customHeight="1">
      <c r="H3992" s="37">
        <v>43178</v>
      </c>
      <c r="I3992" s="6" t="s">
        <v>141</v>
      </c>
      <c r="J3992" s="6" t="s">
        <v>194</v>
      </c>
      <c r="K3992" s="6">
        <v>48</v>
      </c>
      <c r="L3992" s="6">
        <v>443.33</v>
      </c>
      <c r="M3992" s="31" t="str">
        <f t="shared" si="62"/>
        <v>Large</v>
      </c>
    </row>
    <row r="3993" spans="8:13" ht="15.75" customHeight="1">
      <c r="H3993" s="37">
        <v>43437</v>
      </c>
      <c r="I3993" s="6" t="s">
        <v>163</v>
      </c>
      <c r="J3993" s="6" t="s">
        <v>207</v>
      </c>
      <c r="K3993" s="6">
        <v>1</v>
      </c>
      <c r="L3993" s="6">
        <v>19.05</v>
      </c>
      <c r="M3993" s="31" t="str">
        <f t="shared" si="62"/>
        <v>Small</v>
      </c>
    </row>
    <row r="3994" spans="8:13" ht="15.75" customHeight="1">
      <c r="H3994" s="37">
        <v>43407</v>
      </c>
      <c r="I3994" s="6" t="s">
        <v>175</v>
      </c>
      <c r="J3994" s="6" t="s">
        <v>159</v>
      </c>
      <c r="K3994" s="6">
        <v>4</v>
      </c>
      <c r="L3994" s="6">
        <v>48.64</v>
      </c>
      <c r="M3994" s="31" t="str">
        <f t="shared" si="62"/>
        <v>Small</v>
      </c>
    </row>
    <row r="3995" spans="8:13" ht="15.75" customHeight="1">
      <c r="H3995" s="37">
        <v>43463</v>
      </c>
      <c r="I3995" s="6" t="s">
        <v>158</v>
      </c>
      <c r="J3995" s="6" t="s">
        <v>241</v>
      </c>
      <c r="K3995" s="6">
        <v>34</v>
      </c>
      <c r="L3995" s="6">
        <v>281.33</v>
      </c>
      <c r="M3995" s="31" t="str">
        <f t="shared" si="62"/>
        <v>Large</v>
      </c>
    </row>
    <row r="3996" spans="8:13" ht="15.75" customHeight="1">
      <c r="H3996" s="37">
        <v>43248</v>
      </c>
      <c r="I3996" s="6" t="s">
        <v>168</v>
      </c>
      <c r="J3996" s="6" t="s">
        <v>156</v>
      </c>
      <c r="K3996" s="6">
        <v>1</v>
      </c>
      <c r="L3996" s="6">
        <v>11.12</v>
      </c>
      <c r="M3996" s="31" t="str">
        <f t="shared" si="62"/>
        <v>Small</v>
      </c>
    </row>
    <row r="3997" spans="8:13" ht="15.75" customHeight="1">
      <c r="H3997" s="37">
        <v>43352</v>
      </c>
      <c r="I3997" s="6" t="s">
        <v>138</v>
      </c>
      <c r="J3997" s="6" t="s">
        <v>237</v>
      </c>
      <c r="K3997" s="6">
        <v>2</v>
      </c>
      <c r="L3997" s="6">
        <v>25.26</v>
      </c>
      <c r="M3997" s="31" t="str">
        <f t="shared" si="62"/>
        <v>Small</v>
      </c>
    </row>
    <row r="3998" spans="8:13" ht="15.75" customHeight="1">
      <c r="H3998" s="37">
        <v>43373</v>
      </c>
      <c r="I3998" s="6" t="s">
        <v>171</v>
      </c>
      <c r="J3998" s="6" t="s">
        <v>220</v>
      </c>
      <c r="K3998" s="6">
        <v>4</v>
      </c>
      <c r="L3998" s="6">
        <v>55.96</v>
      </c>
      <c r="M3998" s="31" t="str">
        <f t="shared" si="62"/>
        <v>Small</v>
      </c>
    </row>
    <row r="3999" spans="8:13" ht="15.75" customHeight="1">
      <c r="H3999" s="37">
        <v>43114</v>
      </c>
      <c r="I3999" s="6" t="s">
        <v>158</v>
      </c>
      <c r="J3999" s="6" t="s">
        <v>170</v>
      </c>
      <c r="K3999" s="6">
        <v>2</v>
      </c>
      <c r="L3999" s="6">
        <v>31.6</v>
      </c>
      <c r="M3999" s="31" t="str">
        <f t="shared" si="62"/>
        <v>Small</v>
      </c>
    </row>
    <row r="4000" spans="8:13" ht="15.75" customHeight="1">
      <c r="H4000" s="37">
        <v>43408</v>
      </c>
      <c r="I4000" s="6" t="s">
        <v>190</v>
      </c>
      <c r="J4000" s="6" t="s">
        <v>230</v>
      </c>
      <c r="K4000" s="6">
        <v>1</v>
      </c>
      <c r="L4000" s="6">
        <v>18.29</v>
      </c>
      <c r="M4000" s="31" t="str">
        <f t="shared" si="62"/>
        <v>Small</v>
      </c>
    </row>
    <row r="4001" spans="8:13" ht="15.75" customHeight="1">
      <c r="H4001" s="37">
        <v>43459</v>
      </c>
      <c r="I4001" s="6" t="s">
        <v>168</v>
      </c>
      <c r="J4001" s="6" t="s">
        <v>226</v>
      </c>
      <c r="K4001" s="6">
        <v>2</v>
      </c>
      <c r="L4001" s="6">
        <v>33.78</v>
      </c>
      <c r="M4001" s="31" t="str">
        <f t="shared" si="62"/>
        <v>Small</v>
      </c>
    </row>
    <row r="4002" spans="8:13" ht="15.75" customHeight="1">
      <c r="H4002" s="37">
        <v>43259</v>
      </c>
      <c r="I4002" s="6" t="s">
        <v>141</v>
      </c>
      <c r="J4002" s="6" t="s">
        <v>195</v>
      </c>
      <c r="K4002" s="6">
        <v>1</v>
      </c>
      <c r="L4002" s="6">
        <v>13.08</v>
      </c>
      <c r="M4002" s="31" t="str">
        <f t="shared" si="62"/>
        <v>Small</v>
      </c>
    </row>
    <row r="4003" spans="8:13" ht="15.75" customHeight="1">
      <c r="H4003" s="37">
        <v>43303</v>
      </c>
      <c r="I4003" s="6" t="s">
        <v>127</v>
      </c>
      <c r="J4003" s="6" t="s">
        <v>205</v>
      </c>
      <c r="K4003" s="6">
        <v>4</v>
      </c>
      <c r="L4003" s="6">
        <v>52.24</v>
      </c>
      <c r="M4003" s="31" t="str">
        <f t="shared" si="62"/>
        <v>Small</v>
      </c>
    </row>
    <row r="4004" spans="8:13" ht="15.75" customHeight="1">
      <c r="H4004" s="37">
        <v>43448</v>
      </c>
      <c r="I4004" s="6" t="s">
        <v>216</v>
      </c>
      <c r="J4004" s="6" t="s">
        <v>207</v>
      </c>
      <c r="K4004" s="6">
        <v>2</v>
      </c>
      <c r="L4004" s="6">
        <v>28.16</v>
      </c>
      <c r="M4004" s="31" t="str">
        <f t="shared" si="62"/>
        <v>Small</v>
      </c>
    </row>
    <row r="4005" spans="8:13" ht="15.75" customHeight="1">
      <c r="H4005" s="37">
        <v>43412</v>
      </c>
      <c r="I4005" s="6" t="s">
        <v>190</v>
      </c>
      <c r="J4005" s="6" t="s">
        <v>191</v>
      </c>
      <c r="K4005" s="6">
        <v>5</v>
      </c>
      <c r="L4005" s="6">
        <v>98.31</v>
      </c>
      <c r="M4005" s="31" t="str">
        <f t="shared" si="62"/>
        <v>Small</v>
      </c>
    </row>
    <row r="4006" spans="8:13" ht="15.75" customHeight="1">
      <c r="H4006" s="37">
        <v>43409</v>
      </c>
      <c r="I4006" s="6" t="s">
        <v>168</v>
      </c>
      <c r="J4006" s="6" t="s">
        <v>156</v>
      </c>
      <c r="K4006" s="6">
        <v>4</v>
      </c>
      <c r="L4006" s="6">
        <v>55.24</v>
      </c>
      <c r="M4006" s="31" t="str">
        <f t="shared" si="62"/>
        <v>Small</v>
      </c>
    </row>
    <row r="4007" spans="8:13" ht="15.75" customHeight="1">
      <c r="H4007" s="37">
        <v>43153</v>
      </c>
      <c r="I4007" s="6" t="s">
        <v>158</v>
      </c>
      <c r="J4007" s="6" t="s">
        <v>156</v>
      </c>
      <c r="K4007" s="6">
        <v>56</v>
      </c>
      <c r="L4007" s="6">
        <v>442.29</v>
      </c>
      <c r="M4007" s="31" t="str">
        <f t="shared" si="62"/>
        <v>Large</v>
      </c>
    </row>
    <row r="4008" spans="8:13" ht="15.75" customHeight="1">
      <c r="H4008" s="37">
        <v>43207</v>
      </c>
      <c r="I4008" s="6" t="s">
        <v>135</v>
      </c>
      <c r="J4008" s="6" t="s">
        <v>194</v>
      </c>
      <c r="K4008" s="6">
        <v>1</v>
      </c>
      <c r="L4008" s="6">
        <v>12.29</v>
      </c>
      <c r="M4008" s="31" t="str">
        <f t="shared" si="62"/>
        <v>Small</v>
      </c>
    </row>
    <row r="4009" spans="8:13" ht="15.75" customHeight="1">
      <c r="H4009" s="37">
        <v>43433</v>
      </c>
      <c r="I4009" s="6" t="s">
        <v>175</v>
      </c>
      <c r="J4009" s="6" t="s">
        <v>161</v>
      </c>
      <c r="K4009" s="6">
        <v>1</v>
      </c>
      <c r="L4009" s="6">
        <v>10.27</v>
      </c>
      <c r="M4009" s="31" t="str">
        <f t="shared" si="62"/>
        <v>Small</v>
      </c>
    </row>
    <row r="4010" spans="8:13" ht="15.75" customHeight="1">
      <c r="H4010" s="37">
        <v>43454</v>
      </c>
      <c r="I4010" s="6" t="s">
        <v>141</v>
      </c>
      <c r="J4010" s="6" t="s">
        <v>156</v>
      </c>
      <c r="K4010" s="6">
        <v>3</v>
      </c>
      <c r="L4010" s="6">
        <v>37.44</v>
      </c>
      <c r="M4010" s="31" t="str">
        <f t="shared" si="62"/>
        <v>Small</v>
      </c>
    </row>
    <row r="4011" spans="8:13" ht="15.75" customHeight="1">
      <c r="H4011" s="37">
        <v>43453</v>
      </c>
      <c r="I4011" s="6" t="s">
        <v>158</v>
      </c>
      <c r="J4011" s="6" t="s">
        <v>230</v>
      </c>
      <c r="K4011" s="6">
        <v>2</v>
      </c>
      <c r="L4011" s="6">
        <v>34.9</v>
      </c>
      <c r="M4011" s="31" t="str">
        <f t="shared" si="62"/>
        <v>Small</v>
      </c>
    </row>
    <row r="4012" spans="8:13" ht="15.75" customHeight="1">
      <c r="H4012" s="37">
        <v>43130</v>
      </c>
      <c r="I4012" s="6" t="s">
        <v>175</v>
      </c>
      <c r="J4012" s="6" t="s">
        <v>192</v>
      </c>
      <c r="K4012" s="6">
        <v>1</v>
      </c>
      <c r="L4012" s="6">
        <v>18.260000000000002</v>
      </c>
      <c r="M4012" s="31" t="str">
        <f t="shared" si="62"/>
        <v>Small</v>
      </c>
    </row>
    <row r="4013" spans="8:13" ht="15.75" customHeight="1">
      <c r="H4013" s="37">
        <v>43194</v>
      </c>
      <c r="I4013" s="6" t="s">
        <v>175</v>
      </c>
      <c r="J4013" s="6" t="s">
        <v>240</v>
      </c>
      <c r="K4013" s="6">
        <v>3</v>
      </c>
      <c r="L4013" s="6">
        <v>50.76</v>
      </c>
      <c r="M4013" s="31" t="str">
        <f t="shared" si="62"/>
        <v>Small</v>
      </c>
    </row>
    <row r="4014" spans="8:13" ht="15.75" customHeight="1">
      <c r="H4014" s="37">
        <v>43419</v>
      </c>
      <c r="I4014" s="6" t="s">
        <v>163</v>
      </c>
      <c r="J4014" s="6" t="s">
        <v>179</v>
      </c>
      <c r="K4014" s="6">
        <v>2</v>
      </c>
      <c r="L4014" s="6">
        <v>25.68</v>
      </c>
      <c r="M4014" s="31" t="str">
        <f t="shared" si="62"/>
        <v>Small</v>
      </c>
    </row>
    <row r="4015" spans="8:13" ht="15.75" customHeight="1">
      <c r="H4015" s="37">
        <v>43157</v>
      </c>
      <c r="I4015" s="6" t="s">
        <v>218</v>
      </c>
      <c r="J4015" s="6" t="s">
        <v>180</v>
      </c>
      <c r="K4015" s="6">
        <v>1</v>
      </c>
      <c r="L4015" s="6">
        <v>14.25</v>
      </c>
      <c r="M4015" s="31" t="str">
        <f t="shared" si="62"/>
        <v>Small</v>
      </c>
    </row>
    <row r="4016" spans="8:13" ht="15.75" customHeight="1">
      <c r="H4016" s="37">
        <v>43241</v>
      </c>
      <c r="I4016" s="6" t="s">
        <v>190</v>
      </c>
      <c r="J4016" s="6" t="s">
        <v>214</v>
      </c>
      <c r="K4016" s="6">
        <v>1</v>
      </c>
      <c r="L4016" s="6">
        <v>14.51</v>
      </c>
      <c r="M4016" s="31" t="str">
        <f t="shared" si="62"/>
        <v>Small</v>
      </c>
    </row>
    <row r="4017" spans="8:13" ht="15.75" customHeight="1">
      <c r="H4017" s="37">
        <v>43404</v>
      </c>
      <c r="I4017" s="6" t="s">
        <v>158</v>
      </c>
      <c r="J4017" s="6" t="s">
        <v>170</v>
      </c>
      <c r="K4017" s="6">
        <v>1</v>
      </c>
      <c r="L4017" s="6">
        <v>17.21</v>
      </c>
      <c r="M4017" s="31" t="str">
        <f t="shared" si="62"/>
        <v>Small</v>
      </c>
    </row>
    <row r="4018" spans="8:13" ht="15.75" customHeight="1">
      <c r="H4018" s="37">
        <v>43396</v>
      </c>
      <c r="I4018" s="6" t="s">
        <v>175</v>
      </c>
      <c r="J4018" s="6" t="s">
        <v>156</v>
      </c>
      <c r="K4018" s="6">
        <v>1</v>
      </c>
      <c r="L4018" s="6">
        <v>10.27</v>
      </c>
      <c r="M4018" s="31" t="str">
        <f t="shared" si="62"/>
        <v>Small</v>
      </c>
    </row>
    <row r="4019" spans="8:13" ht="15.75" customHeight="1">
      <c r="H4019" s="37">
        <v>43161</v>
      </c>
      <c r="I4019" s="6" t="s">
        <v>158</v>
      </c>
      <c r="J4019" s="6" t="s">
        <v>211</v>
      </c>
      <c r="K4019" s="6">
        <v>1</v>
      </c>
      <c r="L4019" s="6">
        <v>15.7</v>
      </c>
      <c r="M4019" s="31" t="str">
        <f t="shared" si="62"/>
        <v>Small</v>
      </c>
    </row>
    <row r="4020" spans="8:13" ht="15.75" customHeight="1">
      <c r="H4020" s="37">
        <v>43228</v>
      </c>
      <c r="I4020" s="6" t="s">
        <v>163</v>
      </c>
      <c r="J4020" s="6" t="s">
        <v>219</v>
      </c>
      <c r="K4020" s="6">
        <v>2</v>
      </c>
      <c r="L4020" s="6">
        <v>37.799999999999997</v>
      </c>
      <c r="M4020" s="31" t="str">
        <f t="shared" si="62"/>
        <v>Small</v>
      </c>
    </row>
    <row r="4021" spans="8:13" ht="15.75" customHeight="1">
      <c r="H4021" s="37">
        <v>43140</v>
      </c>
      <c r="I4021" s="6" t="s">
        <v>168</v>
      </c>
      <c r="J4021" s="6" t="s">
        <v>180</v>
      </c>
      <c r="K4021" s="6">
        <v>5</v>
      </c>
      <c r="L4021" s="6">
        <v>81.5</v>
      </c>
      <c r="M4021" s="31" t="str">
        <f t="shared" si="62"/>
        <v>Small</v>
      </c>
    </row>
    <row r="4022" spans="8:13" ht="15.75" customHeight="1">
      <c r="H4022" s="37">
        <v>43270</v>
      </c>
      <c r="I4022" s="6" t="s">
        <v>158</v>
      </c>
      <c r="J4022" s="6" t="s">
        <v>237</v>
      </c>
      <c r="K4022" s="6">
        <v>1</v>
      </c>
      <c r="L4022" s="6">
        <v>18.91</v>
      </c>
      <c r="M4022" s="31" t="str">
        <f t="shared" si="62"/>
        <v>Small</v>
      </c>
    </row>
    <row r="4023" spans="8:13" ht="15.75" customHeight="1">
      <c r="H4023" s="37">
        <v>43279</v>
      </c>
      <c r="I4023" s="6" t="s">
        <v>158</v>
      </c>
      <c r="J4023" s="6" t="s">
        <v>222</v>
      </c>
      <c r="K4023" s="6">
        <v>3</v>
      </c>
      <c r="L4023" s="6">
        <v>58.05</v>
      </c>
      <c r="M4023" s="31" t="str">
        <f t="shared" si="62"/>
        <v>Small</v>
      </c>
    </row>
    <row r="4024" spans="8:13" ht="15.75" customHeight="1">
      <c r="H4024" s="37">
        <v>43461</v>
      </c>
      <c r="I4024" s="6" t="s">
        <v>141</v>
      </c>
      <c r="J4024" s="6" t="s">
        <v>156</v>
      </c>
      <c r="K4024" s="6">
        <v>52</v>
      </c>
      <c r="L4024" s="6">
        <v>501.23</v>
      </c>
      <c r="M4024" s="31" t="str">
        <f t="shared" si="62"/>
        <v>Large</v>
      </c>
    </row>
    <row r="4025" spans="8:13" ht="15.75" customHeight="1">
      <c r="H4025" s="37">
        <v>43462</v>
      </c>
      <c r="I4025" s="6" t="s">
        <v>135</v>
      </c>
      <c r="J4025" s="6" t="s">
        <v>156</v>
      </c>
      <c r="K4025" s="6">
        <v>2</v>
      </c>
      <c r="L4025" s="6">
        <v>23.54</v>
      </c>
      <c r="M4025" s="31" t="str">
        <f t="shared" si="62"/>
        <v>Small</v>
      </c>
    </row>
    <row r="4026" spans="8:13" ht="15.75" customHeight="1">
      <c r="H4026" s="37">
        <v>43297</v>
      </c>
      <c r="I4026" s="6" t="s">
        <v>127</v>
      </c>
      <c r="J4026" s="6" t="s">
        <v>156</v>
      </c>
      <c r="K4026" s="6">
        <v>2</v>
      </c>
      <c r="L4026" s="6">
        <v>38.200000000000003</v>
      </c>
      <c r="M4026" s="31" t="str">
        <f t="shared" si="62"/>
        <v>Small</v>
      </c>
    </row>
    <row r="4027" spans="8:13" ht="15.75" customHeight="1">
      <c r="H4027" s="37">
        <v>43455</v>
      </c>
      <c r="I4027" s="6" t="s">
        <v>158</v>
      </c>
      <c r="J4027" s="6" t="s">
        <v>188</v>
      </c>
      <c r="K4027" s="6">
        <v>1</v>
      </c>
      <c r="L4027" s="6">
        <v>17.32</v>
      </c>
      <c r="M4027" s="31" t="str">
        <f t="shared" si="62"/>
        <v>Small</v>
      </c>
    </row>
    <row r="4028" spans="8:13" ht="15.75" customHeight="1">
      <c r="H4028" s="37">
        <v>43437</v>
      </c>
      <c r="I4028" s="6" t="s">
        <v>216</v>
      </c>
      <c r="J4028" s="6" t="s">
        <v>187</v>
      </c>
      <c r="K4028" s="6">
        <v>4</v>
      </c>
      <c r="L4028" s="6">
        <v>66.52</v>
      </c>
      <c r="M4028" s="31" t="str">
        <f t="shared" si="62"/>
        <v>Small</v>
      </c>
    </row>
    <row r="4029" spans="8:13" ht="15.75" customHeight="1">
      <c r="H4029" s="37">
        <v>43369</v>
      </c>
      <c r="I4029" s="6" t="s">
        <v>158</v>
      </c>
      <c r="J4029" s="6" t="s">
        <v>185</v>
      </c>
      <c r="K4029" s="6">
        <v>1</v>
      </c>
      <c r="L4029" s="6">
        <v>18.23</v>
      </c>
      <c r="M4029" s="31" t="str">
        <f t="shared" si="62"/>
        <v>Small</v>
      </c>
    </row>
    <row r="4030" spans="8:13" ht="15.75" customHeight="1">
      <c r="H4030" s="37">
        <v>43302</v>
      </c>
      <c r="I4030" s="6" t="s">
        <v>158</v>
      </c>
      <c r="J4030" s="6" t="s">
        <v>208</v>
      </c>
      <c r="K4030" s="6">
        <v>2</v>
      </c>
      <c r="L4030" s="6">
        <v>36.6</v>
      </c>
      <c r="M4030" s="31" t="str">
        <f t="shared" si="62"/>
        <v>Small</v>
      </c>
    </row>
    <row r="4031" spans="8:13" ht="15.75" customHeight="1">
      <c r="H4031" s="37">
        <v>43166</v>
      </c>
      <c r="I4031" s="6" t="s">
        <v>141</v>
      </c>
      <c r="J4031" s="6" t="s">
        <v>157</v>
      </c>
      <c r="K4031" s="6">
        <v>3</v>
      </c>
      <c r="L4031" s="6">
        <v>44.04</v>
      </c>
      <c r="M4031" s="31" t="str">
        <f t="shared" si="62"/>
        <v>Small</v>
      </c>
    </row>
    <row r="4032" spans="8:13" ht="15.75" customHeight="1">
      <c r="H4032" s="37">
        <v>43157</v>
      </c>
      <c r="I4032" s="6" t="s">
        <v>165</v>
      </c>
      <c r="J4032" s="6" t="s">
        <v>156</v>
      </c>
      <c r="K4032" s="6">
        <v>3</v>
      </c>
      <c r="L4032" s="6">
        <v>57.36</v>
      </c>
      <c r="M4032" s="31" t="str">
        <f t="shared" si="62"/>
        <v>Small</v>
      </c>
    </row>
    <row r="4033" spans="8:13" ht="15.75" customHeight="1">
      <c r="H4033" s="37">
        <v>43438</v>
      </c>
      <c r="I4033" s="6" t="s">
        <v>171</v>
      </c>
      <c r="J4033" s="6" t="s">
        <v>156</v>
      </c>
      <c r="K4033" s="6">
        <v>1</v>
      </c>
      <c r="L4033" s="6">
        <v>19.23</v>
      </c>
      <c r="M4033" s="31" t="str">
        <f t="shared" si="62"/>
        <v>Small</v>
      </c>
    </row>
    <row r="4034" spans="8:13" ht="15.75" customHeight="1">
      <c r="H4034" s="37">
        <v>43211</v>
      </c>
      <c r="I4034" s="6" t="s">
        <v>168</v>
      </c>
      <c r="J4034" s="6" t="s">
        <v>187</v>
      </c>
      <c r="K4034" s="6">
        <v>1</v>
      </c>
      <c r="L4034" s="6">
        <v>10.65</v>
      </c>
      <c r="M4034" s="31" t="str">
        <f t="shared" si="62"/>
        <v>Small</v>
      </c>
    </row>
    <row r="4035" spans="8:13" ht="15.75" customHeight="1">
      <c r="H4035" s="37">
        <v>43137</v>
      </c>
      <c r="I4035" s="6" t="s">
        <v>224</v>
      </c>
      <c r="J4035" s="6" t="s">
        <v>184</v>
      </c>
      <c r="K4035" s="6">
        <v>5</v>
      </c>
      <c r="L4035" s="6">
        <v>92.55</v>
      </c>
      <c r="M4035" s="31" t="str">
        <f t="shared" si="62"/>
        <v>Small</v>
      </c>
    </row>
    <row r="4036" spans="8:13" ht="15.75" customHeight="1">
      <c r="H4036" s="37">
        <v>43201</v>
      </c>
      <c r="I4036" s="6" t="s">
        <v>168</v>
      </c>
      <c r="J4036" s="6" t="s">
        <v>172</v>
      </c>
      <c r="K4036" s="6">
        <v>3</v>
      </c>
      <c r="L4036" s="6">
        <v>37.56</v>
      </c>
      <c r="M4036" s="31" t="str">
        <f t="shared" si="62"/>
        <v>Small</v>
      </c>
    </row>
    <row r="4037" spans="8:13" ht="15.75" customHeight="1">
      <c r="H4037" s="37">
        <v>43196</v>
      </c>
      <c r="I4037" s="6" t="s">
        <v>141</v>
      </c>
      <c r="J4037" s="6" t="s">
        <v>186</v>
      </c>
      <c r="K4037" s="6">
        <v>1</v>
      </c>
      <c r="L4037" s="6">
        <v>17.48</v>
      </c>
      <c r="M4037" s="31" t="str">
        <f t="shared" si="62"/>
        <v>Small</v>
      </c>
    </row>
    <row r="4038" spans="8:13" ht="15.75" customHeight="1">
      <c r="H4038" s="37">
        <v>43224</v>
      </c>
      <c r="I4038" s="6" t="s">
        <v>165</v>
      </c>
      <c r="J4038" s="6" t="s">
        <v>156</v>
      </c>
      <c r="K4038" s="6">
        <v>1</v>
      </c>
      <c r="L4038" s="6">
        <v>15.93</v>
      </c>
      <c r="M4038" s="31" t="str">
        <f t="shared" si="62"/>
        <v>Small</v>
      </c>
    </row>
    <row r="4039" spans="8:13" ht="15.75" customHeight="1">
      <c r="H4039" s="37">
        <v>43410</v>
      </c>
      <c r="I4039" s="6" t="s">
        <v>141</v>
      </c>
      <c r="J4039" s="6" t="s">
        <v>185</v>
      </c>
      <c r="K4039" s="6">
        <v>2</v>
      </c>
      <c r="L4039" s="6">
        <v>24.36</v>
      </c>
      <c r="M4039" s="31" t="str">
        <f t="shared" si="62"/>
        <v>Small</v>
      </c>
    </row>
    <row r="4040" spans="8:13" ht="15.75" customHeight="1">
      <c r="H4040" s="37">
        <v>43420</v>
      </c>
      <c r="I4040" s="6" t="s">
        <v>190</v>
      </c>
      <c r="J4040" s="6" t="s">
        <v>183</v>
      </c>
      <c r="K4040" s="6">
        <v>4</v>
      </c>
      <c r="L4040" s="6">
        <v>63.52</v>
      </c>
      <c r="M4040" s="31" t="str">
        <f t="shared" ref="M4040:M4103" si="63">IF(L4040&gt;250,"Large","Small")</f>
        <v>Small</v>
      </c>
    </row>
    <row r="4041" spans="8:13" ht="15.75" customHeight="1">
      <c r="H4041" s="37">
        <v>43402</v>
      </c>
      <c r="I4041" s="6" t="s">
        <v>127</v>
      </c>
      <c r="J4041" s="6" t="s">
        <v>204</v>
      </c>
      <c r="K4041" s="6">
        <v>57</v>
      </c>
      <c r="L4041" s="6">
        <v>611.91</v>
      </c>
      <c r="M4041" s="31" t="str">
        <f t="shared" si="63"/>
        <v>Large</v>
      </c>
    </row>
    <row r="4042" spans="8:13" ht="15.75" customHeight="1">
      <c r="H4042" s="37">
        <v>43228</v>
      </c>
      <c r="I4042" s="6" t="s">
        <v>163</v>
      </c>
      <c r="J4042" s="6" t="s">
        <v>181</v>
      </c>
      <c r="K4042" s="6">
        <v>25</v>
      </c>
      <c r="L4042" s="6">
        <v>241.03</v>
      </c>
      <c r="M4042" s="31" t="str">
        <f t="shared" si="63"/>
        <v>Small</v>
      </c>
    </row>
    <row r="4043" spans="8:13" ht="15.75" customHeight="1">
      <c r="H4043" s="37">
        <v>43462</v>
      </c>
      <c r="I4043" s="6" t="s">
        <v>160</v>
      </c>
      <c r="J4043" s="6" t="s">
        <v>169</v>
      </c>
      <c r="K4043" s="6">
        <v>1</v>
      </c>
      <c r="L4043" s="6">
        <v>10.49</v>
      </c>
      <c r="M4043" s="31" t="str">
        <f t="shared" si="63"/>
        <v>Small</v>
      </c>
    </row>
    <row r="4044" spans="8:13" ht="15.75" customHeight="1">
      <c r="H4044" s="37">
        <v>43233</v>
      </c>
      <c r="I4044" s="6" t="s">
        <v>175</v>
      </c>
      <c r="J4044" s="6" t="s">
        <v>180</v>
      </c>
      <c r="K4044" s="6">
        <v>72</v>
      </c>
      <c r="L4044" s="6">
        <v>594.48</v>
      </c>
      <c r="M4044" s="31" t="str">
        <f t="shared" si="63"/>
        <v>Large</v>
      </c>
    </row>
    <row r="4045" spans="8:13" ht="15.75" customHeight="1">
      <c r="H4045" s="37">
        <v>43465</v>
      </c>
      <c r="I4045" s="6" t="s">
        <v>127</v>
      </c>
      <c r="J4045" s="6" t="s">
        <v>173</v>
      </c>
      <c r="K4045" s="6">
        <v>3</v>
      </c>
      <c r="L4045" s="6">
        <v>45.78</v>
      </c>
      <c r="M4045" s="31" t="str">
        <f t="shared" si="63"/>
        <v>Small</v>
      </c>
    </row>
    <row r="4046" spans="8:13" ht="15.75" customHeight="1">
      <c r="H4046" s="37">
        <v>43288</v>
      </c>
      <c r="I4046" s="6" t="s">
        <v>163</v>
      </c>
      <c r="J4046" s="6" t="s">
        <v>185</v>
      </c>
      <c r="K4046" s="6">
        <v>4</v>
      </c>
      <c r="L4046" s="6">
        <v>60.68</v>
      </c>
      <c r="M4046" s="31" t="str">
        <f t="shared" si="63"/>
        <v>Small</v>
      </c>
    </row>
    <row r="4047" spans="8:13" ht="15.75" customHeight="1">
      <c r="H4047" s="37">
        <v>43410</v>
      </c>
      <c r="I4047" s="6" t="s">
        <v>193</v>
      </c>
      <c r="J4047" s="6" t="s">
        <v>220</v>
      </c>
      <c r="K4047" s="6">
        <v>1</v>
      </c>
      <c r="L4047" s="6">
        <v>12.42</v>
      </c>
      <c r="M4047" s="31" t="str">
        <f t="shared" si="63"/>
        <v>Small</v>
      </c>
    </row>
    <row r="4048" spans="8:13" ht="15.75" customHeight="1">
      <c r="H4048" s="37">
        <v>43181</v>
      </c>
      <c r="I4048" s="6" t="s">
        <v>198</v>
      </c>
      <c r="J4048" s="6" t="s">
        <v>197</v>
      </c>
      <c r="K4048" s="6">
        <v>2</v>
      </c>
      <c r="L4048" s="6">
        <v>30.56</v>
      </c>
      <c r="M4048" s="31" t="str">
        <f t="shared" si="63"/>
        <v>Small</v>
      </c>
    </row>
    <row r="4049" spans="8:13" ht="15.75" customHeight="1">
      <c r="H4049" s="37">
        <v>43424</v>
      </c>
      <c r="I4049" s="6" t="s">
        <v>175</v>
      </c>
      <c r="J4049" s="6" t="s">
        <v>227</v>
      </c>
      <c r="K4049" s="6">
        <v>2</v>
      </c>
      <c r="L4049" s="6">
        <v>33.56</v>
      </c>
      <c r="M4049" s="31" t="str">
        <f t="shared" si="63"/>
        <v>Small</v>
      </c>
    </row>
    <row r="4050" spans="8:13" ht="15.75" customHeight="1">
      <c r="H4050" s="37">
        <v>43249</v>
      </c>
      <c r="I4050" s="6" t="s">
        <v>171</v>
      </c>
      <c r="J4050" s="6" t="s">
        <v>157</v>
      </c>
      <c r="K4050" s="6">
        <v>6</v>
      </c>
      <c r="L4050" s="6">
        <v>91.56</v>
      </c>
      <c r="M4050" s="31" t="str">
        <f t="shared" si="63"/>
        <v>Small</v>
      </c>
    </row>
    <row r="4051" spans="8:13" ht="15.75" customHeight="1">
      <c r="H4051" s="37">
        <v>43365</v>
      </c>
      <c r="I4051" s="6" t="s">
        <v>135</v>
      </c>
      <c r="J4051" s="6" t="s">
        <v>156</v>
      </c>
      <c r="K4051" s="6">
        <v>4</v>
      </c>
      <c r="L4051" s="6">
        <v>53.8</v>
      </c>
      <c r="M4051" s="31" t="str">
        <f t="shared" si="63"/>
        <v>Small</v>
      </c>
    </row>
    <row r="4052" spans="8:13" ht="15.75" customHeight="1">
      <c r="H4052" s="37">
        <v>43456</v>
      </c>
      <c r="I4052" s="6" t="s">
        <v>223</v>
      </c>
      <c r="J4052" s="6" t="s">
        <v>156</v>
      </c>
      <c r="K4052" s="6">
        <v>2</v>
      </c>
      <c r="L4052" s="6">
        <v>32.08</v>
      </c>
      <c r="M4052" s="31" t="str">
        <f t="shared" si="63"/>
        <v>Small</v>
      </c>
    </row>
    <row r="4053" spans="8:13" ht="15.75" customHeight="1">
      <c r="H4053" s="37">
        <v>43112</v>
      </c>
      <c r="I4053" s="6" t="s">
        <v>138</v>
      </c>
      <c r="J4053" s="6" t="s">
        <v>232</v>
      </c>
      <c r="K4053" s="6">
        <v>1</v>
      </c>
      <c r="L4053" s="6">
        <v>11</v>
      </c>
      <c r="M4053" s="31" t="str">
        <f t="shared" si="63"/>
        <v>Small</v>
      </c>
    </row>
    <row r="4054" spans="8:13" ht="15.75" customHeight="1">
      <c r="H4054" s="37">
        <v>43448</v>
      </c>
      <c r="I4054" s="6" t="s">
        <v>158</v>
      </c>
      <c r="J4054" s="6" t="s">
        <v>184</v>
      </c>
      <c r="K4054" s="6">
        <v>1</v>
      </c>
      <c r="L4054" s="6">
        <v>11.62</v>
      </c>
      <c r="M4054" s="31" t="str">
        <f t="shared" si="63"/>
        <v>Small</v>
      </c>
    </row>
    <row r="4055" spans="8:13" ht="15.75" customHeight="1">
      <c r="H4055" s="37">
        <v>43358</v>
      </c>
      <c r="I4055" s="6" t="s">
        <v>177</v>
      </c>
      <c r="J4055" s="6" t="s">
        <v>203</v>
      </c>
      <c r="K4055" s="6">
        <v>2</v>
      </c>
      <c r="L4055" s="6">
        <v>37.86</v>
      </c>
      <c r="M4055" s="31" t="str">
        <f t="shared" si="63"/>
        <v>Small</v>
      </c>
    </row>
    <row r="4056" spans="8:13" ht="15.75" customHeight="1">
      <c r="H4056" s="37">
        <v>43160</v>
      </c>
      <c r="I4056" s="6" t="s">
        <v>190</v>
      </c>
      <c r="J4056" s="6" t="s">
        <v>203</v>
      </c>
      <c r="K4056" s="6">
        <v>2</v>
      </c>
      <c r="L4056" s="6">
        <v>21.26</v>
      </c>
      <c r="M4056" s="31" t="str">
        <f t="shared" si="63"/>
        <v>Small</v>
      </c>
    </row>
    <row r="4057" spans="8:13" ht="15.75" customHeight="1">
      <c r="H4057" s="37">
        <v>43369</v>
      </c>
      <c r="I4057" s="6" t="s">
        <v>198</v>
      </c>
      <c r="J4057" s="6" t="s">
        <v>185</v>
      </c>
      <c r="K4057" s="6">
        <v>4</v>
      </c>
      <c r="L4057" s="6">
        <v>42.12</v>
      </c>
      <c r="M4057" s="31" t="str">
        <f t="shared" si="63"/>
        <v>Small</v>
      </c>
    </row>
    <row r="4058" spans="8:13" ht="15.75" customHeight="1">
      <c r="H4058" s="37">
        <v>43328</v>
      </c>
      <c r="I4058" s="6" t="s">
        <v>141</v>
      </c>
      <c r="J4058" s="6" t="s">
        <v>185</v>
      </c>
      <c r="K4058" s="6">
        <v>2</v>
      </c>
      <c r="L4058" s="6">
        <v>31.64</v>
      </c>
      <c r="M4058" s="31" t="str">
        <f t="shared" si="63"/>
        <v>Small</v>
      </c>
    </row>
    <row r="4059" spans="8:13" ht="15.75" customHeight="1">
      <c r="H4059" s="37">
        <v>43358</v>
      </c>
      <c r="I4059" s="6" t="s">
        <v>135</v>
      </c>
      <c r="J4059" s="6" t="s">
        <v>156</v>
      </c>
      <c r="K4059" s="6">
        <v>1</v>
      </c>
      <c r="L4059" s="6">
        <v>18.32</v>
      </c>
      <c r="M4059" s="31" t="str">
        <f t="shared" si="63"/>
        <v>Small</v>
      </c>
    </row>
    <row r="4060" spans="8:13" ht="15.75" customHeight="1">
      <c r="H4060" s="37">
        <v>43184</v>
      </c>
      <c r="I4060" s="6" t="s">
        <v>201</v>
      </c>
      <c r="J4060" s="6" t="s">
        <v>205</v>
      </c>
      <c r="K4060" s="6">
        <v>50</v>
      </c>
      <c r="L4060" s="6">
        <v>497.07</v>
      </c>
      <c r="M4060" s="31" t="str">
        <f t="shared" si="63"/>
        <v>Large</v>
      </c>
    </row>
    <row r="4061" spans="8:13" ht="15.75" customHeight="1">
      <c r="H4061" s="37">
        <v>43447</v>
      </c>
      <c r="I4061" s="6" t="s">
        <v>135</v>
      </c>
      <c r="J4061" s="6" t="s">
        <v>232</v>
      </c>
      <c r="K4061" s="6">
        <v>1</v>
      </c>
      <c r="L4061" s="6">
        <v>18.28</v>
      </c>
      <c r="M4061" s="31" t="str">
        <f t="shared" si="63"/>
        <v>Small</v>
      </c>
    </row>
    <row r="4062" spans="8:13" ht="15.75" customHeight="1">
      <c r="H4062" s="37">
        <v>43426</v>
      </c>
      <c r="I4062" s="6" t="s">
        <v>190</v>
      </c>
      <c r="J4062" s="6" t="s">
        <v>226</v>
      </c>
      <c r="K4062" s="6">
        <v>2</v>
      </c>
      <c r="L4062" s="6">
        <v>35.340000000000003</v>
      </c>
      <c r="M4062" s="31" t="str">
        <f t="shared" si="63"/>
        <v>Small</v>
      </c>
    </row>
    <row r="4063" spans="8:13" ht="15.75" customHeight="1">
      <c r="H4063" s="37">
        <v>43310</v>
      </c>
      <c r="I4063" s="6" t="s">
        <v>158</v>
      </c>
      <c r="J4063" s="6" t="s">
        <v>239</v>
      </c>
      <c r="K4063" s="6">
        <v>2</v>
      </c>
      <c r="L4063" s="6">
        <v>34.4</v>
      </c>
      <c r="M4063" s="31" t="str">
        <f t="shared" si="63"/>
        <v>Small</v>
      </c>
    </row>
    <row r="4064" spans="8:13" ht="15.75" customHeight="1">
      <c r="H4064" s="37">
        <v>43406</v>
      </c>
      <c r="I4064" s="6" t="s">
        <v>198</v>
      </c>
      <c r="J4064" s="6" t="s">
        <v>222</v>
      </c>
      <c r="K4064" s="6">
        <v>3</v>
      </c>
      <c r="L4064" s="6">
        <v>45.54</v>
      </c>
      <c r="M4064" s="31" t="str">
        <f t="shared" si="63"/>
        <v>Small</v>
      </c>
    </row>
    <row r="4065" spans="8:13" ht="15.75" customHeight="1">
      <c r="H4065" s="37">
        <v>43437</v>
      </c>
      <c r="I4065" s="6" t="s">
        <v>190</v>
      </c>
      <c r="J4065" s="6" t="s">
        <v>172</v>
      </c>
      <c r="K4065" s="6">
        <v>2</v>
      </c>
      <c r="L4065" s="6">
        <v>27.48</v>
      </c>
      <c r="M4065" s="31" t="str">
        <f t="shared" si="63"/>
        <v>Small</v>
      </c>
    </row>
    <row r="4066" spans="8:13" ht="15.75" customHeight="1">
      <c r="H4066" s="37">
        <v>43170</v>
      </c>
      <c r="I4066" s="6" t="s">
        <v>138</v>
      </c>
      <c r="J4066" s="6" t="s">
        <v>197</v>
      </c>
      <c r="K4066" s="6">
        <v>2</v>
      </c>
      <c r="L4066" s="6">
        <v>33.86</v>
      </c>
      <c r="M4066" s="31" t="str">
        <f t="shared" si="63"/>
        <v>Small</v>
      </c>
    </row>
    <row r="4067" spans="8:13" ht="15.75" customHeight="1">
      <c r="H4067" s="37">
        <v>43275</v>
      </c>
      <c r="I4067" s="6" t="s">
        <v>163</v>
      </c>
      <c r="J4067" s="6" t="s">
        <v>185</v>
      </c>
      <c r="K4067" s="6">
        <v>2</v>
      </c>
      <c r="L4067" s="6">
        <v>30.38</v>
      </c>
      <c r="M4067" s="31" t="str">
        <f t="shared" si="63"/>
        <v>Small</v>
      </c>
    </row>
    <row r="4068" spans="8:13" ht="15.75" customHeight="1">
      <c r="H4068" s="37">
        <v>43413</v>
      </c>
      <c r="I4068" s="6" t="s">
        <v>160</v>
      </c>
      <c r="J4068" s="6" t="s">
        <v>185</v>
      </c>
      <c r="K4068" s="6">
        <v>3</v>
      </c>
      <c r="L4068" s="6">
        <v>42.36</v>
      </c>
      <c r="M4068" s="31" t="str">
        <f t="shared" si="63"/>
        <v>Small</v>
      </c>
    </row>
    <row r="4069" spans="8:13" ht="15.75" customHeight="1">
      <c r="H4069" s="37">
        <v>43384</v>
      </c>
      <c r="I4069" s="6" t="s">
        <v>158</v>
      </c>
      <c r="J4069" s="6" t="s">
        <v>203</v>
      </c>
      <c r="K4069" s="6">
        <v>1</v>
      </c>
      <c r="L4069" s="6">
        <v>15.49</v>
      </c>
      <c r="M4069" s="31" t="str">
        <f t="shared" si="63"/>
        <v>Small</v>
      </c>
    </row>
    <row r="4070" spans="8:13" ht="15.75" customHeight="1">
      <c r="H4070" s="37">
        <v>43450</v>
      </c>
      <c r="I4070" s="6" t="s">
        <v>218</v>
      </c>
      <c r="J4070" s="6" t="s">
        <v>196</v>
      </c>
      <c r="K4070" s="6">
        <v>3</v>
      </c>
      <c r="L4070" s="6">
        <v>42.81</v>
      </c>
      <c r="M4070" s="31" t="str">
        <f t="shared" si="63"/>
        <v>Small</v>
      </c>
    </row>
    <row r="4071" spans="8:13" ht="15.75" customHeight="1">
      <c r="H4071" s="37">
        <v>43337</v>
      </c>
      <c r="I4071" s="6" t="s">
        <v>175</v>
      </c>
      <c r="J4071" s="6" t="s">
        <v>238</v>
      </c>
      <c r="K4071" s="6">
        <v>1</v>
      </c>
      <c r="L4071" s="6">
        <v>19.89</v>
      </c>
      <c r="M4071" s="31" t="str">
        <f t="shared" si="63"/>
        <v>Small</v>
      </c>
    </row>
    <row r="4072" spans="8:13" ht="15.75" customHeight="1">
      <c r="H4072" s="37">
        <v>43438</v>
      </c>
      <c r="I4072" s="6" t="s">
        <v>158</v>
      </c>
      <c r="J4072" s="6" t="s">
        <v>194</v>
      </c>
      <c r="K4072" s="6">
        <v>3</v>
      </c>
      <c r="L4072" s="6">
        <v>58.95</v>
      </c>
      <c r="M4072" s="31" t="str">
        <f t="shared" si="63"/>
        <v>Small</v>
      </c>
    </row>
    <row r="4073" spans="8:13" ht="15.75" customHeight="1">
      <c r="H4073" s="37">
        <v>43191</v>
      </c>
      <c r="I4073" s="6" t="s">
        <v>175</v>
      </c>
      <c r="J4073" s="6" t="s">
        <v>214</v>
      </c>
      <c r="K4073" s="6">
        <v>2</v>
      </c>
      <c r="L4073" s="6">
        <v>32.979999999999997</v>
      </c>
      <c r="M4073" s="31" t="str">
        <f t="shared" si="63"/>
        <v>Small</v>
      </c>
    </row>
    <row r="4074" spans="8:13" ht="15.75" customHeight="1">
      <c r="H4074" s="37">
        <v>43262</v>
      </c>
      <c r="I4074" s="6" t="s">
        <v>175</v>
      </c>
      <c r="J4074" s="6" t="s">
        <v>179</v>
      </c>
      <c r="K4074" s="6">
        <v>2</v>
      </c>
      <c r="L4074" s="6">
        <v>34.6</v>
      </c>
      <c r="M4074" s="31" t="str">
        <f t="shared" si="63"/>
        <v>Small</v>
      </c>
    </row>
    <row r="4075" spans="8:13" ht="15.75" customHeight="1">
      <c r="H4075" s="37">
        <v>43240</v>
      </c>
      <c r="I4075" s="6" t="s">
        <v>160</v>
      </c>
      <c r="J4075" s="6" t="s">
        <v>156</v>
      </c>
      <c r="K4075" s="6">
        <v>2</v>
      </c>
      <c r="L4075" s="6">
        <v>39.42</v>
      </c>
      <c r="M4075" s="31" t="str">
        <f t="shared" si="63"/>
        <v>Small</v>
      </c>
    </row>
    <row r="4076" spans="8:13" ht="15.75" customHeight="1">
      <c r="H4076" s="37">
        <v>43264</v>
      </c>
      <c r="I4076" s="6" t="s">
        <v>223</v>
      </c>
      <c r="J4076" s="6" t="s">
        <v>203</v>
      </c>
      <c r="K4076" s="6">
        <v>12</v>
      </c>
      <c r="L4076" s="6">
        <v>164.38</v>
      </c>
      <c r="M4076" s="31" t="str">
        <f t="shared" si="63"/>
        <v>Small</v>
      </c>
    </row>
    <row r="4077" spans="8:13" ht="15.75" customHeight="1">
      <c r="H4077" s="37">
        <v>43393</v>
      </c>
      <c r="I4077" s="6" t="s">
        <v>141</v>
      </c>
      <c r="J4077" s="6" t="s">
        <v>156</v>
      </c>
      <c r="K4077" s="6">
        <v>2</v>
      </c>
      <c r="L4077" s="6">
        <v>31.92</v>
      </c>
      <c r="M4077" s="31" t="str">
        <f t="shared" si="63"/>
        <v>Small</v>
      </c>
    </row>
    <row r="4078" spans="8:13" ht="15.75" customHeight="1">
      <c r="H4078" s="37">
        <v>43327</v>
      </c>
      <c r="I4078" s="6" t="s">
        <v>158</v>
      </c>
      <c r="J4078" s="6" t="s">
        <v>197</v>
      </c>
      <c r="K4078" s="6">
        <v>3</v>
      </c>
      <c r="L4078" s="6">
        <v>56.88</v>
      </c>
      <c r="M4078" s="31" t="str">
        <f t="shared" si="63"/>
        <v>Small</v>
      </c>
    </row>
    <row r="4079" spans="8:13" ht="15.75" customHeight="1">
      <c r="H4079" s="37">
        <v>43418</v>
      </c>
      <c r="I4079" s="6" t="s">
        <v>200</v>
      </c>
      <c r="J4079" s="6" t="s">
        <v>234</v>
      </c>
      <c r="K4079" s="6">
        <v>2</v>
      </c>
      <c r="L4079" s="6">
        <v>25.66</v>
      </c>
      <c r="M4079" s="31" t="str">
        <f t="shared" si="63"/>
        <v>Small</v>
      </c>
    </row>
    <row r="4080" spans="8:13" ht="15.75" customHeight="1">
      <c r="H4080" s="37">
        <v>43407</v>
      </c>
      <c r="I4080" s="6" t="s">
        <v>175</v>
      </c>
      <c r="J4080" s="6" t="s">
        <v>156</v>
      </c>
      <c r="K4080" s="6">
        <v>6</v>
      </c>
      <c r="L4080" s="6">
        <v>94.45</v>
      </c>
      <c r="M4080" s="31" t="str">
        <f t="shared" si="63"/>
        <v>Small</v>
      </c>
    </row>
    <row r="4081" spans="8:13" ht="15.75" customHeight="1">
      <c r="H4081" s="37">
        <v>43312</v>
      </c>
      <c r="I4081" s="6" t="s">
        <v>201</v>
      </c>
      <c r="J4081" s="6" t="s">
        <v>208</v>
      </c>
      <c r="K4081" s="6">
        <v>2</v>
      </c>
      <c r="L4081" s="6">
        <v>26.7</v>
      </c>
      <c r="M4081" s="31" t="str">
        <f t="shared" si="63"/>
        <v>Small</v>
      </c>
    </row>
    <row r="4082" spans="8:13" ht="15.75" customHeight="1">
      <c r="H4082" s="37">
        <v>43434</v>
      </c>
      <c r="I4082" s="6" t="s">
        <v>177</v>
      </c>
      <c r="J4082" s="6" t="s">
        <v>180</v>
      </c>
      <c r="K4082" s="6">
        <v>2</v>
      </c>
      <c r="L4082" s="6">
        <v>36.020000000000003</v>
      </c>
      <c r="M4082" s="31" t="str">
        <f t="shared" si="63"/>
        <v>Small</v>
      </c>
    </row>
    <row r="4083" spans="8:13" ht="15.75" customHeight="1">
      <c r="H4083" s="37">
        <v>43450</v>
      </c>
      <c r="I4083" s="6" t="s">
        <v>155</v>
      </c>
      <c r="J4083" s="6" t="s">
        <v>219</v>
      </c>
      <c r="K4083" s="6">
        <v>2</v>
      </c>
      <c r="L4083" s="6">
        <v>38.56</v>
      </c>
      <c r="M4083" s="31" t="str">
        <f t="shared" si="63"/>
        <v>Small</v>
      </c>
    </row>
    <row r="4084" spans="8:13" ht="15.75" customHeight="1">
      <c r="H4084" s="37">
        <v>43449</v>
      </c>
      <c r="I4084" s="6" t="s">
        <v>168</v>
      </c>
      <c r="J4084" s="6" t="s">
        <v>207</v>
      </c>
      <c r="K4084" s="6">
        <v>2</v>
      </c>
      <c r="L4084" s="6">
        <v>39.74</v>
      </c>
      <c r="M4084" s="31" t="str">
        <f t="shared" si="63"/>
        <v>Small</v>
      </c>
    </row>
    <row r="4085" spans="8:13" ht="15.75" customHeight="1">
      <c r="H4085" s="37">
        <v>43186</v>
      </c>
      <c r="I4085" s="6" t="s">
        <v>163</v>
      </c>
      <c r="J4085" s="6" t="s">
        <v>203</v>
      </c>
      <c r="K4085" s="6">
        <v>3</v>
      </c>
      <c r="L4085" s="6">
        <v>30.9</v>
      </c>
      <c r="M4085" s="31" t="str">
        <f t="shared" si="63"/>
        <v>Small</v>
      </c>
    </row>
    <row r="4086" spans="8:13" ht="15.75" customHeight="1">
      <c r="H4086" s="37">
        <v>43358</v>
      </c>
      <c r="I4086" s="6" t="s">
        <v>158</v>
      </c>
      <c r="J4086" s="6" t="s">
        <v>156</v>
      </c>
      <c r="K4086" s="6">
        <v>60</v>
      </c>
      <c r="L4086" s="6">
        <v>559.67999999999995</v>
      </c>
      <c r="M4086" s="31" t="str">
        <f t="shared" si="63"/>
        <v>Large</v>
      </c>
    </row>
    <row r="4087" spans="8:13" ht="15.75" customHeight="1">
      <c r="H4087" s="37">
        <v>43409</v>
      </c>
      <c r="I4087" s="6" t="s">
        <v>218</v>
      </c>
      <c r="J4087" s="6" t="s">
        <v>205</v>
      </c>
      <c r="K4087" s="6">
        <v>1</v>
      </c>
      <c r="L4087" s="6">
        <v>16.899999999999999</v>
      </c>
      <c r="M4087" s="31" t="str">
        <f t="shared" si="63"/>
        <v>Small</v>
      </c>
    </row>
    <row r="4088" spans="8:13" ht="15.75" customHeight="1">
      <c r="H4088" s="37">
        <v>43453</v>
      </c>
      <c r="I4088" s="6" t="s">
        <v>190</v>
      </c>
      <c r="J4088" s="6" t="s">
        <v>209</v>
      </c>
      <c r="K4088" s="6">
        <v>24</v>
      </c>
      <c r="L4088" s="6">
        <v>246.1</v>
      </c>
      <c r="M4088" s="31" t="str">
        <f t="shared" si="63"/>
        <v>Small</v>
      </c>
    </row>
    <row r="4089" spans="8:13" ht="15.75" customHeight="1">
      <c r="H4089" s="37">
        <v>43254</v>
      </c>
      <c r="I4089" s="6" t="s">
        <v>193</v>
      </c>
      <c r="J4089" s="6" t="s">
        <v>169</v>
      </c>
      <c r="K4089" s="6">
        <v>29</v>
      </c>
      <c r="L4089" s="6">
        <v>210.1</v>
      </c>
      <c r="M4089" s="31" t="str">
        <f t="shared" si="63"/>
        <v>Small</v>
      </c>
    </row>
    <row r="4090" spans="8:13" ht="15.75" customHeight="1">
      <c r="H4090" s="37">
        <v>43434</v>
      </c>
      <c r="I4090" s="6" t="s">
        <v>141</v>
      </c>
      <c r="J4090" s="6" t="s">
        <v>194</v>
      </c>
      <c r="K4090" s="6">
        <v>1</v>
      </c>
      <c r="L4090" s="6">
        <v>19.62</v>
      </c>
      <c r="M4090" s="31" t="str">
        <f t="shared" si="63"/>
        <v>Small</v>
      </c>
    </row>
    <row r="4091" spans="8:13" ht="15.75" customHeight="1">
      <c r="H4091" s="37">
        <v>43110</v>
      </c>
      <c r="I4091" s="6" t="s">
        <v>158</v>
      </c>
      <c r="J4091" s="6" t="s">
        <v>185</v>
      </c>
      <c r="K4091" s="6">
        <v>2</v>
      </c>
      <c r="L4091" s="6">
        <v>33.56</v>
      </c>
      <c r="M4091" s="31" t="str">
        <f t="shared" si="63"/>
        <v>Small</v>
      </c>
    </row>
    <row r="4092" spans="8:13" ht="15.75" customHeight="1">
      <c r="H4092" s="37">
        <v>43117</v>
      </c>
      <c r="I4092" s="6" t="s">
        <v>165</v>
      </c>
      <c r="J4092" s="6" t="s">
        <v>192</v>
      </c>
      <c r="K4092" s="6">
        <v>2</v>
      </c>
      <c r="L4092" s="6">
        <v>31.74</v>
      </c>
      <c r="M4092" s="31" t="str">
        <f t="shared" si="63"/>
        <v>Small</v>
      </c>
    </row>
    <row r="4093" spans="8:13" ht="15.75" customHeight="1">
      <c r="H4093" s="37">
        <v>43463</v>
      </c>
      <c r="I4093" s="6" t="s">
        <v>201</v>
      </c>
      <c r="J4093" s="6" t="s">
        <v>202</v>
      </c>
      <c r="K4093" s="6">
        <v>1</v>
      </c>
      <c r="L4093" s="6">
        <v>17.170000000000002</v>
      </c>
      <c r="M4093" s="31" t="str">
        <f t="shared" si="63"/>
        <v>Small</v>
      </c>
    </row>
    <row r="4094" spans="8:13" ht="15.75" customHeight="1">
      <c r="H4094" s="37">
        <v>43101</v>
      </c>
      <c r="I4094" s="6" t="s">
        <v>171</v>
      </c>
      <c r="J4094" s="6" t="s">
        <v>166</v>
      </c>
      <c r="K4094" s="6">
        <v>1</v>
      </c>
      <c r="L4094" s="6">
        <v>16.579999999999998</v>
      </c>
      <c r="M4094" s="31" t="str">
        <f t="shared" si="63"/>
        <v>Small</v>
      </c>
    </row>
    <row r="4095" spans="8:13" ht="15.75" customHeight="1">
      <c r="H4095" s="37">
        <v>43375</v>
      </c>
      <c r="I4095" s="6" t="s">
        <v>168</v>
      </c>
      <c r="J4095" s="6" t="s">
        <v>214</v>
      </c>
      <c r="K4095" s="6">
        <v>1</v>
      </c>
      <c r="L4095" s="6">
        <v>14.28</v>
      </c>
      <c r="M4095" s="31" t="str">
        <f t="shared" si="63"/>
        <v>Small</v>
      </c>
    </row>
    <row r="4096" spans="8:13" ht="15.75" customHeight="1">
      <c r="H4096" s="37">
        <v>43123</v>
      </c>
      <c r="I4096" s="6" t="s">
        <v>141</v>
      </c>
      <c r="J4096" s="6" t="s">
        <v>211</v>
      </c>
      <c r="K4096" s="6">
        <v>2</v>
      </c>
      <c r="L4096" s="6">
        <v>30.64</v>
      </c>
      <c r="M4096" s="31" t="str">
        <f t="shared" si="63"/>
        <v>Small</v>
      </c>
    </row>
    <row r="4097" spans="8:13" ht="15.75" customHeight="1">
      <c r="H4097" s="37">
        <v>43225</v>
      </c>
      <c r="I4097" s="6" t="s">
        <v>158</v>
      </c>
      <c r="J4097" s="6" t="s">
        <v>156</v>
      </c>
      <c r="K4097" s="6">
        <v>1</v>
      </c>
      <c r="L4097" s="6">
        <v>17.03</v>
      </c>
      <c r="M4097" s="31" t="str">
        <f t="shared" si="63"/>
        <v>Small</v>
      </c>
    </row>
    <row r="4098" spans="8:13" ht="15.75" customHeight="1">
      <c r="H4098" s="37">
        <v>43297</v>
      </c>
      <c r="I4098" s="6" t="s">
        <v>168</v>
      </c>
      <c r="J4098" s="6" t="s">
        <v>170</v>
      </c>
      <c r="K4098" s="6">
        <v>2</v>
      </c>
      <c r="L4098" s="6">
        <v>34.18</v>
      </c>
      <c r="M4098" s="31" t="str">
        <f t="shared" si="63"/>
        <v>Small</v>
      </c>
    </row>
    <row r="4099" spans="8:13" ht="15.75" customHeight="1">
      <c r="H4099" s="37">
        <v>43201</v>
      </c>
      <c r="I4099" s="6" t="s">
        <v>200</v>
      </c>
      <c r="J4099" s="6" t="s">
        <v>240</v>
      </c>
      <c r="K4099" s="6">
        <v>4</v>
      </c>
      <c r="L4099" s="6">
        <v>46.6</v>
      </c>
      <c r="M4099" s="31" t="str">
        <f t="shared" si="63"/>
        <v>Small</v>
      </c>
    </row>
    <row r="4100" spans="8:13" ht="15.75" customHeight="1">
      <c r="H4100" s="37">
        <v>43322</v>
      </c>
      <c r="I4100" s="6" t="s">
        <v>168</v>
      </c>
      <c r="J4100" s="6" t="s">
        <v>187</v>
      </c>
      <c r="K4100" s="6">
        <v>1</v>
      </c>
      <c r="L4100" s="6">
        <v>11.71</v>
      </c>
      <c r="M4100" s="31" t="str">
        <f t="shared" si="63"/>
        <v>Small</v>
      </c>
    </row>
    <row r="4101" spans="8:13" ht="15.75" customHeight="1">
      <c r="H4101" s="37">
        <v>43105</v>
      </c>
      <c r="I4101" s="6" t="s">
        <v>135</v>
      </c>
      <c r="J4101" s="6" t="s">
        <v>206</v>
      </c>
      <c r="K4101" s="6">
        <v>1</v>
      </c>
      <c r="L4101" s="6">
        <v>17.89</v>
      </c>
      <c r="M4101" s="31" t="str">
        <f t="shared" si="63"/>
        <v>Small</v>
      </c>
    </row>
    <row r="4102" spans="8:13" ht="15.75" customHeight="1">
      <c r="H4102" s="37">
        <v>43211</v>
      </c>
      <c r="I4102" s="6" t="s">
        <v>155</v>
      </c>
      <c r="J4102" s="6" t="s">
        <v>182</v>
      </c>
      <c r="K4102" s="6">
        <v>1</v>
      </c>
      <c r="L4102" s="6">
        <v>19.21</v>
      </c>
      <c r="M4102" s="31" t="str">
        <f t="shared" si="63"/>
        <v>Small</v>
      </c>
    </row>
    <row r="4103" spans="8:13" ht="15.75" customHeight="1">
      <c r="H4103" s="37">
        <v>43455</v>
      </c>
      <c r="I4103" s="6" t="s">
        <v>190</v>
      </c>
      <c r="J4103" s="6" t="s">
        <v>237</v>
      </c>
      <c r="K4103" s="6">
        <v>1</v>
      </c>
      <c r="L4103" s="6">
        <v>12.65</v>
      </c>
      <c r="M4103" s="31" t="str">
        <f t="shared" si="63"/>
        <v>Small</v>
      </c>
    </row>
    <row r="4104" spans="8:13" ht="15.75" customHeight="1">
      <c r="H4104" s="37">
        <v>43107</v>
      </c>
      <c r="I4104" s="6" t="s">
        <v>168</v>
      </c>
      <c r="J4104" s="6" t="s">
        <v>195</v>
      </c>
      <c r="K4104" s="6">
        <v>2</v>
      </c>
      <c r="L4104" s="6">
        <v>27.24</v>
      </c>
      <c r="M4104" s="31" t="str">
        <f t="shared" ref="M4104:M4167" si="64">IF(L4104&gt;250,"Large","Small")</f>
        <v>Small</v>
      </c>
    </row>
    <row r="4105" spans="8:13" ht="15.75" customHeight="1">
      <c r="H4105" s="37">
        <v>43127</v>
      </c>
      <c r="I4105" s="6" t="s">
        <v>171</v>
      </c>
      <c r="J4105" s="6" t="s">
        <v>156</v>
      </c>
      <c r="K4105" s="6">
        <v>1</v>
      </c>
      <c r="L4105" s="6">
        <v>18.010000000000002</v>
      </c>
      <c r="M4105" s="31" t="str">
        <f t="shared" si="64"/>
        <v>Small</v>
      </c>
    </row>
    <row r="4106" spans="8:13" ht="15.75" customHeight="1">
      <c r="H4106" s="37">
        <v>43295</v>
      </c>
      <c r="I4106" s="6" t="s">
        <v>158</v>
      </c>
      <c r="J4106" s="6" t="s">
        <v>206</v>
      </c>
      <c r="K4106" s="6">
        <v>2</v>
      </c>
      <c r="L4106" s="6">
        <v>25.84</v>
      </c>
      <c r="M4106" s="31" t="str">
        <f t="shared" si="64"/>
        <v>Small</v>
      </c>
    </row>
    <row r="4107" spans="8:13" ht="15.75" customHeight="1">
      <c r="H4107" s="37">
        <v>43257</v>
      </c>
      <c r="I4107" s="6" t="s">
        <v>223</v>
      </c>
      <c r="J4107" s="6" t="s">
        <v>184</v>
      </c>
      <c r="K4107" s="6">
        <v>3</v>
      </c>
      <c r="L4107" s="6">
        <v>50.91</v>
      </c>
      <c r="M4107" s="31" t="str">
        <f t="shared" si="64"/>
        <v>Small</v>
      </c>
    </row>
    <row r="4108" spans="8:13" ht="15.75" customHeight="1">
      <c r="H4108" s="37">
        <v>43451</v>
      </c>
      <c r="I4108" s="6" t="s">
        <v>175</v>
      </c>
      <c r="J4108" s="6" t="s">
        <v>207</v>
      </c>
      <c r="K4108" s="6">
        <v>1</v>
      </c>
      <c r="L4108" s="6">
        <v>15.77</v>
      </c>
      <c r="M4108" s="31" t="str">
        <f t="shared" si="64"/>
        <v>Small</v>
      </c>
    </row>
    <row r="4109" spans="8:13" ht="15.75" customHeight="1">
      <c r="H4109" s="37">
        <v>43194</v>
      </c>
      <c r="I4109" s="6" t="s">
        <v>198</v>
      </c>
      <c r="J4109" s="6" t="s">
        <v>199</v>
      </c>
      <c r="K4109" s="6">
        <v>1</v>
      </c>
      <c r="L4109" s="6">
        <v>14.02</v>
      </c>
      <c r="M4109" s="31" t="str">
        <f t="shared" si="64"/>
        <v>Small</v>
      </c>
    </row>
    <row r="4110" spans="8:13" ht="15.75" customHeight="1">
      <c r="H4110" s="37">
        <v>43313</v>
      </c>
      <c r="I4110" s="6" t="s">
        <v>168</v>
      </c>
      <c r="J4110" s="6" t="s">
        <v>156</v>
      </c>
      <c r="K4110" s="6">
        <v>3</v>
      </c>
      <c r="L4110" s="6">
        <v>35.700000000000003</v>
      </c>
      <c r="M4110" s="31" t="str">
        <f t="shared" si="64"/>
        <v>Small</v>
      </c>
    </row>
    <row r="4111" spans="8:13" ht="15.75" customHeight="1">
      <c r="H4111" s="37">
        <v>43199</v>
      </c>
      <c r="I4111" s="6" t="s">
        <v>168</v>
      </c>
      <c r="J4111" s="6" t="s">
        <v>240</v>
      </c>
      <c r="K4111" s="6">
        <v>2</v>
      </c>
      <c r="L4111" s="6">
        <v>24.8</v>
      </c>
      <c r="M4111" s="31" t="str">
        <f t="shared" si="64"/>
        <v>Small</v>
      </c>
    </row>
    <row r="4112" spans="8:13" ht="15.75" customHeight="1">
      <c r="H4112" s="37">
        <v>43212</v>
      </c>
      <c r="I4112" s="6" t="s">
        <v>160</v>
      </c>
      <c r="J4112" s="6" t="s">
        <v>179</v>
      </c>
      <c r="K4112" s="6">
        <v>2</v>
      </c>
      <c r="L4112" s="6">
        <v>31.04</v>
      </c>
      <c r="M4112" s="31" t="str">
        <f t="shared" si="64"/>
        <v>Small</v>
      </c>
    </row>
    <row r="4113" spans="8:13" ht="15.75" customHeight="1">
      <c r="H4113" s="37">
        <v>43359</v>
      </c>
      <c r="I4113" s="6" t="s">
        <v>158</v>
      </c>
      <c r="J4113" s="6" t="s">
        <v>156</v>
      </c>
      <c r="K4113" s="6">
        <v>2</v>
      </c>
      <c r="L4113" s="6">
        <v>33.36</v>
      </c>
      <c r="M4113" s="31" t="str">
        <f t="shared" si="64"/>
        <v>Small</v>
      </c>
    </row>
    <row r="4114" spans="8:13" ht="15.75" customHeight="1">
      <c r="H4114" s="37">
        <v>43116</v>
      </c>
      <c r="I4114" s="6" t="s">
        <v>216</v>
      </c>
      <c r="J4114" s="6" t="s">
        <v>172</v>
      </c>
      <c r="K4114" s="6">
        <v>1</v>
      </c>
      <c r="L4114" s="6">
        <v>12.87</v>
      </c>
      <c r="M4114" s="31" t="str">
        <f t="shared" si="64"/>
        <v>Small</v>
      </c>
    </row>
    <row r="4115" spans="8:13" ht="15.75" customHeight="1">
      <c r="H4115" s="37">
        <v>43267</v>
      </c>
      <c r="I4115" s="6" t="s">
        <v>198</v>
      </c>
      <c r="J4115" s="6" t="s">
        <v>207</v>
      </c>
      <c r="K4115" s="6">
        <v>3</v>
      </c>
      <c r="L4115" s="6">
        <v>40.89</v>
      </c>
      <c r="M4115" s="31" t="str">
        <f t="shared" si="64"/>
        <v>Small</v>
      </c>
    </row>
    <row r="4116" spans="8:13" ht="15.75" customHeight="1">
      <c r="H4116" s="37">
        <v>43210</v>
      </c>
      <c r="I4116" s="6" t="s">
        <v>200</v>
      </c>
      <c r="J4116" s="6" t="s">
        <v>184</v>
      </c>
      <c r="K4116" s="6">
        <v>1</v>
      </c>
      <c r="L4116" s="6">
        <v>11.52</v>
      </c>
      <c r="M4116" s="31" t="str">
        <f t="shared" si="64"/>
        <v>Small</v>
      </c>
    </row>
    <row r="4117" spans="8:13" ht="15.75" customHeight="1">
      <c r="H4117" s="37">
        <v>43429</v>
      </c>
      <c r="I4117" s="6" t="s">
        <v>163</v>
      </c>
      <c r="J4117" s="6" t="s">
        <v>159</v>
      </c>
      <c r="K4117" s="6">
        <v>2</v>
      </c>
      <c r="L4117" s="6">
        <v>20.48</v>
      </c>
      <c r="M4117" s="31" t="str">
        <f t="shared" si="64"/>
        <v>Small</v>
      </c>
    </row>
    <row r="4118" spans="8:13" ht="15.75" customHeight="1">
      <c r="H4118" s="37">
        <v>43375</v>
      </c>
      <c r="I4118" s="6" t="s">
        <v>168</v>
      </c>
      <c r="J4118" s="6" t="s">
        <v>230</v>
      </c>
      <c r="K4118" s="6">
        <v>2</v>
      </c>
      <c r="L4118" s="6">
        <v>32.76</v>
      </c>
      <c r="M4118" s="31" t="str">
        <f t="shared" si="64"/>
        <v>Small</v>
      </c>
    </row>
    <row r="4119" spans="8:13" ht="15.75" customHeight="1">
      <c r="H4119" s="37">
        <v>43397</v>
      </c>
      <c r="I4119" s="6" t="s">
        <v>138</v>
      </c>
      <c r="J4119" s="6" t="s">
        <v>184</v>
      </c>
      <c r="K4119" s="6">
        <v>3</v>
      </c>
      <c r="L4119" s="6">
        <v>55.8</v>
      </c>
      <c r="M4119" s="31" t="str">
        <f t="shared" si="64"/>
        <v>Small</v>
      </c>
    </row>
    <row r="4120" spans="8:13" ht="15.75" customHeight="1">
      <c r="H4120" s="37">
        <v>43425</v>
      </c>
      <c r="I4120" s="6" t="s">
        <v>135</v>
      </c>
      <c r="J4120" s="6" t="s">
        <v>227</v>
      </c>
      <c r="K4120" s="6">
        <v>1</v>
      </c>
      <c r="L4120" s="6">
        <v>15.89</v>
      </c>
      <c r="M4120" s="31" t="str">
        <f t="shared" si="64"/>
        <v>Small</v>
      </c>
    </row>
    <row r="4121" spans="8:13" ht="15.75" customHeight="1">
      <c r="H4121" s="37">
        <v>43341</v>
      </c>
      <c r="I4121" s="6" t="s">
        <v>160</v>
      </c>
      <c r="J4121" s="6" t="s">
        <v>180</v>
      </c>
      <c r="K4121" s="6">
        <v>1</v>
      </c>
      <c r="L4121" s="6">
        <v>12.48</v>
      </c>
      <c r="M4121" s="31" t="str">
        <f t="shared" si="64"/>
        <v>Small</v>
      </c>
    </row>
    <row r="4122" spans="8:13" ht="15.75" customHeight="1">
      <c r="H4122" s="37">
        <v>43137</v>
      </c>
      <c r="I4122" s="6" t="s">
        <v>168</v>
      </c>
      <c r="J4122" s="6" t="s">
        <v>176</v>
      </c>
      <c r="K4122" s="6">
        <v>2</v>
      </c>
      <c r="L4122" s="6">
        <v>23.34</v>
      </c>
      <c r="M4122" s="31" t="str">
        <f t="shared" si="64"/>
        <v>Small</v>
      </c>
    </row>
    <row r="4123" spans="8:13" ht="15.75" customHeight="1">
      <c r="H4123" s="37">
        <v>43332</v>
      </c>
      <c r="I4123" s="6" t="s">
        <v>158</v>
      </c>
      <c r="J4123" s="6" t="s">
        <v>184</v>
      </c>
      <c r="K4123" s="6">
        <v>4</v>
      </c>
      <c r="L4123" s="6">
        <v>66.72</v>
      </c>
      <c r="M4123" s="31" t="str">
        <f t="shared" si="64"/>
        <v>Small</v>
      </c>
    </row>
    <row r="4124" spans="8:13" ht="15.75" customHeight="1">
      <c r="H4124" s="37">
        <v>43405</v>
      </c>
      <c r="I4124" s="6" t="s">
        <v>190</v>
      </c>
      <c r="J4124" s="6" t="s">
        <v>156</v>
      </c>
      <c r="K4124" s="6">
        <v>60</v>
      </c>
      <c r="L4124" s="6">
        <v>552.1</v>
      </c>
      <c r="M4124" s="31" t="str">
        <f t="shared" si="64"/>
        <v>Large</v>
      </c>
    </row>
    <row r="4125" spans="8:13" ht="15.75" customHeight="1">
      <c r="H4125" s="37">
        <v>43375</v>
      </c>
      <c r="I4125" s="6" t="s">
        <v>141</v>
      </c>
      <c r="J4125" s="6" t="s">
        <v>156</v>
      </c>
      <c r="K4125" s="6">
        <v>48</v>
      </c>
      <c r="L4125" s="6">
        <v>363.03</v>
      </c>
      <c r="M4125" s="31" t="str">
        <f t="shared" si="64"/>
        <v>Large</v>
      </c>
    </row>
    <row r="4126" spans="8:13" ht="15.75" customHeight="1">
      <c r="H4126" s="37">
        <v>43451</v>
      </c>
      <c r="I4126" s="6" t="s">
        <v>165</v>
      </c>
      <c r="J4126" s="6" t="s">
        <v>159</v>
      </c>
      <c r="K4126" s="6">
        <v>4</v>
      </c>
      <c r="L4126" s="6">
        <v>78.8</v>
      </c>
      <c r="M4126" s="31" t="str">
        <f t="shared" si="64"/>
        <v>Small</v>
      </c>
    </row>
    <row r="4127" spans="8:13" ht="15.75" customHeight="1">
      <c r="H4127" s="37">
        <v>43122</v>
      </c>
      <c r="I4127" s="6" t="s">
        <v>141</v>
      </c>
      <c r="J4127" s="6" t="s">
        <v>172</v>
      </c>
      <c r="K4127" s="6">
        <v>52</v>
      </c>
      <c r="L4127" s="6">
        <v>515.94000000000005</v>
      </c>
      <c r="M4127" s="31" t="str">
        <f t="shared" si="64"/>
        <v>Large</v>
      </c>
    </row>
    <row r="4128" spans="8:13" ht="15.75" customHeight="1">
      <c r="H4128" s="37">
        <v>43182</v>
      </c>
      <c r="I4128" s="6" t="s">
        <v>127</v>
      </c>
      <c r="J4128" s="6" t="s">
        <v>179</v>
      </c>
      <c r="K4128" s="6">
        <v>2</v>
      </c>
      <c r="L4128" s="6">
        <v>31.3</v>
      </c>
      <c r="M4128" s="31" t="str">
        <f t="shared" si="64"/>
        <v>Small</v>
      </c>
    </row>
    <row r="4129" spans="8:13" ht="15.75" customHeight="1">
      <c r="H4129" s="37">
        <v>43261</v>
      </c>
      <c r="I4129" s="6" t="s">
        <v>141</v>
      </c>
      <c r="J4129" s="6" t="s">
        <v>184</v>
      </c>
      <c r="K4129" s="6">
        <v>3</v>
      </c>
      <c r="L4129" s="6">
        <v>33.99</v>
      </c>
      <c r="M4129" s="31" t="str">
        <f t="shared" si="64"/>
        <v>Small</v>
      </c>
    </row>
    <row r="4130" spans="8:13" ht="15.75" customHeight="1">
      <c r="H4130" s="37">
        <v>43218</v>
      </c>
      <c r="I4130" s="6" t="s">
        <v>165</v>
      </c>
      <c r="J4130" s="6" t="s">
        <v>185</v>
      </c>
      <c r="K4130" s="6">
        <v>1</v>
      </c>
      <c r="L4130" s="6">
        <v>12.2</v>
      </c>
      <c r="M4130" s="31" t="str">
        <f t="shared" si="64"/>
        <v>Small</v>
      </c>
    </row>
    <row r="4131" spans="8:13" ht="15.75" customHeight="1">
      <c r="H4131" s="37">
        <v>43456</v>
      </c>
      <c r="I4131" s="6" t="s">
        <v>198</v>
      </c>
      <c r="J4131" s="6" t="s">
        <v>162</v>
      </c>
      <c r="K4131" s="6">
        <v>1</v>
      </c>
      <c r="L4131" s="6">
        <v>16.239999999999998</v>
      </c>
      <c r="M4131" s="31" t="str">
        <f t="shared" si="64"/>
        <v>Small</v>
      </c>
    </row>
    <row r="4132" spans="8:13" ht="15.75" customHeight="1">
      <c r="H4132" s="37">
        <v>43427</v>
      </c>
      <c r="I4132" s="6" t="s">
        <v>175</v>
      </c>
      <c r="J4132" s="6" t="s">
        <v>166</v>
      </c>
      <c r="K4132" s="6">
        <v>1</v>
      </c>
      <c r="L4132" s="6">
        <v>14.31</v>
      </c>
      <c r="M4132" s="31" t="str">
        <f t="shared" si="64"/>
        <v>Small</v>
      </c>
    </row>
    <row r="4133" spans="8:13" ht="15.75" customHeight="1">
      <c r="H4133" s="37">
        <v>43427</v>
      </c>
      <c r="I4133" s="6" t="s">
        <v>168</v>
      </c>
      <c r="J4133" s="6" t="s">
        <v>217</v>
      </c>
      <c r="K4133" s="6">
        <v>4</v>
      </c>
      <c r="L4133" s="6">
        <v>46.2</v>
      </c>
      <c r="M4133" s="31" t="str">
        <f t="shared" si="64"/>
        <v>Small</v>
      </c>
    </row>
    <row r="4134" spans="8:13" ht="15.75" customHeight="1">
      <c r="H4134" s="37">
        <v>43356</v>
      </c>
      <c r="I4134" s="6" t="s">
        <v>141</v>
      </c>
      <c r="J4134" s="6" t="s">
        <v>194</v>
      </c>
      <c r="K4134" s="6">
        <v>2</v>
      </c>
      <c r="L4134" s="6">
        <v>24.48</v>
      </c>
      <c r="M4134" s="31" t="str">
        <f t="shared" si="64"/>
        <v>Small</v>
      </c>
    </row>
    <row r="4135" spans="8:13" ht="15.75" customHeight="1">
      <c r="H4135" s="37">
        <v>43287</v>
      </c>
      <c r="I4135" s="6" t="s">
        <v>175</v>
      </c>
      <c r="J4135" s="6" t="s">
        <v>156</v>
      </c>
      <c r="K4135" s="6">
        <v>2</v>
      </c>
      <c r="L4135" s="6">
        <v>38.700000000000003</v>
      </c>
      <c r="M4135" s="31" t="str">
        <f t="shared" si="64"/>
        <v>Small</v>
      </c>
    </row>
    <row r="4136" spans="8:13" ht="15.75" customHeight="1">
      <c r="H4136" s="37">
        <v>43459</v>
      </c>
      <c r="I4136" s="6" t="s">
        <v>175</v>
      </c>
      <c r="J4136" s="6" t="s">
        <v>184</v>
      </c>
      <c r="K4136" s="6">
        <v>1</v>
      </c>
      <c r="L4136" s="6">
        <v>10.81</v>
      </c>
      <c r="M4136" s="31" t="str">
        <f t="shared" si="64"/>
        <v>Small</v>
      </c>
    </row>
    <row r="4137" spans="8:13" ht="15.75" customHeight="1">
      <c r="H4137" s="37">
        <v>43141</v>
      </c>
      <c r="I4137" s="6" t="s">
        <v>141</v>
      </c>
      <c r="J4137" s="6" t="s">
        <v>237</v>
      </c>
      <c r="K4137" s="6">
        <v>3</v>
      </c>
      <c r="L4137" s="6">
        <v>49.41</v>
      </c>
      <c r="M4137" s="31" t="str">
        <f t="shared" si="64"/>
        <v>Small</v>
      </c>
    </row>
    <row r="4138" spans="8:13" ht="15.75" customHeight="1">
      <c r="H4138" s="37">
        <v>43209</v>
      </c>
      <c r="I4138" s="6" t="s">
        <v>138</v>
      </c>
      <c r="J4138" s="6" t="s">
        <v>240</v>
      </c>
      <c r="K4138" s="6">
        <v>3</v>
      </c>
      <c r="L4138" s="6">
        <v>37.89</v>
      </c>
      <c r="M4138" s="31" t="str">
        <f t="shared" si="64"/>
        <v>Small</v>
      </c>
    </row>
    <row r="4139" spans="8:13" ht="15.75" customHeight="1">
      <c r="H4139" s="37">
        <v>43404</v>
      </c>
      <c r="I4139" s="6" t="s">
        <v>168</v>
      </c>
      <c r="J4139" s="6" t="s">
        <v>240</v>
      </c>
      <c r="K4139" s="6">
        <v>3</v>
      </c>
      <c r="L4139" s="6">
        <v>47.19</v>
      </c>
      <c r="M4139" s="31" t="str">
        <f t="shared" si="64"/>
        <v>Small</v>
      </c>
    </row>
    <row r="4140" spans="8:13" ht="15.75" customHeight="1">
      <c r="H4140" s="37">
        <v>43433</v>
      </c>
      <c r="I4140" s="6" t="s">
        <v>158</v>
      </c>
      <c r="J4140" s="6" t="s">
        <v>211</v>
      </c>
      <c r="K4140" s="6">
        <v>3</v>
      </c>
      <c r="L4140" s="6">
        <v>34.619999999999997</v>
      </c>
      <c r="M4140" s="31" t="str">
        <f t="shared" si="64"/>
        <v>Small</v>
      </c>
    </row>
    <row r="4141" spans="8:13" ht="15.75" customHeight="1">
      <c r="H4141" s="37">
        <v>43182</v>
      </c>
      <c r="I4141" s="6" t="s">
        <v>223</v>
      </c>
      <c r="J4141" s="6" t="s">
        <v>170</v>
      </c>
      <c r="K4141" s="6">
        <v>57</v>
      </c>
      <c r="L4141" s="6">
        <v>327.18</v>
      </c>
      <c r="M4141" s="31" t="str">
        <f t="shared" si="64"/>
        <v>Large</v>
      </c>
    </row>
    <row r="4142" spans="8:13" ht="15.75" customHeight="1">
      <c r="H4142" s="37">
        <v>43381</v>
      </c>
      <c r="I4142" s="6" t="s">
        <v>175</v>
      </c>
      <c r="J4142" s="6" t="s">
        <v>217</v>
      </c>
      <c r="K4142" s="6">
        <v>2</v>
      </c>
      <c r="L4142" s="6">
        <v>24.14</v>
      </c>
      <c r="M4142" s="31" t="str">
        <f t="shared" si="64"/>
        <v>Small</v>
      </c>
    </row>
    <row r="4143" spans="8:13" ht="15.75" customHeight="1">
      <c r="H4143" s="37">
        <v>43166</v>
      </c>
      <c r="I4143" s="6" t="s">
        <v>135</v>
      </c>
      <c r="J4143" s="6" t="s">
        <v>156</v>
      </c>
      <c r="K4143" s="6">
        <v>4</v>
      </c>
      <c r="L4143" s="6">
        <v>76</v>
      </c>
      <c r="M4143" s="31" t="str">
        <f t="shared" si="64"/>
        <v>Small</v>
      </c>
    </row>
    <row r="4144" spans="8:13" ht="15.75" customHeight="1">
      <c r="H4144" s="37">
        <v>43241</v>
      </c>
      <c r="I4144" s="6" t="s">
        <v>190</v>
      </c>
      <c r="J4144" s="6" t="s">
        <v>156</v>
      </c>
      <c r="K4144" s="6">
        <v>2</v>
      </c>
      <c r="L4144" s="6">
        <v>23.2</v>
      </c>
      <c r="M4144" s="31" t="str">
        <f t="shared" si="64"/>
        <v>Small</v>
      </c>
    </row>
    <row r="4145" spans="8:13" ht="15.75" customHeight="1">
      <c r="H4145" s="37">
        <v>43453</v>
      </c>
      <c r="I4145" s="6" t="s">
        <v>171</v>
      </c>
      <c r="J4145" s="6" t="s">
        <v>206</v>
      </c>
      <c r="K4145" s="6">
        <v>2</v>
      </c>
      <c r="L4145" s="6">
        <v>31.82</v>
      </c>
      <c r="M4145" s="31" t="str">
        <f t="shared" si="64"/>
        <v>Small</v>
      </c>
    </row>
    <row r="4146" spans="8:13" ht="15.75" customHeight="1">
      <c r="H4146" s="37">
        <v>43329</v>
      </c>
      <c r="I4146" s="6" t="s">
        <v>141</v>
      </c>
      <c r="J4146" s="6" t="s">
        <v>230</v>
      </c>
      <c r="K4146" s="6">
        <v>2</v>
      </c>
      <c r="L4146" s="6">
        <v>30.36</v>
      </c>
      <c r="M4146" s="31" t="str">
        <f t="shared" si="64"/>
        <v>Small</v>
      </c>
    </row>
    <row r="4147" spans="8:13" ht="15.75" customHeight="1">
      <c r="H4147" s="37">
        <v>43411</v>
      </c>
      <c r="I4147" s="6" t="s">
        <v>224</v>
      </c>
      <c r="J4147" s="6" t="s">
        <v>170</v>
      </c>
      <c r="K4147" s="6">
        <v>2</v>
      </c>
      <c r="L4147" s="6">
        <v>28.94</v>
      </c>
      <c r="M4147" s="31" t="str">
        <f t="shared" si="64"/>
        <v>Small</v>
      </c>
    </row>
    <row r="4148" spans="8:13" ht="15.75" customHeight="1">
      <c r="H4148" s="37">
        <v>43462</v>
      </c>
      <c r="I4148" s="6" t="s">
        <v>163</v>
      </c>
      <c r="J4148" s="6" t="s">
        <v>184</v>
      </c>
      <c r="K4148" s="6">
        <v>4</v>
      </c>
      <c r="L4148" s="6">
        <v>77</v>
      </c>
      <c r="M4148" s="31" t="str">
        <f t="shared" si="64"/>
        <v>Small</v>
      </c>
    </row>
    <row r="4149" spans="8:13" ht="15.75" customHeight="1">
      <c r="H4149" s="37">
        <v>43406</v>
      </c>
      <c r="I4149" s="6" t="s">
        <v>160</v>
      </c>
      <c r="J4149" s="6" t="s">
        <v>162</v>
      </c>
      <c r="K4149" s="6">
        <v>72</v>
      </c>
      <c r="L4149" s="6">
        <v>661.72</v>
      </c>
      <c r="M4149" s="31" t="str">
        <f t="shared" si="64"/>
        <v>Large</v>
      </c>
    </row>
    <row r="4150" spans="8:13" ht="15.75" customHeight="1">
      <c r="H4150" s="37">
        <v>43282</v>
      </c>
      <c r="I4150" s="6" t="s">
        <v>158</v>
      </c>
      <c r="J4150" s="6" t="s">
        <v>169</v>
      </c>
      <c r="K4150" s="6">
        <v>72</v>
      </c>
      <c r="L4150" s="6">
        <v>715.48</v>
      </c>
      <c r="M4150" s="31" t="str">
        <f t="shared" si="64"/>
        <v>Large</v>
      </c>
    </row>
    <row r="4151" spans="8:13" ht="15.75" customHeight="1">
      <c r="H4151" s="37">
        <v>43431</v>
      </c>
      <c r="I4151" s="6" t="s">
        <v>160</v>
      </c>
      <c r="J4151" s="6" t="s">
        <v>184</v>
      </c>
      <c r="K4151" s="6">
        <v>3</v>
      </c>
      <c r="L4151" s="6">
        <v>33.36</v>
      </c>
      <c r="M4151" s="31" t="str">
        <f t="shared" si="64"/>
        <v>Small</v>
      </c>
    </row>
    <row r="4152" spans="8:13" ht="15.75" customHeight="1">
      <c r="H4152" s="37">
        <v>43111</v>
      </c>
      <c r="I4152" s="6" t="s">
        <v>158</v>
      </c>
      <c r="J4152" s="6" t="s">
        <v>162</v>
      </c>
      <c r="K4152" s="6">
        <v>49</v>
      </c>
      <c r="L4152" s="6">
        <v>314.68</v>
      </c>
      <c r="M4152" s="31" t="str">
        <f t="shared" si="64"/>
        <v>Large</v>
      </c>
    </row>
    <row r="4153" spans="8:13" ht="15.75" customHeight="1">
      <c r="H4153" s="37">
        <v>43200</v>
      </c>
      <c r="I4153" s="6" t="s">
        <v>177</v>
      </c>
      <c r="J4153" s="6" t="s">
        <v>181</v>
      </c>
      <c r="K4153" s="6">
        <v>1</v>
      </c>
      <c r="L4153" s="6">
        <v>14</v>
      </c>
      <c r="M4153" s="31" t="str">
        <f t="shared" si="64"/>
        <v>Small</v>
      </c>
    </row>
    <row r="4154" spans="8:13" ht="15.75" customHeight="1">
      <c r="H4154" s="37">
        <v>43110</v>
      </c>
      <c r="I4154" s="6" t="s">
        <v>200</v>
      </c>
      <c r="J4154" s="6" t="s">
        <v>156</v>
      </c>
      <c r="K4154" s="6">
        <v>4</v>
      </c>
      <c r="L4154" s="6">
        <v>56.52</v>
      </c>
      <c r="M4154" s="31" t="str">
        <f t="shared" si="64"/>
        <v>Small</v>
      </c>
    </row>
    <row r="4155" spans="8:13" ht="15.75" customHeight="1">
      <c r="H4155" s="37">
        <v>43351</v>
      </c>
      <c r="I4155" s="6" t="s">
        <v>223</v>
      </c>
      <c r="J4155" s="6" t="s">
        <v>184</v>
      </c>
      <c r="K4155" s="6">
        <v>3</v>
      </c>
      <c r="L4155" s="6">
        <v>57.39</v>
      </c>
      <c r="M4155" s="31" t="str">
        <f t="shared" si="64"/>
        <v>Small</v>
      </c>
    </row>
    <row r="4156" spans="8:13" ht="15.75" customHeight="1">
      <c r="H4156" s="37">
        <v>43170</v>
      </c>
      <c r="I4156" s="6" t="s">
        <v>175</v>
      </c>
      <c r="J4156" s="6" t="s">
        <v>231</v>
      </c>
      <c r="K4156" s="6">
        <v>1</v>
      </c>
      <c r="L4156" s="6">
        <v>13.82</v>
      </c>
      <c r="M4156" s="31" t="str">
        <f t="shared" si="64"/>
        <v>Small</v>
      </c>
    </row>
    <row r="4157" spans="8:13" ht="15.75" customHeight="1">
      <c r="H4157" s="37">
        <v>43116</v>
      </c>
      <c r="I4157" s="6" t="s">
        <v>223</v>
      </c>
      <c r="J4157" s="6" t="s">
        <v>222</v>
      </c>
      <c r="K4157" s="6">
        <v>66</v>
      </c>
      <c r="L4157" s="6">
        <v>633.6</v>
      </c>
      <c r="M4157" s="31" t="str">
        <f t="shared" si="64"/>
        <v>Large</v>
      </c>
    </row>
    <row r="4158" spans="8:13" ht="15.75" customHeight="1">
      <c r="H4158" s="37">
        <v>43324</v>
      </c>
      <c r="I4158" s="6" t="s">
        <v>135</v>
      </c>
      <c r="J4158" s="6" t="s">
        <v>169</v>
      </c>
      <c r="K4158" s="6">
        <v>2</v>
      </c>
      <c r="L4158" s="6">
        <v>33.979999999999997</v>
      </c>
      <c r="M4158" s="31" t="str">
        <f t="shared" si="64"/>
        <v>Small</v>
      </c>
    </row>
    <row r="4159" spans="8:13" ht="15.75" customHeight="1">
      <c r="H4159" s="37">
        <v>43378</v>
      </c>
      <c r="I4159" s="6" t="s">
        <v>158</v>
      </c>
      <c r="J4159" s="6" t="s">
        <v>204</v>
      </c>
      <c r="K4159" s="6">
        <v>1</v>
      </c>
      <c r="L4159" s="6">
        <v>14.55</v>
      </c>
      <c r="M4159" s="31" t="str">
        <f t="shared" si="64"/>
        <v>Small</v>
      </c>
    </row>
    <row r="4160" spans="8:13" ht="15.75" customHeight="1">
      <c r="H4160" s="37">
        <v>43221</v>
      </c>
      <c r="I4160" s="6" t="s">
        <v>158</v>
      </c>
      <c r="J4160" s="6" t="s">
        <v>167</v>
      </c>
      <c r="K4160" s="6">
        <v>3</v>
      </c>
      <c r="L4160" s="6">
        <v>53.55</v>
      </c>
      <c r="M4160" s="31" t="str">
        <f t="shared" si="64"/>
        <v>Small</v>
      </c>
    </row>
    <row r="4161" spans="8:13" ht="15.75" customHeight="1">
      <c r="H4161" s="37">
        <v>43140</v>
      </c>
      <c r="I4161" s="6" t="s">
        <v>127</v>
      </c>
      <c r="J4161" s="6" t="s">
        <v>236</v>
      </c>
      <c r="K4161" s="6">
        <v>2</v>
      </c>
      <c r="L4161" s="6">
        <v>26.78</v>
      </c>
      <c r="M4161" s="31" t="str">
        <f t="shared" si="64"/>
        <v>Small</v>
      </c>
    </row>
    <row r="4162" spans="8:13" ht="15.75" customHeight="1">
      <c r="H4162" s="37">
        <v>43340</v>
      </c>
      <c r="I4162" s="6" t="s">
        <v>168</v>
      </c>
      <c r="J4162" s="6" t="s">
        <v>230</v>
      </c>
      <c r="K4162" s="6">
        <v>2</v>
      </c>
      <c r="L4162" s="6">
        <v>21.88</v>
      </c>
      <c r="M4162" s="31" t="str">
        <f t="shared" si="64"/>
        <v>Small</v>
      </c>
    </row>
    <row r="4163" spans="8:13" ht="15.75" customHeight="1">
      <c r="H4163" s="37">
        <v>43295</v>
      </c>
      <c r="I4163" s="6" t="s">
        <v>158</v>
      </c>
      <c r="J4163" s="6" t="s">
        <v>207</v>
      </c>
      <c r="K4163" s="6">
        <v>3</v>
      </c>
      <c r="L4163" s="6">
        <v>38.76</v>
      </c>
      <c r="M4163" s="31" t="str">
        <f t="shared" si="64"/>
        <v>Small</v>
      </c>
    </row>
    <row r="4164" spans="8:13" ht="15.75" customHeight="1">
      <c r="H4164" s="37">
        <v>43316</v>
      </c>
      <c r="I4164" s="6" t="s">
        <v>158</v>
      </c>
      <c r="J4164" s="6" t="s">
        <v>233</v>
      </c>
      <c r="K4164" s="6">
        <v>60</v>
      </c>
      <c r="L4164" s="6">
        <v>516.11</v>
      </c>
      <c r="M4164" s="31" t="str">
        <f t="shared" si="64"/>
        <v>Large</v>
      </c>
    </row>
    <row r="4165" spans="8:13" ht="15.75" customHeight="1">
      <c r="H4165" s="37">
        <v>43441</v>
      </c>
      <c r="I4165" s="6" t="s">
        <v>141</v>
      </c>
      <c r="J4165" s="6" t="s">
        <v>156</v>
      </c>
      <c r="K4165" s="6">
        <v>1</v>
      </c>
      <c r="L4165" s="6">
        <v>17.600000000000001</v>
      </c>
      <c r="M4165" s="31" t="str">
        <f t="shared" si="64"/>
        <v>Small</v>
      </c>
    </row>
    <row r="4166" spans="8:13" ht="15.75" customHeight="1">
      <c r="H4166" s="37">
        <v>43405</v>
      </c>
      <c r="I4166" s="6" t="s">
        <v>158</v>
      </c>
      <c r="J4166" s="6" t="s">
        <v>176</v>
      </c>
      <c r="K4166" s="6">
        <v>2</v>
      </c>
      <c r="L4166" s="6">
        <v>23.34</v>
      </c>
      <c r="M4166" s="31" t="str">
        <f t="shared" si="64"/>
        <v>Small</v>
      </c>
    </row>
    <row r="4167" spans="8:13" ht="15.75" customHeight="1">
      <c r="H4167" s="37">
        <v>43458</v>
      </c>
      <c r="I4167" s="6" t="s">
        <v>175</v>
      </c>
      <c r="J4167" s="6" t="s">
        <v>228</v>
      </c>
      <c r="K4167" s="6">
        <v>3</v>
      </c>
      <c r="L4167" s="6">
        <v>36.24</v>
      </c>
      <c r="M4167" s="31" t="str">
        <f t="shared" si="64"/>
        <v>Small</v>
      </c>
    </row>
    <row r="4168" spans="8:13" ht="15.75" customHeight="1">
      <c r="H4168" s="37">
        <v>43379</v>
      </c>
      <c r="I4168" s="6" t="s">
        <v>163</v>
      </c>
      <c r="J4168" s="6" t="s">
        <v>178</v>
      </c>
      <c r="K4168" s="6">
        <v>1</v>
      </c>
      <c r="L4168" s="6">
        <v>17.899999999999999</v>
      </c>
      <c r="M4168" s="31" t="str">
        <f t="shared" ref="M4168:M4231" si="65">IF(L4168&gt;250,"Large","Small")</f>
        <v>Small</v>
      </c>
    </row>
    <row r="4169" spans="8:13" ht="15.75" customHeight="1">
      <c r="H4169" s="37">
        <v>43293</v>
      </c>
      <c r="I4169" s="6" t="s">
        <v>158</v>
      </c>
      <c r="J4169" s="6" t="s">
        <v>230</v>
      </c>
      <c r="K4169" s="6">
        <v>1</v>
      </c>
      <c r="L4169" s="6">
        <v>11.06</v>
      </c>
      <c r="M4169" s="31" t="str">
        <f t="shared" si="65"/>
        <v>Small</v>
      </c>
    </row>
    <row r="4170" spans="8:13" ht="15.75" customHeight="1">
      <c r="H4170" s="37">
        <v>43128</v>
      </c>
      <c r="I4170" s="6" t="s">
        <v>168</v>
      </c>
      <c r="J4170" s="6" t="s">
        <v>159</v>
      </c>
      <c r="K4170" s="6">
        <v>1</v>
      </c>
      <c r="L4170" s="6">
        <v>18.61</v>
      </c>
      <c r="M4170" s="31" t="str">
        <f t="shared" si="65"/>
        <v>Small</v>
      </c>
    </row>
    <row r="4171" spans="8:13" ht="15.75" customHeight="1">
      <c r="H4171" s="37">
        <v>43459</v>
      </c>
      <c r="I4171" s="6" t="s">
        <v>127</v>
      </c>
      <c r="J4171" s="6" t="s">
        <v>192</v>
      </c>
      <c r="K4171" s="6">
        <v>2</v>
      </c>
      <c r="L4171" s="6">
        <v>32.479999999999997</v>
      </c>
      <c r="M4171" s="31" t="str">
        <f t="shared" si="65"/>
        <v>Small</v>
      </c>
    </row>
    <row r="4172" spans="8:13" ht="15.75" customHeight="1">
      <c r="H4172" s="37">
        <v>43441</v>
      </c>
      <c r="I4172" s="6" t="s">
        <v>175</v>
      </c>
      <c r="J4172" s="6" t="s">
        <v>185</v>
      </c>
      <c r="K4172" s="6">
        <v>1</v>
      </c>
      <c r="L4172" s="6">
        <v>19.059999999999999</v>
      </c>
      <c r="M4172" s="31" t="str">
        <f t="shared" si="65"/>
        <v>Small</v>
      </c>
    </row>
    <row r="4173" spans="8:13" ht="15.75" customHeight="1">
      <c r="H4173" s="37">
        <v>43136</v>
      </c>
      <c r="I4173" s="6" t="s">
        <v>141</v>
      </c>
      <c r="J4173" s="6" t="s">
        <v>156</v>
      </c>
      <c r="K4173" s="6">
        <v>2</v>
      </c>
      <c r="L4173" s="6">
        <v>37.78</v>
      </c>
      <c r="M4173" s="31" t="str">
        <f t="shared" si="65"/>
        <v>Small</v>
      </c>
    </row>
    <row r="4174" spans="8:13" ht="15.75" customHeight="1">
      <c r="H4174" s="37">
        <v>43130</v>
      </c>
      <c r="I4174" s="6" t="s">
        <v>168</v>
      </c>
      <c r="J4174" s="6" t="s">
        <v>185</v>
      </c>
      <c r="K4174" s="6">
        <v>1</v>
      </c>
      <c r="L4174" s="6">
        <v>17.510000000000002</v>
      </c>
      <c r="M4174" s="31" t="str">
        <f t="shared" si="65"/>
        <v>Small</v>
      </c>
    </row>
    <row r="4175" spans="8:13" ht="15.75" customHeight="1">
      <c r="H4175" s="37">
        <v>43304</v>
      </c>
      <c r="I4175" s="6" t="s">
        <v>141</v>
      </c>
      <c r="J4175" s="6" t="s">
        <v>183</v>
      </c>
      <c r="K4175" s="6">
        <v>1</v>
      </c>
      <c r="L4175" s="6">
        <v>19.78</v>
      </c>
      <c r="M4175" s="31" t="str">
        <f t="shared" si="65"/>
        <v>Small</v>
      </c>
    </row>
    <row r="4176" spans="8:13" ht="15.75" customHeight="1">
      <c r="H4176" s="37">
        <v>43224</v>
      </c>
      <c r="I4176" s="6" t="s">
        <v>171</v>
      </c>
      <c r="J4176" s="6" t="s">
        <v>181</v>
      </c>
      <c r="K4176" s="6">
        <v>3</v>
      </c>
      <c r="L4176" s="6">
        <v>45.45</v>
      </c>
      <c r="M4176" s="31" t="str">
        <f t="shared" si="65"/>
        <v>Small</v>
      </c>
    </row>
    <row r="4177" spans="8:13" ht="15.75" customHeight="1">
      <c r="H4177" s="37">
        <v>43405</v>
      </c>
      <c r="I4177" s="6" t="s">
        <v>141</v>
      </c>
      <c r="J4177" s="6" t="s">
        <v>202</v>
      </c>
      <c r="K4177" s="6">
        <v>3</v>
      </c>
      <c r="L4177" s="6">
        <v>59.79</v>
      </c>
      <c r="M4177" s="31" t="str">
        <f t="shared" si="65"/>
        <v>Small</v>
      </c>
    </row>
    <row r="4178" spans="8:13" ht="15.75" customHeight="1">
      <c r="H4178" s="37">
        <v>43184</v>
      </c>
      <c r="I4178" s="6" t="s">
        <v>141</v>
      </c>
      <c r="J4178" s="6" t="s">
        <v>235</v>
      </c>
      <c r="K4178" s="6">
        <v>2</v>
      </c>
      <c r="L4178" s="6">
        <v>34.82</v>
      </c>
      <c r="M4178" s="31" t="str">
        <f t="shared" si="65"/>
        <v>Small</v>
      </c>
    </row>
    <row r="4179" spans="8:13" ht="15.75" customHeight="1">
      <c r="H4179" s="37">
        <v>43172</v>
      </c>
      <c r="I4179" s="6" t="s">
        <v>200</v>
      </c>
      <c r="J4179" s="6" t="s">
        <v>169</v>
      </c>
      <c r="K4179" s="6">
        <v>4</v>
      </c>
      <c r="L4179" s="6">
        <v>48.92</v>
      </c>
      <c r="M4179" s="31" t="str">
        <f t="shared" si="65"/>
        <v>Small</v>
      </c>
    </row>
    <row r="4180" spans="8:13" ht="15.75" customHeight="1">
      <c r="H4180" s="37">
        <v>43423</v>
      </c>
      <c r="I4180" s="6" t="s">
        <v>177</v>
      </c>
      <c r="J4180" s="6" t="s">
        <v>211</v>
      </c>
      <c r="K4180" s="6">
        <v>5</v>
      </c>
      <c r="L4180" s="6">
        <v>49.55</v>
      </c>
      <c r="M4180" s="31" t="str">
        <f t="shared" si="65"/>
        <v>Small</v>
      </c>
    </row>
    <row r="4181" spans="8:13" ht="15.75" customHeight="1">
      <c r="H4181" s="37">
        <v>43412</v>
      </c>
      <c r="I4181" s="6" t="s">
        <v>135</v>
      </c>
      <c r="J4181" s="6" t="s">
        <v>226</v>
      </c>
      <c r="K4181" s="6">
        <v>38</v>
      </c>
      <c r="L4181" s="6">
        <v>445.79</v>
      </c>
      <c r="M4181" s="31" t="str">
        <f t="shared" si="65"/>
        <v>Large</v>
      </c>
    </row>
    <row r="4182" spans="8:13" ht="15.75" customHeight="1">
      <c r="H4182" s="37">
        <v>43450</v>
      </c>
      <c r="I4182" s="6" t="s">
        <v>168</v>
      </c>
      <c r="J4182" s="6" t="s">
        <v>204</v>
      </c>
      <c r="K4182" s="6">
        <v>2</v>
      </c>
      <c r="L4182" s="6">
        <v>22.22</v>
      </c>
      <c r="M4182" s="31" t="str">
        <f t="shared" si="65"/>
        <v>Small</v>
      </c>
    </row>
    <row r="4183" spans="8:13" ht="15.75" customHeight="1">
      <c r="H4183" s="37">
        <v>43416</v>
      </c>
      <c r="I4183" s="6" t="s">
        <v>141</v>
      </c>
      <c r="J4183" s="6" t="s">
        <v>169</v>
      </c>
      <c r="K4183" s="6">
        <v>1</v>
      </c>
      <c r="L4183" s="6">
        <v>12.64</v>
      </c>
      <c r="M4183" s="31" t="str">
        <f t="shared" si="65"/>
        <v>Small</v>
      </c>
    </row>
    <row r="4184" spans="8:13" ht="15.75" customHeight="1">
      <c r="H4184" s="37">
        <v>43439</v>
      </c>
      <c r="I4184" s="6" t="s">
        <v>160</v>
      </c>
      <c r="J4184" s="6" t="s">
        <v>197</v>
      </c>
      <c r="K4184" s="6">
        <v>3</v>
      </c>
      <c r="L4184" s="6">
        <v>43.77</v>
      </c>
      <c r="M4184" s="31" t="str">
        <f t="shared" si="65"/>
        <v>Small</v>
      </c>
    </row>
    <row r="4185" spans="8:13" ht="15.75" customHeight="1">
      <c r="H4185" s="37">
        <v>43116</v>
      </c>
      <c r="I4185" s="6" t="s">
        <v>135</v>
      </c>
      <c r="J4185" s="6" t="s">
        <v>170</v>
      </c>
      <c r="K4185" s="6">
        <v>1</v>
      </c>
      <c r="L4185" s="6">
        <v>13.35</v>
      </c>
      <c r="M4185" s="31" t="str">
        <f t="shared" si="65"/>
        <v>Small</v>
      </c>
    </row>
    <row r="4186" spans="8:13" ht="15.75" customHeight="1">
      <c r="H4186" s="37">
        <v>43388</v>
      </c>
      <c r="I4186" s="6" t="s">
        <v>141</v>
      </c>
      <c r="J4186" s="6" t="s">
        <v>169</v>
      </c>
      <c r="K4186" s="6">
        <v>5</v>
      </c>
      <c r="L4186" s="6">
        <v>78.459999999999994</v>
      </c>
      <c r="M4186" s="31" t="str">
        <f t="shared" si="65"/>
        <v>Small</v>
      </c>
    </row>
    <row r="4187" spans="8:13" ht="15.75" customHeight="1">
      <c r="H4187" s="37">
        <v>43185</v>
      </c>
      <c r="I4187" s="6" t="s">
        <v>158</v>
      </c>
      <c r="J4187" s="6" t="s">
        <v>210</v>
      </c>
      <c r="K4187" s="6">
        <v>2</v>
      </c>
      <c r="L4187" s="6">
        <v>38.54</v>
      </c>
      <c r="M4187" s="31" t="str">
        <f t="shared" si="65"/>
        <v>Small</v>
      </c>
    </row>
    <row r="4188" spans="8:13" ht="15.75" customHeight="1">
      <c r="H4188" s="37">
        <v>43411</v>
      </c>
      <c r="I4188" s="6" t="s">
        <v>168</v>
      </c>
      <c r="J4188" s="6" t="s">
        <v>194</v>
      </c>
      <c r="K4188" s="6">
        <v>2</v>
      </c>
      <c r="L4188" s="6">
        <v>32.880000000000003</v>
      </c>
      <c r="M4188" s="31" t="str">
        <f t="shared" si="65"/>
        <v>Small</v>
      </c>
    </row>
    <row r="4189" spans="8:13" ht="15.75" customHeight="1">
      <c r="H4189" s="37">
        <v>43317</v>
      </c>
      <c r="I4189" s="6" t="s">
        <v>158</v>
      </c>
      <c r="J4189" s="6" t="s">
        <v>211</v>
      </c>
      <c r="K4189" s="6">
        <v>2</v>
      </c>
      <c r="L4189" s="6">
        <v>38.340000000000003</v>
      </c>
      <c r="M4189" s="31" t="str">
        <f t="shared" si="65"/>
        <v>Small</v>
      </c>
    </row>
    <row r="4190" spans="8:13" ht="15.75" customHeight="1">
      <c r="H4190" s="37">
        <v>43303</v>
      </c>
      <c r="I4190" s="6" t="s">
        <v>175</v>
      </c>
      <c r="J4190" s="6" t="s">
        <v>159</v>
      </c>
      <c r="K4190" s="6">
        <v>1</v>
      </c>
      <c r="L4190" s="6">
        <v>13.09</v>
      </c>
      <c r="M4190" s="31" t="str">
        <f t="shared" si="65"/>
        <v>Small</v>
      </c>
    </row>
    <row r="4191" spans="8:13" ht="15.75" customHeight="1">
      <c r="H4191" s="37">
        <v>43383</v>
      </c>
      <c r="I4191" s="6" t="s">
        <v>160</v>
      </c>
      <c r="J4191" s="6" t="s">
        <v>170</v>
      </c>
      <c r="K4191" s="6">
        <v>2</v>
      </c>
      <c r="L4191" s="6">
        <v>34.76</v>
      </c>
      <c r="M4191" s="31" t="str">
        <f t="shared" si="65"/>
        <v>Small</v>
      </c>
    </row>
    <row r="4192" spans="8:13" ht="15.75" customHeight="1">
      <c r="H4192" s="37">
        <v>43157</v>
      </c>
      <c r="I4192" s="6" t="s">
        <v>168</v>
      </c>
      <c r="J4192" s="6" t="s">
        <v>156</v>
      </c>
      <c r="K4192" s="6">
        <v>2</v>
      </c>
      <c r="L4192" s="6">
        <v>26.04</v>
      </c>
      <c r="M4192" s="31" t="str">
        <f t="shared" si="65"/>
        <v>Small</v>
      </c>
    </row>
    <row r="4193" spans="8:13" ht="15.75" customHeight="1">
      <c r="H4193" s="37">
        <v>43164</v>
      </c>
      <c r="I4193" s="6" t="s">
        <v>138</v>
      </c>
      <c r="J4193" s="6" t="s">
        <v>213</v>
      </c>
      <c r="K4193" s="6">
        <v>2</v>
      </c>
      <c r="L4193" s="6">
        <v>37.380000000000003</v>
      </c>
      <c r="M4193" s="31" t="str">
        <f t="shared" si="65"/>
        <v>Small</v>
      </c>
    </row>
    <row r="4194" spans="8:13" ht="15.75" customHeight="1">
      <c r="H4194" s="37">
        <v>43435</v>
      </c>
      <c r="I4194" s="6" t="s">
        <v>216</v>
      </c>
      <c r="J4194" s="6" t="s">
        <v>156</v>
      </c>
      <c r="K4194" s="6">
        <v>3</v>
      </c>
      <c r="L4194" s="6">
        <v>41.7</v>
      </c>
      <c r="M4194" s="31" t="str">
        <f t="shared" si="65"/>
        <v>Small</v>
      </c>
    </row>
    <row r="4195" spans="8:13" ht="15.75" customHeight="1">
      <c r="H4195" s="37">
        <v>43436</v>
      </c>
      <c r="I4195" s="6" t="s">
        <v>158</v>
      </c>
      <c r="J4195" s="6" t="s">
        <v>241</v>
      </c>
      <c r="K4195" s="6">
        <v>36</v>
      </c>
      <c r="L4195" s="6">
        <v>391</v>
      </c>
      <c r="M4195" s="31" t="str">
        <f t="shared" si="65"/>
        <v>Large</v>
      </c>
    </row>
    <row r="4196" spans="8:13" ht="15.75" customHeight="1">
      <c r="H4196" s="37">
        <v>43215</v>
      </c>
      <c r="I4196" s="6" t="s">
        <v>158</v>
      </c>
      <c r="J4196" s="6" t="s">
        <v>156</v>
      </c>
      <c r="K4196" s="6">
        <v>2</v>
      </c>
      <c r="L4196" s="6">
        <v>35.68</v>
      </c>
      <c r="M4196" s="31" t="str">
        <f t="shared" si="65"/>
        <v>Small</v>
      </c>
    </row>
    <row r="4197" spans="8:13" ht="15.75" customHeight="1">
      <c r="H4197" s="37">
        <v>43187</v>
      </c>
      <c r="I4197" s="6" t="s">
        <v>175</v>
      </c>
      <c r="J4197" s="6" t="s">
        <v>172</v>
      </c>
      <c r="K4197" s="6">
        <v>2</v>
      </c>
      <c r="L4197" s="6">
        <v>38.76</v>
      </c>
      <c r="M4197" s="31" t="str">
        <f t="shared" si="65"/>
        <v>Small</v>
      </c>
    </row>
    <row r="4198" spans="8:13" ht="15.75" customHeight="1">
      <c r="H4198" s="37">
        <v>43113</v>
      </c>
      <c r="I4198" s="6" t="s">
        <v>200</v>
      </c>
      <c r="J4198" s="6" t="s">
        <v>214</v>
      </c>
      <c r="K4198" s="6">
        <v>2</v>
      </c>
      <c r="L4198" s="6">
        <v>26.96</v>
      </c>
      <c r="M4198" s="31" t="str">
        <f t="shared" si="65"/>
        <v>Small</v>
      </c>
    </row>
    <row r="4199" spans="8:13" ht="15.75" customHeight="1">
      <c r="H4199" s="37">
        <v>43436</v>
      </c>
      <c r="I4199" s="6" t="s">
        <v>193</v>
      </c>
      <c r="J4199" s="6" t="s">
        <v>196</v>
      </c>
      <c r="K4199" s="6">
        <v>1</v>
      </c>
      <c r="L4199" s="6">
        <v>19.170000000000002</v>
      </c>
      <c r="M4199" s="31" t="str">
        <f t="shared" si="65"/>
        <v>Small</v>
      </c>
    </row>
    <row r="4200" spans="8:13" ht="15.75" customHeight="1">
      <c r="H4200" s="37">
        <v>43459</v>
      </c>
      <c r="I4200" s="6" t="s">
        <v>158</v>
      </c>
      <c r="J4200" s="6" t="s">
        <v>156</v>
      </c>
      <c r="K4200" s="6">
        <v>2</v>
      </c>
      <c r="L4200" s="6">
        <v>39.28</v>
      </c>
      <c r="M4200" s="31" t="str">
        <f t="shared" si="65"/>
        <v>Small</v>
      </c>
    </row>
    <row r="4201" spans="8:13" ht="15.75" customHeight="1">
      <c r="H4201" s="37">
        <v>43270</v>
      </c>
      <c r="I4201" s="6" t="s">
        <v>135</v>
      </c>
      <c r="J4201" s="6" t="s">
        <v>164</v>
      </c>
      <c r="K4201" s="6">
        <v>60</v>
      </c>
      <c r="L4201" s="6">
        <v>524.38</v>
      </c>
      <c r="M4201" s="31" t="str">
        <f t="shared" si="65"/>
        <v>Large</v>
      </c>
    </row>
    <row r="4202" spans="8:13" ht="15.75" customHeight="1">
      <c r="H4202" s="37">
        <v>43103</v>
      </c>
      <c r="I4202" s="6" t="s">
        <v>158</v>
      </c>
      <c r="J4202" s="6" t="s">
        <v>227</v>
      </c>
      <c r="K4202" s="6">
        <v>2</v>
      </c>
      <c r="L4202" s="6">
        <v>21.04</v>
      </c>
      <c r="M4202" s="31" t="str">
        <f t="shared" si="65"/>
        <v>Small</v>
      </c>
    </row>
    <row r="4203" spans="8:13" ht="15.75" customHeight="1">
      <c r="H4203" s="37">
        <v>43116</v>
      </c>
      <c r="I4203" s="6" t="s">
        <v>135</v>
      </c>
      <c r="J4203" s="6" t="s">
        <v>187</v>
      </c>
      <c r="K4203" s="6">
        <v>12</v>
      </c>
      <c r="L4203" s="6">
        <v>189.5</v>
      </c>
      <c r="M4203" s="31" t="str">
        <f t="shared" si="65"/>
        <v>Small</v>
      </c>
    </row>
    <row r="4204" spans="8:13" ht="15.75" customHeight="1">
      <c r="H4204" s="37">
        <v>43372</v>
      </c>
      <c r="I4204" s="6" t="s">
        <v>127</v>
      </c>
      <c r="J4204" s="6" t="s">
        <v>169</v>
      </c>
      <c r="K4204" s="6">
        <v>27</v>
      </c>
      <c r="L4204" s="6">
        <v>185.58</v>
      </c>
      <c r="M4204" s="31" t="str">
        <f t="shared" si="65"/>
        <v>Small</v>
      </c>
    </row>
    <row r="4205" spans="8:13" ht="15.75" customHeight="1">
      <c r="H4205" s="37">
        <v>43411</v>
      </c>
      <c r="I4205" s="6" t="s">
        <v>158</v>
      </c>
      <c r="J4205" s="6" t="s">
        <v>229</v>
      </c>
      <c r="K4205" s="6">
        <v>2</v>
      </c>
      <c r="L4205" s="6">
        <v>33.299999999999997</v>
      </c>
      <c r="M4205" s="31" t="str">
        <f t="shared" si="65"/>
        <v>Small</v>
      </c>
    </row>
    <row r="4206" spans="8:13" ht="15.75" customHeight="1">
      <c r="H4206" s="37">
        <v>43412</v>
      </c>
      <c r="I4206" s="6" t="s">
        <v>127</v>
      </c>
      <c r="J4206" s="6" t="s">
        <v>156</v>
      </c>
      <c r="K4206" s="6">
        <v>2</v>
      </c>
      <c r="L4206" s="6">
        <v>33.24</v>
      </c>
      <c r="M4206" s="31" t="str">
        <f t="shared" si="65"/>
        <v>Small</v>
      </c>
    </row>
    <row r="4207" spans="8:13" ht="15.75" customHeight="1">
      <c r="H4207" s="37">
        <v>43433</v>
      </c>
      <c r="I4207" s="6" t="s">
        <v>171</v>
      </c>
      <c r="J4207" s="6" t="s">
        <v>181</v>
      </c>
      <c r="K4207" s="6">
        <v>2</v>
      </c>
      <c r="L4207" s="6">
        <v>24.04</v>
      </c>
      <c r="M4207" s="31" t="str">
        <f t="shared" si="65"/>
        <v>Small</v>
      </c>
    </row>
    <row r="4208" spans="8:13" ht="15.75" customHeight="1">
      <c r="H4208" s="37">
        <v>43263</v>
      </c>
      <c r="I4208" s="6" t="s">
        <v>163</v>
      </c>
      <c r="J4208" s="6" t="s">
        <v>187</v>
      </c>
      <c r="K4208" s="6">
        <v>2</v>
      </c>
      <c r="L4208" s="6">
        <v>20.14</v>
      </c>
      <c r="M4208" s="31" t="str">
        <f t="shared" si="65"/>
        <v>Small</v>
      </c>
    </row>
    <row r="4209" spans="8:13" ht="15.75" customHeight="1">
      <c r="H4209" s="37">
        <v>43381</v>
      </c>
      <c r="I4209" s="6" t="s">
        <v>171</v>
      </c>
      <c r="J4209" s="6" t="s">
        <v>184</v>
      </c>
      <c r="K4209" s="6">
        <v>2</v>
      </c>
      <c r="L4209" s="6">
        <v>31.9</v>
      </c>
      <c r="M4209" s="31" t="str">
        <f t="shared" si="65"/>
        <v>Small</v>
      </c>
    </row>
    <row r="4210" spans="8:13" ht="15.75" customHeight="1">
      <c r="H4210" s="37">
        <v>43450</v>
      </c>
      <c r="I4210" s="6" t="s">
        <v>158</v>
      </c>
      <c r="J4210" s="6" t="s">
        <v>228</v>
      </c>
      <c r="K4210" s="6">
        <v>3</v>
      </c>
      <c r="L4210" s="6">
        <v>40.380000000000003</v>
      </c>
      <c r="M4210" s="31" t="str">
        <f t="shared" si="65"/>
        <v>Small</v>
      </c>
    </row>
    <row r="4211" spans="8:13" ht="15.75" customHeight="1">
      <c r="H4211" s="37">
        <v>43455</v>
      </c>
      <c r="I4211" s="6" t="s">
        <v>168</v>
      </c>
      <c r="J4211" s="6" t="s">
        <v>156</v>
      </c>
      <c r="K4211" s="6">
        <v>1</v>
      </c>
      <c r="L4211" s="6">
        <v>13.97</v>
      </c>
      <c r="M4211" s="31" t="str">
        <f t="shared" si="65"/>
        <v>Small</v>
      </c>
    </row>
    <row r="4212" spans="8:13" ht="15.75" customHeight="1">
      <c r="H4212" s="37">
        <v>43321</v>
      </c>
      <c r="I4212" s="6" t="s">
        <v>175</v>
      </c>
      <c r="J4212" s="6" t="s">
        <v>196</v>
      </c>
      <c r="K4212" s="6">
        <v>2</v>
      </c>
      <c r="L4212" s="6">
        <v>27.04</v>
      </c>
      <c r="M4212" s="31" t="str">
        <f t="shared" si="65"/>
        <v>Small</v>
      </c>
    </row>
    <row r="4213" spans="8:13" ht="15.75" customHeight="1">
      <c r="H4213" s="37">
        <v>43278</v>
      </c>
      <c r="I4213" s="6" t="s">
        <v>135</v>
      </c>
      <c r="J4213" s="6" t="s">
        <v>182</v>
      </c>
      <c r="K4213" s="6">
        <v>2</v>
      </c>
      <c r="L4213" s="6">
        <v>37.76</v>
      </c>
      <c r="M4213" s="31" t="str">
        <f t="shared" si="65"/>
        <v>Small</v>
      </c>
    </row>
    <row r="4214" spans="8:13" ht="15.75" customHeight="1">
      <c r="H4214" s="37">
        <v>43303</v>
      </c>
      <c r="I4214" s="6" t="s">
        <v>198</v>
      </c>
      <c r="J4214" s="6" t="s">
        <v>187</v>
      </c>
      <c r="K4214" s="6">
        <v>2</v>
      </c>
      <c r="L4214" s="6">
        <v>29.12</v>
      </c>
      <c r="M4214" s="31" t="str">
        <f t="shared" si="65"/>
        <v>Small</v>
      </c>
    </row>
    <row r="4215" spans="8:13" ht="15.75" customHeight="1">
      <c r="H4215" s="37">
        <v>43426</v>
      </c>
      <c r="I4215" s="6" t="s">
        <v>163</v>
      </c>
      <c r="J4215" s="6" t="s">
        <v>182</v>
      </c>
      <c r="K4215" s="6">
        <v>2</v>
      </c>
      <c r="L4215" s="6">
        <v>25.66</v>
      </c>
      <c r="M4215" s="31" t="str">
        <f t="shared" si="65"/>
        <v>Small</v>
      </c>
    </row>
    <row r="4216" spans="8:13" ht="15.75" customHeight="1">
      <c r="H4216" s="37">
        <v>43374</v>
      </c>
      <c r="I4216" s="6" t="s">
        <v>200</v>
      </c>
      <c r="J4216" s="6" t="s">
        <v>156</v>
      </c>
      <c r="K4216" s="6">
        <v>1</v>
      </c>
      <c r="L4216" s="6">
        <v>14.26</v>
      </c>
      <c r="M4216" s="31" t="str">
        <f t="shared" si="65"/>
        <v>Small</v>
      </c>
    </row>
    <row r="4217" spans="8:13" ht="15.75" customHeight="1">
      <c r="H4217" s="37">
        <v>43398</v>
      </c>
      <c r="I4217" s="6" t="s">
        <v>201</v>
      </c>
      <c r="J4217" s="6" t="s">
        <v>164</v>
      </c>
      <c r="K4217" s="6">
        <v>1</v>
      </c>
      <c r="L4217" s="6">
        <v>19.13</v>
      </c>
      <c r="M4217" s="31" t="str">
        <f t="shared" si="65"/>
        <v>Small</v>
      </c>
    </row>
    <row r="4218" spans="8:13" ht="15.75" customHeight="1">
      <c r="H4218" s="37">
        <v>43216</v>
      </c>
      <c r="I4218" s="6" t="s">
        <v>141</v>
      </c>
      <c r="J4218" s="6" t="s">
        <v>231</v>
      </c>
      <c r="K4218" s="6">
        <v>1</v>
      </c>
      <c r="L4218" s="6">
        <v>18.079999999999998</v>
      </c>
      <c r="M4218" s="31" t="str">
        <f t="shared" si="65"/>
        <v>Small</v>
      </c>
    </row>
    <row r="4219" spans="8:13" ht="15.75" customHeight="1">
      <c r="H4219" s="37">
        <v>43418</v>
      </c>
      <c r="I4219" s="6" t="s">
        <v>223</v>
      </c>
      <c r="J4219" s="6" t="s">
        <v>156</v>
      </c>
      <c r="K4219" s="6">
        <v>1</v>
      </c>
      <c r="L4219" s="6">
        <v>12.8</v>
      </c>
      <c r="M4219" s="31" t="str">
        <f t="shared" si="65"/>
        <v>Small</v>
      </c>
    </row>
    <row r="4220" spans="8:13" ht="15.75" customHeight="1">
      <c r="H4220" s="37">
        <v>43374</v>
      </c>
      <c r="I4220" s="6" t="s">
        <v>198</v>
      </c>
      <c r="J4220" s="6" t="s">
        <v>181</v>
      </c>
      <c r="K4220" s="6">
        <v>2</v>
      </c>
      <c r="L4220" s="6">
        <v>39.94</v>
      </c>
      <c r="M4220" s="31" t="str">
        <f t="shared" si="65"/>
        <v>Small</v>
      </c>
    </row>
    <row r="4221" spans="8:13" ht="15.75" customHeight="1">
      <c r="H4221" s="37">
        <v>43336</v>
      </c>
      <c r="I4221" s="6" t="s">
        <v>158</v>
      </c>
      <c r="J4221" s="6" t="s">
        <v>167</v>
      </c>
      <c r="K4221" s="6">
        <v>2</v>
      </c>
      <c r="L4221" s="6">
        <v>34.78</v>
      </c>
      <c r="M4221" s="31" t="str">
        <f t="shared" si="65"/>
        <v>Small</v>
      </c>
    </row>
    <row r="4222" spans="8:13" ht="15.75" customHeight="1">
      <c r="H4222" s="37">
        <v>43420</v>
      </c>
      <c r="I4222" s="6" t="s">
        <v>175</v>
      </c>
      <c r="J4222" s="6" t="s">
        <v>191</v>
      </c>
      <c r="K4222" s="6">
        <v>3</v>
      </c>
      <c r="L4222" s="6">
        <v>48.9</v>
      </c>
      <c r="M4222" s="31" t="str">
        <f t="shared" si="65"/>
        <v>Small</v>
      </c>
    </row>
    <row r="4223" spans="8:13" ht="15.75" customHeight="1">
      <c r="H4223" s="37">
        <v>43167</v>
      </c>
      <c r="I4223" s="6" t="s">
        <v>175</v>
      </c>
      <c r="J4223" s="6" t="s">
        <v>208</v>
      </c>
      <c r="K4223" s="6">
        <v>2</v>
      </c>
      <c r="L4223" s="6">
        <v>34.74</v>
      </c>
      <c r="M4223" s="31" t="str">
        <f t="shared" si="65"/>
        <v>Small</v>
      </c>
    </row>
    <row r="4224" spans="8:13" ht="15.75" customHeight="1">
      <c r="H4224" s="37">
        <v>43252</v>
      </c>
      <c r="I4224" s="6" t="s">
        <v>168</v>
      </c>
      <c r="J4224" s="6" t="s">
        <v>156</v>
      </c>
      <c r="K4224" s="6">
        <v>2</v>
      </c>
      <c r="L4224" s="6">
        <v>26.18</v>
      </c>
      <c r="M4224" s="31" t="str">
        <f t="shared" si="65"/>
        <v>Small</v>
      </c>
    </row>
    <row r="4225" spans="8:13" ht="15.75" customHeight="1">
      <c r="H4225" s="37">
        <v>43411</v>
      </c>
      <c r="I4225" s="6" t="s">
        <v>175</v>
      </c>
      <c r="J4225" s="6" t="s">
        <v>170</v>
      </c>
      <c r="K4225" s="6">
        <v>2</v>
      </c>
      <c r="L4225" s="6">
        <v>22.7</v>
      </c>
      <c r="M4225" s="31" t="str">
        <f t="shared" si="65"/>
        <v>Small</v>
      </c>
    </row>
    <row r="4226" spans="8:13" ht="15.75" customHeight="1">
      <c r="H4226" s="37">
        <v>43278</v>
      </c>
      <c r="I4226" s="6" t="s">
        <v>175</v>
      </c>
      <c r="J4226" s="6" t="s">
        <v>184</v>
      </c>
      <c r="K4226" s="6">
        <v>6</v>
      </c>
      <c r="L4226" s="6">
        <v>87.36</v>
      </c>
      <c r="M4226" s="31" t="str">
        <f t="shared" si="65"/>
        <v>Small</v>
      </c>
    </row>
    <row r="4227" spans="8:13" ht="15.75" customHeight="1">
      <c r="H4227" s="37">
        <v>43438</v>
      </c>
      <c r="I4227" s="6" t="s">
        <v>158</v>
      </c>
      <c r="J4227" s="6" t="s">
        <v>221</v>
      </c>
      <c r="K4227" s="6">
        <v>1</v>
      </c>
      <c r="L4227" s="6">
        <v>10.31</v>
      </c>
      <c r="M4227" s="31" t="str">
        <f t="shared" si="65"/>
        <v>Small</v>
      </c>
    </row>
    <row r="4228" spans="8:13" ht="15.75" customHeight="1">
      <c r="H4228" s="37">
        <v>43394</v>
      </c>
      <c r="I4228" s="6" t="s">
        <v>171</v>
      </c>
      <c r="J4228" s="6" t="s">
        <v>162</v>
      </c>
      <c r="K4228" s="6">
        <v>2</v>
      </c>
      <c r="L4228" s="6">
        <v>30.42</v>
      </c>
      <c r="M4228" s="31" t="str">
        <f t="shared" si="65"/>
        <v>Small</v>
      </c>
    </row>
    <row r="4229" spans="8:13" ht="15.75" customHeight="1">
      <c r="H4229" s="37">
        <v>43393</v>
      </c>
      <c r="I4229" s="6" t="s">
        <v>175</v>
      </c>
      <c r="J4229" s="6" t="s">
        <v>156</v>
      </c>
      <c r="K4229" s="6">
        <v>2</v>
      </c>
      <c r="L4229" s="6">
        <v>35.380000000000003</v>
      </c>
      <c r="M4229" s="31" t="str">
        <f t="shared" si="65"/>
        <v>Small</v>
      </c>
    </row>
    <row r="4230" spans="8:13" ht="15.75" customHeight="1">
      <c r="H4230" s="37">
        <v>43443</v>
      </c>
      <c r="I4230" s="6" t="s">
        <v>175</v>
      </c>
      <c r="J4230" s="6" t="s">
        <v>157</v>
      </c>
      <c r="K4230" s="6">
        <v>3</v>
      </c>
      <c r="L4230" s="6">
        <v>51.54</v>
      </c>
      <c r="M4230" s="31" t="str">
        <f t="shared" si="65"/>
        <v>Small</v>
      </c>
    </row>
    <row r="4231" spans="8:13" ht="15.75" customHeight="1">
      <c r="H4231" s="37">
        <v>43462</v>
      </c>
      <c r="I4231" s="6" t="s">
        <v>135</v>
      </c>
      <c r="J4231" s="6" t="s">
        <v>174</v>
      </c>
      <c r="K4231" s="6">
        <v>1</v>
      </c>
      <c r="L4231" s="6">
        <v>15.64</v>
      </c>
      <c r="M4231" s="31" t="str">
        <f t="shared" si="65"/>
        <v>Small</v>
      </c>
    </row>
    <row r="4232" spans="8:13" ht="15.75" customHeight="1">
      <c r="H4232" s="37">
        <v>43368</v>
      </c>
      <c r="I4232" s="6" t="s">
        <v>158</v>
      </c>
      <c r="J4232" s="6" t="s">
        <v>156</v>
      </c>
      <c r="K4232" s="6">
        <v>4</v>
      </c>
      <c r="L4232" s="6">
        <v>47.16</v>
      </c>
      <c r="M4232" s="31" t="str">
        <f t="shared" ref="M4232:M4295" si="66">IF(L4232&gt;250,"Large","Small")</f>
        <v>Small</v>
      </c>
    </row>
    <row r="4233" spans="8:13" ht="15.75" customHeight="1">
      <c r="H4233" s="37">
        <v>43258</v>
      </c>
      <c r="I4233" s="6" t="s">
        <v>163</v>
      </c>
      <c r="J4233" s="6" t="s">
        <v>194</v>
      </c>
      <c r="K4233" s="6">
        <v>1</v>
      </c>
      <c r="L4233" s="6">
        <v>12.45</v>
      </c>
      <c r="M4233" s="31" t="str">
        <f t="shared" si="66"/>
        <v>Small</v>
      </c>
    </row>
    <row r="4234" spans="8:13" ht="15.75" customHeight="1">
      <c r="H4234" s="37">
        <v>43166</v>
      </c>
      <c r="I4234" s="6" t="s">
        <v>190</v>
      </c>
      <c r="J4234" s="6" t="s">
        <v>202</v>
      </c>
      <c r="K4234" s="6">
        <v>2</v>
      </c>
      <c r="L4234" s="6">
        <v>36.18</v>
      </c>
      <c r="M4234" s="31" t="str">
        <f t="shared" si="66"/>
        <v>Small</v>
      </c>
    </row>
    <row r="4235" spans="8:13" ht="15.75" customHeight="1">
      <c r="H4235" s="37">
        <v>43117</v>
      </c>
      <c r="I4235" s="6" t="s">
        <v>135</v>
      </c>
      <c r="J4235" s="6" t="s">
        <v>215</v>
      </c>
      <c r="K4235" s="6">
        <v>48</v>
      </c>
      <c r="L4235" s="6">
        <v>485.65</v>
      </c>
      <c r="M4235" s="31" t="str">
        <f t="shared" si="66"/>
        <v>Large</v>
      </c>
    </row>
    <row r="4236" spans="8:13" ht="15.75" customHeight="1">
      <c r="H4236" s="37">
        <v>43440</v>
      </c>
      <c r="I4236" s="6" t="s">
        <v>190</v>
      </c>
      <c r="J4236" s="6" t="s">
        <v>241</v>
      </c>
      <c r="K4236" s="6">
        <v>2</v>
      </c>
      <c r="L4236" s="6">
        <v>28.46</v>
      </c>
      <c r="M4236" s="31" t="str">
        <f t="shared" si="66"/>
        <v>Small</v>
      </c>
    </row>
    <row r="4237" spans="8:13" ht="15.75" customHeight="1">
      <c r="H4237" s="37">
        <v>43428</v>
      </c>
      <c r="I4237" s="6" t="s">
        <v>158</v>
      </c>
      <c r="J4237" s="6" t="s">
        <v>192</v>
      </c>
      <c r="K4237" s="6">
        <v>2</v>
      </c>
      <c r="L4237" s="6">
        <v>22.46</v>
      </c>
      <c r="M4237" s="31" t="str">
        <f t="shared" si="66"/>
        <v>Small</v>
      </c>
    </row>
    <row r="4238" spans="8:13" ht="15.75" customHeight="1">
      <c r="H4238" s="37">
        <v>43372</v>
      </c>
      <c r="I4238" s="6" t="s">
        <v>163</v>
      </c>
      <c r="J4238" s="6" t="s">
        <v>172</v>
      </c>
      <c r="K4238" s="6">
        <v>2</v>
      </c>
      <c r="L4238" s="6">
        <v>22.78</v>
      </c>
      <c r="M4238" s="31" t="str">
        <f t="shared" si="66"/>
        <v>Small</v>
      </c>
    </row>
    <row r="4239" spans="8:13" ht="15.75" customHeight="1">
      <c r="H4239" s="37">
        <v>43414</v>
      </c>
      <c r="I4239" s="6" t="s">
        <v>175</v>
      </c>
      <c r="J4239" s="6" t="s">
        <v>210</v>
      </c>
      <c r="K4239" s="6">
        <v>1</v>
      </c>
      <c r="L4239" s="6">
        <v>12.34</v>
      </c>
      <c r="M4239" s="31" t="str">
        <f t="shared" si="66"/>
        <v>Small</v>
      </c>
    </row>
    <row r="4240" spans="8:13" ht="15.75" customHeight="1">
      <c r="H4240" s="37">
        <v>43344</v>
      </c>
      <c r="I4240" s="6" t="s">
        <v>158</v>
      </c>
      <c r="J4240" s="6" t="s">
        <v>156</v>
      </c>
      <c r="K4240" s="6">
        <v>1</v>
      </c>
      <c r="L4240" s="6">
        <v>11.62</v>
      </c>
      <c r="M4240" s="31" t="str">
        <f t="shared" si="66"/>
        <v>Small</v>
      </c>
    </row>
    <row r="4241" spans="8:13" ht="15.75" customHeight="1">
      <c r="H4241" s="37">
        <v>43136</v>
      </c>
      <c r="I4241" s="6" t="s">
        <v>160</v>
      </c>
      <c r="J4241" s="6" t="s">
        <v>169</v>
      </c>
      <c r="K4241" s="6">
        <v>4</v>
      </c>
      <c r="L4241" s="6">
        <v>59.48</v>
      </c>
      <c r="M4241" s="31" t="str">
        <f t="shared" si="66"/>
        <v>Small</v>
      </c>
    </row>
    <row r="4242" spans="8:13" ht="15.75" customHeight="1">
      <c r="H4242" s="37">
        <v>43220</v>
      </c>
      <c r="I4242" s="6" t="s">
        <v>163</v>
      </c>
      <c r="J4242" s="6" t="s">
        <v>156</v>
      </c>
      <c r="K4242" s="6">
        <v>1</v>
      </c>
      <c r="L4242" s="6">
        <v>15.99</v>
      </c>
      <c r="M4242" s="31" t="str">
        <f t="shared" si="66"/>
        <v>Small</v>
      </c>
    </row>
    <row r="4243" spans="8:13" ht="15.75" customHeight="1">
      <c r="H4243" s="37">
        <v>43266</v>
      </c>
      <c r="I4243" s="6" t="s">
        <v>135</v>
      </c>
      <c r="J4243" s="6" t="s">
        <v>156</v>
      </c>
      <c r="K4243" s="6">
        <v>1</v>
      </c>
      <c r="L4243" s="6">
        <v>16.22</v>
      </c>
      <c r="M4243" s="31" t="str">
        <f t="shared" si="66"/>
        <v>Small</v>
      </c>
    </row>
    <row r="4244" spans="8:13" ht="15.75" customHeight="1">
      <c r="H4244" s="37">
        <v>43308</v>
      </c>
      <c r="I4244" s="6" t="s">
        <v>216</v>
      </c>
      <c r="J4244" s="6" t="s">
        <v>156</v>
      </c>
      <c r="K4244" s="6">
        <v>1</v>
      </c>
      <c r="L4244" s="6">
        <v>17.940000000000001</v>
      </c>
      <c r="M4244" s="31" t="str">
        <f t="shared" si="66"/>
        <v>Small</v>
      </c>
    </row>
    <row r="4245" spans="8:13" ht="15.75" customHeight="1">
      <c r="H4245" s="37">
        <v>43451</v>
      </c>
      <c r="I4245" s="6" t="s">
        <v>160</v>
      </c>
      <c r="J4245" s="6" t="s">
        <v>176</v>
      </c>
      <c r="K4245" s="6">
        <v>4</v>
      </c>
      <c r="L4245" s="6">
        <v>72.8</v>
      </c>
      <c r="M4245" s="31" t="str">
        <f t="shared" si="66"/>
        <v>Small</v>
      </c>
    </row>
    <row r="4246" spans="8:13" ht="15.75" customHeight="1">
      <c r="H4246" s="37">
        <v>43318</v>
      </c>
      <c r="I4246" s="6" t="s">
        <v>135</v>
      </c>
      <c r="J4246" s="6" t="s">
        <v>156</v>
      </c>
      <c r="K4246" s="6">
        <v>2</v>
      </c>
      <c r="L4246" s="6">
        <v>36.340000000000003</v>
      </c>
      <c r="M4246" s="31" t="str">
        <f t="shared" si="66"/>
        <v>Small</v>
      </c>
    </row>
    <row r="4247" spans="8:13" ht="15.75" customHeight="1">
      <c r="H4247" s="37">
        <v>43338</v>
      </c>
      <c r="I4247" s="6" t="s">
        <v>163</v>
      </c>
      <c r="J4247" s="6" t="s">
        <v>156</v>
      </c>
      <c r="K4247" s="6">
        <v>60</v>
      </c>
      <c r="L4247" s="6">
        <v>550.46</v>
      </c>
      <c r="M4247" s="31" t="str">
        <f t="shared" si="66"/>
        <v>Large</v>
      </c>
    </row>
    <row r="4248" spans="8:13" ht="15.75" customHeight="1">
      <c r="H4248" s="37">
        <v>43141</v>
      </c>
      <c r="I4248" s="6" t="s">
        <v>168</v>
      </c>
      <c r="J4248" s="6" t="s">
        <v>191</v>
      </c>
      <c r="K4248" s="6">
        <v>2</v>
      </c>
      <c r="L4248" s="6">
        <v>35.26</v>
      </c>
      <c r="M4248" s="31" t="str">
        <f t="shared" si="66"/>
        <v>Small</v>
      </c>
    </row>
    <row r="4249" spans="8:13" ht="15.75" customHeight="1">
      <c r="H4249" s="37">
        <v>43120</v>
      </c>
      <c r="I4249" s="6" t="s">
        <v>135</v>
      </c>
      <c r="J4249" s="6" t="s">
        <v>169</v>
      </c>
      <c r="K4249" s="6">
        <v>2</v>
      </c>
      <c r="L4249" s="6">
        <v>20.22</v>
      </c>
      <c r="M4249" s="31" t="str">
        <f t="shared" si="66"/>
        <v>Small</v>
      </c>
    </row>
    <row r="4250" spans="8:13" ht="15.75" customHeight="1">
      <c r="H4250" s="37">
        <v>43414</v>
      </c>
      <c r="I4250" s="6" t="s">
        <v>158</v>
      </c>
      <c r="J4250" s="6" t="s">
        <v>156</v>
      </c>
      <c r="K4250" s="6">
        <v>1</v>
      </c>
      <c r="L4250" s="6">
        <v>12.31</v>
      </c>
      <c r="M4250" s="31" t="str">
        <f t="shared" si="66"/>
        <v>Small</v>
      </c>
    </row>
    <row r="4251" spans="8:13" ht="15.75" customHeight="1">
      <c r="H4251" s="37">
        <v>43171</v>
      </c>
      <c r="I4251" s="6" t="s">
        <v>163</v>
      </c>
      <c r="J4251" s="6" t="s">
        <v>162</v>
      </c>
      <c r="K4251" s="6">
        <v>2</v>
      </c>
      <c r="L4251" s="6">
        <v>28.52</v>
      </c>
      <c r="M4251" s="31" t="str">
        <f t="shared" si="66"/>
        <v>Small</v>
      </c>
    </row>
    <row r="4252" spans="8:13" ht="15.75" customHeight="1">
      <c r="H4252" s="37">
        <v>43205</v>
      </c>
      <c r="I4252" s="6" t="s">
        <v>160</v>
      </c>
      <c r="J4252" s="6" t="s">
        <v>241</v>
      </c>
      <c r="K4252" s="6">
        <v>2</v>
      </c>
      <c r="L4252" s="6">
        <v>26.52</v>
      </c>
      <c r="M4252" s="31" t="str">
        <f t="shared" si="66"/>
        <v>Small</v>
      </c>
    </row>
    <row r="4253" spans="8:13" ht="15.75" customHeight="1">
      <c r="H4253" s="37">
        <v>43252</v>
      </c>
      <c r="I4253" s="6" t="s">
        <v>158</v>
      </c>
      <c r="J4253" s="6" t="s">
        <v>170</v>
      </c>
      <c r="K4253" s="6">
        <v>1</v>
      </c>
      <c r="L4253" s="6">
        <v>18.190000000000001</v>
      </c>
      <c r="M4253" s="31" t="str">
        <f t="shared" si="66"/>
        <v>Small</v>
      </c>
    </row>
    <row r="4254" spans="8:13" ht="15.75" customHeight="1">
      <c r="H4254" s="37">
        <v>43292</v>
      </c>
      <c r="I4254" s="6" t="s">
        <v>135</v>
      </c>
      <c r="J4254" s="6" t="s">
        <v>185</v>
      </c>
      <c r="K4254" s="6">
        <v>1</v>
      </c>
      <c r="L4254" s="6">
        <v>18.8</v>
      </c>
      <c r="M4254" s="31" t="str">
        <f t="shared" si="66"/>
        <v>Small</v>
      </c>
    </row>
    <row r="4255" spans="8:13" ht="15.75" customHeight="1">
      <c r="H4255" s="37">
        <v>43314</v>
      </c>
      <c r="I4255" s="6" t="s">
        <v>141</v>
      </c>
      <c r="J4255" s="6" t="s">
        <v>183</v>
      </c>
      <c r="K4255" s="6">
        <v>1</v>
      </c>
      <c r="L4255" s="6">
        <v>12.1</v>
      </c>
      <c r="M4255" s="31" t="str">
        <f t="shared" si="66"/>
        <v>Small</v>
      </c>
    </row>
    <row r="4256" spans="8:13" ht="15.75" customHeight="1">
      <c r="H4256" s="37">
        <v>43355</v>
      </c>
      <c r="I4256" s="6" t="s">
        <v>141</v>
      </c>
      <c r="J4256" s="6" t="s">
        <v>156</v>
      </c>
      <c r="K4256" s="6">
        <v>1</v>
      </c>
      <c r="L4256" s="6">
        <v>10.42</v>
      </c>
      <c r="M4256" s="31" t="str">
        <f t="shared" si="66"/>
        <v>Small</v>
      </c>
    </row>
    <row r="4257" spans="8:13" ht="15.75" customHeight="1">
      <c r="H4257" s="37">
        <v>43320</v>
      </c>
      <c r="I4257" s="6" t="s">
        <v>168</v>
      </c>
      <c r="J4257" s="6" t="s">
        <v>178</v>
      </c>
      <c r="K4257" s="6">
        <v>1</v>
      </c>
      <c r="L4257" s="6">
        <v>19.63</v>
      </c>
      <c r="M4257" s="31" t="str">
        <f t="shared" si="66"/>
        <v>Small</v>
      </c>
    </row>
    <row r="4258" spans="8:13" ht="15.75" customHeight="1">
      <c r="H4258" s="37">
        <v>43297</v>
      </c>
      <c r="I4258" s="6" t="s">
        <v>135</v>
      </c>
      <c r="J4258" s="6" t="s">
        <v>185</v>
      </c>
      <c r="K4258" s="6">
        <v>2</v>
      </c>
      <c r="L4258" s="6">
        <v>36.74</v>
      </c>
      <c r="M4258" s="31" t="str">
        <f t="shared" si="66"/>
        <v>Small</v>
      </c>
    </row>
    <row r="4259" spans="8:13" ht="15.75" customHeight="1">
      <c r="H4259" s="37">
        <v>43302</v>
      </c>
      <c r="I4259" s="6" t="s">
        <v>135</v>
      </c>
      <c r="J4259" s="6" t="s">
        <v>235</v>
      </c>
      <c r="K4259" s="6">
        <v>1</v>
      </c>
      <c r="L4259" s="6">
        <v>11.9</v>
      </c>
      <c r="M4259" s="31" t="str">
        <f t="shared" si="66"/>
        <v>Small</v>
      </c>
    </row>
    <row r="4260" spans="8:13" ht="15.75" customHeight="1">
      <c r="H4260" s="37">
        <v>43255</v>
      </c>
      <c r="I4260" s="6" t="s">
        <v>158</v>
      </c>
      <c r="J4260" s="6" t="s">
        <v>214</v>
      </c>
      <c r="K4260" s="6">
        <v>12</v>
      </c>
      <c r="L4260" s="6">
        <v>154.03</v>
      </c>
      <c r="M4260" s="31" t="str">
        <f t="shared" si="66"/>
        <v>Small</v>
      </c>
    </row>
    <row r="4261" spans="8:13" ht="15.75" customHeight="1">
      <c r="H4261" s="37">
        <v>43276</v>
      </c>
      <c r="I4261" s="6" t="s">
        <v>175</v>
      </c>
      <c r="J4261" s="6" t="s">
        <v>185</v>
      </c>
      <c r="K4261" s="6">
        <v>1</v>
      </c>
      <c r="L4261" s="6">
        <v>12.5</v>
      </c>
      <c r="M4261" s="31" t="str">
        <f t="shared" si="66"/>
        <v>Small</v>
      </c>
    </row>
    <row r="4262" spans="8:13" ht="15.75" customHeight="1">
      <c r="H4262" s="37">
        <v>43366</v>
      </c>
      <c r="I4262" s="6" t="s">
        <v>177</v>
      </c>
      <c r="J4262" s="6" t="s">
        <v>187</v>
      </c>
      <c r="K4262" s="6">
        <v>2</v>
      </c>
      <c r="L4262" s="6">
        <v>20.14</v>
      </c>
      <c r="M4262" s="31" t="str">
        <f t="shared" si="66"/>
        <v>Small</v>
      </c>
    </row>
    <row r="4263" spans="8:13" ht="15.75" customHeight="1">
      <c r="H4263" s="37">
        <v>43451</v>
      </c>
      <c r="I4263" s="6" t="s">
        <v>165</v>
      </c>
      <c r="J4263" s="6" t="s">
        <v>174</v>
      </c>
      <c r="K4263" s="6">
        <v>2</v>
      </c>
      <c r="L4263" s="6">
        <v>22.16</v>
      </c>
      <c r="M4263" s="31" t="str">
        <f t="shared" si="66"/>
        <v>Small</v>
      </c>
    </row>
    <row r="4264" spans="8:13" ht="15.75" customHeight="1">
      <c r="H4264" s="37">
        <v>43146</v>
      </c>
      <c r="I4264" s="6" t="s">
        <v>158</v>
      </c>
      <c r="J4264" s="6" t="s">
        <v>209</v>
      </c>
      <c r="K4264" s="6">
        <v>2</v>
      </c>
      <c r="L4264" s="6">
        <v>30</v>
      </c>
      <c r="M4264" s="31" t="str">
        <f t="shared" si="66"/>
        <v>Small</v>
      </c>
    </row>
    <row r="4265" spans="8:13" ht="15.75" customHeight="1">
      <c r="H4265" s="37">
        <v>43194</v>
      </c>
      <c r="I4265" s="6" t="s">
        <v>168</v>
      </c>
      <c r="J4265" s="6" t="s">
        <v>185</v>
      </c>
      <c r="K4265" s="6">
        <v>3</v>
      </c>
      <c r="L4265" s="6">
        <v>58.05</v>
      </c>
      <c r="M4265" s="31" t="str">
        <f t="shared" si="66"/>
        <v>Small</v>
      </c>
    </row>
    <row r="4266" spans="8:13" ht="15.75" customHeight="1">
      <c r="H4266" s="37">
        <v>43211</v>
      </c>
      <c r="I4266" s="6" t="s">
        <v>135</v>
      </c>
      <c r="J4266" s="6" t="s">
        <v>188</v>
      </c>
      <c r="K4266" s="6">
        <v>4</v>
      </c>
      <c r="L4266" s="6">
        <v>58.6</v>
      </c>
      <c r="M4266" s="31" t="str">
        <f t="shared" si="66"/>
        <v>Small</v>
      </c>
    </row>
    <row r="4267" spans="8:13" ht="15.75" customHeight="1">
      <c r="H4267" s="37">
        <v>43435</v>
      </c>
      <c r="I4267" s="6" t="s">
        <v>171</v>
      </c>
      <c r="J4267" s="6" t="s">
        <v>185</v>
      </c>
      <c r="K4267" s="6">
        <v>2</v>
      </c>
      <c r="L4267" s="6">
        <v>27.78</v>
      </c>
      <c r="M4267" s="31" t="str">
        <f t="shared" si="66"/>
        <v>Small</v>
      </c>
    </row>
    <row r="4268" spans="8:13" ht="15.75" customHeight="1">
      <c r="H4268" s="37">
        <v>43422</v>
      </c>
      <c r="I4268" s="6" t="s">
        <v>218</v>
      </c>
      <c r="J4268" s="6" t="s">
        <v>161</v>
      </c>
      <c r="K4268" s="6">
        <v>48</v>
      </c>
      <c r="L4268" s="6">
        <v>456.72</v>
      </c>
      <c r="M4268" s="31" t="str">
        <f t="shared" si="66"/>
        <v>Large</v>
      </c>
    </row>
    <row r="4269" spans="8:13" ht="15.75" customHeight="1">
      <c r="H4269" s="37">
        <v>43438</v>
      </c>
      <c r="I4269" s="6" t="s">
        <v>168</v>
      </c>
      <c r="J4269" s="6" t="s">
        <v>182</v>
      </c>
      <c r="K4269" s="6">
        <v>2</v>
      </c>
      <c r="L4269" s="6">
        <v>25.26</v>
      </c>
      <c r="M4269" s="31" t="str">
        <f t="shared" si="66"/>
        <v>Small</v>
      </c>
    </row>
    <row r="4270" spans="8:13" ht="15.75" customHeight="1">
      <c r="H4270" s="37">
        <v>43368</v>
      </c>
      <c r="I4270" s="6" t="s">
        <v>135</v>
      </c>
      <c r="J4270" s="6" t="s">
        <v>232</v>
      </c>
      <c r="K4270" s="6">
        <v>4</v>
      </c>
      <c r="L4270" s="6">
        <v>72.400000000000006</v>
      </c>
      <c r="M4270" s="31" t="str">
        <f t="shared" si="66"/>
        <v>Small</v>
      </c>
    </row>
    <row r="4271" spans="8:13" ht="15.75" customHeight="1">
      <c r="H4271" s="37">
        <v>43326</v>
      </c>
      <c r="I4271" s="6" t="s">
        <v>127</v>
      </c>
      <c r="J4271" s="6" t="s">
        <v>184</v>
      </c>
      <c r="K4271" s="6">
        <v>3</v>
      </c>
      <c r="L4271" s="6">
        <v>54.48</v>
      </c>
      <c r="M4271" s="31" t="str">
        <f t="shared" si="66"/>
        <v>Small</v>
      </c>
    </row>
    <row r="4272" spans="8:13" ht="15.75" customHeight="1">
      <c r="H4272" s="37">
        <v>43438</v>
      </c>
      <c r="I4272" s="6" t="s">
        <v>158</v>
      </c>
      <c r="J4272" s="6" t="s">
        <v>202</v>
      </c>
      <c r="K4272" s="6">
        <v>2</v>
      </c>
      <c r="L4272" s="6">
        <v>32.14</v>
      </c>
      <c r="M4272" s="31" t="str">
        <f t="shared" si="66"/>
        <v>Small</v>
      </c>
    </row>
    <row r="4273" spans="8:13" ht="15.75" customHeight="1">
      <c r="H4273" s="37">
        <v>43118</v>
      </c>
      <c r="I4273" s="6" t="s">
        <v>158</v>
      </c>
      <c r="J4273" s="6" t="s">
        <v>228</v>
      </c>
      <c r="K4273" s="6">
        <v>2</v>
      </c>
      <c r="L4273" s="6">
        <v>38.119999999999997</v>
      </c>
      <c r="M4273" s="31" t="str">
        <f t="shared" si="66"/>
        <v>Small</v>
      </c>
    </row>
    <row r="4274" spans="8:13" ht="15.75" customHeight="1">
      <c r="H4274" s="37">
        <v>43411</v>
      </c>
      <c r="I4274" s="6" t="s">
        <v>175</v>
      </c>
      <c r="J4274" s="6" t="s">
        <v>215</v>
      </c>
      <c r="K4274" s="6">
        <v>2</v>
      </c>
      <c r="L4274" s="6">
        <v>27.56</v>
      </c>
      <c r="M4274" s="31" t="str">
        <f t="shared" si="66"/>
        <v>Small</v>
      </c>
    </row>
    <row r="4275" spans="8:13" ht="15.75" customHeight="1">
      <c r="H4275" s="37">
        <v>43310</v>
      </c>
      <c r="I4275" s="6" t="s">
        <v>141</v>
      </c>
      <c r="J4275" s="6" t="s">
        <v>157</v>
      </c>
      <c r="K4275" s="6">
        <v>1</v>
      </c>
      <c r="L4275" s="6">
        <v>12.36</v>
      </c>
      <c r="M4275" s="31" t="str">
        <f t="shared" si="66"/>
        <v>Small</v>
      </c>
    </row>
    <row r="4276" spans="8:13" ht="15.75" customHeight="1">
      <c r="H4276" s="37">
        <v>43346</v>
      </c>
      <c r="I4276" s="6" t="s">
        <v>175</v>
      </c>
      <c r="J4276" s="6" t="s">
        <v>209</v>
      </c>
      <c r="K4276" s="6">
        <v>1</v>
      </c>
      <c r="L4276" s="6">
        <v>15.91</v>
      </c>
      <c r="M4276" s="31" t="str">
        <f t="shared" si="66"/>
        <v>Small</v>
      </c>
    </row>
    <row r="4277" spans="8:13" ht="15.75" customHeight="1">
      <c r="H4277" s="37">
        <v>43428</v>
      </c>
      <c r="I4277" s="6" t="s">
        <v>160</v>
      </c>
      <c r="J4277" s="6" t="s">
        <v>187</v>
      </c>
      <c r="K4277" s="6">
        <v>1</v>
      </c>
      <c r="L4277" s="6">
        <v>13.48</v>
      </c>
      <c r="M4277" s="31" t="str">
        <f t="shared" si="66"/>
        <v>Small</v>
      </c>
    </row>
    <row r="4278" spans="8:13" ht="15.75" customHeight="1">
      <c r="H4278" s="37">
        <v>43458</v>
      </c>
      <c r="I4278" s="6" t="s">
        <v>190</v>
      </c>
      <c r="J4278" s="6" t="s">
        <v>217</v>
      </c>
      <c r="K4278" s="6">
        <v>48</v>
      </c>
      <c r="L4278" s="6">
        <v>310.11</v>
      </c>
      <c r="M4278" s="31" t="str">
        <f t="shared" si="66"/>
        <v>Large</v>
      </c>
    </row>
    <row r="4279" spans="8:13" ht="15.75" customHeight="1">
      <c r="H4279" s="37">
        <v>43215</v>
      </c>
      <c r="I4279" s="6" t="s">
        <v>158</v>
      </c>
      <c r="J4279" s="6" t="s">
        <v>185</v>
      </c>
      <c r="K4279" s="6">
        <v>1</v>
      </c>
      <c r="L4279" s="6">
        <v>17.93</v>
      </c>
      <c r="M4279" s="31" t="str">
        <f t="shared" si="66"/>
        <v>Small</v>
      </c>
    </row>
    <row r="4280" spans="8:13" ht="15.75" customHeight="1">
      <c r="H4280" s="37">
        <v>43146</v>
      </c>
      <c r="I4280" s="6" t="s">
        <v>155</v>
      </c>
      <c r="J4280" s="6" t="s">
        <v>157</v>
      </c>
      <c r="K4280" s="6">
        <v>1</v>
      </c>
      <c r="L4280" s="6">
        <v>15.76</v>
      </c>
      <c r="M4280" s="31" t="str">
        <f t="shared" si="66"/>
        <v>Small</v>
      </c>
    </row>
    <row r="4281" spans="8:13" ht="15.75" customHeight="1">
      <c r="H4281" s="37">
        <v>43436</v>
      </c>
      <c r="I4281" s="6" t="s">
        <v>158</v>
      </c>
      <c r="J4281" s="6" t="s">
        <v>189</v>
      </c>
      <c r="K4281" s="6">
        <v>2</v>
      </c>
      <c r="L4281" s="6">
        <v>21.36</v>
      </c>
      <c r="M4281" s="31" t="str">
        <f t="shared" si="66"/>
        <v>Small</v>
      </c>
    </row>
    <row r="4282" spans="8:13" ht="15.75" customHeight="1">
      <c r="H4282" s="37">
        <v>43160</v>
      </c>
      <c r="I4282" s="6" t="s">
        <v>158</v>
      </c>
      <c r="J4282" s="6" t="s">
        <v>170</v>
      </c>
      <c r="K4282" s="6">
        <v>1</v>
      </c>
      <c r="L4282" s="6">
        <v>15.06</v>
      </c>
      <c r="M4282" s="31" t="str">
        <f t="shared" si="66"/>
        <v>Small</v>
      </c>
    </row>
    <row r="4283" spans="8:13" ht="15.75" customHeight="1">
      <c r="H4283" s="37">
        <v>43115</v>
      </c>
      <c r="I4283" s="6" t="s">
        <v>175</v>
      </c>
      <c r="J4283" s="6" t="s">
        <v>231</v>
      </c>
      <c r="K4283" s="6">
        <v>1</v>
      </c>
      <c r="L4283" s="6">
        <v>13.72</v>
      </c>
      <c r="M4283" s="31" t="str">
        <f t="shared" si="66"/>
        <v>Small</v>
      </c>
    </row>
    <row r="4284" spans="8:13" ht="15.75" customHeight="1">
      <c r="H4284" s="37">
        <v>43186</v>
      </c>
      <c r="I4284" s="6" t="s">
        <v>135</v>
      </c>
      <c r="J4284" s="6" t="s">
        <v>157</v>
      </c>
      <c r="K4284" s="6">
        <v>5</v>
      </c>
      <c r="L4284" s="6">
        <v>55.8</v>
      </c>
      <c r="M4284" s="31" t="str">
        <f t="shared" si="66"/>
        <v>Small</v>
      </c>
    </row>
    <row r="4285" spans="8:13" ht="15.75" customHeight="1">
      <c r="H4285" s="37">
        <v>43417</v>
      </c>
      <c r="I4285" s="6" t="s">
        <v>168</v>
      </c>
      <c r="J4285" s="6" t="s">
        <v>227</v>
      </c>
      <c r="K4285" s="6">
        <v>3</v>
      </c>
      <c r="L4285" s="6">
        <v>38.85</v>
      </c>
      <c r="M4285" s="31" t="str">
        <f t="shared" si="66"/>
        <v>Small</v>
      </c>
    </row>
    <row r="4286" spans="8:13" ht="15.75" customHeight="1">
      <c r="H4286" s="37">
        <v>43313</v>
      </c>
      <c r="I4286" s="6" t="s">
        <v>158</v>
      </c>
      <c r="J4286" s="6" t="s">
        <v>194</v>
      </c>
      <c r="K4286" s="6">
        <v>5</v>
      </c>
      <c r="L4286" s="6">
        <v>63.81</v>
      </c>
      <c r="M4286" s="31" t="str">
        <f t="shared" si="66"/>
        <v>Small</v>
      </c>
    </row>
    <row r="4287" spans="8:13" ht="15.75" customHeight="1">
      <c r="H4287" s="37">
        <v>43148</v>
      </c>
      <c r="I4287" s="6" t="s">
        <v>175</v>
      </c>
      <c r="J4287" s="6" t="s">
        <v>202</v>
      </c>
      <c r="K4287" s="6">
        <v>1</v>
      </c>
      <c r="L4287" s="6">
        <v>18.149999999999999</v>
      </c>
      <c r="M4287" s="31" t="str">
        <f t="shared" si="66"/>
        <v>Small</v>
      </c>
    </row>
    <row r="4288" spans="8:13" ht="15.75" customHeight="1">
      <c r="H4288" s="37">
        <v>43389</v>
      </c>
      <c r="I4288" s="6" t="s">
        <v>135</v>
      </c>
      <c r="J4288" s="6" t="s">
        <v>227</v>
      </c>
      <c r="K4288" s="6">
        <v>46</v>
      </c>
      <c r="L4288" s="6">
        <v>540.74</v>
      </c>
      <c r="M4288" s="31" t="str">
        <f t="shared" si="66"/>
        <v>Large</v>
      </c>
    </row>
    <row r="4289" spans="8:13" ht="15.75" customHeight="1">
      <c r="H4289" s="37">
        <v>43243</v>
      </c>
      <c r="I4289" s="6" t="s">
        <v>158</v>
      </c>
      <c r="J4289" s="6" t="s">
        <v>172</v>
      </c>
      <c r="K4289" s="6">
        <v>3</v>
      </c>
      <c r="L4289" s="6">
        <v>45.12</v>
      </c>
      <c r="M4289" s="31" t="str">
        <f t="shared" si="66"/>
        <v>Small</v>
      </c>
    </row>
    <row r="4290" spans="8:13" ht="15.75" customHeight="1">
      <c r="H4290" s="37">
        <v>43373</v>
      </c>
      <c r="I4290" s="6" t="s">
        <v>175</v>
      </c>
      <c r="J4290" s="6" t="s">
        <v>162</v>
      </c>
      <c r="K4290" s="6">
        <v>2</v>
      </c>
      <c r="L4290" s="6">
        <v>32.54</v>
      </c>
      <c r="M4290" s="31" t="str">
        <f t="shared" si="66"/>
        <v>Small</v>
      </c>
    </row>
    <row r="4291" spans="8:13" ht="15.75" customHeight="1">
      <c r="H4291" s="37">
        <v>43427</v>
      </c>
      <c r="I4291" s="6" t="s">
        <v>168</v>
      </c>
      <c r="J4291" s="6" t="s">
        <v>167</v>
      </c>
      <c r="K4291" s="6">
        <v>1</v>
      </c>
      <c r="L4291" s="6">
        <v>16.62</v>
      </c>
      <c r="M4291" s="31" t="str">
        <f t="shared" si="66"/>
        <v>Small</v>
      </c>
    </row>
    <row r="4292" spans="8:13" ht="15.75" customHeight="1">
      <c r="H4292" s="37">
        <v>43454</v>
      </c>
      <c r="I4292" s="6" t="s">
        <v>135</v>
      </c>
      <c r="J4292" s="6" t="s">
        <v>212</v>
      </c>
      <c r="K4292" s="6">
        <v>37</v>
      </c>
      <c r="L4292" s="6">
        <v>297.7</v>
      </c>
      <c r="M4292" s="31" t="str">
        <f t="shared" si="66"/>
        <v>Large</v>
      </c>
    </row>
    <row r="4293" spans="8:13" ht="15.75" customHeight="1">
      <c r="H4293" s="37">
        <v>43403</v>
      </c>
      <c r="I4293" s="6" t="s">
        <v>160</v>
      </c>
      <c r="J4293" s="6" t="s">
        <v>174</v>
      </c>
      <c r="K4293" s="6">
        <v>2</v>
      </c>
      <c r="L4293" s="6">
        <v>39.840000000000003</v>
      </c>
      <c r="M4293" s="31" t="str">
        <f t="shared" si="66"/>
        <v>Small</v>
      </c>
    </row>
    <row r="4294" spans="8:13" ht="15.75" customHeight="1">
      <c r="H4294" s="37">
        <v>43209</v>
      </c>
      <c r="I4294" s="6" t="s">
        <v>175</v>
      </c>
      <c r="J4294" s="6" t="s">
        <v>185</v>
      </c>
      <c r="K4294" s="6">
        <v>1</v>
      </c>
      <c r="L4294" s="6">
        <v>16.2</v>
      </c>
      <c r="M4294" s="31" t="str">
        <f t="shared" si="66"/>
        <v>Small</v>
      </c>
    </row>
    <row r="4295" spans="8:13" ht="15.75" customHeight="1">
      <c r="H4295" s="37">
        <v>43460</v>
      </c>
      <c r="I4295" s="6" t="s">
        <v>141</v>
      </c>
      <c r="J4295" s="6" t="s">
        <v>167</v>
      </c>
      <c r="K4295" s="6">
        <v>1</v>
      </c>
      <c r="L4295" s="6">
        <v>17.32</v>
      </c>
      <c r="M4295" s="31" t="str">
        <f t="shared" si="66"/>
        <v>Small</v>
      </c>
    </row>
    <row r="4296" spans="8:13" ht="15.75" customHeight="1">
      <c r="H4296" s="37">
        <v>43267</v>
      </c>
      <c r="I4296" s="6" t="s">
        <v>175</v>
      </c>
      <c r="J4296" s="6" t="s">
        <v>156</v>
      </c>
      <c r="K4296" s="6">
        <v>1</v>
      </c>
      <c r="L4296" s="6">
        <v>19.100000000000001</v>
      </c>
      <c r="M4296" s="31" t="str">
        <f t="shared" ref="M4296:M4359" si="67">IF(L4296&gt;250,"Large","Small")</f>
        <v>Small</v>
      </c>
    </row>
    <row r="4297" spans="8:13" ht="15.75" customHeight="1">
      <c r="H4297" s="37">
        <v>43410</v>
      </c>
      <c r="I4297" s="6" t="s">
        <v>135</v>
      </c>
      <c r="J4297" s="6" t="s">
        <v>187</v>
      </c>
      <c r="K4297" s="6">
        <v>59</v>
      </c>
      <c r="L4297" s="6">
        <v>541.94000000000005</v>
      </c>
      <c r="M4297" s="31" t="str">
        <f t="shared" si="67"/>
        <v>Large</v>
      </c>
    </row>
    <row r="4298" spans="8:13" ht="15.75" customHeight="1">
      <c r="H4298" s="37">
        <v>43404</v>
      </c>
      <c r="I4298" s="6" t="s">
        <v>175</v>
      </c>
      <c r="J4298" s="6" t="s">
        <v>156</v>
      </c>
      <c r="K4298" s="6">
        <v>1</v>
      </c>
      <c r="L4298" s="6">
        <v>19.23</v>
      </c>
      <c r="M4298" s="31" t="str">
        <f t="shared" si="67"/>
        <v>Small</v>
      </c>
    </row>
    <row r="4299" spans="8:13" ht="15.75" customHeight="1">
      <c r="H4299" s="37">
        <v>43325</v>
      </c>
      <c r="I4299" s="6" t="s">
        <v>158</v>
      </c>
      <c r="J4299" s="6" t="s">
        <v>238</v>
      </c>
      <c r="K4299" s="6">
        <v>1</v>
      </c>
      <c r="L4299" s="6">
        <v>16.91</v>
      </c>
      <c r="M4299" s="31" t="str">
        <f t="shared" si="67"/>
        <v>Small</v>
      </c>
    </row>
    <row r="4300" spans="8:13" ht="15.75" customHeight="1">
      <c r="H4300" s="37">
        <v>43280</v>
      </c>
      <c r="I4300" s="6" t="s">
        <v>223</v>
      </c>
      <c r="J4300" s="6" t="s">
        <v>219</v>
      </c>
      <c r="K4300" s="6">
        <v>2</v>
      </c>
      <c r="L4300" s="6">
        <v>29.52</v>
      </c>
      <c r="M4300" s="31" t="str">
        <f t="shared" si="67"/>
        <v>Small</v>
      </c>
    </row>
    <row r="4301" spans="8:13" ht="15.75" customHeight="1">
      <c r="H4301" s="37">
        <v>43409</v>
      </c>
      <c r="I4301" s="6" t="s">
        <v>141</v>
      </c>
      <c r="J4301" s="6" t="s">
        <v>186</v>
      </c>
      <c r="K4301" s="6">
        <v>1</v>
      </c>
      <c r="L4301" s="6">
        <v>15.3</v>
      </c>
      <c r="M4301" s="31" t="str">
        <f t="shared" si="67"/>
        <v>Small</v>
      </c>
    </row>
    <row r="4302" spans="8:13" ht="15.75" customHeight="1">
      <c r="H4302" s="37">
        <v>43460</v>
      </c>
      <c r="I4302" s="6" t="s">
        <v>160</v>
      </c>
      <c r="J4302" s="6" t="s">
        <v>208</v>
      </c>
      <c r="K4302" s="6">
        <v>60</v>
      </c>
      <c r="L4302" s="6">
        <v>562.79</v>
      </c>
      <c r="M4302" s="31" t="str">
        <f t="shared" si="67"/>
        <v>Large</v>
      </c>
    </row>
    <row r="4303" spans="8:13" ht="15.75" customHeight="1">
      <c r="H4303" s="37">
        <v>43260</v>
      </c>
      <c r="I4303" s="6" t="s">
        <v>177</v>
      </c>
      <c r="J4303" s="6" t="s">
        <v>156</v>
      </c>
      <c r="K4303" s="6">
        <v>1</v>
      </c>
      <c r="L4303" s="6">
        <v>10.97</v>
      </c>
      <c r="M4303" s="31" t="str">
        <f t="shared" si="67"/>
        <v>Small</v>
      </c>
    </row>
    <row r="4304" spans="8:13" ht="15.75" customHeight="1">
      <c r="H4304" s="37">
        <v>43239</v>
      </c>
      <c r="I4304" s="6" t="s">
        <v>160</v>
      </c>
      <c r="J4304" s="6" t="s">
        <v>221</v>
      </c>
      <c r="K4304" s="6">
        <v>4</v>
      </c>
      <c r="L4304" s="6">
        <v>46.24</v>
      </c>
      <c r="M4304" s="31" t="str">
        <f t="shared" si="67"/>
        <v>Small</v>
      </c>
    </row>
    <row r="4305" spans="8:13" ht="15.75" customHeight="1">
      <c r="H4305" s="37">
        <v>43449</v>
      </c>
      <c r="I4305" s="6" t="s">
        <v>168</v>
      </c>
      <c r="J4305" s="6" t="s">
        <v>185</v>
      </c>
      <c r="K4305" s="6">
        <v>1</v>
      </c>
      <c r="L4305" s="6">
        <v>10.74</v>
      </c>
      <c r="M4305" s="31" t="str">
        <f t="shared" si="67"/>
        <v>Small</v>
      </c>
    </row>
    <row r="4306" spans="8:13" ht="15.75" customHeight="1">
      <c r="H4306" s="37">
        <v>43436</v>
      </c>
      <c r="I4306" s="6" t="s">
        <v>135</v>
      </c>
      <c r="J4306" s="6" t="s">
        <v>156</v>
      </c>
      <c r="K4306" s="6">
        <v>1</v>
      </c>
      <c r="L4306" s="6">
        <v>10.130000000000001</v>
      </c>
      <c r="M4306" s="31" t="str">
        <f t="shared" si="67"/>
        <v>Small</v>
      </c>
    </row>
    <row r="4307" spans="8:13" ht="15.75" customHeight="1">
      <c r="H4307" s="37">
        <v>43433</v>
      </c>
      <c r="I4307" s="6" t="s">
        <v>168</v>
      </c>
      <c r="J4307" s="6" t="s">
        <v>241</v>
      </c>
      <c r="K4307" s="6">
        <v>4</v>
      </c>
      <c r="L4307" s="6">
        <v>47.36</v>
      </c>
      <c r="M4307" s="31" t="str">
        <f t="shared" si="67"/>
        <v>Small</v>
      </c>
    </row>
    <row r="4308" spans="8:13" ht="15.75" customHeight="1">
      <c r="H4308" s="37">
        <v>43351</v>
      </c>
      <c r="I4308" s="6" t="s">
        <v>175</v>
      </c>
      <c r="J4308" s="6" t="s">
        <v>233</v>
      </c>
      <c r="K4308" s="6">
        <v>3</v>
      </c>
      <c r="L4308" s="6">
        <v>49.86</v>
      </c>
      <c r="M4308" s="31" t="str">
        <f t="shared" si="67"/>
        <v>Small</v>
      </c>
    </row>
    <row r="4309" spans="8:13" ht="15.75" customHeight="1">
      <c r="H4309" s="37">
        <v>43189</v>
      </c>
      <c r="I4309" s="6" t="s">
        <v>175</v>
      </c>
      <c r="J4309" s="6" t="s">
        <v>231</v>
      </c>
      <c r="K4309" s="6">
        <v>1</v>
      </c>
      <c r="L4309" s="6">
        <v>17.37</v>
      </c>
      <c r="M4309" s="31" t="str">
        <f t="shared" si="67"/>
        <v>Small</v>
      </c>
    </row>
    <row r="4310" spans="8:13" ht="15.75" customHeight="1">
      <c r="H4310" s="37">
        <v>43292</v>
      </c>
      <c r="I4310" s="6" t="s">
        <v>190</v>
      </c>
      <c r="J4310" s="6" t="s">
        <v>164</v>
      </c>
      <c r="K4310" s="6">
        <v>4</v>
      </c>
      <c r="L4310" s="6">
        <v>62</v>
      </c>
      <c r="M4310" s="31" t="str">
        <f t="shared" si="67"/>
        <v>Small</v>
      </c>
    </row>
    <row r="4311" spans="8:13" ht="15.75" customHeight="1">
      <c r="H4311" s="37">
        <v>43391</v>
      </c>
      <c r="I4311" s="6" t="s">
        <v>175</v>
      </c>
      <c r="J4311" s="6" t="s">
        <v>213</v>
      </c>
      <c r="K4311" s="6">
        <v>1</v>
      </c>
      <c r="L4311" s="6">
        <v>13.52</v>
      </c>
      <c r="M4311" s="31" t="str">
        <f t="shared" si="67"/>
        <v>Small</v>
      </c>
    </row>
    <row r="4312" spans="8:13" ht="15.75" customHeight="1">
      <c r="H4312" s="37">
        <v>43211</v>
      </c>
      <c r="I4312" s="6" t="s">
        <v>158</v>
      </c>
      <c r="J4312" s="6" t="s">
        <v>236</v>
      </c>
      <c r="K4312" s="6">
        <v>2</v>
      </c>
      <c r="L4312" s="6">
        <v>22.42</v>
      </c>
      <c r="M4312" s="31" t="str">
        <f t="shared" si="67"/>
        <v>Small</v>
      </c>
    </row>
    <row r="4313" spans="8:13" ht="15.75" customHeight="1">
      <c r="H4313" s="37">
        <v>43355</v>
      </c>
      <c r="I4313" s="6" t="s">
        <v>163</v>
      </c>
      <c r="J4313" s="6" t="s">
        <v>215</v>
      </c>
      <c r="K4313" s="6">
        <v>3</v>
      </c>
      <c r="L4313" s="6">
        <v>31.32</v>
      </c>
      <c r="M4313" s="31" t="str">
        <f t="shared" si="67"/>
        <v>Small</v>
      </c>
    </row>
    <row r="4314" spans="8:13" ht="15.75" customHeight="1">
      <c r="H4314" s="37">
        <v>43334</v>
      </c>
      <c r="I4314" s="6" t="s">
        <v>141</v>
      </c>
      <c r="J4314" s="6" t="s">
        <v>186</v>
      </c>
      <c r="K4314" s="6">
        <v>3</v>
      </c>
      <c r="L4314" s="6">
        <v>45</v>
      </c>
      <c r="M4314" s="31" t="str">
        <f t="shared" si="67"/>
        <v>Small</v>
      </c>
    </row>
    <row r="4315" spans="8:13" ht="15.75" customHeight="1">
      <c r="H4315" s="37">
        <v>43270</v>
      </c>
      <c r="I4315" s="6" t="s">
        <v>158</v>
      </c>
      <c r="J4315" s="6" t="s">
        <v>214</v>
      </c>
      <c r="K4315" s="6">
        <v>1</v>
      </c>
      <c r="L4315" s="6">
        <v>15.52</v>
      </c>
      <c r="M4315" s="31" t="str">
        <f t="shared" si="67"/>
        <v>Small</v>
      </c>
    </row>
    <row r="4316" spans="8:13" ht="15.75" customHeight="1">
      <c r="H4316" s="37">
        <v>43205</v>
      </c>
      <c r="I4316" s="6" t="s">
        <v>171</v>
      </c>
      <c r="J4316" s="6" t="s">
        <v>181</v>
      </c>
      <c r="K4316" s="6">
        <v>2</v>
      </c>
      <c r="L4316" s="6">
        <v>31.56</v>
      </c>
      <c r="M4316" s="31" t="str">
        <f t="shared" si="67"/>
        <v>Small</v>
      </c>
    </row>
    <row r="4317" spans="8:13" ht="15.75" customHeight="1">
      <c r="H4317" s="37">
        <v>43192</v>
      </c>
      <c r="I4317" s="6" t="s">
        <v>163</v>
      </c>
      <c r="J4317" s="6" t="s">
        <v>240</v>
      </c>
      <c r="K4317" s="6">
        <v>2</v>
      </c>
      <c r="L4317" s="6">
        <v>33.4</v>
      </c>
      <c r="M4317" s="31" t="str">
        <f t="shared" si="67"/>
        <v>Small</v>
      </c>
    </row>
    <row r="4318" spans="8:13" ht="15.75" customHeight="1">
      <c r="H4318" s="37">
        <v>43124</v>
      </c>
      <c r="I4318" s="6" t="s">
        <v>158</v>
      </c>
      <c r="J4318" s="6" t="s">
        <v>176</v>
      </c>
      <c r="K4318" s="6">
        <v>1</v>
      </c>
      <c r="L4318" s="6">
        <v>12.97</v>
      </c>
      <c r="M4318" s="31" t="str">
        <f t="shared" si="67"/>
        <v>Small</v>
      </c>
    </row>
    <row r="4319" spans="8:13" ht="15.75" customHeight="1">
      <c r="H4319" s="37">
        <v>43456</v>
      </c>
      <c r="I4319" s="6" t="s">
        <v>158</v>
      </c>
      <c r="J4319" s="6" t="s">
        <v>197</v>
      </c>
      <c r="K4319" s="6">
        <v>2</v>
      </c>
      <c r="L4319" s="6">
        <v>22.62</v>
      </c>
      <c r="M4319" s="31" t="str">
        <f t="shared" si="67"/>
        <v>Small</v>
      </c>
    </row>
    <row r="4320" spans="8:13" ht="15.75" customHeight="1">
      <c r="H4320" s="37">
        <v>43257</v>
      </c>
      <c r="I4320" s="6" t="s">
        <v>168</v>
      </c>
      <c r="J4320" s="6" t="s">
        <v>194</v>
      </c>
      <c r="K4320" s="6">
        <v>3</v>
      </c>
      <c r="L4320" s="6">
        <v>50.25</v>
      </c>
      <c r="M4320" s="31" t="str">
        <f t="shared" si="67"/>
        <v>Small</v>
      </c>
    </row>
    <row r="4321" spans="8:13" ht="15.75" customHeight="1">
      <c r="H4321" s="37">
        <v>43309</v>
      </c>
      <c r="I4321" s="6" t="s">
        <v>193</v>
      </c>
      <c r="J4321" s="6" t="s">
        <v>164</v>
      </c>
      <c r="K4321" s="6">
        <v>2</v>
      </c>
      <c r="L4321" s="6">
        <v>25.3</v>
      </c>
      <c r="M4321" s="31" t="str">
        <f t="shared" si="67"/>
        <v>Small</v>
      </c>
    </row>
    <row r="4322" spans="8:13" ht="15.75" customHeight="1">
      <c r="H4322" s="37">
        <v>43368</v>
      </c>
      <c r="I4322" s="6" t="s">
        <v>158</v>
      </c>
      <c r="J4322" s="6" t="s">
        <v>217</v>
      </c>
      <c r="K4322" s="6">
        <v>3</v>
      </c>
      <c r="L4322" s="6">
        <v>33.270000000000003</v>
      </c>
      <c r="M4322" s="31" t="str">
        <f t="shared" si="67"/>
        <v>Small</v>
      </c>
    </row>
    <row r="4323" spans="8:13" ht="15.75" customHeight="1">
      <c r="H4323" s="37">
        <v>43459</v>
      </c>
      <c r="I4323" s="6" t="s">
        <v>158</v>
      </c>
      <c r="J4323" s="6" t="s">
        <v>185</v>
      </c>
      <c r="K4323" s="6">
        <v>4</v>
      </c>
      <c r="L4323" s="6">
        <v>66.16</v>
      </c>
      <c r="M4323" s="31" t="str">
        <f t="shared" si="67"/>
        <v>Small</v>
      </c>
    </row>
    <row r="4324" spans="8:13" ht="15.75" customHeight="1">
      <c r="H4324" s="37">
        <v>43201</v>
      </c>
      <c r="I4324" s="6" t="s">
        <v>158</v>
      </c>
      <c r="J4324" s="6" t="s">
        <v>156</v>
      </c>
      <c r="K4324" s="6">
        <v>1</v>
      </c>
      <c r="L4324" s="6">
        <v>17.96</v>
      </c>
      <c r="M4324" s="31" t="str">
        <f t="shared" si="67"/>
        <v>Small</v>
      </c>
    </row>
    <row r="4325" spans="8:13" ht="15.75" customHeight="1">
      <c r="H4325" s="37">
        <v>43273</v>
      </c>
      <c r="I4325" s="6" t="s">
        <v>158</v>
      </c>
      <c r="J4325" s="6" t="s">
        <v>169</v>
      </c>
      <c r="K4325" s="6">
        <v>2</v>
      </c>
      <c r="L4325" s="6">
        <v>38.08</v>
      </c>
      <c r="M4325" s="31" t="str">
        <f t="shared" si="67"/>
        <v>Small</v>
      </c>
    </row>
    <row r="4326" spans="8:13" ht="15.75" customHeight="1">
      <c r="H4326" s="37">
        <v>43252</v>
      </c>
      <c r="I4326" s="6" t="s">
        <v>168</v>
      </c>
      <c r="J4326" s="6" t="s">
        <v>194</v>
      </c>
      <c r="K4326" s="6">
        <v>19</v>
      </c>
      <c r="L4326" s="6">
        <v>210.1</v>
      </c>
      <c r="M4326" s="31" t="str">
        <f t="shared" si="67"/>
        <v>Small</v>
      </c>
    </row>
    <row r="4327" spans="8:13" ht="15.75" customHeight="1">
      <c r="H4327" s="37">
        <v>43325</v>
      </c>
      <c r="I4327" s="6" t="s">
        <v>218</v>
      </c>
      <c r="J4327" s="6" t="s">
        <v>156</v>
      </c>
      <c r="K4327" s="6">
        <v>3</v>
      </c>
      <c r="L4327" s="6">
        <v>45.99</v>
      </c>
      <c r="M4327" s="31" t="str">
        <f t="shared" si="67"/>
        <v>Small</v>
      </c>
    </row>
    <row r="4328" spans="8:13" ht="15.75" customHeight="1">
      <c r="H4328" s="37">
        <v>43371</v>
      </c>
      <c r="I4328" s="6" t="s">
        <v>158</v>
      </c>
      <c r="J4328" s="6" t="s">
        <v>156</v>
      </c>
      <c r="K4328" s="6">
        <v>1</v>
      </c>
      <c r="L4328" s="6">
        <v>13.67</v>
      </c>
      <c r="M4328" s="31" t="str">
        <f t="shared" si="67"/>
        <v>Small</v>
      </c>
    </row>
    <row r="4329" spans="8:13" ht="15.75" customHeight="1">
      <c r="H4329" s="37">
        <v>43345</v>
      </c>
      <c r="I4329" s="6" t="s">
        <v>158</v>
      </c>
      <c r="J4329" s="6" t="s">
        <v>210</v>
      </c>
      <c r="K4329" s="6">
        <v>4</v>
      </c>
      <c r="L4329" s="6">
        <v>74.599999999999994</v>
      </c>
      <c r="M4329" s="31" t="str">
        <f t="shared" si="67"/>
        <v>Small</v>
      </c>
    </row>
    <row r="4330" spans="8:13" ht="15.75" customHeight="1">
      <c r="H4330" s="37">
        <v>43380</v>
      </c>
      <c r="I4330" s="6" t="s">
        <v>190</v>
      </c>
      <c r="J4330" s="6" t="s">
        <v>187</v>
      </c>
      <c r="K4330" s="6">
        <v>48</v>
      </c>
      <c r="L4330" s="6">
        <v>260.22000000000003</v>
      </c>
      <c r="M4330" s="31" t="str">
        <f t="shared" si="67"/>
        <v>Large</v>
      </c>
    </row>
    <row r="4331" spans="8:13" ht="15.75" customHeight="1">
      <c r="H4331" s="37">
        <v>43313</v>
      </c>
      <c r="I4331" s="6" t="s">
        <v>198</v>
      </c>
      <c r="J4331" s="6" t="s">
        <v>197</v>
      </c>
      <c r="K4331" s="6">
        <v>2</v>
      </c>
      <c r="L4331" s="6">
        <v>32.979999999999997</v>
      </c>
      <c r="M4331" s="31" t="str">
        <f t="shared" si="67"/>
        <v>Small</v>
      </c>
    </row>
    <row r="4332" spans="8:13" ht="15.75" customHeight="1">
      <c r="H4332" s="37">
        <v>43313</v>
      </c>
      <c r="I4332" s="6" t="s">
        <v>171</v>
      </c>
      <c r="J4332" s="6" t="s">
        <v>208</v>
      </c>
      <c r="K4332" s="6">
        <v>2</v>
      </c>
      <c r="L4332" s="6">
        <v>39.520000000000003</v>
      </c>
      <c r="M4332" s="31" t="str">
        <f t="shared" si="67"/>
        <v>Small</v>
      </c>
    </row>
    <row r="4333" spans="8:13" ht="15.75" customHeight="1">
      <c r="H4333" s="37">
        <v>43406</v>
      </c>
      <c r="I4333" s="6" t="s">
        <v>160</v>
      </c>
      <c r="J4333" s="6" t="s">
        <v>210</v>
      </c>
      <c r="K4333" s="6">
        <v>1</v>
      </c>
      <c r="L4333" s="6">
        <v>11.98</v>
      </c>
      <c r="M4333" s="31" t="str">
        <f t="shared" si="67"/>
        <v>Small</v>
      </c>
    </row>
    <row r="4334" spans="8:13" ht="15.75" customHeight="1">
      <c r="H4334" s="37">
        <v>43216</v>
      </c>
      <c r="I4334" s="6" t="s">
        <v>175</v>
      </c>
      <c r="J4334" s="6" t="s">
        <v>241</v>
      </c>
      <c r="K4334" s="6">
        <v>1</v>
      </c>
      <c r="L4334" s="6">
        <v>11.75</v>
      </c>
      <c r="M4334" s="31" t="str">
        <f t="shared" si="67"/>
        <v>Small</v>
      </c>
    </row>
    <row r="4335" spans="8:13" ht="15.75" customHeight="1">
      <c r="H4335" s="37">
        <v>43229</v>
      </c>
      <c r="I4335" s="6" t="s">
        <v>163</v>
      </c>
      <c r="J4335" s="6" t="s">
        <v>180</v>
      </c>
      <c r="K4335" s="6">
        <v>1</v>
      </c>
      <c r="L4335" s="6">
        <v>14.66</v>
      </c>
      <c r="M4335" s="31" t="str">
        <f t="shared" si="67"/>
        <v>Small</v>
      </c>
    </row>
    <row r="4336" spans="8:13" ht="15.75" customHeight="1">
      <c r="H4336" s="37">
        <v>43192</v>
      </c>
      <c r="I4336" s="6" t="s">
        <v>163</v>
      </c>
      <c r="J4336" s="6" t="s">
        <v>161</v>
      </c>
      <c r="K4336" s="6">
        <v>3</v>
      </c>
      <c r="L4336" s="6">
        <v>46.2</v>
      </c>
      <c r="M4336" s="31" t="str">
        <f t="shared" si="67"/>
        <v>Small</v>
      </c>
    </row>
    <row r="4337" spans="8:13" ht="15.75" customHeight="1">
      <c r="H4337" s="37">
        <v>43453</v>
      </c>
      <c r="I4337" s="6" t="s">
        <v>135</v>
      </c>
      <c r="J4337" s="6" t="s">
        <v>182</v>
      </c>
      <c r="K4337" s="6">
        <v>43</v>
      </c>
      <c r="L4337" s="6">
        <v>499.54</v>
      </c>
      <c r="M4337" s="31" t="str">
        <f t="shared" si="67"/>
        <v>Large</v>
      </c>
    </row>
    <row r="4338" spans="8:13" ht="15.75" customHeight="1">
      <c r="H4338" s="37">
        <v>43429</v>
      </c>
      <c r="I4338" s="6" t="s">
        <v>175</v>
      </c>
      <c r="J4338" s="6" t="s">
        <v>166</v>
      </c>
      <c r="K4338" s="6">
        <v>4</v>
      </c>
      <c r="L4338" s="6">
        <v>43.08</v>
      </c>
      <c r="M4338" s="31" t="str">
        <f t="shared" si="67"/>
        <v>Small</v>
      </c>
    </row>
    <row r="4339" spans="8:13" ht="15.75" customHeight="1">
      <c r="H4339" s="37">
        <v>43419</v>
      </c>
      <c r="I4339" s="6" t="s">
        <v>175</v>
      </c>
      <c r="J4339" s="6" t="s">
        <v>194</v>
      </c>
      <c r="K4339" s="6">
        <v>2</v>
      </c>
      <c r="L4339" s="6">
        <v>39.82</v>
      </c>
      <c r="M4339" s="31" t="str">
        <f t="shared" si="67"/>
        <v>Small</v>
      </c>
    </row>
    <row r="4340" spans="8:13" ht="15.75" customHeight="1">
      <c r="H4340" s="37">
        <v>43203</v>
      </c>
      <c r="I4340" s="6" t="s">
        <v>223</v>
      </c>
      <c r="J4340" s="6" t="s">
        <v>204</v>
      </c>
      <c r="K4340" s="6">
        <v>2</v>
      </c>
      <c r="L4340" s="6">
        <v>25.02</v>
      </c>
      <c r="M4340" s="31" t="str">
        <f t="shared" si="67"/>
        <v>Small</v>
      </c>
    </row>
    <row r="4341" spans="8:13" ht="15.75" customHeight="1">
      <c r="H4341" s="37">
        <v>43265</v>
      </c>
      <c r="I4341" s="6" t="s">
        <v>141</v>
      </c>
      <c r="J4341" s="6" t="s">
        <v>185</v>
      </c>
      <c r="K4341" s="6">
        <v>3</v>
      </c>
      <c r="L4341" s="6">
        <v>54.63</v>
      </c>
      <c r="M4341" s="31" t="str">
        <f t="shared" si="67"/>
        <v>Small</v>
      </c>
    </row>
    <row r="4342" spans="8:13" ht="15.75" customHeight="1">
      <c r="H4342" s="37">
        <v>43444</v>
      </c>
      <c r="I4342" s="6" t="s">
        <v>168</v>
      </c>
      <c r="J4342" s="6" t="s">
        <v>186</v>
      </c>
      <c r="K4342" s="6">
        <v>2</v>
      </c>
      <c r="L4342" s="6">
        <v>30.98</v>
      </c>
      <c r="M4342" s="31" t="str">
        <f t="shared" si="67"/>
        <v>Small</v>
      </c>
    </row>
    <row r="4343" spans="8:13" ht="15.75" customHeight="1">
      <c r="H4343" s="37">
        <v>43441</v>
      </c>
      <c r="I4343" s="6" t="s">
        <v>218</v>
      </c>
      <c r="J4343" s="6" t="s">
        <v>159</v>
      </c>
      <c r="K4343" s="6">
        <v>4</v>
      </c>
      <c r="L4343" s="6">
        <v>43.6</v>
      </c>
      <c r="M4343" s="31" t="str">
        <f t="shared" si="67"/>
        <v>Small</v>
      </c>
    </row>
    <row r="4344" spans="8:13" ht="15.75" customHeight="1">
      <c r="H4344" s="37">
        <v>43183</v>
      </c>
      <c r="I4344" s="6" t="s">
        <v>168</v>
      </c>
      <c r="J4344" s="6" t="s">
        <v>187</v>
      </c>
      <c r="K4344" s="6">
        <v>1</v>
      </c>
      <c r="L4344" s="6">
        <v>11.45</v>
      </c>
      <c r="M4344" s="31" t="str">
        <f t="shared" si="67"/>
        <v>Small</v>
      </c>
    </row>
    <row r="4345" spans="8:13" ht="15.75" customHeight="1">
      <c r="H4345" s="37">
        <v>43412</v>
      </c>
      <c r="I4345" s="6" t="s">
        <v>138</v>
      </c>
      <c r="J4345" s="6" t="s">
        <v>185</v>
      </c>
      <c r="K4345" s="6">
        <v>2</v>
      </c>
      <c r="L4345" s="6">
        <v>22.58</v>
      </c>
      <c r="M4345" s="31" t="str">
        <f t="shared" si="67"/>
        <v>Small</v>
      </c>
    </row>
    <row r="4346" spans="8:13" ht="15.75" customHeight="1">
      <c r="H4346" s="37">
        <v>43225</v>
      </c>
      <c r="I4346" s="6" t="s">
        <v>127</v>
      </c>
      <c r="J4346" s="6" t="s">
        <v>184</v>
      </c>
      <c r="K4346" s="6">
        <v>1</v>
      </c>
      <c r="L4346" s="6">
        <v>11.53</v>
      </c>
      <c r="M4346" s="31" t="str">
        <f t="shared" si="67"/>
        <v>Small</v>
      </c>
    </row>
    <row r="4347" spans="8:13" ht="15.75" customHeight="1">
      <c r="H4347" s="37">
        <v>43372</v>
      </c>
      <c r="I4347" s="6" t="s">
        <v>224</v>
      </c>
      <c r="J4347" s="6" t="s">
        <v>238</v>
      </c>
      <c r="K4347" s="6">
        <v>2</v>
      </c>
      <c r="L4347" s="6">
        <v>37.46</v>
      </c>
      <c r="M4347" s="31" t="str">
        <f t="shared" si="67"/>
        <v>Small</v>
      </c>
    </row>
    <row r="4348" spans="8:13" ht="15.75" customHeight="1">
      <c r="H4348" s="37">
        <v>43316</v>
      </c>
      <c r="I4348" s="6" t="s">
        <v>168</v>
      </c>
      <c r="J4348" s="6" t="s">
        <v>180</v>
      </c>
      <c r="K4348" s="6">
        <v>2</v>
      </c>
      <c r="L4348" s="6">
        <v>25.3</v>
      </c>
      <c r="M4348" s="31" t="str">
        <f t="shared" si="67"/>
        <v>Small</v>
      </c>
    </row>
    <row r="4349" spans="8:13" ht="15.75" customHeight="1">
      <c r="H4349" s="37">
        <v>43449</v>
      </c>
      <c r="I4349" s="6" t="s">
        <v>141</v>
      </c>
      <c r="J4349" s="6" t="s">
        <v>170</v>
      </c>
      <c r="K4349" s="6">
        <v>1</v>
      </c>
      <c r="L4349" s="6">
        <v>16.010000000000002</v>
      </c>
      <c r="M4349" s="31" t="str">
        <f t="shared" si="67"/>
        <v>Small</v>
      </c>
    </row>
    <row r="4350" spans="8:13" ht="15.75" customHeight="1">
      <c r="H4350" s="37">
        <v>43437</v>
      </c>
      <c r="I4350" s="6" t="s">
        <v>201</v>
      </c>
      <c r="J4350" s="6" t="s">
        <v>233</v>
      </c>
      <c r="K4350" s="6">
        <v>2</v>
      </c>
      <c r="L4350" s="6">
        <v>23.66</v>
      </c>
      <c r="M4350" s="31" t="str">
        <f t="shared" si="67"/>
        <v>Small</v>
      </c>
    </row>
    <row r="4351" spans="8:13" ht="15.75" customHeight="1">
      <c r="H4351" s="37">
        <v>43406</v>
      </c>
      <c r="I4351" s="6" t="s">
        <v>158</v>
      </c>
      <c r="J4351" s="6" t="s">
        <v>174</v>
      </c>
      <c r="K4351" s="6">
        <v>24</v>
      </c>
      <c r="L4351" s="6">
        <v>216.72</v>
      </c>
      <c r="M4351" s="31" t="str">
        <f t="shared" si="67"/>
        <v>Small</v>
      </c>
    </row>
    <row r="4352" spans="8:13" ht="15.75" customHeight="1">
      <c r="H4352" s="37">
        <v>43459</v>
      </c>
      <c r="I4352" s="6" t="s">
        <v>190</v>
      </c>
      <c r="J4352" s="6" t="s">
        <v>183</v>
      </c>
      <c r="K4352" s="6">
        <v>3</v>
      </c>
      <c r="L4352" s="6">
        <v>59.22</v>
      </c>
      <c r="M4352" s="31" t="str">
        <f t="shared" si="67"/>
        <v>Small</v>
      </c>
    </row>
    <row r="4353" spans="8:13" ht="15.75" customHeight="1">
      <c r="H4353" s="37">
        <v>43239</v>
      </c>
      <c r="I4353" s="6" t="s">
        <v>158</v>
      </c>
      <c r="J4353" s="6" t="s">
        <v>156</v>
      </c>
      <c r="K4353" s="6">
        <v>1</v>
      </c>
      <c r="L4353" s="6">
        <v>16.309999999999999</v>
      </c>
      <c r="M4353" s="31" t="str">
        <f t="shared" si="67"/>
        <v>Small</v>
      </c>
    </row>
    <row r="4354" spans="8:13" ht="15.75" customHeight="1">
      <c r="H4354" s="37">
        <v>43283</v>
      </c>
      <c r="I4354" s="6" t="s">
        <v>158</v>
      </c>
      <c r="J4354" s="6" t="s">
        <v>185</v>
      </c>
      <c r="K4354" s="6">
        <v>3</v>
      </c>
      <c r="L4354" s="6">
        <v>57.72</v>
      </c>
      <c r="M4354" s="31" t="str">
        <f t="shared" si="67"/>
        <v>Small</v>
      </c>
    </row>
    <row r="4355" spans="8:13" ht="15.75" customHeight="1">
      <c r="H4355" s="37">
        <v>43132</v>
      </c>
      <c r="I4355" s="6" t="s">
        <v>198</v>
      </c>
      <c r="J4355" s="6" t="s">
        <v>227</v>
      </c>
      <c r="K4355" s="6">
        <v>1</v>
      </c>
      <c r="L4355" s="6">
        <v>14.83</v>
      </c>
      <c r="M4355" s="31" t="str">
        <f t="shared" si="67"/>
        <v>Small</v>
      </c>
    </row>
    <row r="4356" spans="8:13" ht="15.75" customHeight="1">
      <c r="H4356" s="37">
        <v>43102</v>
      </c>
      <c r="I4356" s="6" t="s">
        <v>163</v>
      </c>
      <c r="J4356" s="6" t="s">
        <v>156</v>
      </c>
      <c r="K4356" s="6">
        <v>36</v>
      </c>
      <c r="L4356" s="6">
        <v>335</v>
      </c>
      <c r="M4356" s="31" t="str">
        <f t="shared" si="67"/>
        <v>Large</v>
      </c>
    </row>
    <row r="4357" spans="8:13" ht="15.75" customHeight="1">
      <c r="H4357" s="37">
        <v>43296</v>
      </c>
      <c r="I4357" s="6" t="s">
        <v>190</v>
      </c>
      <c r="J4357" s="6" t="s">
        <v>205</v>
      </c>
      <c r="K4357" s="6">
        <v>1</v>
      </c>
      <c r="L4357" s="6">
        <v>13.62</v>
      </c>
      <c r="M4357" s="31" t="str">
        <f t="shared" si="67"/>
        <v>Small</v>
      </c>
    </row>
    <row r="4358" spans="8:13" ht="15.75" customHeight="1">
      <c r="H4358" s="37">
        <v>43424</v>
      </c>
      <c r="I4358" s="6" t="s">
        <v>160</v>
      </c>
      <c r="J4358" s="6" t="s">
        <v>156</v>
      </c>
      <c r="K4358" s="6">
        <v>2</v>
      </c>
      <c r="L4358" s="6">
        <v>25.22</v>
      </c>
      <c r="M4358" s="31" t="str">
        <f t="shared" si="67"/>
        <v>Small</v>
      </c>
    </row>
    <row r="4359" spans="8:13" ht="15.75" customHeight="1">
      <c r="H4359" s="37">
        <v>43141</v>
      </c>
      <c r="I4359" s="6" t="s">
        <v>127</v>
      </c>
      <c r="J4359" s="6" t="s">
        <v>215</v>
      </c>
      <c r="K4359" s="6">
        <v>4</v>
      </c>
      <c r="L4359" s="6">
        <v>72.44</v>
      </c>
      <c r="M4359" s="31" t="str">
        <f t="shared" si="67"/>
        <v>Small</v>
      </c>
    </row>
    <row r="4360" spans="8:13" ht="15.75" customHeight="1">
      <c r="H4360" s="37">
        <v>43114</v>
      </c>
      <c r="I4360" s="6" t="s">
        <v>190</v>
      </c>
      <c r="J4360" s="6" t="s">
        <v>203</v>
      </c>
      <c r="K4360" s="6">
        <v>2</v>
      </c>
      <c r="L4360" s="6">
        <v>36.299999999999997</v>
      </c>
      <c r="M4360" s="31" t="str">
        <f t="shared" ref="M4360:M4423" si="68">IF(L4360&gt;250,"Large","Small")</f>
        <v>Small</v>
      </c>
    </row>
    <row r="4361" spans="8:13" ht="15.75" customHeight="1">
      <c r="H4361" s="37">
        <v>43118</v>
      </c>
      <c r="I4361" s="6" t="s">
        <v>190</v>
      </c>
      <c r="J4361" s="6" t="s">
        <v>184</v>
      </c>
      <c r="K4361" s="6">
        <v>4</v>
      </c>
      <c r="L4361" s="6">
        <v>40.520000000000003</v>
      </c>
      <c r="M4361" s="31" t="str">
        <f t="shared" si="68"/>
        <v>Small</v>
      </c>
    </row>
    <row r="4362" spans="8:13" ht="15.75" customHeight="1">
      <c r="H4362" s="37">
        <v>43292</v>
      </c>
      <c r="I4362" s="6" t="s">
        <v>158</v>
      </c>
      <c r="J4362" s="6" t="s">
        <v>184</v>
      </c>
      <c r="K4362" s="6">
        <v>31</v>
      </c>
      <c r="L4362" s="6">
        <v>314.66000000000003</v>
      </c>
      <c r="M4362" s="31" t="str">
        <f t="shared" si="68"/>
        <v>Large</v>
      </c>
    </row>
    <row r="4363" spans="8:13" ht="15.75" customHeight="1">
      <c r="H4363" s="37">
        <v>43258</v>
      </c>
      <c r="I4363" s="6" t="s">
        <v>168</v>
      </c>
      <c r="J4363" s="6" t="s">
        <v>156</v>
      </c>
      <c r="K4363" s="6">
        <v>1</v>
      </c>
      <c r="L4363" s="6">
        <v>17.64</v>
      </c>
      <c r="M4363" s="31" t="str">
        <f t="shared" si="68"/>
        <v>Small</v>
      </c>
    </row>
    <row r="4364" spans="8:13" ht="15.75" customHeight="1">
      <c r="H4364" s="37">
        <v>43224</v>
      </c>
      <c r="I4364" s="6" t="s">
        <v>127</v>
      </c>
      <c r="J4364" s="6" t="s">
        <v>169</v>
      </c>
      <c r="K4364" s="6">
        <v>4</v>
      </c>
      <c r="L4364" s="6">
        <v>59.2</v>
      </c>
      <c r="M4364" s="31" t="str">
        <f t="shared" si="68"/>
        <v>Small</v>
      </c>
    </row>
    <row r="4365" spans="8:13" ht="15.75" customHeight="1">
      <c r="H4365" s="37">
        <v>43214</v>
      </c>
      <c r="I4365" s="6" t="s">
        <v>158</v>
      </c>
      <c r="J4365" s="6" t="s">
        <v>156</v>
      </c>
      <c r="K4365" s="6">
        <v>2</v>
      </c>
      <c r="L4365" s="6">
        <v>39.74</v>
      </c>
      <c r="M4365" s="31" t="str">
        <f t="shared" si="68"/>
        <v>Small</v>
      </c>
    </row>
    <row r="4366" spans="8:13" ht="15.75" customHeight="1">
      <c r="H4366" s="37">
        <v>43300</v>
      </c>
      <c r="I4366" s="6" t="s">
        <v>135</v>
      </c>
      <c r="J4366" s="6" t="s">
        <v>195</v>
      </c>
      <c r="K4366" s="6">
        <v>5</v>
      </c>
      <c r="L4366" s="6">
        <v>53</v>
      </c>
      <c r="M4366" s="31" t="str">
        <f t="shared" si="68"/>
        <v>Small</v>
      </c>
    </row>
    <row r="4367" spans="8:13" ht="15.75" customHeight="1">
      <c r="H4367" s="37">
        <v>43435</v>
      </c>
      <c r="I4367" s="6" t="s">
        <v>190</v>
      </c>
      <c r="J4367" s="6" t="s">
        <v>159</v>
      </c>
      <c r="K4367" s="6">
        <v>2</v>
      </c>
      <c r="L4367" s="6">
        <v>21.3</v>
      </c>
      <c r="M4367" s="31" t="str">
        <f t="shared" si="68"/>
        <v>Small</v>
      </c>
    </row>
    <row r="4368" spans="8:13" ht="15.75" customHeight="1">
      <c r="H4368" s="37">
        <v>43131</v>
      </c>
      <c r="I4368" s="6" t="s">
        <v>168</v>
      </c>
      <c r="J4368" s="6" t="s">
        <v>157</v>
      </c>
      <c r="K4368" s="6">
        <v>1</v>
      </c>
      <c r="L4368" s="6">
        <v>17.63</v>
      </c>
      <c r="M4368" s="31" t="str">
        <f t="shared" si="68"/>
        <v>Small</v>
      </c>
    </row>
    <row r="4369" spans="8:13" ht="15.75" customHeight="1">
      <c r="H4369" s="37">
        <v>43132</v>
      </c>
      <c r="I4369" s="6" t="s">
        <v>127</v>
      </c>
      <c r="J4369" s="6" t="s">
        <v>235</v>
      </c>
      <c r="K4369" s="6">
        <v>2</v>
      </c>
      <c r="L4369" s="6">
        <v>37.619999999999997</v>
      </c>
      <c r="M4369" s="31" t="str">
        <f t="shared" si="68"/>
        <v>Small</v>
      </c>
    </row>
    <row r="4370" spans="8:13" ht="15.75" customHeight="1">
      <c r="H4370" s="37">
        <v>43438</v>
      </c>
      <c r="I4370" s="6" t="s">
        <v>168</v>
      </c>
      <c r="J4370" s="6" t="s">
        <v>185</v>
      </c>
      <c r="K4370" s="6">
        <v>48</v>
      </c>
      <c r="L4370" s="6">
        <v>458.02</v>
      </c>
      <c r="M4370" s="31" t="str">
        <f t="shared" si="68"/>
        <v>Large</v>
      </c>
    </row>
    <row r="4371" spans="8:13" ht="15.75" customHeight="1">
      <c r="H4371" s="37">
        <v>43407</v>
      </c>
      <c r="I4371" s="6" t="s">
        <v>135</v>
      </c>
      <c r="J4371" s="6" t="s">
        <v>185</v>
      </c>
      <c r="K4371" s="6">
        <v>6</v>
      </c>
      <c r="L4371" s="6">
        <v>80.760000000000005</v>
      </c>
      <c r="M4371" s="31" t="str">
        <f t="shared" si="68"/>
        <v>Small</v>
      </c>
    </row>
    <row r="4372" spans="8:13" ht="15.75" customHeight="1">
      <c r="H4372" s="37">
        <v>43454</v>
      </c>
      <c r="I4372" s="6" t="s">
        <v>171</v>
      </c>
      <c r="J4372" s="6" t="s">
        <v>212</v>
      </c>
      <c r="K4372" s="6">
        <v>2</v>
      </c>
      <c r="L4372" s="6">
        <v>29.02</v>
      </c>
      <c r="M4372" s="31" t="str">
        <f t="shared" si="68"/>
        <v>Small</v>
      </c>
    </row>
    <row r="4373" spans="8:13" ht="15.75" customHeight="1">
      <c r="H4373" s="37">
        <v>43425</v>
      </c>
      <c r="I4373" s="6" t="s">
        <v>190</v>
      </c>
      <c r="J4373" s="6" t="s">
        <v>240</v>
      </c>
      <c r="K4373" s="6">
        <v>2</v>
      </c>
      <c r="L4373" s="6">
        <v>26.48</v>
      </c>
      <c r="M4373" s="31" t="str">
        <f t="shared" si="68"/>
        <v>Small</v>
      </c>
    </row>
    <row r="4374" spans="8:13" ht="15.75" customHeight="1">
      <c r="H4374" s="37">
        <v>43102</v>
      </c>
      <c r="I4374" s="6" t="s">
        <v>175</v>
      </c>
      <c r="J4374" s="6" t="s">
        <v>209</v>
      </c>
      <c r="K4374" s="6">
        <v>3</v>
      </c>
      <c r="L4374" s="6">
        <v>43.65</v>
      </c>
      <c r="M4374" s="31" t="str">
        <f t="shared" si="68"/>
        <v>Small</v>
      </c>
    </row>
    <row r="4375" spans="8:13" ht="15.75" customHeight="1">
      <c r="H4375" s="37">
        <v>43200</v>
      </c>
      <c r="I4375" s="6" t="s">
        <v>175</v>
      </c>
      <c r="J4375" s="6" t="s">
        <v>202</v>
      </c>
      <c r="K4375" s="6">
        <v>2</v>
      </c>
      <c r="L4375" s="6">
        <v>36.58</v>
      </c>
      <c r="M4375" s="31" t="str">
        <f t="shared" si="68"/>
        <v>Small</v>
      </c>
    </row>
    <row r="4376" spans="8:13" ht="15.75" customHeight="1">
      <c r="H4376" s="37">
        <v>43453</v>
      </c>
      <c r="I4376" s="6" t="s">
        <v>168</v>
      </c>
      <c r="J4376" s="6" t="s">
        <v>210</v>
      </c>
      <c r="K4376" s="6">
        <v>2</v>
      </c>
      <c r="L4376" s="6">
        <v>22.72</v>
      </c>
      <c r="M4376" s="31" t="str">
        <f t="shared" si="68"/>
        <v>Small</v>
      </c>
    </row>
    <row r="4377" spans="8:13" ht="15.75" customHeight="1">
      <c r="H4377" s="37">
        <v>43319</v>
      </c>
      <c r="I4377" s="6" t="s">
        <v>141</v>
      </c>
      <c r="J4377" s="6" t="s">
        <v>185</v>
      </c>
      <c r="K4377" s="6">
        <v>2</v>
      </c>
      <c r="L4377" s="6">
        <v>32.04</v>
      </c>
      <c r="M4377" s="31" t="str">
        <f t="shared" si="68"/>
        <v>Small</v>
      </c>
    </row>
    <row r="4378" spans="8:13" ht="15.75" customHeight="1">
      <c r="H4378" s="37">
        <v>43394</v>
      </c>
      <c r="I4378" s="6" t="s">
        <v>141</v>
      </c>
      <c r="J4378" s="6" t="s">
        <v>191</v>
      </c>
      <c r="K4378" s="6">
        <v>1</v>
      </c>
      <c r="L4378" s="6">
        <v>10.33</v>
      </c>
      <c r="M4378" s="31" t="str">
        <f t="shared" si="68"/>
        <v>Small</v>
      </c>
    </row>
    <row r="4379" spans="8:13" ht="15.75" customHeight="1">
      <c r="H4379" s="37">
        <v>43261</v>
      </c>
      <c r="I4379" s="6" t="s">
        <v>168</v>
      </c>
      <c r="J4379" s="6" t="s">
        <v>187</v>
      </c>
      <c r="K4379" s="6">
        <v>1</v>
      </c>
      <c r="L4379" s="6">
        <v>10.27</v>
      </c>
      <c r="M4379" s="31" t="str">
        <f t="shared" si="68"/>
        <v>Small</v>
      </c>
    </row>
    <row r="4380" spans="8:13" ht="15.75" customHeight="1">
      <c r="H4380" s="37">
        <v>43286</v>
      </c>
      <c r="I4380" s="6" t="s">
        <v>141</v>
      </c>
      <c r="J4380" s="6" t="s">
        <v>213</v>
      </c>
      <c r="K4380" s="6">
        <v>1</v>
      </c>
      <c r="L4380" s="6">
        <v>11.71</v>
      </c>
      <c r="M4380" s="31" t="str">
        <f t="shared" si="68"/>
        <v>Small</v>
      </c>
    </row>
    <row r="4381" spans="8:13" ht="15.75" customHeight="1">
      <c r="H4381" s="37">
        <v>43149</v>
      </c>
      <c r="I4381" s="6" t="s">
        <v>198</v>
      </c>
      <c r="J4381" s="6" t="s">
        <v>185</v>
      </c>
      <c r="K4381" s="6">
        <v>3</v>
      </c>
      <c r="L4381" s="6">
        <v>35.64</v>
      </c>
      <c r="M4381" s="31" t="str">
        <f t="shared" si="68"/>
        <v>Small</v>
      </c>
    </row>
    <row r="4382" spans="8:13" ht="15.75" customHeight="1">
      <c r="H4382" s="37">
        <v>43186</v>
      </c>
      <c r="I4382" s="6" t="s">
        <v>141</v>
      </c>
      <c r="J4382" s="6" t="s">
        <v>184</v>
      </c>
      <c r="K4382" s="6">
        <v>40</v>
      </c>
      <c r="L4382" s="6">
        <v>276.72000000000003</v>
      </c>
      <c r="M4382" s="31" t="str">
        <f t="shared" si="68"/>
        <v>Large</v>
      </c>
    </row>
    <row r="4383" spans="8:13" ht="15.75" customHeight="1">
      <c r="H4383" s="37">
        <v>43103</v>
      </c>
      <c r="I4383" s="6" t="s">
        <v>135</v>
      </c>
      <c r="J4383" s="6" t="s">
        <v>196</v>
      </c>
      <c r="K4383" s="6">
        <v>1</v>
      </c>
      <c r="L4383" s="6">
        <v>15.84</v>
      </c>
      <c r="M4383" s="31" t="str">
        <f t="shared" si="68"/>
        <v>Small</v>
      </c>
    </row>
    <row r="4384" spans="8:13" ht="15.75" customHeight="1">
      <c r="H4384" s="37">
        <v>43393</v>
      </c>
      <c r="I4384" s="6" t="s">
        <v>175</v>
      </c>
      <c r="J4384" s="6" t="s">
        <v>185</v>
      </c>
      <c r="K4384" s="6">
        <v>2</v>
      </c>
      <c r="L4384" s="6">
        <v>35.04</v>
      </c>
      <c r="M4384" s="31" t="str">
        <f t="shared" si="68"/>
        <v>Small</v>
      </c>
    </row>
    <row r="4385" spans="8:13" ht="15.75" customHeight="1">
      <c r="H4385" s="37">
        <v>43287</v>
      </c>
      <c r="I4385" s="6" t="s">
        <v>158</v>
      </c>
      <c r="J4385" s="6" t="s">
        <v>180</v>
      </c>
      <c r="K4385" s="6">
        <v>67</v>
      </c>
      <c r="L4385" s="6">
        <v>432.59</v>
      </c>
      <c r="M4385" s="31" t="str">
        <f t="shared" si="68"/>
        <v>Large</v>
      </c>
    </row>
    <row r="4386" spans="8:13" ht="15.75" customHeight="1">
      <c r="H4386" s="37">
        <v>43306</v>
      </c>
      <c r="I4386" s="6" t="s">
        <v>127</v>
      </c>
      <c r="J4386" s="6" t="s">
        <v>203</v>
      </c>
      <c r="K4386" s="6">
        <v>1</v>
      </c>
      <c r="L4386" s="6">
        <v>17.02</v>
      </c>
      <c r="M4386" s="31" t="str">
        <f t="shared" si="68"/>
        <v>Small</v>
      </c>
    </row>
    <row r="4387" spans="8:13" ht="15.75" customHeight="1">
      <c r="H4387" s="37">
        <v>43439</v>
      </c>
      <c r="I4387" s="6" t="s">
        <v>158</v>
      </c>
      <c r="J4387" s="6" t="s">
        <v>187</v>
      </c>
      <c r="K4387" s="6">
        <v>36</v>
      </c>
      <c r="L4387" s="6">
        <v>323.77999999999997</v>
      </c>
      <c r="M4387" s="31" t="str">
        <f t="shared" si="68"/>
        <v>Large</v>
      </c>
    </row>
    <row r="4388" spans="8:13" ht="15.75" customHeight="1">
      <c r="H4388" s="37">
        <v>43442</v>
      </c>
      <c r="I4388" s="6" t="s">
        <v>168</v>
      </c>
      <c r="J4388" s="6" t="s">
        <v>239</v>
      </c>
      <c r="K4388" s="6">
        <v>49</v>
      </c>
      <c r="L4388" s="6">
        <v>449.53</v>
      </c>
      <c r="M4388" s="31" t="str">
        <f t="shared" si="68"/>
        <v>Large</v>
      </c>
    </row>
    <row r="4389" spans="8:13" ht="15.75" customHeight="1">
      <c r="H4389" s="37">
        <v>43152</v>
      </c>
      <c r="I4389" s="6" t="s">
        <v>158</v>
      </c>
      <c r="J4389" s="6" t="s">
        <v>184</v>
      </c>
      <c r="K4389" s="6">
        <v>5</v>
      </c>
      <c r="L4389" s="6">
        <v>54.15</v>
      </c>
      <c r="M4389" s="31" t="str">
        <f t="shared" si="68"/>
        <v>Small</v>
      </c>
    </row>
    <row r="4390" spans="8:13" ht="15.75" customHeight="1">
      <c r="H4390" s="37">
        <v>43434</v>
      </c>
      <c r="I4390" s="6" t="s">
        <v>168</v>
      </c>
      <c r="J4390" s="6" t="s">
        <v>156</v>
      </c>
      <c r="K4390" s="6">
        <v>2</v>
      </c>
      <c r="L4390" s="6">
        <v>35.5</v>
      </c>
      <c r="M4390" s="31" t="str">
        <f t="shared" si="68"/>
        <v>Small</v>
      </c>
    </row>
    <row r="4391" spans="8:13" ht="15.75" customHeight="1">
      <c r="H4391" s="37">
        <v>43431</v>
      </c>
      <c r="I4391" s="6" t="s">
        <v>177</v>
      </c>
      <c r="J4391" s="6" t="s">
        <v>156</v>
      </c>
      <c r="K4391" s="6">
        <v>1</v>
      </c>
      <c r="L4391" s="6">
        <v>10.34</v>
      </c>
      <c r="M4391" s="31" t="str">
        <f t="shared" si="68"/>
        <v>Small</v>
      </c>
    </row>
    <row r="4392" spans="8:13" ht="15.75" customHeight="1">
      <c r="H4392" s="37">
        <v>43344</v>
      </c>
      <c r="I4392" s="6" t="s">
        <v>158</v>
      </c>
      <c r="J4392" s="6" t="s">
        <v>184</v>
      </c>
      <c r="K4392" s="6">
        <v>1</v>
      </c>
      <c r="L4392" s="6">
        <v>10.07</v>
      </c>
      <c r="M4392" s="31" t="str">
        <f t="shared" si="68"/>
        <v>Small</v>
      </c>
    </row>
    <row r="4393" spans="8:13" ht="15.75" customHeight="1">
      <c r="H4393" s="37">
        <v>43462</v>
      </c>
      <c r="I4393" s="6" t="s">
        <v>158</v>
      </c>
      <c r="J4393" s="6" t="s">
        <v>180</v>
      </c>
      <c r="K4393" s="6">
        <v>1</v>
      </c>
      <c r="L4393" s="6">
        <v>13.26</v>
      </c>
      <c r="M4393" s="31" t="str">
        <f t="shared" si="68"/>
        <v>Small</v>
      </c>
    </row>
    <row r="4394" spans="8:13" ht="15.75" customHeight="1">
      <c r="H4394" s="37">
        <v>43434</v>
      </c>
      <c r="I4394" s="6" t="s">
        <v>168</v>
      </c>
      <c r="J4394" s="6" t="s">
        <v>156</v>
      </c>
      <c r="K4394" s="6">
        <v>4</v>
      </c>
      <c r="L4394" s="6">
        <v>50.12</v>
      </c>
      <c r="M4394" s="31" t="str">
        <f t="shared" si="68"/>
        <v>Small</v>
      </c>
    </row>
    <row r="4395" spans="8:13" ht="15.75" customHeight="1">
      <c r="H4395" s="37">
        <v>43280</v>
      </c>
      <c r="I4395" s="6" t="s">
        <v>190</v>
      </c>
      <c r="J4395" s="6" t="s">
        <v>214</v>
      </c>
      <c r="K4395" s="6">
        <v>4</v>
      </c>
      <c r="L4395" s="6">
        <v>77.400000000000006</v>
      </c>
      <c r="M4395" s="31" t="str">
        <f t="shared" si="68"/>
        <v>Small</v>
      </c>
    </row>
    <row r="4396" spans="8:13" ht="15.75" customHeight="1">
      <c r="H4396" s="37">
        <v>43217</v>
      </c>
      <c r="I4396" s="6" t="s">
        <v>158</v>
      </c>
      <c r="J4396" s="6" t="s">
        <v>156</v>
      </c>
      <c r="K4396" s="6">
        <v>4</v>
      </c>
      <c r="L4396" s="6">
        <v>70.92</v>
      </c>
      <c r="M4396" s="31" t="str">
        <f t="shared" si="68"/>
        <v>Small</v>
      </c>
    </row>
    <row r="4397" spans="8:13" ht="15.75" customHeight="1">
      <c r="H4397" s="37">
        <v>43429</v>
      </c>
      <c r="I4397" s="6" t="s">
        <v>175</v>
      </c>
      <c r="J4397" s="6" t="s">
        <v>199</v>
      </c>
      <c r="K4397" s="6">
        <v>2</v>
      </c>
      <c r="L4397" s="6">
        <v>29.14</v>
      </c>
      <c r="M4397" s="31" t="str">
        <f t="shared" si="68"/>
        <v>Small</v>
      </c>
    </row>
    <row r="4398" spans="8:13" ht="15.75" customHeight="1">
      <c r="H4398" s="37">
        <v>43110</v>
      </c>
      <c r="I4398" s="6" t="s">
        <v>141</v>
      </c>
      <c r="J4398" s="6" t="s">
        <v>161</v>
      </c>
      <c r="K4398" s="6">
        <v>2</v>
      </c>
      <c r="L4398" s="6">
        <v>36.159999999999997</v>
      </c>
      <c r="M4398" s="31" t="str">
        <f t="shared" si="68"/>
        <v>Small</v>
      </c>
    </row>
    <row r="4399" spans="8:13" ht="15.75" customHeight="1">
      <c r="H4399" s="37">
        <v>43442</v>
      </c>
      <c r="I4399" s="6" t="s">
        <v>141</v>
      </c>
      <c r="J4399" s="6" t="s">
        <v>156</v>
      </c>
      <c r="K4399" s="6">
        <v>1</v>
      </c>
      <c r="L4399" s="6">
        <v>15.57</v>
      </c>
      <c r="M4399" s="31" t="str">
        <f t="shared" si="68"/>
        <v>Small</v>
      </c>
    </row>
    <row r="4400" spans="8:13" ht="15.75" customHeight="1">
      <c r="H4400" s="37">
        <v>43270</v>
      </c>
      <c r="I4400" s="6" t="s">
        <v>158</v>
      </c>
      <c r="J4400" s="6" t="s">
        <v>173</v>
      </c>
      <c r="K4400" s="6">
        <v>4</v>
      </c>
      <c r="L4400" s="6">
        <v>44.08</v>
      </c>
      <c r="M4400" s="31" t="str">
        <f t="shared" si="68"/>
        <v>Small</v>
      </c>
    </row>
    <row r="4401" spans="8:13" ht="15.75" customHeight="1">
      <c r="H4401" s="37">
        <v>43142</v>
      </c>
      <c r="I4401" s="6" t="s">
        <v>165</v>
      </c>
      <c r="J4401" s="6" t="s">
        <v>184</v>
      </c>
      <c r="K4401" s="6">
        <v>4</v>
      </c>
      <c r="L4401" s="6">
        <v>41.76</v>
      </c>
      <c r="M4401" s="31" t="str">
        <f t="shared" si="68"/>
        <v>Small</v>
      </c>
    </row>
    <row r="4402" spans="8:13" ht="15.75" customHeight="1">
      <c r="H4402" s="37">
        <v>43413</v>
      </c>
      <c r="I4402" s="6" t="s">
        <v>135</v>
      </c>
      <c r="J4402" s="6" t="s">
        <v>166</v>
      </c>
      <c r="K4402" s="6">
        <v>2</v>
      </c>
      <c r="L4402" s="6">
        <v>33.520000000000003</v>
      </c>
      <c r="M4402" s="31" t="str">
        <f t="shared" si="68"/>
        <v>Small</v>
      </c>
    </row>
    <row r="4403" spans="8:13" ht="15.75" customHeight="1">
      <c r="H4403" s="37">
        <v>43211</v>
      </c>
      <c r="I4403" s="6" t="s">
        <v>198</v>
      </c>
      <c r="J4403" s="6" t="s">
        <v>211</v>
      </c>
      <c r="K4403" s="6">
        <v>1</v>
      </c>
      <c r="L4403" s="6">
        <v>16.57</v>
      </c>
      <c r="M4403" s="31" t="str">
        <f t="shared" si="68"/>
        <v>Small</v>
      </c>
    </row>
    <row r="4404" spans="8:13" ht="15.75" customHeight="1">
      <c r="H4404" s="37">
        <v>43458</v>
      </c>
      <c r="I4404" s="6" t="s">
        <v>163</v>
      </c>
      <c r="J4404" s="6" t="s">
        <v>203</v>
      </c>
      <c r="K4404" s="6">
        <v>2</v>
      </c>
      <c r="L4404" s="6">
        <v>28.5</v>
      </c>
      <c r="M4404" s="31" t="str">
        <f t="shared" si="68"/>
        <v>Small</v>
      </c>
    </row>
    <row r="4405" spans="8:13" ht="15.75" customHeight="1">
      <c r="H4405" s="37">
        <v>43194</v>
      </c>
      <c r="I4405" s="6" t="s">
        <v>158</v>
      </c>
      <c r="J4405" s="6" t="s">
        <v>157</v>
      </c>
      <c r="K4405" s="6">
        <v>2</v>
      </c>
      <c r="L4405" s="6">
        <v>39.22</v>
      </c>
      <c r="M4405" s="31" t="str">
        <f t="shared" si="68"/>
        <v>Small</v>
      </c>
    </row>
    <row r="4406" spans="8:13" ht="15.75" customHeight="1">
      <c r="H4406" s="37">
        <v>43171</v>
      </c>
      <c r="I4406" s="6" t="s">
        <v>163</v>
      </c>
      <c r="J4406" s="6" t="s">
        <v>184</v>
      </c>
      <c r="K4406" s="6">
        <v>1</v>
      </c>
      <c r="L4406" s="6">
        <v>18.52</v>
      </c>
      <c r="M4406" s="31" t="str">
        <f t="shared" si="68"/>
        <v>Small</v>
      </c>
    </row>
    <row r="4407" spans="8:13" ht="15.75" customHeight="1">
      <c r="H4407" s="37">
        <v>43316</v>
      </c>
      <c r="I4407" s="6" t="s">
        <v>160</v>
      </c>
      <c r="J4407" s="6" t="s">
        <v>206</v>
      </c>
      <c r="K4407" s="6">
        <v>2</v>
      </c>
      <c r="L4407" s="6">
        <v>26.62</v>
      </c>
      <c r="M4407" s="31" t="str">
        <f t="shared" si="68"/>
        <v>Small</v>
      </c>
    </row>
    <row r="4408" spans="8:13" ht="15.75" customHeight="1">
      <c r="H4408" s="37">
        <v>43424</v>
      </c>
      <c r="I4408" s="6" t="s">
        <v>141</v>
      </c>
      <c r="J4408" s="6" t="s">
        <v>185</v>
      </c>
      <c r="K4408" s="6">
        <v>1</v>
      </c>
      <c r="L4408" s="6">
        <v>13.53</v>
      </c>
      <c r="M4408" s="31" t="str">
        <f t="shared" si="68"/>
        <v>Small</v>
      </c>
    </row>
    <row r="4409" spans="8:13" ht="15.75" customHeight="1">
      <c r="H4409" s="37">
        <v>43342</v>
      </c>
      <c r="I4409" s="6" t="s">
        <v>135</v>
      </c>
      <c r="J4409" s="6" t="s">
        <v>204</v>
      </c>
      <c r="K4409" s="6">
        <v>3</v>
      </c>
      <c r="L4409" s="6">
        <v>43.98</v>
      </c>
      <c r="M4409" s="31" t="str">
        <f t="shared" si="68"/>
        <v>Small</v>
      </c>
    </row>
    <row r="4410" spans="8:13" ht="15.75" customHeight="1">
      <c r="H4410" s="37">
        <v>43345</v>
      </c>
      <c r="I4410" s="6" t="s">
        <v>158</v>
      </c>
      <c r="J4410" s="6" t="s">
        <v>187</v>
      </c>
      <c r="K4410" s="6">
        <v>1</v>
      </c>
      <c r="L4410" s="6">
        <v>17.05</v>
      </c>
      <c r="M4410" s="31" t="str">
        <f t="shared" si="68"/>
        <v>Small</v>
      </c>
    </row>
    <row r="4411" spans="8:13" ht="15.75" customHeight="1">
      <c r="H4411" s="37">
        <v>43428</v>
      </c>
      <c r="I4411" s="6" t="s">
        <v>218</v>
      </c>
      <c r="J4411" s="6" t="s">
        <v>226</v>
      </c>
      <c r="K4411" s="6">
        <v>48</v>
      </c>
      <c r="L4411" s="6">
        <v>282.27</v>
      </c>
      <c r="M4411" s="31" t="str">
        <f t="shared" si="68"/>
        <v>Large</v>
      </c>
    </row>
    <row r="4412" spans="8:13" ht="15.75" customHeight="1">
      <c r="H4412" s="37">
        <v>43310</v>
      </c>
      <c r="I4412" s="6" t="s">
        <v>158</v>
      </c>
      <c r="J4412" s="6" t="s">
        <v>157</v>
      </c>
      <c r="K4412" s="6">
        <v>2</v>
      </c>
      <c r="L4412" s="6">
        <v>21.42</v>
      </c>
      <c r="M4412" s="31" t="str">
        <f t="shared" si="68"/>
        <v>Small</v>
      </c>
    </row>
    <row r="4413" spans="8:13" ht="15.75" customHeight="1">
      <c r="H4413" s="37">
        <v>43289</v>
      </c>
      <c r="I4413" s="6" t="s">
        <v>138</v>
      </c>
      <c r="J4413" s="6" t="s">
        <v>157</v>
      </c>
      <c r="K4413" s="6">
        <v>1</v>
      </c>
      <c r="L4413" s="6">
        <v>17.78</v>
      </c>
      <c r="M4413" s="31" t="str">
        <f t="shared" si="68"/>
        <v>Small</v>
      </c>
    </row>
    <row r="4414" spans="8:13" ht="15.75" customHeight="1">
      <c r="H4414" s="37">
        <v>43419</v>
      </c>
      <c r="I4414" s="6" t="s">
        <v>158</v>
      </c>
      <c r="J4414" s="6" t="s">
        <v>194</v>
      </c>
      <c r="K4414" s="6">
        <v>2</v>
      </c>
      <c r="L4414" s="6">
        <v>38.4</v>
      </c>
      <c r="M4414" s="31" t="str">
        <f t="shared" si="68"/>
        <v>Small</v>
      </c>
    </row>
    <row r="4415" spans="8:13" ht="15.75" customHeight="1">
      <c r="H4415" s="37">
        <v>43415</v>
      </c>
      <c r="I4415" s="6" t="s">
        <v>168</v>
      </c>
      <c r="J4415" s="6" t="s">
        <v>185</v>
      </c>
      <c r="K4415" s="6">
        <v>2</v>
      </c>
      <c r="L4415" s="6">
        <v>31.88</v>
      </c>
      <c r="M4415" s="31" t="str">
        <f t="shared" si="68"/>
        <v>Small</v>
      </c>
    </row>
    <row r="4416" spans="8:13" ht="15.75" customHeight="1">
      <c r="H4416" s="37">
        <v>43414</v>
      </c>
      <c r="I4416" s="6" t="s">
        <v>171</v>
      </c>
      <c r="J4416" s="6" t="s">
        <v>156</v>
      </c>
      <c r="K4416" s="6">
        <v>1</v>
      </c>
      <c r="L4416" s="6">
        <v>18.72</v>
      </c>
      <c r="M4416" s="31" t="str">
        <f t="shared" si="68"/>
        <v>Small</v>
      </c>
    </row>
    <row r="4417" spans="8:13" ht="15.75" customHeight="1">
      <c r="H4417" s="37">
        <v>43187</v>
      </c>
      <c r="I4417" s="6" t="s">
        <v>135</v>
      </c>
      <c r="J4417" s="6" t="s">
        <v>156</v>
      </c>
      <c r="K4417" s="6">
        <v>2</v>
      </c>
      <c r="L4417" s="6">
        <v>20.100000000000001</v>
      </c>
      <c r="M4417" s="31" t="str">
        <f t="shared" si="68"/>
        <v>Small</v>
      </c>
    </row>
    <row r="4418" spans="8:13" ht="15.75" customHeight="1">
      <c r="H4418" s="37">
        <v>43184</v>
      </c>
      <c r="I4418" s="6" t="s">
        <v>135</v>
      </c>
      <c r="J4418" s="6" t="s">
        <v>227</v>
      </c>
      <c r="K4418" s="6">
        <v>1</v>
      </c>
      <c r="L4418" s="6">
        <v>19.649999999999999</v>
      </c>
      <c r="M4418" s="31" t="str">
        <f t="shared" si="68"/>
        <v>Small</v>
      </c>
    </row>
    <row r="4419" spans="8:13" ht="15.75" customHeight="1">
      <c r="H4419" s="37">
        <v>43465</v>
      </c>
      <c r="I4419" s="6" t="s">
        <v>163</v>
      </c>
      <c r="J4419" s="6" t="s">
        <v>189</v>
      </c>
      <c r="K4419" s="6">
        <v>48</v>
      </c>
      <c r="L4419" s="6">
        <v>445.37</v>
      </c>
      <c r="M4419" s="31" t="str">
        <f t="shared" si="68"/>
        <v>Large</v>
      </c>
    </row>
    <row r="4420" spans="8:13" ht="15.75" customHeight="1">
      <c r="H4420" s="37">
        <v>43245</v>
      </c>
      <c r="I4420" s="6" t="s">
        <v>163</v>
      </c>
      <c r="J4420" s="6" t="s">
        <v>206</v>
      </c>
      <c r="K4420" s="6">
        <v>2</v>
      </c>
      <c r="L4420" s="6">
        <v>28.74</v>
      </c>
      <c r="M4420" s="31" t="str">
        <f t="shared" si="68"/>
        <v>Small</v>
      </c>
    </row>
    <row r="4421" spans="8:13" ht="15.75" customHeight="1">
      <c r="H4421" s="37">
        <v>43308</v>
      </c>
      <c r="I4421" s="6" t="s">
        <v>158</v>
      </c>
      <c r="J4421" s="6" t="s">
        <v>236</v>
      </c>
      <c r="K4421" s="6">
        <v>4</v>
      </c>
      <c r="L4421" s="6">
        <v>74</v>
      </c>
      <c r="M4421" s="31" t="str">
        <f t="shared" si="68"/>
        <v>Small</v>
      </c>
    </row>
    <row r="4422" spans="8:13" ht="15.75" customHeight="1">
      <c r="H4422" s="37">
        <v>43285</v>
      </c>
      <c r="I4422" s="6" t="s">
        <v>163</v>
      </c>
      <c r="J4422" s="6" t="s">
        <v>206</v>
      </c>
      <c r="K4422" s="6">
        <v>3</v>
      </c>
      <c r="L4422" s="6">
        <v>50.55</v>
      </c>
      <c r="M4422" s="31" t="str">
        <f t="shared" si="68"/>
        <v>Small</v>
      </c>
    </row>
    <row r="4423" spans="8:13" ht="15.75" customHeight="1">
      <c r="H4423" s="37">
        <v>43267</v>
      </c>
      <c r="I4423" s="6" t="s">
        <v>135</v>
      </c>
      <c r="J4423" s="6" t="s">
        <v>174</v>
      </c>
      <c r="K4423" s="6">
        <v>2</v>
      </c>
      <c r="L4423" s="6">
        <v>34.26</v>
      </c>
      <c r="M4423" s="31" t="str">
        <f t="shared" si="68"/>
        <v>Small</v>
      </c>
    </row>
    <row r="4424" spans="8:13" ht="15.75" customHeight="1">
      <c r="H4424" s="37">
        <v>43397</v>
      </c>
      <c r="I4424" s="6" t="s">
        <v>168</v>
      </c>
      <c r="J4424" s="6" t="s">
        <v>156</v>
      </c>
      <c r="K4424" s="6">
        <v>3</v>
      </c>
      <c r="L4424" s="6">
        <v>35.22</v>
      </c>
      <c r="M4424" s="31" t="str">
        <f t="shared" ref="M4424:M4487" si="69">IF(L4424&gt;250,"Large","Small")</f>
        <v>Small</v>
      </c>
    </row>
    <row r="4425" spans="8:13" ht="15.75" customHeight="1">
      <c r="H4425" s="37">
        <v>43424</v>
      </c>
      <c r="I4425" s="6" t="s">
        <v>190</v>
      </c>
      <c r="J4425" s="6" t="s">
        <v>241</v>
      </c>
      <c r="K4425" s="6">
        <v>3</v>
      </c>
      <c r="L4425" s="6">
        <v>35.82</v>
      </c>
      <c r="M4425" s="31" t="str">
        <f t="shared" si="69"/>
        <v>Small</v>
      </c>
    </row>
    <row r="4426" spans="8:13" ht="15.75" customHeight="1">
      <c r="H4426" s="37">
        <v>43458</v>
      </c>
      <c r="I4426" s="6" t="s">
        <v>168</v>
      </c>
      <c r="J4426" s="6" t="s">
        <v>185</v>
      </c>
      <c r="K4426" s="6">
        <v>2</v>
      </c>
      <c r="L4426" s="6">
        <v>34.340000000000003</v>
      </c>
      <c r="M4426" s="31" t="str">
        <f t="shared" si="69"/>
        <v>Small</v>
      </c>
    </row>
    <row r="4427" spans="8:13" ht="15.75" customHeight="1">
      <c r="H4427" s="37">
        <v>43253</v>
      </c>
      <c r="I4427" s="6" t="s">
        <v>168</v>
      </c>
      <c r="J4427" s="6" t="s">
        <v>187</v>
      </c>
      <c r="K4427" s="6">
        <v>5</v>
      </c>
      <c r="L4427" s="6">
        <v>87.52</v>
      </c>
      <c r="M4427" s="31" t="str">
        <f t="shared" si="69"/>
        <v>Small</v>
      </c>
    </row>
    <row r="4428" spans="8:13" ht="15.75" customHeight="1">
      <c r="H4428" s="37">
        <v>43412</v>
      </c>
      <c r="I4428" s="6" t="s">
        <v>224</v>
      </c>
      <c r="J4428" s="6" t="s">
        <v>194</v>
      </c>
      <c r="K4428" s="6">
        <v>2</v>
      </c>
      <c r="L4428" s="6">
        <v>33.380000000000003</v>
      </c>
      <c r="M4428" s="31" t="str">
        <f t="shared" si="69"/>
        <v>Small</v>
      </c>
    </row>
    <row r="4429" spans="8:13" ht="15.75" customHeight="1">
      <c r="H4429" s="37">
        <v>43293</v>
      </c>
      <c r="I4429" s="6" t="s">
        <v>201</v>
      </c>
      <c r="J4429" s="6" t="s">
        <v>219</v>
      </c>
      <c r="K4429" s="6">
        <v>1</v>
      </c>
      <c r="L4429" s="6">
        <v>12.16</v>
      </c>
      <c r="M4429" s="31" t="str">
        <f t="shared" si="69"/>
        <v>Small</v>
      </c>
    </row>
    <row r="4430" spans="8:13" ht="15.75" customHeight="1">
      <c r="H4430" s="37">
        <v>43228</v>
      </c>
      <c r="I4430" s="6" t="s">
        <v>175</v>
      </c>
      <c r="J4430" s="6" t="s">
        <v>156</v>
      </c>
      <c r="K4430" s="6">
        <v>2</v>
      </c>
      <c r="L4430" s="6">
        <v>33.42</v>
      </c>
      <c r="M4430" s="31" t="str">
        <f t="shared" si="69"/>
        <v>Small</v>
      </c>
    </row>
    <row r="4431" spans="8:13" ht="15.75" customHeight="1">
      <c r="H4431" s="37">
        <v>43304</v>
      </c>
      <c r="I4431" s="6" t="s">
        <v>165</v>
      </c>
      <c r="J4431" s="6" t="s">
        <v>169</v>
      </c>
      <c r="K4431" s="6">
        <v>1</v>
      </c>
      <c r="L4431" s="6">
        <v>19.95</v>
      </c>
      <c r="M4431" s="31" t="str">
        <f t="shared" si="69"/>
        <v>Small</v>
      </c>
    </row>
    <row r="4432" spans="8:13" ht="15.75" customHeight="1">
      <c r="H4432" s="37">
        <v>43303</v>
      </c>
      <c r="I4432" s="6" t="s">
        <v>135</v>
      </c>
      <c r="J4432" s="6" t="s">
        <v>166</v>
      </c>
      <c r="K4432" s="6">
        <v>2</v>
      </c>
      <c r="L4432" s="6">
        <v>31.64</v>
      </c>
      <c r="M4432" s="31" t="str">
        <f t="shared" si="69"/>
        <v>Small</v>
      </c>
    </row>
    <row r="4433" spans="8:13" ht="15.75" customHeight="1">
      <c r="H4433" s="37">
        <v>43180</v>
      </c>
      <c r="I4433" s="6" t="s">
        <v>135</v>
      </c>
      <c r="J4433" s="6" t="s">
        <v>199</v>
      </c>
      <c r="K4433" s="6">
        <v>5</v>
      </c>
      <c r="L4433" s="6">
        <v>81.97</v>
      </c>
      <c r="M4433" s="31" t="str">
        <f t="shared" si="69"/>
        <v>Small</v>
      </c>
    </row>
    <row r="4434" spans="8:13" ht="15.75" customHeight="1">
      <c r="H4434" s="37">
        <v>43414</v>
      </c>
      <c r="I4434" s="6" t="s">
        <v>175</v>
      </c>
      <c r="J4434" s="6" t="s">
        <v>194</v>
      </c>
      <c r="K4434" s="6">
        <v>1</v>
      </c>
      <c r="L4434" s="6">
        <v>13.42</v>
      </c>
      <c r="M4434" s="31" t="str">
        <f t="shared" si="69"/>
        <v>Small</v>
      </c>
    </row>
    <row r="4435" spans="8:13" ht="15.75" customHeight="1">
      <c r="H4435" s="37">
        <v>43391</v>
      </c>
      <c r="I4435" s="6" t="s">
        <v>171</v>
      </c>
      <c r="J4435" s="6" t="s">
        <v>156</v>
      </c>
      <c r="K4435" s="6">
        <v>2</v>
      </c>
      <c r="L4435" s="6">
        <v>24.28</v>
      </c>
      <c r="M4435" s="31" t="str">
        <f t="shared" si="69"/>
        <v>Small</v>
      </c>
    </row>
    <row r="4436" spans="8:13" ht="15.75" customHeight="1">
      <c r="H4436" s="37">
        <v>43440</v>
      </c>
      <c r="I4436" s="6" t="s">
        <v>127</v>
      </c>
      <c r="J4436" s="6" t="s">
        <v>207</v>
      </c>
      <c r="K4436" s="6">
        <v>3</v>
      </c>
      <c r="L4436" s="6">
        <v>35.58</v>
      </c>
      <c r="M4436" s="31" t="str">
        <f t="shared" si="69"/>
        <v>Small</v>
      </c>
    </row>
    <row r="4437" spans="8:13" ht="15.75" customHeight="1">
      <c r="H4437" s="37">
        <v>43458</v>
      </c>
      <c r="I4437" s="6" t="s">
        <v>135</v>
      </c>
      <c r="J4437" s="6" t="s">
        <v>159</v>
      </c>
      <c r="K4437" s="6">
        <v>2</v>
      </c>
      <c r="L4437" s="6">
        <v>27.62</v>
      </c>
      <c r="M4437" s="31" t="str">
        <f t="shared" si="69"/>
        <v>Small</v>
      </c>
    </row>
    <row r="4438" spans="8:13" ht="15.75" customHeight="1">
      <c r="H4438" s="37">
        <v>43157</v>
      </c>
      <c r="I4438" s="6" t="s">
        <v>168</v>
      </c>
      <c r="J4438" s="6" t="s">
        <v>180</v>
      </c>
      <c r="K4438" s="6">
        <v>2</v>
      </c>
      <c r="L4438" s="6">
        <v>32.42</v>
      </c>
      <c r="M4438" s="31" t="str">
        <f t="shared" si="69"/>
        <v>Small</v>
      </c>
    </row>
    <row r="4439" spans="8:13" ht="15.75" customHeight="1">
      <c r="H4439" s="37">
        <v>43409</v>
      </c>
      <c r="I4439" s="6" t="s">
        <v>216</v>
      </c>
      <c r="J4439" s="6" t="s">
        <v>156</v>
      </c>
      <c r="K4439" s="6">
        <v>2</v>
      </c>
      <c r="L4439" s="6">
        <v>27.86</v>
      </c>
      <c r="M4439" s="31" t="str">
        <f t="shared" si="69"/>
        <v>Small</v>
      </c>
    </row>
    <row r="4440" spans="8:13" ht="15.75" customHeight="1">
      <c r="H4440" s="37">
        <v>43419</v>
      </c>
      <c r="I4440" s="6" t="s">
        <v>163</v>
      </c>
      <c r="J4440" s="6" t="s">
        <v>207</v>
      </c>
      <c r="K4440" s="6">
        <v>2</v>
      </c>
      <c r="L4440" s="6">
        <v>24</v>
      </c>
      <c r="M4440" s="31" t="str">
        <f t="shared" si="69"/>
        <v>Small</v>
      </c>
    </row>
    <row r="4441" spans="8:13" ht="15.75" customHeight="1">
      <c r="H4441" s="37">
        <v>43143</v>
      </c>
      <c r="I4441" s="6" t="s">
        <v>160</v>
      </c>
      <c r="J4441" s="6" t="s">
        <v>185</v>
      </c>
      <c r="K4441" s="6">
        <v>1</v>
      </c>
      <c r="L4441" s="6">
        <v>14.52</v>
      </c>
      <c r="M4441" s="31" t="str">
        <f t="shared" si="69"/>
        <v>Small</v>
      </c>
    </row>
    <row r="4442" spans="8:13" ht="15.75" customHeight="1">
      <c r="H4442" s="37">
        <v>43431</v>
      </c>
      <c r="I4442" s="6" t="s">
        <v>158</v>
      </c>
      <c r="J4442" s="6" t="s">
        <v>169</v>
      </c>
      <c r="K4442" s="6">
        <v>2</v>
      </c>
      <c r="L4442" s="6">
        <v>36.86</v>
      </c>
      <c r="M4442" s="31" t="str">
        <f t="shared" si="69"/>
        <v>Small</v>
      </c>
    </row>
    <row r="4443" spans="8:13" ht="15.75" customHeight="1">
      <c r="H4443" s="37">
        <v>43210</v>
      </c>
      <c r="I4443" s="6" t="s">
        <v>171</v>
      </c>
      <c r="J4443" s="6" t="s">
        <v>156</v>
      </c>
      <c r="K4443" s="6">
        <v>2</v>
      </c>
      <c r="L4443" s="6">
        <v>20.2</v>
      </c>
      <c r="M4443" s="31" t="str">
        <f t="shared" si="69"/>
        <v>Small</v>
      </c>
    </row>
    <row r="4444" spans="8:13" ht="15.75" customHeight="1">
      <c r="H4444" s="37">
        <v>43382</v>
      </c>
      <c r="I4444" s="6" t="s">
        <v>141</v>
      </c>
      <c r="J4444" s="6" t="s">
        <v>183</v>
      </c>
      <c r="K4444" s="6">
        <v>2</v>
      </c>
      <c r="L4444" s="6">
        <v>28.18</v>
      </c>
      <c r="M4444" s="31" t="str">
        <f t="shared" si="69"/>
        <v>Small</v>
      </c>
    </row>
    <row r="4445" spans="8:13" ht="15.75" customHeight="1">
      <c r="H4445" s="37">
        <v>43458</v>
      </c>
      <c r="I4445" s="6" t="s">
        <v>171</v>
      </c>
      <c r="J4445" s="6" t="s">
        <v>211</v>
      </c>
      <c r="K4445" s="6">
        <v>1</v>
      </c>
      <c r="L4445" s="6">
        <v>11.09</v>
      </c>
      <c r="M4445" s="31" t="str">
        <f t="shared" si="69"/>
        <v>Small</v>
      </c>
    </row>
    <row r="4446" spans="8:13" ht="15.75" customHeight="1">
      <c r="H4446" s="37">
        <v>43145</v>
      </c>
      <c r="I4446" s="6" t="s">
        <v>163</v>
      </c>
      <c r="J4446" s="6" t="s">
        <v>180</v>
      </c>
      <c r="K4446" s="6">
        <v>1</v>
      </c>
      <c r="L4446" s="6">
        <v>11.31</v>
      </c>
      <c r="M4446" s="31" t="str">
        <f t="shared" si="69"/>
        <v>Small</v>
      </c>
    </row>
    <row r="4447" spans="8:13" ht="15.75" customHeight="1">
      <c r="H4447" s="37">
        <v>43198</v>
      </c>
      <c r="I4447" s="6" t="s">
        <v>198</v>
      </c>
      <c r="J4447" s="6" t="s">
        <v>156</v>
      </c>
      <c r="K4447" s="6">
        <v>1</v>
      </c>
      <c r="L4447" s="6">
        <v>11.82</v>
      </c>
      <c r="M4447" s="31" t="str">
        <f t="shared" si="69"/>
        <v>Small</v>
      </c>
    </row>
    <row r="4448" spans="8:13" ht="15.75" customHeight="1">
      <c r="H4448" s="37">
        <v>43426</v>
      </c>
      <c r="I4448" s="6" t="s">
        <v>175</v>
      </c>
      <c r="J4448" s="6" t="s">
        <v>170</v>
      </c>
      <c r="K4448" s="6">
        <v>2</v>
      </c>
      <c r="L4448" s="6">
        <v>29.96</v>
      </c>
      <c r="M4448" s="31" t="str">
        <f t="shared" si="69"/>
        <v>Small</v>
      </c>
    </row>
    <row r="4449" spans="8:13" ht="15.75" customHeight="1">
      <c r="H4449" s="37">
        <v>43418</v>
      </c>
      <c r="I4449" s="6" t="s">
        <v>171</v>
      </c>
      <c r="J4449" s="6" t="s">
        <v>207</v>
      </c>
      <c r="K4449" s="6">
        <v>36</v>
      </c>
      <c r="L4449" s="6">
        <v>257.36</v>
      </c>
      <c r="M4449" s="31" t="str">
        <f t="shared" si="69"/>
        <v>Large</v>
      </c>
    </row>
    <row r="4450" spans="8:13" ht="15.75" customHeight="1">
      <c r="H4450" s="37">
        <v>43388</v>
      </c>
      <c r="I4450" s="6" t="s">
        <v>224</v>
      </c>
      <c r="J4450" s="6" t="s">
        <v>217</v>
      </c>
      <c r="K4450" s="6">
        <v>3</v>
      </c>
      <c r="L4450" s="6">
        <v>55.41</v>
      </c>
      <c r="M4450" s="31" t="str">
        <f t="shared" si="69"/>
        <v>Small</v>
      </c>
    </row>
    <row r="4451" spans="8:13" ht="15.75" customHeight="1">
      <c r="H4451" s="37">
        <v>43171</v>
      </c>
      <c r="I4451" s="6" t="s">
        <v>127</v>
      </c>
      <c r="J4451" s="6" t="s">
        <v>221</v>
      </c>
      <c r="K4451" s="6">
        <v>3</v>
      </c>
      <c r="L4451" s="6">
        <v>30.3</v>
      </c>
      <c r="M4451" s="31" t="str">
        <f t="shared" si="69"/>
        <v>Small</v>
      </c>
    </row>
    <row r="4452" spans="8:13" ht="15.75" customHeight="1">
      <c r="H4452" s="37">
        <v>43463</v>
      </c>
      <c r="I4452" s="6" t="s">
        <v>158</v>
      </c>
      <c r="J4452" s="6" t="s">
        <v>186</v>
      </c>
      <c r="K4452" s="6">
        <v>2</v>
      </c>
      <c r="L4452" s="6">
        <v>26.58</v>
      </c>
      <c r="M4452" s="31" t="str">
        <f t="shared" si="69"/>
        <v>Small</v>
      </c>
    </row>
    <row r="4453" spans="8:13" ht="15.75" customHeight="1">
      <c r="H4453" s="37">
        <v>43292</v>
      </c>
      <c r="I4453" s="6" t="s">
        <v>158</v>
      </c>
      <c r="J4453" s="6" t="s">
        <v>232</v>
      </c>
      <c r="K4453" s="6">
        <v>2</v>
      </c>
      <c r="L4453" s="6">
        <v>31.62</v>
      </c>
      <c r="M4453" s="31" t="str">
        <f t="shared" si="69"/>
        <v>Small</v>
      </c>
    </row>
    <row r="4454" spans="8:13" ht="15.75" customHeight="1">
      <c r="H4454" s="37">
        <v>43286</v>
      </c>
      <c r="I4454" s="6" t="s">
        <v>163</v>
      </c>
      <c r="J4454" s="6" t="s">
        <v>185</v>
      </c>
      <c r="K4454" s="6">
        <v>2</v>
      </c>
      <c r="L4454" s="6">
        <v>36.880000000000003</v>
      </c>
      <c r="M4454" s="31" t="str">
        <f t="shared" si="69"/>
        <v>Small</v>
      </c>
    </row>
    <row r="4455" spans="8:13" ht="15.75" customHeight="1">
      <c r="H4455" s="37">
        <v>43279</v>
      </c>
      <c r="I4455" s="6" t="s">
        <v>190</v>
      </c>
      <c r="J4455" s="6" t="s">
        <v>185</v>
      </c>
      <c r="K4455" s="6">
        <v>2</v>
      </c>
      <c r="L4455" s="6">
        <v>35.86</v>
      </c>
      <c r="M4455" s="31" t="str">
        <f t="shared" si="69"/>
        <v>Small</v>
      </c>
    </row>
    <row r="4456" spans="8:13" ht="15.75" customHeight="1">
      <c r="H4456" s="37">
        <v>43208</v>
      </c>
      <c r="I4456" s="6" t="s">
        <v>158</v>
      </c>
      <c r="J4456" s="6" t="s">
        <v>183</v>
      </c>
      <c r="K4456" s="6">
        <v>1</v>
      </c>
      <c r="L4456" s="6">
        <v>19.350000000000001</v>
      </c>
      <c r="M4456" s="31" t="str">
        <f t="shared" si="69"/>
        <v>Small</v>
      </c>
    </row>
    <row r="4457" spans="8:13" ht="15.75" customHeight="1">
      <c r="H4457" s="37">
        <v>43393</v>
      </c>
      <c r="I4457" s="6" t="s">
        <v>175</v>
      </c>
      <c r="J4457" s="6" t="s">
        <v>156</v>
      </c>
      <c r="K4457" s="6">
        <v>1</v>
      </c>
      <c r="L4457" s="6">
        <v>17.86</v>
      </c>
      <c r="M4457" s="31" t="str">
        <f t="shared" si="69"/>
        <v>Small</v>
      </c>
    </row>
    <row r="4458" spans="8:13" ht="15.75" customHeight="1">
      <c r="H4458" s="37">
        <v>43398</v>
      </c>
      <c r="I4458" s="6" t="s">
        <v>200</v>
      </c>
      <c r="J4458" s="6" t="s">
        <v>184</v>
      </c>
      <c r="K4458" s="6">
        <v>1</v>
      </c>
      <c r="L4458" s="6">
        <v>16.75</v>
      </c>
      <c r="M4458" s="31" t="str">
        <f t="shared" si="69"/>
        <v>Small</v>
      </c>
    </row>
    <row r="4459" spans="8:13" ht="15.75" customHeight="1">
      <c r="H4459" s="37">
        <v>43460</v>
      </c>
      <c r="I4459" s="6" t="s">
        <v>190</v>
      </c>
      <c r="J4459" s="6" t="s">
        <v>156</v>
      </c>
      <c r="K4459" s="6">
        <v>3</v>
      </c>
      <c r="L4459" s="6">
        <v>49.74</v>
      </c>
      <c r="M4459" s="31" t="str">
        <f t="shared" si="69"/>
        <v>Small</v>
      </c>
    </row>
    <row r="4460" spans="8:13" ht="15.75" customHeight="1">
      <c r="H4460" s="37">
        <v>43450</v>
      </c>
      <c r="I4460" s="6" t="s">
        <v>141</v>
      </c>
      <c r="J4460" s="6" t="s">
        <v>156</v>
      </c>
      <c r="K4460" s="6">
        <v>2</v>
      </c>
      <c r="L4460" s="6">
        <v>27.18</v>
      </c>
      <c r="M4460" s="31" t="str">
        <f t="shared" si="69"/>
        <v>Small</v>
      </c>
    </row>
    <row r="4461" spans="8:13" ht="15.75" customHeight="1">
      <c r="H4461" s="37">
        <v>43262</v>
      </c>
      <c r="I4461" s="6" t="s">
        <v>158</v>
      </c>
      <c r="J4461" s="6" t="s">
        <v>156</v>
      </c>
      <c r="K4461" s="6">
        <v>2</v>
      </c>
      <c r="L4461" s="6">
        <v>26.76</v>
      </c>
      <c r="M4461" s="31" t="str">
        <f t="shared" si="69"/>
        <v>Small</v>
      </c>
    </row>
    <row r="4462" spans="8:13" ht="15.75" customHeight="1">
      <c r="H4462" s="37">
        <v>43401</v>
      </c>
      <c r="I4462" s="6" t="s">
        <v>171</v>
      </c>
      <c r="J4462" s="6" t="s">
        <v>181</v>
      </c>
      <c r="K4462" s="6">
        <v>2</v>
      </c>
      <c r="L4462" s="6">
        <v>21.6</v>
      </c>
      <c r="M4462" s="31" t="str">
        <f t="shared" si="69"/>
        <v>Small</v>
      </c>
    </row>
    <row r="4463" spans="8:13" ht="15.75" customHeight="1">
      <c r="H4463" s="37">
        <v>43429</v>
      </c>
      <c r="I4463" s="6" t="s">
        <v>135</v>
      </c>
      <c r="J4463" s="6" t="s">
        <v>187</v>
      </c>
      <c r="K4463" s="6">
        <v>1</v>
      </c>
      <c r="L4463" s="6">
        <v>19.5</v>
      </c>
      <c r="M4463" s="31" t="str">
        <f t="shared" si="69"/>
        <v>Small</v>
      </c>
    </row>
    <row r="4464" spans="8:13" ht="15.75" customHeight="1">
      <c r="H4464" s="37">
        <v>43214</v>
      </c>
      <c r="I4464" s="6" t="s">
        <v>158</v>
      </c>
      <c r="J4464" s="6" t="s">
        <v>169</v>
      </c>
      <c r="K4464" s="6">
        <v>2</v>
      </c>
      <c r="L4464" s="6">
        <v>33.76</v>
      </c>
      <c r="M4464" s="31" t="str">
        <f t="shared" si="69"/>
        <v>Small</v>
      </c>
    </row>
    <row r="4465" spans="8:13" ht="15.75" customHeight="1">
      <c r="H4465" s="37">
        <v>43216</v>
      </c>
      <c r="I4465" s="6" t="s">
        <v>190</v>
      </c>
      <c r="J4465" s="6" t="s">
        <v>230</v>
      </c>
      <c r="K4465" s="6">
        <v>2</v>
      </c>
      <c r="L4465" s="6">
        <v>33.86</v>
      </c>
      <c r="M4465" s="31" t="str">
        <f t="shared" si="69"/>
        <v>Small</v>
      </c>
    </row>
    <row r="4466" spans="8:13" ht="15.75" customHeight="1">
      <c r="H4466" s="37">
        <v>43429</v>
      </c>
      <c r="I4466" s="6" t="s">
        <v>165</v>
      </c>
      <c r="J4466" s="6" t="s">
        <v>169</v>
      </c>
      <c r="K4466" s="6">
        <v>1</v>
      </c>
      <c r="L4466" s="6">
        <v>14.07</v>
      </c>
      <c r="M4466" s="31" t="str">
        <f t="shared" si="69"/>
        <v>Small</v>
      </c>
    </row>
    <row r="4467" spans="8:13" ht="15.75" customHeight="1">
      <c r="H4467" s="37">
        <v>43137</v>
      </c>
      <c r="I4467" s="6" t="s">
        <v>158</v>
      </c>
      <c r="J4467" s="6" t="s">
        <v>184</v>
      </c>
      <c r="K4467" s="6">
        <v>3</v>
      </c>
      <c r="L4467" s="6">
        <v>39.78</v>
      </c>
      <c r="M4467" s="31" t="str">
        <f t="shared" si="69"/>
        <v>Small</v>
      </c>
    </row>
    <row r="4468" spans="8:13" ht="15.75" customHeight="1">
      <c r="H4468" s="37">
        <v>43446</v>
      </c>
      <c r="I4468" s="6" t="s">
        <v>158</v>
      </c>
      <c r="J4468" s="6" t="s">
        <v>194</v>
      </c>
      <c r="K4468" s="6">
        <v>1</v>
      </c>
      <c r="L4468" s="6">
        <v>13.22</v>
      </c>
      <c r="M4468" s="31" t="str">
        <f t="shared" si="69"/>
        <v>Small</v>
      </c>
    </row>
    <row r="4469" spans="8:13" ht="15.75" customHeight="1">
      <c r="H4469" s="37">
        <v>43412</v>
      </c>
      <c r="I4469" s="6" t="s">
        <v>175</v>
      </c>
      <c r="J4469" s="6" t="s">
        <v>172</v>
      </c>
      <c r="K4469" s="6">
        <v>2</v>
      </c>
      <c r="L4469" s="6">
        <v>21.8</v>
      </c>
      <c r="M4469" s="31" t="str">
        <f t="shared" si="69"/>
        <v>Small</v>
      </c>
    </row>
    <row r="4470" spans="8:13" ht="15.75" customHeight="1">
      <c r="H4470" s="37">
        <v>43270</v>
      </c>
      <c r="I4470" s="6" t="s">
        <v>127</v>
      </c>
      <c r="J4470" s="6" t="s">
        <v>235</v>
      </c>
      <c r="K4470" s="6">
        <v>2</v>
      </c>
      <c r="L4470" s="6">
        <v>30</v>
      </c>
      <c r="M4470" s="31" t="str">
        <f t="shared" si="69"/>
        <v>Small</v>
      </c>
    </row>
    <row r="4471" spans="8:13" ht="15.75" customHeight="1">
      <c r="H4471" s="37">
        <v>43407</v>
      </c>
      <c r="I4471" s="6" t="s">
        <v>141</v>
      </c>
      <c r="J4471" s="6" t="s">
        <v>161</v>
      </c>
      <c r="K4471" s="6">
        <v>1</v>
      </c>
      <c r="L4471" s="6">
        <v>17.100000000000001</v>
      </c>
      <c r="M4471" s="31" t="str">
        <f t="shared" si="69"/>
        <v>Small</v>
      </c>
    </row>
    <row r="4472" spans="8:13" ht="15.75" customHeight="1">
      <c r="H4472" s="37">
        <v>43310</v>
      </c>
      <c r="I4472" s="6" t="s">
        <v>168</v>
      </c>
      <c r="J4472" s="6" t="s">
        <v>214</v>
      </c>
      <c r="K4472" s="6">
        <v>1</v>
      </c>
      <c r="L4472" s="6">
        <v>14.95</v>
      </c>
      <c r="M4472" s="31" t="str">
        <f t="shared" si="69"/>
        <v>Small</v>
      </c>
    </row>
    <row r="4473" spans="8:13" ht="15.75" customHeight="1">
      <c r="H4473" s="37">
        <v>43443</v>
      </c>
      <c r="I4473" s="6" t="s">
        <v>158</v>
      </c>
      <c r="J4473" s="6" t="s">
        <v>230</v>
      </c>
      <c r="K4473" s="6">
        <v>5</v>
      </c>
      <c r="L4473" s="6">
        <v>84.4</v>
      </c>
      <c r="M4473" s="31" t="str">
        <f t="shared" si="69"/>
        <v>Small</v>
      </c>
    </row>
    <row r="4474" spans="8:13" ht="15.75" customHeight="1">
      <c r="H4474" s="37">
        <v>43461</v>
      </c>
      <c r="I4474" s="6" t="s">
        <v>201</v>
      </c>
      <c r="J4474" s="6" t="s">
        <v>239</v>
      </c>
      <c r="K4474" s="6">
        <v>2</v>
      </c>
      <c r="L4474" s="6">
        <v>33.9</v>
      </c>
      <c r="M4474" s="31" t="str">
        <f t="shared" si="69"/>
        <v>Small</v>
      </c>
    </row>
    <row r="4475" spans="8:13" ht="15.75" customHeight="1">
      <c r="H4475" s="37">
        <v>43459</v>
      </c>
      <c r="I4475" s="6" t="s">
        <v>175</v>
      </c>
      <c r="J4475" s="6" t="s">
        <v>174</v>
      </c>
      <c r="K4475" s="6">
        <v>2</v>
      </c>
      <c r="L4475" s="6">
        <v>22.42</v>
      </c>
      <c r="M4475" s="31" t="str">
        <f t="shared" si="69"/>
        <v>Small</v>
      </c>
    </row>
    <row r="4476" spans="8:13" ht="15.75" customHeight="1">
      <c r="H4476" s="37">
        <v>43195</v>
      </c>
      <c r="I4476" s="6" t="s">
        <v>175</v>
      </c>
      <c r="J4476" s="6" t="s">
        <v>156</v>
      </c>
      <c r="K4476" s="6">
        <v>2</v>
      </c>
      <c r="L4476" s="6">
        <v>25.6</v>
      </c>
      <c r="M4476" s="31" t="str">
        <f t="shared" si="69"/>
        <v>Small</v>
      </c>
    </row>
    <row r="4477" spans="8:13" ht="15.75" customHeight="1">
      <c r="H4477" s="37">
        <v>43437</v>
      </c>
      <c r="I4477" s="6" t="s">
        <v>223</v>
      </c>
      <c r="J4477" s="6" t="s">
        <v>156</v>
      </c>
      <c r="K4477" s="6">
        <v>1</v>
      </c>
      <c r="L4477" s="6">
        <v>12.14</v>
      </c>
      <c r="M4477" s="31" t="str">
        <f t="shared" si="69"/>
        <v>Small</v>
      </c>
    </row>
    <row r="4478" spans="8:13" ht="15.75" customHeight="1">
      <c r="H4478" s="37">
        <v>43127</v>
      </c>
      <c r="I4478" s="6" t="s">
        <v>175</v>
      </c>
      <c r="J4478" s="6" t="s">
        <v>222</v>
      </c>
      <c r="K4478" s="6">
        <v>2</v>
      </c>
      <c r="L4478" s="6">
        <v>39.479999999999997</v>
      </c>
      <c r="M4478" s="31" t="str">
        <f t="shared" si="69"/>
        <v>Small</v>
      </c>
    </row>
    <row r="4479" spans="8:13" ht="15.75" customHeight="1">
      <c r="H4479" s="37">
        <v>43259</v>
      </c>
      <c r="I4479" s="6" t="s">
        <v>175</v>
      </c>
      <c r="J4479" s="6" t="s">
        <v>214</v>
      </c>
      <c r="K4479" s="6">
        <v>3</v>
      </c>
      <c r="L4479" s="6">
        <v>39.51</v>
      </c>
      <c r="M4479" s="31" t="str">
        <f t="shared" si="69"/>
        <v>Small</v>
      </c>
    </row>
    <row r="4480" spans="8:13" ht="15.75" customHeight="1">
      <c r="H4480" s="37">
        <v>43363</v>
      </c>
      <c r="I4480" s="6" t="s">
        <v>168</v>
      </c>
      <c r="J4480" s="6" t="s">
        <v>210</v>
      </c>
      <c r="K4480" s="6">
        <v>1</v>
      </c>
      <c r="L4480" s="6">
        <v>16.28</v>
      </c>
      <c r="M4480" s="31" t="str">
        <f t="shared" si="69"/>
        <v>Small</v>
      </c>
    </row>
    <row r="4481" spans="8:13" ht="15.75" customHeight="1">
      <c r="H4481" s="37">
        <v>43442</v>
      </c>
      <c r="I4481" s="6" t="s">
        <v>158</v>
      </c>
      <c r="J4481" s="6" t="s">
        <v>185</v>
      </c>
      <c r="K4481" s="6">
        <v>1</v>
      </c>
      <c r="L4481" s="6">
        <v>15.74</v>
      </c>
      <c r="M4481" s="31" t="str">
        <f t="shared" si="69"/>
        <v>Small</v>
      </c>
    </row>
    <row r="4482" spans="8:13" ht="15.75" customHeight="1">
      <c r="H4482" s="37">
        <v>43417</v>
      </c>
      <c r="I4482" s="6" t="s">
        <v>168</v>
      </c>
      <c r="J4482" s="6" t="s">
        <v>156</v>
      </c>
      <c r="K4482" s="6">
        <v>2</v>
      </c>
      <c r="L4482" s="6">
        <v>36.28</v>
      </c>
      <c r="M4482" s="31" t="str">
        <f t="shared" si="69"/>
        <v>Small</v>
      </c>
    </row>
    <row r="4483" spans="8:13" ht="15.75" customHeight="1">
      <c r="H4483" s="37">
        <v>43293</v>
      </c>
      <c r="I4483" s="6" t="s">
        <v>168</v>
      </c>
      <c r="J4483" s="6" t="s">
        <v>239</v>
      </c>
      <c r="K4483" s="6">
        <v>48</v>
      </c>
      <c r="L4483" s="6">
        <v>415.8</v>
      </c>
      <c r="M4483" s="31" t="str">
        <f t="shared" si="69"/>
        <v>Large</v>
      </c>
    </row>
    <row r="4484" spans="8:13" ht="15.75" customHeight="1">
      <c r="H4484" s="37">
        <v>43122</v>
      </c>
      <c r="I4484" s="6" t="s">
        <v>141</v>
      </c>
      <c r="J4484" s="6" t="s">
        <v>208</v>
      </c>
      <c r="K4484" s="6">
        <v>1</v>
      </c>
      <c r="L4484" s="6">
        <v>16.27</v>
      </c>
      <c r="M4484" s="31" t="str">
        <f t="shared" si="69"/>
        <v>Small</v>
      </c>
    </row>
    <row r="4485" spans="8:13" ht="15.75" customHeight="1">
      <c r="H4485" s="37">
        <v>43464</v>
      </c>
      <c r="I4485" s="6" t="s">
        <v>141</v>
      </c>
      <c r="J4485" s="6" t="s">
        <v>156</v>
      </c>
      <c r="K4485" s="6">
        <v>2</v>
      </c>
      <c r="L4485" s="6">
        <v>28.46</v>
      </c>
      <c r="M4485" s="31" t="str">
        <f t="shared" si="69"/>
        <v>Small</v>
      </c>
    </row>
    <row r="4486" spans="8:13" ht="15.75" customHeight="1">
      <c r="H4486" s="37">
        <v>43446</v>
      </c>
      <c r="I4486" s="6" t="s">
        <v>158</v>
      </c>
      <c r="J4486" s="6" t="s">
        <v>187</v>
      </c>
      <c r="K4486" s="6">
        <v>1</v>
      </c>
      <c r="L4486" s="6">
        <v>19.93</v>
      </c>
      <c r="M4486" s="31" t="str">
        <f t="shared" si="69"/>
        <v>Small</v>
      </c>
    </row>
    <row r="4487" spans="8:13" ht="15.75" customHeight="1">
      <c r="H4487" s="37">
        <v>43443</v>
      </c>
      <c r="I4487" s="6" t="s">
        <v>135</v>
      </c>
      <c r="J4487" s="6" t="s">
        <v>229</v>
      </c>
      <c r="K4487" s="6">
        <v>72</v>
      </c>
      <c r="L4487" s="6">
        <v>451.53</v>
      </c>
      <c r="M4487" s="31" t="str">
        <f t="shared" si="69"/>
        <v>Large</v>
      </c>
    </row>
    <row r="4488" spans="8:13" ht="15.75" customHeight="1">
      <c r="H4488" s="37">
        <v>43133</v>
      </c>
      <c r="I4488" s="6" t="s">
        <v>200</v>
      </c>
      <c r="J4488" s="6" t="s">
        <v>181</v>
      </c>
      <c r="K4488" s="6">
        <v>1</v>
      </c>
      <c r="L4488" s="6">
        <v>12.99</v>
      </c>
      <c r="M4488" s="31" t="str">
        <f t="shared" ref="M4488:M4551" si="70">IF(L4488&gt;250,"Large","Small")</f>
        <v>Small</v>
      </c>
    </row>
    <row r="4489" spans="8:13" ht="15.75" customHeight="1">
      <c r="H4489" s="37">
        <v>43420</v>
      </c>
      <c r="I4489" s="6" t="s">
        <v>158</v>
      </c>
      <c r="J4489" s="6" t="s">
        <v>184</v>
      </c>
      <c r="K4489" s="6">
        <v>5</v>
      </c>
      <c r="L4489" s="6">
        <v>81.430000000000007</v>
      </c>
      <c r="M4489" s="31" t="str">
        <f t="shared" si="70"/>
        <v>Small</v>
      </c>
    </row>
    <row r="4490" spans="8:13" ht="15.75" customHeight="1">
      <c r="H4490" s="37">
        <v>43202</v>
      </c>
      <c r="I4490" s="6" t="s">
        <v>135</v>
      </c>
      <c r="J4490" s="6" t="s">
        <v>180</v>
      </c>
      <c r="K4490" s="6">
        <v>3</v>
      </c>
      <c r="L4490" s="6">
        <v>53.25</v>
      </c>
      <c r="M4490" s="31" t="str">
        <f t="shared" si="70"/>
        <v>Small</v>
      </c>
    </row>
    <row r="4491" spans="8:13" ht="15.75" customHeight="1">
      <c r="H4491" s="37">
        <v>43144</v>
      </c>
      <c r="I4491" s="6" t="s">
        <v>171</v>
      </c>
      <c r="J4491" s="6" t="s">
        <v>187</v>
      </c>
      <c r="K4491" s="6">
        <v>4</v>
      </c>
      <c r="L4491" s="6">
        <v>68</v>
      </c>
      <c r="M4491" s="31" t="str">
        <f t="shared" si="70"/>
        <v>Small</v>
      </c>
    </row>
    <row r="4492" spans="8:13" ht="15.75" customHeight="1">
      <c r="H4492" s="37">
        <v>43407</v>
      </c>
      <c r="I4492" s="6" t="s">
        <v>198</v>
      </c>
      <c r="J4492" s="6" t="s">
        <v>241</v>
      </c>
      <c r="K4492" s="6">
        <v>3</v>
      </c>
      <c r="L4492" s="6">
        <v>50.46</v>
      </c>
      <c r="M4492" s="31" t="str">
        <f t="shared" si="70"/>
        <v>Small</v>
      </c>
    </row>
    <row r="4493" spans="8:13" ht="15.75" customHeight="1">
      <c r="H4493" s="37">
        <v>43427</v>
      </c>
      <c r="I4493" s="6" t="s">
        <v>198</v>
      </c>
      <c r="J4493" s="6" t="s">
        <v>241</v>
      </c>
      <c r="K4493" s="6">
        <v>2</v>
      </c>
      <c r="L4493" s="6">
        <v>33.5</v>
      </c>
      <c r="M4493" s="31" t="str">
        <f t="shared" si="70"/>
        <v>Small</v>
      </c>
    </row>
    <row r="4494" spans="8:13" ht="15.75" customHeight="1">
      <c r="H4494" s="37">
        <v>43186</v>
      </c>
      <c r="I4494" s="6" t="s">
        <v>168</v>
      </c>
      <c r="J4494" s="6" t="s">
        <v>231</v>
      </c>
      <c r="K4494" s="6">
        <v>2</v>
      </c>
      <c r="L4494" s="6">
        <v>34.880000000000003</v>
      </c>
      <c r="M4494" s="31" t="str">
        <f t="shared" si="70"/>
        <v>Small</v>
      </c>
    </row>
    <row r="4495" spans="8:13" ht="15.75" customHeight="1">
      <c r="H4495" s="37">
        <v>43211</v>
      </c>
      <c r="I4495" s="6" t="s">
        <v>171</v>
      </c>
      <c r="J4495" s="6" t="s">
        <v>156</v>
      </c>
      <c r="K4495" s="6">
        <v>4</v>
      </c>
      <c r="L4495" s="6">
        <v>69.2</v>
      </c>
      <c r="M4495" s="31" t="str">
        <f t="shared" si="70"/>
        <v>Small</v>
      </c>
    </row>
    <row r="4496" spans="8:13" ht="15.75" customHeight="1">
      <c r="H4496" s="37">
        <v>43344</v>
      </c>
      <c r="I4496" s="6" t="s">
        <v>200</v>
      </c>
      <c r="J4496" s="6" t="s">
        <v>192</v>
      </c>
      <c r="K4496" s="6">
        <v>1</v>
      </c>
      <c r="L4496" s="6">
        <v>11.13</v>
      </c>
      <c r="M4496" s="31" t="str">
        <f t="shared" si="70"/>
        <v>Small</v>
      </c>
    </row>
    <row r="4497" spans="8:13" ht="15.75" customHeight="1">
      <c r="H4497" s="37">
        <v>43328</v>
      </c>
      <c r="I4497" s="6" t="s">
        <v>198</v>
      </c>
      <c r="J4497" s="6" t="s">
        <v>161</v>
      </c>
      <c r="K4497" s="6">
        <v>1</v>
      </c>
      <c r="L4497" s="6">
        <v>19.04</v>
      </c>
      <c r="M4497" s="31" t="str">
        <f t="shared" si="70"/>
        <v>Small</v>
      </c>
    </row>
    <row r="4498" spans="8:13" ht="15.75" customHeight="1">
      <c r="H4498" s="37">
        <v>43365</v>
      </c>
      <c r="I4498" s="6" t="s">
        <v>171</v>
      </c>
      <c r="J4498" s="6" t="s">
        <v>220</v>
      </c>
      <c r="K4498" s="6">
        <v>2</v>
      </c>
      <c r="L4498" s="6">
        <v>34.76</v>
      </c>
      <c r="M4498" s="31" t="str">
        <f t="shared" si="70"/>
        <v>Small</v>
      </c>
    </row>
    <row r="4499" spans="8:13" ht="15.75" customHeight="1">
      <c r="H4499" s="37">
        <v>43143</v>
      </c>
      <c r="I4499" s="6" t="s">
        <v>158</v>
      </c>
      <c r="J4499" s="6" t="s">
        <v>185</v>
      </c>
      <c r="K4499" s="6">
        <v>2</v>
      </c>
      <c r="L4499" s="6">
        <v>36.58</v>
      </c>
      <c r="M4499" s="31" t="str">
        <f t="shared" si="70"/>
        <v>Small</v>
      </c>
    </row>
    <row r="4500" spans="8:13" ht="15.75" customHeight="1">
      <c r="H4500" s="37">
        <v>43432</v>
      </c>
      <c r="I4500" s="6" t="s">
        <v>158</v>
      </c>
      <c r="J4500" s="6" t="s">
        <v>170</v>
      </c>
      <c r="K4500" s="6">
        <v>2</v>
      </c>
      <c r="L4500" s="6">
        <v>39.18</v>
      </c>
      <c r="M4500" s="31" t="str">
        <f t="shared" si="70"/>
        <v>Small</v>
      </c>
    </row>
    <row r="4501" spans="8:13" ht="15.75" customHeight="1">
      <c r="H4501" s="37">
        <v>43172</v>
      </c>
      <c r="I4501" s="6" t="s">
        <v>138</v>
      </c>
      <c r="J4501" s="6" t="s">
        <v>229</v>
      </c>
      <c r="K4501" s="6">
        <v>2</v>
      </c>
      <c r="L4501" s="6">
        <v>23.04</v>
      </c>
      <c r="M4501" s="31" t="str">
        <f t="shared" si="70"/>
        <v>Small</v>
      </c>
    </row>
    <row r="4502" spans="8:13" ht="15.75" customHeight="1">
      <c r="H4502" s="37">
        <v>43405</v>
      </c>
      <c r="I4502" s="6" t="s">
        <v>163</v>
      </c>
      <c r="J4502" s="6" t="s">
        <v>156</v>
      </c>
      <c r="K4502" s="6">
        <v>24</v>
      </c>
      <c r="L4502" s="6">
        <v>249.75</v>
      </c>
      <c r="M4502" s="31" t="str">
        <f t="shared" si="70"/>
        <v>Small</v>
      </c>
    </row>
    <row r="4503" spans="8:13" ht="15.75" customHeight="1">
      <c r="H4503" s="37">
        <v>43298</v>
      </c>
      <c r="I4503" s="6" t="s">
        <v>177</v>
      </c>
      <c r="J4503" s="6" t="s">
        <v>184</v>
      </c>
      <c r="K4503" s="6">
        <v>3</v>
      </c>
      <c r="L4503" s="6">
        <v>36.299999999999997</v>
      </c>
      <c r="M4503" s="31" t="str">
        <f t="shared" si="70"/>
        <v>Small</v>
      </c>
    </row>
    <row r="4504" spans="8:13" ht="15.75" customHeight="1">
      <c r="H4504" s="37">
        <v>43324</v>
      </c>
      <c r="I4504" s="6" t="s">
        <v>141</v>
      </c>
      <c r="J4504" s="6" t="s">
        <v>185</v>
      </c>
      <c r="K4504" s="6">
        <v>2</v>
      </c>
      <c r="L4504" s="6">
        <v>21.66</v>
      </c>
      <c r="M4504" s="31" t="str">
        <f t="shared" si="70"/>
        <v>Small</v>
      </c>
    </row>
    <row r="4505" spans="8:13" ht="15.75" customHeight="1">
      <c r="H4505" s="37">
        <v>43405</v>
      </c>
      <c r="I4505" s="6" t="s">
        <v>165</v>
      </c>
      <c r="J4505" s="6" t="s">
        <v>183</v>
      </c>
      <c r="K4505" s="6">
        <v>1</v>
      </c>
      <c r="L4505" s="6">
        <v>15.59</v>
      </c>
      <c r="M4505" s="31" t="str">
        <f t="shared" si="70"/>
        <v>Small</v>
      </c>
    </row>
    <row r="4506" spans="8:13" ht="15.75" customHeight="1">
      <c r="H4506" s="37">
        <v>43340</v>
      </c>
      <c r="I4506" s="6" t="s">
        <v>168</v>
      </c>
      <c r="J4506" s="6" t="s">
        <v>204</v>
      </c>
      <c r="K4506" s="6">
        <v>2</v>
      </c>
      <c r="L4506" s="6">
        <v>36.1</v>
      </c>
      <c r="M4506" s="31" t="str">
        <f t="shared" si="70"/>
        <v>Small</v>
      </c>
    </row>
    <row r="4507" spans="8:13" ht="15.75" customHeight="1">
      <c r="H4507" s="37">
        <v>43421</v>
      </c>
      <c r="I4507" s="6" t="s">
        <v>198</v>
      </c>
      <c r="J4507" s="6" t="s">
        <v>178</v>
      </c>
      <c r="K4507" s="6">
        <v>2</v>
      </c>
      <c r="L4507" s="6">
        <v>24.16</v>
      </c>
      <c r="M4507" s="31" t="str">
        <f t="shared" si="70"/>
        <v>Small</v>
      </c>
    </row>
    <row r="4508" spans="8:13" ht="15.75" customHeight="1">
      <c r="H4508" s="37">
        <v>43394</v>
      </c>
      <c r="I4508" s="6" t="s">
        <v>158</v>
      </c>
      <c r="J4508" s="6" t="s">
        <v>156</v>
      </c>
      <c r="K4508" s="6">
        <v>1</v>
      </c>
      <c r="L4508" s="6">
        <v>14.2</v>
      </c>
      <c r="M4508" s="31" t="str">
        <f t="shared" si="70"/>
        <v>Small</v>
      </c>
    </row>
    <row r="4509" spans="8:13" ht="15.75" customHeight="1">
      <c r="H4509" s="37">
        <v>43378</v>
      </c>
      <c r="I4509" s="6" t="s">
        <v>158</v>
      </c>
      <c r="J4509" s="6" t="s">
        <v>185</v>
      </c>
      <c r="K4509" s="6">
        <v>2</v>
      </c>
      <c r="L4509" s="6">
        <v>31.24</v>
      </c>
      <c r="M4509" s="31" t="str">
        <f t="shared" si="70"/>
        <v>Small</v>
      </c>
    </row>
    <row r="4510" spans="8:13" ht="15.75" customHeight="1">
      <c r="H4510" s="37">
        <v>43296</v>
      </c>
      <c r="I4510" s="6" t="s">
        <v>218</v>
      </c>
      <c r="J4510" s="6" t="s">
        <v>212</v>
      </c>
      <c r="K4510" s="6">
        <v>1</v>
      </c>
      <c r="L4510" s="6">
        <v>18.350000000000001</v>
      </c>
      <c r="M4510" s="31" t="str">
        <f t="shared" si="70"/>
        <v>Small</v>
      </c>
    </row>
    <row r="4511" spans="8:13" ht="15.75" customHeight="1">
      <c r="H4511" s="37">
        <v>43117</v>
      </c>
      <c r="I4511" s="6" t="s">
        <v>175</v>
      </c>
      <c r="J4511" s="6" t="s">
        <v>186</v>
      </c>
      <c r="K4511" s="6">
        <v>2</v>
      </c>
      <c r="L4511" s="6">
        <v>32.46</v>
      </c>
      <c r="M4511" s="31" t="str">
        <f t="shared" si="70"/>
        <v>Small</v>
      </c>
    </row>
    <row r="4512" spans="8:13" ht="15.75" customHeight="1">
      <c r="H4512" s="37">
        <v>43184</v>
      </c>
      <c r="I4512" s="6" t="s">
        <v>200</v>
      </c>
      <c r="J4512" s="6" t="s">
        <v>162</v>
      </c>
      <c r="K4512" s="6">
        <v>3</v>
      </c>
      <c r="L4512" s="6">
        <v>55.47</v>
      </c>
      <c r="M4512" s="31" t="str">
        <f t="shared" si="70"/>
        <v>Small</v>
      </c>
    </row>
    <row r="4513" spans="8:13" ht="15.75" customHeight="1">
      <c r="H4513" s="37">
        <v>43122</v>
      </c>
      <c r="I4513" s="6" t="s">
        <v>158</v>
      </c>
      <c r="J4513" s="6" t="s">
        <v>184</v>
      </c>
      <c r="K4513" s="6">
        <v>2</v>
      </c>
      <c r="L4513" s="6">
        <v>24.82</v>
      </c>
      <c r="M4513" s="31" t="str">
        <f t="shared" si="70"/>
        <v>Small</v>
      </c>
    </row>
    <row r="4514" spans="8:13" ht="15.75" customHeight="1">
      <c r="H4514" s="37">
        <v>43453</v>
      </c>
      <c r="I4514" s="6" t="s">
        <v>175</v>
      </c>
      <c r="J4514" s="6" t="s">
        <v>176</v>
      </c>
      <c r="K4514" s="6">
        <v>46</v>
      </c>
      <c r="L4514" s="6">
        <v>434.07</v>
      </c>
      <c r="M4514" s="31" t="str">
        <f t="shared" si="70"/>
        <v>Large</v>
      </c>
    </row>
    <row r="4515" spans="8:13" ht="15.75" customHeight="1">
      <c r="H4515" s="37">
        <v>43344</v>
      </c>
      <c r="I4515" s="6" t="s">
        <v>141</v>
      </c>
      <c r="J4515" s="6" t="s">
        <v>162</v>
      </c>
      <c r="K4515" s="6">
        <v>47</v>
      </c>
      <c r="L4515" s="6">
        <v>282</v>
      </c>
      <c r="M4515" s="31" t="str">
        <f t="shared" si="70"/>
        <v>Large</v>
      </c>
    </row>
    <row r="4516" spans="8:13" ht="15.75" customHeight="1">
      <c r="H4516" s="37">
        <v>43456</v>
      </c>
      <c r="I4516" s="6" t="s">
        <v>158</v>
      </c>
      <c r="J4516" s="6" t="s">
        <v>227</v>
      </c>
      <c r="K4516" s="6">
        <v>1</v>
      </c>
      <c r="L4516" s="6">
        <v>15.63</v>
      </c>
      <c r="M4516" s="31" t="str">
        <f t="shared" si="70"/>
        <v>Small</v>
      </c>
    </row>
    <row r="4517" spans="8:13" ht="15.75" customHeight="1">
      <c r="H4517" s="37">
        <v>43292</v>
      </c>
      <c r="I4517" s="6" t="s">
        <v>135</v>
      </c>
      <c r="J4517" s="6" t="s">
        <v>170</v>
      </c>
      <c r="K4517" s="6">
        <v>4</v>
      </c>
      <c r="L4517" s="6">
        <v>56.76</v>
      </c>
      <c r="M4517" s="31" t="str">
        <f t="shared" si="70"/>
        <v>Small</v>
      </c>
    </row>
    <row r="4518" spans="8:13" ht="15.75" customHeight="1">
      <c r="H4518" s="37">
        <v>43114</v>
      </c>
      <c r="I4518" s="6" t="s">
        <v>224</v>
      </c>
      <c r="J4518" s="6" t="s">
        <v>187</v>
      </c>
      <c r="K4518" s="6">
        <v>2</v>
      </c>
      <c r="L4518" s="6">
        <v>24.84</v>
      </c>
      <c r="M4518" s="31" t="str">
        <f t="shared" si="70"/>
        <v>Small</v>
      </c>
    </row>
    <row r="4519" spans="8:13" ht="15.75" customHeight="1">
      <c r="H4519" s="37">
        <v>43354</v>
      </c>
      <c r="I4519" s="6" t="s">
        <v>168</v>
      </c>
      <c r="J4519" s="6" t="s">
        <v>226</v>
      </c>
      <c r="K4519" s="6">
        <v>1</v>
      </c>
      <c r="L4519" s="6">
        <v>18.25</v>
      </c>
      <c r="M4519" s="31" t="str">
        <f t="shared" si="70"/>
        <v>Small</v>
      </c>
    </row>
    <row r="4520" spans="8:13" ht="15.75" customHeight="1">
      <c r="H4520" s="37">
        <v>43179</v>
      </c>
      <c r="I4520" s="6" t="s">
        <v>198</v>
      </c>
      <c r="J4520" s="6" t="s">
        <v>192</v>
      </c>
      <c r="K4520" s="6">
        <v>2</v>
      </c>
      <c r="L4520" s="6">
        <v>26.12</v>
      </c>
      <c r="M4520" s="31" t="str">
        <f t="shared" si="70"/>
        <v>Small</v>
      </c>
    </row>
    <row r="4521" spans="8:13" ht="15.75" customHeight="1">
      <c r="H4521" s="37">
        <v>43328</v>
      </c>
      <c r="I4521" s="6" t="s">
        <v>141</v>
      </c>
      <c r="J4521" s="6" t="s">
        <v>156</v>
      </c>
      <c r="K4521" s="6">
        <v>4</v>
      </c>
      <c r="L4521" s="6">
        <v>66</v>
      </c>
      <c r="M4521" s="31" t="str">
        <f t="shared" si="70"/>
        <v>Small</v>
      </c>
    </row>
    <row r="4522" spans="8:13" ht="15.75" customHeight="1">
      <c r="H4522" s="37">
        <v>43140</v>
      </c>
      <c r="I4522" s="6" t="s">
        <v>127</v>
      </c>
      <c r="J4522" s="6" t="s">
        <v>170</v>
      </c>
      <c r="K4522" s="6">
        <v>2</v>
      </c>
      <c r="L4522" s="6">
        <v>30.12</v>
      </c>
      <c r="M4522" s="31" t="str">
        <f t="shared" si="70"/>
        <v>Small</v>
      </c>
    </row>
    <row r="4523" spans="8:13" ht="15.75" customHeight="1">
      <c r="H4523" s="37">
        <v>43371</v>
      </c>
      <c r="I4523" s="6" t="s">
        <v>216</v>
      </c>
      <c r="J4523" s="6" t="s">
        <v>192</v>
      </c>
      <c r="K4523" s="6">
        <v>1</v>
      </c>
      <c r="L4523" s="6">
        <v>17.68</v>
      </c>
      <c r="M4523" s="31" t="str">
        <f t="shared" si="70"/>
        <v>Small</v>
      </c>
    </row>
    <row r="4524" spans="8:13" ht="15.75" customHeight="1">
      <c r="H4524" s="37">
        <v>43142</v>
      </c>
      <c r="I4524" s="6" t="s">
        <v>177</v>
      </c>
      <c r="J4524" s="6" t="s">
        <v>230</v>
      </c>
      <c r="K4524" s="6">
        <v>4</v>
      </c>
      <c r="L4524" s="6">
        <v>74.64</v>
      </c>
      <c r="M4524" s="31" t="str">
        <f t="shared" si="70"/>
        <v>Small</v>
      </c>
    </row>
    <row r="4525" spans="8:13" ht="15.75" customHeight="1">
      <c r="H4525" s="37">
        <v>43444</v>
      </c>
      <c r="I4525" s="6" t="s">
        <v>171</v>
      </c>
      <c r="J4525" s="6" t="s">
        <v>173</v>
      </c>
      <c r="K4525" s="6">
        <v>3</v>
      </c>
      <c r="L4525" s="6">
        <v>39.57</v>
      </c>
      <c r="M4525" s="31" t="str">
        <f t="shared" si="70"/>
        <v>Small</v>
      </c>
    </row>
    <row r="4526" spans="8:13" ht="15.75" customHeight="1">
      <c r="H4526" s="37">
        <v>43158</v>
      </c>
      <c r="I4526" s="6" t="s">
        <v>141</v>
      </c>
      <c r="J4526" s="6" t="s">
        <v>181</v>
      </c>
      <c r="K4526" s="6">
        <v>57</v>
      </c>
      <c r="L4526" s="6">
        <v>453.79</v>
      </c>
      <c r="M4526" s="31" t="str">
        <f t="shared" si="70"/>
        <v>Large</v>
      </c>
    </row>
    <row r="4527" spans="8:13" ht="15.75" customHeight="1">
      <c r="H4527" s="37">
        <v>43369</v>
      </c>
      <c r="I4527" s="6" t="s">
        <v>200</v>
      </c>
      <c r="J4527" s="6" t="s">
        <v>156</v>
      </c>
      <c r="K4527" s="6">
        <v>2</v>
      </c>
      <c r="L4527" s="6">
        <v>21.34</v>
      </c>
      <c r="M4527" s="31" t="str">
        <f t="shared" si="70"/>
        <v>Small</v>
      </c>
    </row>
    <row r="4528" spans="8:13" ht="15.75" customHeight="1">
      <c r="H4528" s="37">
        <v>43216</v>
      </c>
      <c r="I4528" s="6" t="s">
        <v>135</v>
      </c>
      <c r="J4528" s="6" t="s">
        <v>173</v>
      </c>
      <c r="K4528" s="6">
        <v>2</v>
      </c>
      <c r="L4528" s="6">
        <v>25.54</v>
      </c>
      <c r="M4528" s="31" t="str">
        <f t="shared" si="70"/>
        <v>Small</v>
      </c>
    </row>
    <row r="4529" spans="8:13" ht="15.75" customHeight="1">
      <c r="H4529" s="37">
        <v>43465</v>
      </c>
      <c r="I4529" s="6" t="s">
        <v>163</v>
      </c>
      <c r="J4529" s="6" t="s">
        <v>174</v>
      </c>
      <c r="K4529" s="6">
        <v>2</v>
      </c>
      <c r="L4529" s="6">
        <v>25.52</v>
      </c>
      <c r="M4529" s="31" t="str">
        <f t="shared" si="70"/>
        <v>Small</v>
      </c>
    </row>
    <row r="4530" spans="8:13" ht="15.75" customHeight="1">
      <c r="H4530" s="37">
        <v>43414</v>
      </c>
      <c r="I4530" s="6" t="s">
        <v>135</v>
      </c>
      <c r="J4530" s="6" t="s">
        <v>172</v>
      </c>
      <c r="K4530" s="6">
        <v>69</v>
      </c>
      <c r="L4530" s="6">
        <v>643.42999999999995</v>
      </c>
      <c r="M4530" s="31" t="str">
        <f t="shared" si="70"/>
        <v>Large</v>
      </c>
    </row>
    <row r="4531" spans="8:13" ht="15.75" customHeight="1">
      <c r="H4531" s="37">
        <v>43396</v>
      </c>
      <c r="I4531" s="6" t="s">
        <v>171</v>
      </c>
      <c r="J4531" s="6" t="s">
        <v>174</v>
      </c>
      <c r="K4531" s="6">
        <v>1</v>
      </c>
      <c r="L4531" s="6">
        <v>18.350000000000001</v>
      </c>
      <c r="M4531" s="31" t="str">
        <f t="shared" si="70"/>
        <v>Small</v>
      </c>
    </row>
    <row r="4532" spans="8:13" ht="15.75" customHeight="1">
      <c r="H4532" s="37">
        <v>43326</v>
      </c>
      <c r="I4532" s="6" t="s">
        <v>141</v>
      </c>
      <c r="J4532" s="6" t="s">
        <v>230</v>
      </c>
      <c r="K4532" s="6">
        <v>45</v>
      </c>
      <c r="L4532" s="6">
        <v>300.23</v>
      </c>
      <c r="M4532" s="31" t="str">
        <f t="shared" si="70"/>
        <v>Large</v>
      </c>
    </row>
    <row r="4533" spans="8:13" ht="15.75" customHeight="1">
      <c r="H4533" s="37">
        <v>43198</v>
      </c>
      <c r="I4533" s="6" t="s">
        <v>198</v>
      </c>
      <c r="J4533" s="6" t="s">
        <v>199</v>
      </c>
      <c r="K4533" s="6">
        <v>2</v>
      </c>
      <c r="L4533" s="6">
        <v>28.92</v>
      </c>
      <c r="M4533" s="31" t="str">
        <f t="shared" si="70"/>
        <v>Small</v>
      </c>
    </row>
    <row r="4534" spans="8:13" ht="15.75" customHeight="1">
      <c r="H4534" s="37">
        <v>43451</v>
      </c>
      <c r="I4534" s="6" t="s">
        <v>193</v>
      </c>
      <c r="J4534" s="6" t="s">
        <v>236</v>
      </c>
      <c r="K4534" s="6">
        <v>4</v>
      </c>
      <c r="L4534" s="6">
        <v>65.56</v>
      </c>
      <c r="M4534" s="31" t="str">
        <f t="shared" si="70"/>
        <v>Small</v>
      </c>
    </row>
    <row r="4535" spans="8:13" ht="15.75" customHeight="1">
      <c r="H4535" s="37">
        <v>43397</v>
      </c>
      <c r="I4535" s="6" t="s">
        <v>135</v>
      </c>
      <c r="J4535" s="6" t="s">
        <v>209</v>
      </c>
      <c r="K4535" s="6">
        <v>3</v>
      </c>
      <c r="L4535" s="6">
        <v>33.6</v>
      </c>
      <c r="M4535" s="31" t="str">
        <f t="shared" si="70"/>
        <v>Small</v>
      </c>
    </row>
    <row r="4536" spans="8:13" ht="15.75" customHeight="1">
      <c r="H4536" s="37">
        <v>43457</v>
      </c>
      <c r="I4536" s="6" t="s">
        <v>168</v>
      </c>
      <c r="J4536" s="6" t="s">
        <v>208</v>
      </c>
      <c r="K4536" s="6">
        <v>2</v>
      </c>
      <c r="L4536" s="6">
        <v>29.2</v>
      </c>
      <c r="M4536" s="31" t="str">
        <f t="shared" si="70"/>
        <v>Small</v>
      </c>
    </row>
    <row r="4537" spans="8:13" ht="15.75" customHeight="1">
      <c r="H4537" s="37">
        <v>43424</v>
      </c>
      <c r="I4537" s="6" t="s">
        <v>175</v>
      </c>
      <c r="J4537" s="6" t="s">
        <v>156</v>
      </c>
      <c r="K4537" s="6">
        <v>6</v>
      </c>
      <c r="L4537" s="6">
        <v>65.459999999999994</v>
      </c>
      <c r="M4537" s="31" t="str">
        <f t="shared" si="70"/>
        <v>Small</v>
      </c>
    </row>
    <row r="4538" spans="8:13" ht="15.75" customHeight="1">
      <c r="H4538" s="37">
        <v>43452</v>
      </c>
      <c r="I4538" s="6" t="s">
        <v>165</v>
      </c>
      <c r="J4538" s="6" t="s">
        <v>185</v>
      </c>
      <c r="K4538" s="6">
        <v>1</v>
      </c>
      <c r="L4538" s="6">
        <v>10.66</v>
      </c>
      <c r="M4538" s="31" t="str">
        <f t="shared" si="70"/>
        <v>Small</v>
      </c>
    </row>
    <row r="4539" spans="8:13" ht="15.75" customHeight="1">
      <c r="H4539" s="37">
        <v>43172</v>
      </c>
      <c r="I4539" s="6" t="s">
        <v>168</v>
      </c>
      <c r="J4539" s="6" t="s">
        <v>179</v>
      </c>
      <c r="K4539" s="6">
        <v>2</v>
      </c>
      <c r="L4539" s="6">
        <v>38.520000000000003</v>
      </c>
      <c r="M4539" s="31" t="str">
        <f t="shared" si="70"/>
        <v>Small</v>
      </c>
    </row>
    <row r="4540" spans="8:13" ht="15.75" customHeight="1">
      <c r="H4540" s="37">
        <v>43248</v>
      </c>
      <c r="I4540" s="6" t="s">
        <v>158</v>
      </c>
      <c r="J4540" s="6" t="s">
        <v>157</v>
      </c>
      <c r="K4540" s="6">
        <v>6</v>
      </c>
      <c r="L4540" s="6">
        <v>100.92</v>
      </c>
      <c r="M4540" s="31" t="str">
        <f t="shared" si="70"/>
        <v>Small</v>
      </c>
    </row>
    <row r="4541" spans="8:13" ht="15.75" customHeight="1">
      <c r="H4541" s="37">
        <v>43421</v>
      </c>
      <c r="I4541" s="6" t="s">
        <v>175</v>
      </c>
      <c r="J4541" s="6" t="s">
        <v>184</v>
      </c>
      <c r="K4541" s="6">
        <v>60</v>
      </c>
      <c r="L4541" s="6">
        <v>395.66</v>
      </c>
      <c r="M4541" s="31" t="str">
        <f t="shared" si="70"/>
        <v>Large</v>
      </c>
    </row>
    <row r="4542" spans="8:13" ht="15.75" customHeight="1">
      <c r="H4542" s="37">
        <v>43448</v>
      </c>
      <c r="I4542" s="6" t="s">
        <v>175</v>
      </c>
      <c r="J4542" s="6" t="s">
        <v>178</v>
      </c>
      <c r="K4542" s="6">
        <v>2</v>
      </c>
      <c r="L4542" s="6">
        <v>34.24</v>
      </c>
      <c r="M4542" s="31" t="str">
        <f t="shared" si="70"/>
        <v>Small</v>
      </c>
    </row>
    <row r="4543" spans="8:13" ht="15.75" customHeight="1">
      <c r="H4543" s="37">
        <v>43410</v>
      </c>
      <c r="I4543" s="6" t="s">
        <v>135</v>
      </c>
      <c r="J4543" s="6" t="s">
        <v>174</v>
      </c>
      <c r="K4543" s="6">
        <v>1</v>
      </c>
      <c r="L4543" s="6">
        <v>13.13</v>
      </c>
      <c r="M4543" s="31" t="str">
        <f t="shared" si="70"/>
        <v>Small</v>
      </c>
    </row>
    <row r="4544" spans="8:13" ht="15.75" customHeight="1">
      <c r="H4544" s="37">
        <v>43278</v>
      </c>
      <c r="I4544" s="6" t="s">
        <v>158</v>
      </c>
      <c r="J4544" s="6" t="s">
        <v>179</v>
      </c>
      <c r="K4544" s="6">
        <v>2</v>
      </c>
      <c r="L4544" s="6">
        <v>21.88</v>
      </c>
      <c r="M4544" s="31" t="str">
        <f t="shared" si="70"/>
        <v>Small</v>
      </c>
    </row>
    <row r="4545" spans="8:13" ht="15.75" customHeight="1">
      <c r="H4545" s="37">
        <v>43111</v>
      </c>
      <c r="I4545" s="6" t="s">
        <v>175</v>
      </c>
      <c r="J4545" s="6" t="s">
        <v>156</v>
      </c>
      <c r="K4545" s="6">
        <v>2</v>
      </c>
      <c r="L4545" s="6">
        <v>30.04</v>
      </c>
      <c r="M4545" s="31" t="str">
        <f t="shared" si="70"/>
        <v>Small</v>
      </c>
    </row>
    <row r="4546" spans="8:13" ht="15.75" customHeight="1">
      <c r="H4546" s="37">
        <v>43435</v>
      </c>
      <c r="I4546" s="6" t="s">
        <v>175</v>
      </c>
      <c r="J4546" s="6" t="s">
        <v>180</v>
      </c>
      <c r="K4546" s="6">
        <v>3</v>
      </c>
      <c r="L4546" s="6">
        <v>58.14</v>
      </c>
      <c r="M4546" s="31" t="str">
        <f t="shared" si="70"/>
        <v>Small</v>
      </c>
    </row>
    <row r="4547" spans="8:13" ht="15.75" customHeight="1">
      <c r="H4547" s="37">
        <v>43395</v>
      </c>
      <c r="I4547" s="6" t="s">
        <v>163</v>
      </c>
      <c r="J4547" s="6" t="s">
        <v>156</v>
      </c>
      <c r="K4547" s="6">
        <v>45</v>
      </c>
      <c r="L4547" s="6">
        <v>542.14</v>
      </c>
      <c r="M4547" s="31" t="str">
        <f t="shared" si="70"/>
        <v>Large</v>
      </c>
    </row>
    <row r="4548" spans="8:13" ht="15.75" customHeight="1">
      <c r="H4548" s="37">
        <v>43276</v>
      </c>
      <c r="I4548" s="6" t="s">
        <v>158</v>
      </c>
      <c r="J4548" s="6" t="s">
        <v>191</v>
      </c>
      <c r="K4548" s="6">
        <v>2</v>
      </c>
      <c r="L4548" s="6">
        <v>20.82</v>
      </c>
      <c r="M4548" s="31" t="str">
        <f t="shared" si="70"/>
        <v>Small</v>
      </c>
    </row>
    <row r="4549" spans="8:13" ht="15.75" customHeight="1">
      <c r="H4549" s="37">
        <v>43400</v>
      </c>
      <c r="I4549" s="6" t="s">
        <v>141</v>
      </c>
      <c r="J4549" s="6" t="s">
        <v>192</v>
      </c>
      <c r="K4549" s="6">
        <v>3</v>
      </c>
      <c r="L4549" s="6">
        <v>33.57</v>
      </c>
      <c r="M4549" s="31" t="str">
        <f t="shared" si="70"/>
        <v>Small</v>
      </c>
    </row>
    <row r="4550" spans="8:13" ht="15.75" customHeight="1">
      <c r="H4550" s="37">
        <v>43199</v>
      </c>
      <c r="I4550" s="6" t="s">
        <v>160</v>
      </c>
      <c r="J4550" s="6" t="s">
        <v>233</v>
      </c>
      <c r="K4550" s="6">
        <v>3</v>
      </c>
      <c r="L4550" s="6">
        <v>37.68</v>
      </c>
      <c r="M4550" s="31" t="str">
        <f t="shared" si="70"/>
        <v>Small</v>
      </c>
    </row>
    <row r="4551" spans="8:13" ht="15.75" customHeight="1">
      <c r="H4551" s="37">
        <v>43433</v>
      </c>
      <c r="I4551" s="6" t="s">
        <v>171</v>
      </c>
      <c r="J4551" s="6" t="s">
        <v>217</v>
      </c>
      <c r="K4551" s="6">
        <v>48</v>
      </c>
      <c r="L4551" s="6">
        <v>407.88</v>
      </c>
      <c r="M4551" s="31" t="str">
        <f t="shared" si="70"/>
        <v>Large</v>
      </c>
    </row>
    <row r="4552" spans="8:13" ht="15.75" customHeight="1">
      <c r="H4552" s="37">
        <v>43168</v>
      </c>
      <c r="I4552" s="6" t="s">
        <v>160</v>
      </c>
      <c r="J4552" s="6" t="s">
        <v>183</v>
      </c>
      <c r="K4552" s="6">
        <v>1</v>
      </c>
      <c r="L4552" s="6">
        <v>16.899999999999999</v>
      </c>
      <c r="M4552" s="31" t="str">
        <f t="shared" ref="M4552:M4615" si="71">IF(L4552&gt;250,"Large","Small")</f>
        <v>Small</v>
      </c>
    </row>
    <row r="4553" spans="8:13" ht="15.75" customHeight="1">
      <c r="H4553" s="37">
        <v>43144</v>
      </c>
      <c r="I4553" s="6" t="s">
        <v>160</v>
      </c>
      <c r="J4553" s="6" t="s">
        <v>178</v>
      </c>
      <c r="K4553" s="6">
        <v>24</v>
      </c>
      <c r="L4553" s="6">
        <v>219.24</v>
      </c>
      <c r="M4553" s="31" t="str">
        <f t="shared" si="71"/>
        <v>Small</v>
      </c>
    </row>
    <row r="4554" spans="8:13" ht="15.75" customHeight="1">
      <c r="H4554" s="37">
        <v>43111</v>
      </c>
      <c r="I4554" s="6" t="s">
        <v>141</v>
      </c>
      <c r="J4554" s="6" t="s">
        <v>194</v>
      </c>
      <c r="K4554" s="6">
        <v>2</v>
      </c>
      <c r="L4554" s="6">
        <v>22.66</v>
      </c>
      <c r="M4554" s="31" t="str">
        <f t="shared" si="71"/>
        <v>Small</v>
      </c>
    </row>
    <row r="4555" spans="8:13" ht="15.75" customHeight="1">
      <c r="H4555" s="37">
        <v>43447</v>
      </c>
      <c r="I4555" s="6" t="s">
        <v>141</v>
      </c>
      <c r="J4555" s="6" t="s">
        <v>227</v>
      </c>
      <c r="K4555" s="6">
        <v>1</v>
      </c>
      <c r="L4555" s="6">
        <v>19.89</v>
      </c>
      <c r="M4555" s="31" t="str">
        <f t="shared" si="71"/>
        <v>Small</v>
      </c>
    </row>
    <row r="4556" spans="8:13" ht="15.75" customHeight="1">
      <c r="H4556" s="37">
        <v>43247</v>
      </c>
      <c r="I4556" s="6" t="s">
        <v>160</v>
      </c>
      <c r="J4556" s="6" t="s">
        <v>156</v>
      </c>
      <c r="K4556" s="6">
        <v>1</v>
      </c>
      <c r="L4556" s="6">
        <v>19.88</v>
      </c>
      <c r="M4556" s="31" t="str">
        <f t="shared" si="71"/>
        <v>Small</v>
      </c>
    </row>
    <row r="4557" spans="8:13" ht="15.75" customHeight="1">
      <c r="H4557" s="37">
        <v>43340</v>
      </c>
      <c r="I4557" s="6" t="s">
        <v>141</v>
      </c>
      <c r="J4557" s="6" t="s">
        <v>220</v>
      </c>
      <c r="K4557" s="6">
        <v>2</v>
      </c>
      <c r="L4557" s="6">
        <v>24.66</v>
      </c>
      <c r="M4557" s="31" t="str">
        <f t="shared" si="71"/>
        <v>Small</v>
      </c>
    </row>
    <row r="4558" spans="8:13" ht="15.75" customHeight="1">
      <c r="H4558" s="37">
        <v>43152</v>
      </c>
      <c r="I4558" s="6" t="s">
        <v>141</v>
      </c>
      <c r="J4558" s="6" t="s">
        <v>199</v>
      </c>
      <c r="K4558" s="6">
        <v>1</v>
      </c>
      <c r="L4558" s="6">
        <v>14.37</v>
      </c>
      <c r="M4558" s="31" t="str">
        <f t="shared" si="71"/>
        <v>Small</v>
      </c>
    </row>
    <row r="4559" spans="8:13" ht="15.75" customHeight="1">
      <c r="H4559" s="37">
        <v>43404</v>
      </c>
      <c r="I4559" s="6" t="s">
        <v>175</v>
      </c>
      <c r="J4559" s="6" t="s">
        <v>206</v>
      </c>
      <c r="K4559" s="6">
        <v>1</v>
      </c>
      <c r="L4559" s="6">
        <v>10.86</v>
      </c>
      <c r="M4559" s="31" t="str">
        <f t="shared" si="71"/>
        <v>Small</v>
      </c>
    </row>
    <row r="4560" spans="8:13" ht="15.75" customHeight="1">
      <c r="H4560" s="37">
        <v>43235</v>
      </c>
      <c r="I4560" s="6" t="s">
        <v>158</v>
      </c>
      <c r="J4560" s="6" t="s">
        <v>202</v>
      </c>
      <c r="K4560" s="6">
        <v>60</v>
      </c>
      <c r="L4560" s="6">
        <v>570.80999999999995</v>
      </c>
      <c r="M4560" s="31" t="str">
        <f t="shared" si="71"/>
        <v>Large</v>
      </c>
    </row>
    <row r="4561" spans="8:13" ht="15.75" customHeight="1">
      <c r="H4561" s="37">
        <v>43377</v>
      </c>
      <c r="I4561" s="6" t="s">
        <v>127</v>
      </c>
      <c r="J4561" s="6" t="s">
        <v>232</v>
      </c>
      <c r="K4561" s="6">
        <v>1</v>
      </c>
      <c r="L4561" s="6">
        <v>11.33</v>
      </c>
      <c r="M4561" s="31" t="str">
        <f t="shared" si="71"/>
        <v>Small</v>
      </c>
    </row>
    <row r="4562" spans="8:13" ht="15.75" customHeight="1">
      <c r="H4562" s="37">
        <v>43392</v>
      </c>
      <c r="I4562" s="6" t="s">
        <v>158</v>
      </c>
      <c r="J4562" s="6" t="s">
        <v>187</v>
      </c>
      <c r="K4562" s="6">
        <v>1</v>
      </c>
      <c r="L4562" s="6">
        <v>13.95</v>
      </c>
      <c r="M4562" s="31" t="str">
        <f t="shared" si="71"/>
        <v>Small</v>
      </c>
    </row>
    <row r="4563" spans="8:13" ht="15.75" customHeight="1">
      <c r="H4563" s="37">
        <v>43412</v>
      </c>
      <c r="I4563" s="6" t="s">
        <v>160</v>
      </c>
      <c r="J4563" s="6" t="s">
        <v>235</v>
      </c>
      <c r="K4563" s="6">
        <v>60</v>
      </c>
      <c r="L4563" s="6">
        <v>382.64</v>
      </c>
      <c r="M4563" s="31" t="str">
        <f t="shared" si="71"/>
        <v>Large</v>
      </c>
    </row>
    <row r="4564" spans="8:13" ht="15.75" customHeight="1">
      <c r="H4564" s="37">
        <v>43460</v>
      </c>
      <c r="I4564" s="6" t="s">
        <v>160</v>
      </c>
      <c r="J4564" s="6" t="s">
        <v>157</v>
      </c>
      <c r="K4564" s="6">
        <v>3</v>
      </c>
      <c r="L4564" s="6">
        <v>46.95</v>
      </c>
      <c r="M4564" s="31" t="str">
        <f t="shared" si="71"/>
        <v>Small</v>
      </c>
    </row>
    <row r="4565" spans="8:13" ht="15.75" customHeight="1">
      <c r="H4565" s="37">
        <v>43232</v>
      </c>
      <c r="I4565" s="6" t="s">
        <v>175</v>
      </c>
      <c r="J4565" s="6" t="s">
        <v>187</v>
      </c>
      <c r="K4565" s="6">
        <v>3</v>
      </c>
      <c r="L4565" s="6">
        <v>48.87</v>
      </c>
      <c r="M4565" s="31" t="str">
        <f t="shared" si="71"/>
        <v>Small</v>
      </c>
    </row>
    <row r="4566" spans="8:13" ht="15.75" customHeight="1">
      <c r="H4566" s="37">
        <v>43412</v>
      </c>
      <c r="I4566" s="6" t="s">
        <v>158</v>
      </c>
      <c r="J4566" s="6" t="s">
        <v>184</v>
      </c>
      <c r="K4566" s="6">
        <v>12</v>
      </c>
      <c r="L4566" s="6">
        <v>136.61000000000001</v>
      </c>
      <c r="M4566" s="31" t="str">
        <f t="shared" si="71"/>
        <v>Small</v>
      </c>
    </row>
    <row r="4567" spans="8:13" ht="15.75" customHeight="1">
      <c r="H4567" s="37">
        <v>43107</v>
      </c>
      <c r="I4567" s="6" t="s">
        <v>160</v>
      </c>
      <c r="J4567" s="6" t="s">
        <v>180</v>
      </c>
      <c r="K4567" s="6">
        <v>1</v>
      </c>
      <c r="L4567" s="6">
        <v>14.27</v>
      </c>
      <c r="M4567" s="31" t="str">
        <f t="shared" si="71"/>
        <v>Small</v>
      </c>
    </row>
    <row r="4568" spans="8:13" ht="15.75" customHeight="1">
      <c r="H4568" s="37">
        <v>43334</v>
      </c>
      <c r="I4568" s="6" t="s">
        <v>168</v>
      </c>
      <c r="J4568" s="6" t="s">
        <v>206</v>
      </c>
      <c r="K4568" s="6">
        <v>2</v>
      </c>
      <c r="L4568" s="6">
        <v>29.34</v>
      </c>
      <c r="M4568" s="31" t="str">
        <f t="shared" si="71"/>
        <v>Small</v>
      </c>
    </row>
    <row r="4569" spans="8:13" ht="15.75" customHeight="1">
      <c r="H4569" s="37">
        <v>43302</v>
      </c>
      <c r="I4569" s="6" t="s">
        <v>165</v>
      </c>
      <c r="J4569" s="6" t="s">
        <v>241</v>
      </c>
      <c r="K4569" s="6">
        <v>2</v>
      </c>
      <c r="L4569" s="6">
        <v>30.22</v>
      </c>
      <c r="M4569" s="31" t="str">
        <f t="shared" si="71"/>
        <v>Small</v>
      </c>
    </row>
    <row r="4570" spans="8:13" ht="15.75" customHeight="1">
      <c r="H4570" s="37">
        <v>43177</v>
      </c>
      <c r="I4570" s="6" t="s">
        <v>163</v>
      </c>
      <c r="J4570" s="6" t="s">
        <v>162</v>
      </c>
      <c r="K4570" s="6">
        <v>1</v>
      </c>
      <c r="L4570" s="6">
        <v>14.39</v>
      </c>
      <c r="M4570" s="31" t="str">
        <f t="shared" si="71"/>
        <v>Small</v>
      </c>
    </row>
    <row r="4571" spans="8:13" ht="15.75" customHeight="1">
      <c r="H4571" s="37">
        <v>43214</v>
      </c>
      <c r="I4571" s="6" t="s">
        <v>135</v>
      </c>
      <c r="J4571" s="6" t="s">
        <v>231</v>
      </c>
      <c r="K4571" s="6">
        <v>4</v>
      </c>
      <c r="L4571" s="6">
        <v>76.88</v>
      </c>
      <c r="M4571" s="31" t="str">
        <f t="shared" si="71"/>
        <v>Small</v>
      </c>
    </row>
    <row r="4572" spans="8:13" ht="15.75" customHeight="1">
      <c r="H4572" s="37">
        <v>43455</v>
      </c>
      <c r="I4572" s="6" t="s">
        <v>171</v>
      </c>
      <c r="J4572" s="6" t="s">
        <v>241</v>
      </c>
      <c r="K4572" s="6">
        <v>2</v>
      </c>
      <c r="L4572" s="6">
        <v>38.979999999999997</v>
      </c>
      <c r="M4572" s="31" t="str">
        <f t="shared" si="71"/>
        <v>Small</v>
      </c>
    </row>
    <row r="4573" spans="8:13" ht="15.75" customHeight="1">
      <c r="H4573" s="37">
        <v>43348</v>
      </c>
      <c r="I4573" s="6" t="s">
        <v>158</v>
      </c>
      <c r="J4573" s="6" t="s">
        <v>207</v>
      </c>
      <c r="K4573" s="6">
        <v>2</v>
      </c>
      <c r="L4573" s="6">
        <v>26.4</v>
      </c>
      <c r="M4573" s="31" t="str">
        <f t="shared" si="71"/>
        <v>Small</v>
      </c>
    </row>
    <row r="4574" spans="8:13" ht="15.75" customHeight="1">
      <c r="H4574" s="37">
        <v>43419</v>
      </c>
      <c r="I4574" s="6" t="s">
        <v>160</v>
      </c>
      <c r="J4574" s="6" t="s">
        <v>191</v>
      </c>
      <c r="K4574" s="6">
        <v>3</v>
      </c>
      <c r="L4574" s="6">
        <v>48.21</v>
      </c>
      <c r="M4574" s="31" t="str">
        <f t="shared" si="71"/>
        <v>Small</v>
      </c>
    </row>
    <row r="4575" spans="8:13" ht="15.75" customHeight="1">
      <c r="H4575" s="37">
        <v>43430</v>
      </c>
      <c r="I4575" s="6" t="s">
        <v>141</v>
      </c>
      <c r="J4575" s="6" t="s">
        <v>180</v>
      </c>
      <c r="K4575" s="6">
        <v>3</v>
      </c>
      <c r="L4575" s="6">
        <v>40.619999999999997</v>
      </c>
      <c r="M4575" s="31" t="str">
        <f t="shared" si="71"/>
        <v>Small</v>
      </c>
    </row>
    <row r="4576" spans="8:13" ht="15.75" customHeight="1">
      <c r="H4576" s="37">
        <v>43336</v>
      </c>
      <c r="I4576" s="6" t="s">
        <v>175</v>
      </c>
      <c r="J4576" s="6" t="s">
        <v>185</v>
      </c>
      <c r="K4576" s="6">
        <v>3</v>
      </c>
      <c r="L4576" s="6">
        <v>41.73</v>
      </c>
      <c r="M4576" s="31" t="str">
        <f t="shared" si="71"/>
        <v>Small</v>
      </c>
    </row>
    <row r="4577" spans="8:13" ht="15.75" customHeight="1">
      <c r="H4577" s="37">
        <v>43407</v>
      </c>
      <c r="I4577" s="6" t="s">
        <v>218</v>
      </c>
      <c r="J4577" s="6" t="s">
        <v>184</v>
      </c>
      <c r="K4577" s="6">
        <v>2</v>
      </c>
      <c r="L4577" s="6">
        <v>33.44</v>
      </c>
      <c r="M4577" s="31" t="str">
        <f t="shared" si="71"/>
        <v>Small</v>
      </c>
    </row>
    <row r="4578" spans="8:13" ht="15.75" customHeight="1">
      <c r="H4578" s="37">
        <v>43424</v>
      </c>
      <c r="I4578" s="6" t="s">
        <v>190</v>
      </c>
      <c r="J4578" s="6" t="s">
        <v>180</v>
      </c>
      <c r="K4578" s="6">
        <v>12</v>
      </c>
      <c r="L4578" s="6">
        <v>104.88</v>
      </c>
      <c r="M4578" s="31" t="str">
        <f t="shared" si="71"/>
        <v>Small</v>
      </c>
    </row>
    <row r="4579" spans="8:13" ht="15.75" customHeight="1">
      <c r="H4579" s="37">
        <v>43432</v>
      </c>
      <c r="I4579" s="6" t="s">
        <v>135</v>
      </c>
      <c r="J4579" s="6" t="s">
        <v>174</v>
      </c>
      <c r="K4579" s="6">
        <v>4</v>
      </c>
      <c r="L4579" s="6">
        <v>47.4</v>
      </c>
      <c r="M4579" s="31" t="str">
        <f t="shared" si="71"/>
        <v>Small</v>
      </c>
    </row>
    <row r="4580" spans="8:13" ht="15.75" customHeight="1">
      <c r="H4580" s="37">
        <v>43446</v>
      </c>
      <c r="I4580" s="6" t="s">
        <v>135</v>
      </c>
      <c r="J4580" s="6" t="s">
        <v>170</v>
      </c>
      <c r="K4580" s="6">
        <v>48</v>
      </c>
      <c r="L4580" s="6">
        <v>320.24</v>
      </c>
      <c r="M4580" s="31" t="str">
        <f t="shared" si="71"/>
        <v>Large</v>
      </c>
    </row>
    <row r="4581" spans="8:13" ht="15.75" customHeight="1">
      <c r="H4581" s="37">
        <v>43421</v>
      </c>
      <c r="I4581" s="6" t="s">
        <v>175</v>
      </c>
      <c r="J4581" s="6" t="s">
        <v>156</v>
      </c>
      <c r="K4581" s="6">
        <v>1</v>
      </c>
      <c r="L4581" s="6">
        <v>10.72</v>
      </c>
      <c r="M4581" s="31" t="str">
        <f t="shared" si="71"/>
        <v>Small</v>
      </c>
    </row>
    <row r="4582" spans="8:13" ht="15.75" customHeight="1">
      <c r="H4582" s="37">
        <v>43435</v>
      </c>
      <c r="I4582" s="6" t="s">
        <v>218</v>
      </c>
      <c r="J4582" s="6" t="s">
        <v>156</v>
      </c>
      <c r="K4582" s="6">
        <v>2</v>
      </c>
      <c r="L4582" s="6">
        <v>23.74</v>
      </c>
      <c r="M4582" s="31" t="str">
        <f t="shared" si="71"/>
        <v>Small</v>
      </c>
    </row>
    <row r="4583" spans="8:13" ht="15.75" customHeight="1">
      <c r="H4583" s="37">
        <v>43415</v>
      </c>
      <c r="I4583" s="6" t="s">
        <v>141</v>
      </c>
      <c r="J4583" s="6" t="s">
        <v>204</v>
      </c>
      <c r="K4583" s="6">
        <v>3</v>
      </c>
      <c r="L4583" s="6">
        <v>41.46</v>
      </c>
      <c r="M4583" s="31" t="str">
        <f t="shared" si="71"/>
        <v>Small</v>
      </c>
    </row>
    <row r="4584" spans="8:13" ht="15.75" customHeight="1">
      <c r="H4584" s="37">
        <v>43157</v>
      </c>
      <c r="I4584" s="6" t="s">
        <v>218</v>
      </c>
      <c r="J4584" s="6" t="s">
        <v>211</v>
      </c>
      <c r="K4584" s="6">
        <v>1</v>
      </c>
      <c r="L4584" s="6">
        <v>15.09</v>
      </c>
      <c r="M4584" s="31" t="str">
        <f t="shared" si="71"/>
        <v>Small</v>
      </c>
    </row>
    <row r="4585" spans="8:13" ht="15.75" customHeight="1">
      <c r="H4585" s="37">
        <v>43414</v>
      </c>
      <c r="I4585" s="6" t="s">
        <v>198</v>
      </c>
      <c r="J4585" s="6" t="s">
        <v>232</v>
      </c>
      <c r="K4585" s="6">
        <v>3</v>
      </c>
      <c r="L4585" s="6">
        <v>46.83</v>
      </c>
      <c r="M4585" s="31" t="str">
        <f t="shared" si="71"/>
        <v>Small</v>
      </c>
    </row>
    <row r="4586" spans="8:13" ht="15.75" customHeight="1">
      <c r="H4586" s="37">
        <v>43460</v>
      </c>
      <c r="I4586" s="6" t="s">
        <v>171</v>
      </c>
      <c r="J4586" s="6" t="s">
        <v>227</v>
      </c>
      <c r="K4586" s="6">
        <v>2</v>
      </c>
      <c r="L4586" s="6">
        <v>36.479999999999997</v>
      </c>
      <c r="M4586" s="31" t="str">
        <f t="shared" si="71"/>
        <v>Small</v>
      </c>
    </row>
    <row r="4587" spans="8:13" ht="15.75" customHeight="1">
      <c r="H4587" s="37">
        <v>43137</v>
      </c>
      <c r="I4587" s="6" t="s">
        <v>175</v>
      </c>
      <c r="J4587" s="6" t="s">
        <v>194</v>
      </c>
      <c r="K4587" s="6">
        <v>48</v>
      </c>
      <c r="L4587" s="6">
        <v>436.55</v>
      </c>
      <c r="M4587" s="31" t="str">
        <f t="shared" si="71"/>
        <v>Large</v>
      </c>
    </row>
    <row r="4588" spans="8:13" ht="15.75" customHeight="1">
      <c r="H4588" s="37">
        <v>43161</v>
      </c>
      <c r="I4588" s="6" t="s">
        <v>138</v>
      </c>
      <c r="J4588" s="6" t="s">
        <v>179</v>
      </c>
      <c r="K4588" s="6">
        <v>2</v>
      </c>
      <c r="L4588" s="6">
        <v>31.56</v>
      </c>
      <c r="M4588" s="31" t="str">
        <f t="shared" si="71"/>
        <v>Small</v>
      </c>
    </row>
    <row r="4589" spans="8:13" ht="15.75" customHeight="1">
      <c r="H4589" s="37">
        <v>43405</v>
      </c>
      <c r="I4589" s="6" t="s">
        <v>198</v>
      </c>
      <c r="J4589" s="6" t="s">
        <v>169</v>
      </c>
      <c r="K4589" s="6">
        <v>1</v>
      </c>
      <c r="L4589" s="6">
        <v>16.739999999999998</v>
      </c>
      <c r="M4589" s="31" t="str">
        <f t="shared" si="71"/>
        <v>Small</v>
      </c>
    </row>
    <row r="4590" spans="8:13" ht="15.75" customHeight="1">
      <c r="H4590" s="37">
        <v>43375</v>
      </c>
      <c r="I4590" s="6" t="s">
        <v>190</v>
      </c>
      <c r="J4590" s="6" t="s">
        <v>197</v>
      </c>
      <c r="K4590" s="6">
        <v>2</v>
      </c>
      <c r="L4590" s="6">
        <v>37.880000000000003</v>
      </c>
      <c r="M4590" s="31" t="str">
        <f t="shared" si="71"/>
        <v>Small</v>
      </c>
    </row>
    <row r="4591" spans="8:13" ht="15.75" customHeight="1">
      <c r="H4591" s="37">
        <v>43442</v>
      </c>
      <c r="I4591" s="6" t="s">
        <v>163</v>
      </c>
      <c r="J4591" s="6" t="s">
        <v>195</v>
      </c>
      <c r="K4591" s="6">
        <v>2</v>
      </c>
      <c r="L4591" s="6">
        <v>22.26</v>
      </c>
      <c r="M4591" s="31" t="str">
        <f t="shared" si="71"/>
        <v>Small</v>
      </c>
    </row>
    <row r="4592" spans="8:13" ht="15.75" customHeight="1">
      <c r="H4592" s="37">
        <v>43195</v>
      </c>
      <c r="I4592" s="6" t="s">
        <v>160</v>
      </c>
      <c r="J4592" s="6" t="s">
        <v>196</v>
      </c>
      <c r="K4592" s="6">
        <v>2</v>
      </c>
      <c r="L4592" s="6">
        <v>36.880000000000003</v>
      </c>
      <c r="M4592" s="31" t="str">
        <f t="shared" si="71"/>
        <v>Small</v>
      </c>
    </row>
    <row r="4593" spans="8:13" ht="15.75" customHeight="1">
      <c r="H4593" s="37">
        <v>43450</v>
      </c>
      <c r="I4593" s="6" t="s">
        <v>171</v>
      </c>
      <c r="J4593" s="6" t="s">
        <v>232</v>
      </c>
      <c r="K4593" s="6">
        <v>1</v>
      </c>
      <c r="L4593" s="6">
        <v>17.440000000000001</v>
      </c>
      <c r="M4593" s="31" t="str">
        <f t="shared" si="71"/>
        <v>Small</v>
      </c>
    </row>
    <row r="4594" spans="8:13" ht="15.75" customHeight="1">
      <c r="H4594" s="37">
        <v>43460</v>
      </c>
      <c r="I4594" s="6" t="s">
        <v>190</v>
      </c>
      <c r="J4594" s="6" t="s">
        <v>205</v>
      </c>
      <c r="K4594" s="6">
        <v>1</v>
      </c>
      <c r="L4594" s="6">
        <v>11.68</v>
      </c>
      <c r="M4594" s="31" t="str">
        <f t="shared" si="71"/>
        <v>Small</v>
      </c>
    </row>
    <row r="4595" spans="8:13" ht="15.75" customHeight="1">
      <c r="H4595" s="37">
        <v>43465</v>
      </c>
      <c r="I4595" s="6" t="s">
        <v>127</v>
      </c>
      <c r="J4595" s="6" t="s">
        <v>156</v>
      </c>
      <c r="K4595" s="6">
        <v>24</v>
      </c>
      <c r="L4595" s="6">
        <v>226.67</v>
      </c>
      <c r="M4595" s="31" t="str">
        <f t="shared" si="71"/>
        <v>Small</v>
      </c>
    </row>
    <row r="4596" spans="8:13" ht="15.75" customHeight="1">
      <c r="H4596" s="37">
        <v>43138</v>
      </c>
      <c r="I4596" s="6" t="s">
        <v>138</v>
      </c>
      <c r="J4596" s="6" t="s">
        <v>204</v>
      </c>
      <c r="K4596" s="6">
        <v>1</v>
      </c>
      <c r="L4596" s="6">
        <v>17.8</v>
      </c>
      <c r="M4596" s="31" t="str">
        <f t="shared" si="71"/>
        <v>Small</v>
      </c>
    </row>
    <row r="4597" spans="8:13" ht="15.75" customHeight="1">
      <c r="H4597" s="37">
        <v>43460</v>
      </c>
      <c r="I4597" s="6" t="s">
        <v>190</v>
      </c>
      <c r="J4597" s="6" t="s">
        <v>183</v>
      </c>
      <c r="K4597" s="6">
        <v>3</v>
      </c>
      <c r="L4597" s="6">
        <v>36.9</v>
      </c>
      <c r="M4597" s="31" t="str">
        <f t="shared" si="71"/>
        <v>Small</v>
      </c>
    </row>
    <row r="4598" spans="8:13" ht="15.75" customHeight="1">
      <c r="H4598" s="37">
        <v>43425</v>
      </c>
      <c r="I4598" s="6" t="s">
        <v>135</v>
      </c>
      <c r="J4598" s="6" t="s">
        <v>176</v>
      </c>
      <c r="K4598" s="6">
        <v>2</v>
      </c>
      <c r="L4598" s="6">
        <v>20.6</v>
      </c>
      <c r="M4598" s="31" t="str">
        <f t="shared" si="71"/>
        <v>Small</v>
      </c>
    </row>
    <row r="4599" spans="8:13" ht="15.75" customHeight="1">
      <c r="H4599" s="37">
        <v>43335</v>
      </c>
      <c r="I4599" s="6" t="s">
        <v>155</v>
      </c>
      <c r="J4599" s="6" t="s">
        <v>236</v>
      </c>
      <c r="K4599" s="6">
        <v>1</v>
      </c>
      <c r="L4599" s="6">
        <v>11.9</v>
      </c>
      <c r="M4599" s="31" t="str">
        <f t="shared" si="71"/>
        <v>Small</v>
      </c>
    </row>
    <row r="4600" spans="8:13" ht="15.75" customHeight="1">
      <c r="H4600" s="37">
        <v>43435</v>
      </c>
      <c r="I4600" s="6" t="s">
        <v>216</v>
      </c>
      <c r="J4600" s="6" t="s">
        <v>185</v>
      </c>
      <c r="K4600" s="6">
        <v>40</v>
      </c>
      <c r="L4600" s="6">
        <v>294.95999999999998</v>
      </c>
      <c r="M4600" s="31" t="str">
        <f t="shared" si="71"/>
        <v>Large</v>
      </c>
    </row>
    <row r="4601" spans="8:13" ht="15.75" customHeight="1">
      <c r="H4601" s="37">
        <v>43409</v>
      </c>
      <c r="I4601" s="6" t="s">
        <v>158</v>
      </c>
      <c r="J4601" s="6" t="s">
        <v>187</v>
      </c>
      <c r="K4601" s="6">
        <v>72</v>
      </c>
      <c r="L4601" s="6">
        <v>634.61</v>
      </c>
      <c r="M4601" s="31" t="str">
        <f t="shared" si="71"/>
        <v>Large</v>
      </c>
    </row>
    <row r="4602" spans="8:13" ht="15.75" customHeight="1">
      <c r="H4602" s="37">
        <v>43415</v>
      </c>
      <c r="I4602" s="6" t="s">
        <v>163</v>
      </c>
      <c r="J4602" s="6" t="s">
        <v>156</v>
      </c>
      <c r="K4602" s="6">
        <v>45</v>
      </c>
      <c r="L4602" s="6">
        <v>360.18</v>
      </c>
      <c r="M4602" s="31" t="str">
        <f t="shared" si="71"/>
        <v>Large</v>
      </c>
    </row>
    <row r="4603" spans="8:13" ht="15.75" customHeight="1">
      <c r="H4603" s="37">
        <v>43434</v>
      </c>
      <c r="I4603" s="6" t="s">
        <v>158</v>
      </c>
      <c r="J4603" s="6" t="s">
        <v>157</v>
      </c>
      <c r="K4603" s="6">
        <v>3</v>
      </c>
      <c r="L4603" s="6">
        <v>54.03</v>
      </c>
      <c r="M4603" s="31" t="str">
        <f t="shared" si="71"/>
        <v>Small</v>
      </c>
    </row>
    <row r="4604" spans="8:13" ht="15.75" customHeight="1">
      <c r="H4604" s="37">
        <v>43435</v>
      </c>
      <c r="I4604" s="6" t="s">
        <v>158</v>
      </c>
      <c r="J4604" s="6" t="s">
        <v>189</v>
      </c>
      <c r="K4604" s="6">
        <v>2</v>
      </c>
      <c r="L4604" s="6">
        <v>31.98</v>
      </c>
      <c r="M4604" s="31" t="str">
        <f t="shared" si="71"/>
        <v>Small</v>
      </c>
    </row>
    <row r="4605" spans="8:13" ht="15.75" customHeight="1">
      <c r="H4605" s="37">
        <v>43447</v>
      </c>
      <c r="I4605" s="6" t="s">
        <v>141</v>
      </c>
      <c r="J4605" s="6" t="s">
        <v>174</v>
      </c>
      <c r="K4605" s="6">
        <v>1</v>
      </c>
      <c r="L4605" s="6">
        <v>15.23</v>
      </c>
      <c r="M4605" s="31" t="str">
        <f t="shared" si="71"/>
        <v>Small</v>
      </c>
    </row>
    <row r="4606" spans="8:13" ht="15.75" customHeight="1">
      <c r="H4606" s="37">
        <v>43441</v>
      </c>
      <c r="I4606" s="6" t="s">
        <v>158</v>
      </c>
      <c r="J4606" s="6" t="s">
        <v>156</v>
      </c>
      <c r="K4606" s="6">
        <v>2</v>
      </c>
      <c r="L4606" s="6">
        <v>20.92</v>
      </c>
      <c r="M4606" s="31" t="str">
        <f t="shared" si="71"/>
        <v>Small</v>
      </c>
    </row>
    <row r="4607" spans="8:13" ht="15.75" customHeight="1">
      <c r="H4607" s="37">
        <v>43167</v>
      </c>
      <c r="I4607" s="6" t="s">
        <v>175</v>
      </c>
      <c r="J4607" s="6" t="s">
        <v>181</v>
      </c>
      <c r="K4607" s="6">
        <v>1</v>
      </c>
      <c r="L4607" s="6">
        <v>16.670000000000002</v>
      </c>
      <c r="M4607" s="31" t="str">
        <f t="shared" si="71"/>
        <v>Small</v>
      </c>
    </row>
    <row r="4608" spans="8:13" ht="15.75" customHeight="1">
      <c r="H4608" s="37">
        <v>43218</v>
      </c>
      <c r="I4608" s="6" t="s">
        <v>135</v>
      </c>
      <c r="J4608" s="6" t="s">
        <v>156</v>
      </c>
      <c r="K4608" s="6">
        <v>48</v>
      </c>
      <c r="L4608" s="6">
        <v>372.15</v>
      </c>
      <c r="M4608" s="31" t="str">
        <f t="shared" si="71"/>
        <v>Large</v>
      </c>
    </row>
    <row r="4609" spans="8:13" ht="15.75" customHeight="1">
      <c r="H4609" s="37">
        <v>43358</v>
      </c>
      <c r="I4609" s="6" t="s">
        <v>158</v>
      </c>
      <c r="J4609" s="6" t="s">
        <v>156</v>
      </c>
      <c r="K4609" s="6">
        <v>1</v>
      </c>
      <c r="L4609" s="6">
        <v>13.28</v>
      </c>
      <c r="M4609" s="31" t="str">
        <f t="shared" si="71"/>
        <v>Small</v>
      </c>
    </row>
    <row r="4610" spans="8:13" ht="15.75" customHeight="1">
      <c r="H4610" s="37">
        <v>43336</v>
      </c>
      <c r="I4610" s="6" t="s">
        <v>175</v>
      </c>
      <c r="J4610" s="6" t="s">
        <v>187</v>
      </c>
      <c r="K4610" s="6">
        <v>4</v>
      </c>
      <c r="L4610" s="6">
        <v>71.44</v>
      </c>
      <c r="M4610" s="31" t="str">
        <f t="shared" si="71"/>
        <v>Small</v>
      </c>
    </row>
    <row r="4611" spans="8:13" ht="15.75" customHeight="1">
      <c r="H4611" s="37">
        <v>43132</v>
      </c>
      <c r="I4611" s="6" t="s">
        <v>190</v>
      </c>
      <c r="J4611" s="6" t="s">
        <v>195</v>
      </c>
      <c r="K4611" s="6">
        <v>1</v>
      </c>
      <c r="L4611" s="6">
        <v>12.35</v>
      </c>
      <c r="M4611" s="31" t="str">
        <f t="shared" si="71"/>
        <v>Small</v>
      </c>
    </row>
    <row r="4612" spans="8:13" ht="15.75" customHeight="1">
      <c r="H4612" s="37">
        <v>43159</v>
      </c>
      <c r="I4612" s="6" t="s">
        <v>216</v>
      </c>
      <c r="J4612" s="6" t="s">
        <v>214</v>
      </c>
      <c r="K4612" s="6">
        <v>2</v>
      </c>
      <c r="L4612" s="6">
        <v>36.54</v>
      </c>
      <c r="M4612" s="31" t="str">
        <f t="shared" si="71"/>
        <v>Small</v>
      </c>
    </row>
    <row r="4613" spans="8:13" ht="15.75" customHeight="1">
      <c r="H4613" s="37">
        <v>43412</v>
      </c>
      <c r="I4613" s="6" t="s">
        <v>141</v>
      </c>
      <c r="J4613" s="6" t="s">
        <v>234</v>
      </c>
      <c r="K4613" s="6">
        <v>41</v>
      </c>
      <c r="L4613" s="6">
        <v>299.55</v>
      </c>
      <c r="M4613" s="31" t="str">
        <f t="shared" si="71"/>
        <v>Large</v>
      </c>
    </row>
    <row r="4614" spans="8:13" ht="15.75" customHeight="1">
      <c r="H4614" s="37">
        <v>43242</v>
      </c>
      <c r="I4614" s="6" t="s">
        <v>135</v>
      </c>
      <c r="J4614" s="6" t="s">
        <v>203</v>
      </c>
      <c r="K4614" s="6">
        <v>6</v>
      </c>
      <c r="L4614" s="6">
        <v>97.89</v>
      </c>
      <c r="M4614" s="31" t="str">
        <f t="shared" si="71"/>
        <v>Small</v>
      </c>
    </row>
    <row r="4615" spans="8:13" ht="15.75" customHeight="1">
      <c r="H4615" s="37">
        <v>43199</v>
      </c>
      <c r="I4615" s="6" t="s">
        <v>160</v>
      </c>
      <c r="J4615" s="6" t="s">
        <v>213</v>
      </c>
      <c r="K4615" s="6">
        <v>4</v>
      </c>
      <c r="L4615" s="6">
        <v>64.12</v>
      </c>
      <c r="M4615" s="31" t="str">
        <f t="shared" si="71"/>
        <v>Small</v>
      </c>
    </row>
    <row r="4616" spans="8:13" ht="15.75" customHeight="1">
      <c r="H4616" s="37">
        <v>43462</v>
      </c>
      <c r="I4616" s="6" t="s">
        <v>141</v>
      </c>
      <c r="J4616" s="6" t="s">
        <v>208</v>
      </c>
      <c r="K4616" s="6">
        <v>2</v>
      </c>
      <c r="L4616" s="6">
        <v>25.18</v>
      </c>
      <c r="M4616" s="31" t="str">
        <f t="shared" ref="M4616:M4679" si="72">IF(L4616&gt;250,"Large","Small")</f>
        <v>Small</v>
      </c>
    </row>
    <row r="4617" spans="8:13" ht="15.75" customHeight="1">
      <c r="H4617" s="37">
        <v>43351</v>
      </c>
      <c r="I4617" s="6" t="s">
        <v>135</v>
      </c>
      <c r="J4617" s="6" t="s">
        <v>230</v>
      </c>
      <c r="K4617" s="6">
        <v>1</v>
      </c>
      <c r="L4617" s="6">
        <v>20</v>
      </c>
      <c r="M4617" s="31" t="str">
        <f t="shared" si="72"/>
        <v>Small</v>
      </c>
    </row>
    <row r="4618" spans="8:13" ht="15.75" customHeight="1">
      <c r="H4618" s="37">
        <v>43432</v>
      </c>
      <c r="I4618" s="6" t="s">
        <v>160</v>
      </c>
      <c r="J4618" s="6" t="s">
        <v>169</v>
      </c>
      <c r="K4618" s="6">
        <v>3</v>
      </c>
      <c r="L4618" s="6">
        <v>58.5</v>
      </c>
      <c r="M4618" s="31" t="str">
        <f t="shared" si="72"/>
        <v>Small</v>
      </c>
    </row>
    <row r="4619" spans="8:13" ht="15.75" customHeight="1">
      <c r="H4619" s="37">
        <v>43413</v>
      </c>
      <c r="I4619" s="6" t="s">
        <v>141</v>
      </c>
      <c r="J4619" s="6" t="s">
        <v>208</v>
      </c>
      <c r="K4619" s="6">
        <v>46</v>
      </c>
      <c r="L4619" s="6">
        <v>552.88</v>
      </c>
      <c r="M4619" s="31" t="str">
        <f t="shared" si="72"/>
        <v>Large</v>
      </c>
    </row>
    <row r="4620" spans="8:13" ht="15.75" customHeight="1">
      <c r="H4620" s="37">
        <v>43465</v>
      </c>
      <c r="I4620" s="6" t="s">
        <v>163</v>
      </c>
      <c r="J4620" s="6" t="s">
        <v>204</v>
      </c>
      <c r="K4620" s="6">
        <v>1</v>
      </c>
      <c r="L4620" s="6">
        <v>19.690000000000001</v>
      </c>
      <c r="M4620" s="31" t="str">
        <f t="shared" si="72"/>
        <v>Small</v>
      </c>
    </row>
    <row r="4621" spans="8:13" ht="15.75" customHeight="1">
      <c r="H4621" s="37">
        <v>43406</v>
      </c>
      <c r="I4621" s="6" t="s">
        <v>168</v>
      </c>
      <c r="J4621" s="6" t="s">
        <v>176</v>
      </c>
      <c r="K4621" s="6">
        <v>42</v>
      </c>
      <c r="L4621" s="6">
        <v>503.87</v>
      </c>
      <c r="M4621" s="31" t="str">
        <f t="shared" si="72"/>
        <v>Large</v>
      </c>
    </row>
    <row r="4622" spans="8:13" ht="15.75" customHeight="1">
      <c r="H4622" s="37">
        <v>43192</v>
      </c>
      <c r="I4622" s="6" t="s">
        <v>138</v>
      </c>
      <c r="J4622" s="6" t="s">
        <v>189</v>
      </c>
      <c r="K4622" s="6">
        <v>1</v>
      </c>
      <c r="L4622" s="6">
        <v>12.74</v>
      </c>
      <c r="M4622" s="31" t="str">
        <f t="shared" si="72"/>
        <v>Small</v>
      </c>
    </row>
    <row r="4623" spans="8:13" ht="15.75" customHeight="1">
      <c r="H4623" s="37">
        <v>43419</v>
      </c>
      <c r="I4623" s="6" t="s">
        <v>141</v>
      </c>
      <c r="J4623" s="6" t="s">
        <v>184</v>
      </c>
      <c r="K4623" s="6">
        <v>4</v>
      </c>
      <c r="L4623" s="6">
        <v>70.28</v>
      </c>
      <c r="M4623" s="31" t="str">
        <f t="shared" si="72"/>
        <v>Small</v>
      </c>
    </row>
    <row r="4624" spans="8:13" ht="15.75" customHeight="1">
      <c r="H4624" s="37">
        <v>43436</v>
      </c>
      <c r="I4624" s="6" t="s">
        <v>141</v>
      </c>
      <c r="J4624" s="6" t="s">
        <v>235</v>
      </c>
      <c r="K4624" s="6">
        <v>2</v>
      </c>
      <c r="L4624" s="6">
        <v>25.36</v>
      </c>
      <c r="M4624" s="31" t="str">
        <f t="shared" si="72"/>
        <v>Small</v>
      </c>
    </row>
    <row r="4625" spans="8:13" ht="15.75" customHeight="1">
      <c r="H4625" s="37">
        <v>43446</v>
      </c>
      <c r="I4625" s="6" t="s">
        <v>163</v>
      </c>
      <c r="J4625" s="6" t="s">
        <v>229</v>
      </c>
      <c r="K4625" s="6">
        <v>1</v>
      </c>
      <c r="L4625" s="6">
        <v>19.37</v>
      </c>
      <c r="M4625" s="31" t="str">
        <f t="shared" si="72"/>
        <v>Small</v>
      </c>
    </row>
    <row r="4626" spans="8:13" ht="15.75" customHeight="1">
      <c r="H4626" s="37">
        <v>43223</v>
      </c>
      <c r="I4626" s="6" t="s">
        <v>158</v>
      </c>
      <c r="J4626" s="6" t="s">
        <v>156</v>
      </c>
      <c r="K4626" s="6">
        <v>2</v>
      </c>
      <c r="L4626" s="6">
        <v>28.3</v>
      </c>
      <c r="M4626" s="31" t="str">
        <f t="shared" si="72"/>
        <v>Small</v>
      </c>
    </row>
    <row r="4627" spans="8:13" ht="15.75" customHeight="1">
      <c r="H4627" s="37">
        <v>43447</v>
      </c>
      <c r="I4627" s="6" t="s">
        <v>158</v>
      </c>
      <c r="J4627" s="6" t="s">
        <v>156</v>
      </c>
      <c r="K4627" s="6">
        <v>4</v>
      </c>
      <c r="L4627" s="6">
        <v>69.56</v>
      </c>
      <c r="M4627" s="31" t="str">
        <f t="shared" si="72"/>
        <v>Small</v>
      </c>
    </row>
    <row r="4628" spans="8:13" ht="15.75" customHeight="1">
      <c r="H4628" s="37">
        <v>43431</v>
      </c>
      <c r="I4628" s="6" t="s">
        <v>135</v>
      </c>
      <c r="J4628" s="6" t="s">
        <v>236</v>
      </c>
      <c r="K4628" s="6">
        <v>2</v>
      </c>
      <c r="L4628" s="6">
        <v>28.42</v>
      </c>
      <c r="M4628" s="31" t="str">
        <f t="shared" si="72"/>
        <v>Small</v>
      </c>
    </row>
    <row r="4629" spans="8:13" ht="15.75" customHeight="1">
      <c r="H4629" s="37">
        <v>43417</v>
      </c>
      <c r="I4629" s="6" t="s">
        <v>218</v>
      </c>
      <c r="J4629" s="6" t="s">
        <v>189</v>
      </c>
      <c r="K4629" s="6">
        <v>4</v>
      </c>
      <c r="L4629" s="6">
        <v>53.76</v>
      </c>
      <c r="M4629" s="31" t="str">
        <f t="shared" si="72"/>
        <v>Small</v>
      </c>
    </row>
    <row r="4630" spans="8:13" ht="15.75" customHeight="1">
      <c r="H4630" s="37">
        <v>43384</v>
      </c>
      <c r="I4630" s="6" t="s">
        <v>175</v>
      </c>
      <c r="J4630" s="6" t="s">
        <v>162</v>
      </c>
      <c r="K4630" s="6">
        <v>1</v>
      </c>
      <c r="L4630" s="6">
        <v>12.5</v>
      </c>
      <c r="M4630" s="31" t="str">
        <f t="shared" si="72"/>
        <v>Small</v>
      </c>
    </row>
    <row r="4631" spans="8:13" ht="15.75" customHeight="1">
      <c r="H4631" s="37">
        <v>43171</v>
      </c>
      <c r="I4631" s="6" t="s">
        <v>135</v>
      </c>
      <c r="J4631" s="6" t="s">
        <v>170</v>
      </c>
      <c r="K4631" s="6">
        <v>3</v>
      </c>
      <c r="L4631" s="6">
        <v>54.54</v>
      </c>
      <c r="M4631" s="31" t="str">
        <f t="shared" si="72"/>
        <v>Small</v>
      </c>
    </row>
    <row r="4632" spans="8:13" ht="15.75" customHeight="1">
      <c r="H4632" s="37">
        <v>43360</v>
      </c>
      <c r="I4632" s="6" t="s">
        <v>160</v>
      </c>
      <c r="J4632" s="6" t="s">
        <v>156</v>
      </c>
      <c r="K4632" s="6">
        <v>4</v>
      </c>
      <c r="L4632" s="6">
        <v>63.16</v>
      </c>
      <c r="M4632" s="31" t="str">
        <f t="shared" si="72"/>
        <v>Small</v>
      </c>
    </row>
    <row r="4633" spans="8:13" ht="15.75" customHeight="1">
      <c r="H4633" s="37">
        <v>43417</v>
      </c>
      <c r="I4633" s="6" t="s">
        <v>158</v>
      </c>
      <c r="J4633" s="6" t="s">
        <v>236</v>
      </c>
      <c r="K4633" s="6">
        <v>3</v>
      </c>
      <c r="L4633" s="6">
        <v>33.99</v>
      </c>
      <c r="M4633" s="31" t="str">
        <f t="shared" si="72"/>
        <v>Small</v>
      </c>
    </row>
    <row r="4634" spans="8:13" ht="15.75" customHeight="1">
      <c r="H4634" s="37">
        <v>43134</v>
      </c>
      <c r="I4634" s="6" t="s">
        <v>158</v>
      </c>
      <c r="J4634" s="6" t="s">
        <v>156</v>
      </c>
      <c r="K4634" s="6">
        <v>2</v>
      </c>
      <c r="L4634" s="6">
        <v>25.56</v>
      </c>
      <c r="M4634" s="31" t="str">
        <f t="shared" si="72"/>
        <v>Small</v>
      </c>
    </row>
    <row r="4635" spans="8:13" ht="15.75" customHeight="1">
      <c r="H4635" s="37">
        <v>43333</v>
      </c>
      <c r="I4635" s="6" t="s">
        <v>158</v>
      </c>
      <c r="J4635" s="6" t="s">
        <v>156</v>
      </c>
      <c r="K4635" s="6">
        <v>2</v>
      </c>
      <c r="L4635" s="6">
        <v>36.92</v>
      </c>
      <c r="M4635" s="31" t="str">
        <f t="shared" si="72"/>
        <v>Small</v>
      </c>
    </row>
    <row r="4636" spans="8:13" ht="15.75" customHeight="1">
      <c r="H4636" s="37">
        <v>43390</v>
      </c>
      <c r="I4636" s="6" t="s">
        <v>160</v>
      </c>
      <c r="J4636" s="6" t="s">
        <v>172</v>
      </c>
      <c r="K4636" s="6">
        <v>60</v>
      </c>
      <c r="L4636" s="6">
        <v>311.2</v>
      </c>
      <c r="M4636" s="31" t="str">
        <f t="shared" si="72"/>
        <v>Large</v>
      </c>
    </row>
    <row r="4637" spans="8:13" ht="15.75" customHeight="1">
      <c r="H4637" s="37">
        <v>43163</v>
      </c>
      <c r="I4637" s="6" t="s">
        <v>127</v>
      </c>
      <c r="J4637" s="6" t="s">
        <v>172</v>
      </c>
      <c r="K4637" s="6">
        <v>46</v>
      </c>
      <c r="L4637" s="6">
        <v>328.86</v>
      </c>
      <c r="M4637" s="31" t="str">
        <f t="shared" si="72"/>
        <v>Large</v>
      </c>
    </row>
    <row r="4638" spans="8:13" ht="15.75" customHeight="1">
      <c r="H4638" s="37">
        <v>43447</v>
      </c>
      <c r="I4638" s="6" t="s">
        <v>163</v>
      </c>
      <c r="J4638" s="6" t="s">
        <v>178</v>
      </c>
      <c r="K4638" s="6">
        <v>2</v>
      </c>
      <c r="L4638" s="6">
        <v>33.659999999999997</v>
      </c>
      <c r="M4638" s="31" t="str">
        <f t="shared" si="72"/>
        <v>Small</v>
      </c>
    </row>
    <row r="4639" spans="8:13" ht="15.75" customHeight="1">
      <c r="H4639" s="37">
        <v>43456</v>
      </c>
      <c r="I4639" s="6" t="s">
        <v>175</v>
      </c>
      <c r="J4639" s="6" t="s">
        <v>240</v>
      </c>
      <c r="K4639" s="6">
        <v>1</v>
      </c>
      <c r="L4639" s="6">
        <v>14.77</v>
      </c>
      <c r="M4639" s="31" t="str">
        <f t="shared" si="72"/>
        <v>Small</v>
      </c>
    </row>
    <row r="4640" spans="8:13" ht="15.75" customHeight="1">
      <c r="H4640" s="37">
        <v>43208</v>
      </c>
      <c r="I4640" s="6" t="s">
        <v>168</v>
      </c>
      <c r="J4640" s="6" t="s">
        <v>170</v>
      </c>
      <c r="K4640" s="6">
        <v>1</v>
      </c>
      <c r="L4640" s="6">
        <v>17.309999999999999</v>
      </c>
      <c r="M4640" s="31" t="str">
        <f t="shared" si="72"/>
        <v>Small</v>
      </c>
    </row>
    <row r="4641" spans="8:13" ht="15.75" customHeight="1">
      <c r="H4641" s="37">
        <v>43445</v>
      </c>
      <c r="I4641" s="6" t="s">
        <v>160</v>
      </c>
      <c r="J4641" s="6" t="s">
        <v>240</v>
      </c>
      <c r="K4641" s="6">
        <v>1</v>
      </c>
      <c r="L4641" s="6">
        <v>16.579999999999998</v>
      </c>
      <c r="M4641" s="31" t="str">
        <f t="shared" si="72"/>
        <v>Small</v>
      </c>
    </row>
    <row r="4642" spans="8:13" ht="15.75" customHeight="1">
      <c r="H4642" s="37">
        <v>43434</v>
      </c>
      <c r="I4642" s="6" t="s">
        <v>198</v>
      </c>
      <c r="J4642" s="6" t="s">
        <v>219</v>
      </c>
      <c r="K4642" s="6">
        <v>2</v>
      </c>
      <c r="L4642" s="6">
        <v>33.159999999999997</v>
      </c>
      <c r="M4642" s="31" t="str">
        <f t="shared" si="72"/>
        <v>Small</v>
      </c>
    </row>
    <row r="4643" spans="8:13" ht="15.75" customHeight="1">
      <c r="H4643" s="37">
        <v>43190</v>
      </c>
      <c r="I4643" s="6" t="s">
        <v>190</v>
      </c>
      <c r="J4643" s="6" t="s">
        <v>156</v>
      </c>
      <c r="K4643" s="6">
        <v>1</v>
      </c>
      <c r="L4643" s="6">
        <v>17.8</v>
      </c>
      <c r="M4643" s="31" t="str">
        <f t="shared" si="72"/>
        <v>Small</v>
      </c>
    </row>
    <row r="4644" spans="8:13" ht="15.75" customHeight="1">
      <c r="H4644" s="37">
        <v>43430</v>
      </c>
      <c r="I4644" s="6" t="s">
        <v>158</v>
      </c>
      <c r="J4644" s="6" t="s">
        <v>156</v>
      </c>
      <c r="K4644" s="6">
        <v>55</v>
      </c>
      <c r="L4644" s="6">
        <v>539.36</v>
      </c>
      <c r="M4644" s="31" t="str">
        <f t="shared" si="72"/>
        <v>Large</v>
      </c>
    </row>
    <row r="4645" spans="8:13" ht="15.75" customHeight="1">
      <c r="H4645" s="37">
        <v>43395</v>
      </c>
      <c r="I4645" s="6" t="s">
        <v>168</v>
      </c>
      <c r="J4645" s="6" t="s">
        <v>184</v>
      </c>
      <c r="K4645" s="6">
        <v>1</v>
      </c>
      <c r="L4645" s="6">
        <v>11.33</v>
      </c>
      <c r="M4645" s="31" t="str">
        <f t="shared" si="72"/>
        <v>Small</v>
      </c>
    </row>
    <row r="4646" spans="8:13" ht="15.75" customHeight="1">
      <c r="H4646" s="37">
        <v>43128</v>
      </c>
      <c r="I4646" s="6" t="s">
        <v>135</v>
      </c>
      <c r="J4646" s="6" t="s">
        <v>227</v>
      </c>
      <c r="K4646" s="6">
        <v>12</v>
      </c>
      <c r="L4646" s="6">
        <v>183.44</v>
      </c>
      <c r="M4646" s="31" t="str">
        <f t="shared" si="72"/>
        <v>Small</v>
      </c>
    </row>
    <row r="4647" spans="8:13" ht="15.75" customHeight="1">
      <c r="H4647" s="37">
        <v>43143</v>
      </c>
      <c r="I4647" s="6" t="s">
        <v>168</v>
      </c>
      <c r="J4647" s="6" t="s">
        <v>194</v>
      </c>
      <c r="K4647" s="6">
        <v>2</v>
      </c>
      <c r="L4647" s="6">
        <v>27.84</v>
      </c>
      <c r="M4647" s="31" t="str">
        <f t="shared" si="72"/>
        <v>Small</v>
      </c>
    </row>
    <row r="4648" spans="8:13" ht="15.75" customHeight="1">
      <c r="H4648" s="37">
        <v>43408</v>
      </c>
      <c r="I4648" s="6" t="s">
        <v>158</v>
      </c>
      <c r="J4648" s="6" t="s">
        <v>206</v>
      </c>
      <c r="K4648" s="6">
        <v>1</v>
      </c>
      <c r="L4648" s="6">
        <v>17.170000000000002</v>
      </c>
      <c r="M4648" s="31" t="str">
        <f t="shared" si="72"/>
        <v>Small</v>
      </c>
    </row>
    <row r="4649" spans="8:13" ht="15.75" customHeight="1">
      <c r="H4649" s="37">
        <v>43464</v>
      </c>
      <c r="I4649" s="6" t="s">
        <v>158</v>
      </c>
      <c r="J4649" s="6" t="s">
        <v>161</v>
      </c>
      <c r="K4649" s="6">
        <v>1</v>
      </c>
      <c r="L4649" s="6">
        <v>16.72</v>
      </c>
      <c r="M4649" s="31" t="str">
        <f t="shared" si="72"/>
        <v>Small</v>
      </c>
    </row>
    <row r="4650" spans="8:13" ht="15.75" customHeight="1">
      <c r="H4650" s="37">
        <v>43274</v>
      </c>
      <c r="I4650" s="6" t="s">
        <v>190</v>
      </c>
      <c r="J4650" s="6" t="s">
        <v>156</v>
      </c>
      <c r="K4650" s="6">
        <v>1</v>
      </c>
      <c r="L4650" s="6">
        <v>19.420000000000002</v>
      </c>
      <c r="M4650" s="31" t="str">
        <f t="shared" si="72"/>
        <v>Small</v>
      </c>
    </row>
    <row r="4651" spans="8:13" ht="15.75" customHeight="1">
      <c r="H4651" s="37">
        <v>43379</v>
      </c>
      <c r="I4651" s="6" t="s">
        <v>158</v>
      </c>
      <c r="J4651" s="6" t="s">
        <v>176</v>
      </c>
      <c r="K4651" s="6">
        <v>1</v>
      </c>
      <c r="L4651" s="6">
        <v>18.22</v>
      </c>
      <c r="M4651" s="31" t="str">
        <f t="shared" si="72"/>
        <v>Small</v>
      </c>
    </row>
    <row r="4652" spans="8:13" ht="15.75" customHeight="1">
      <c r="H4652" s="37">
        <v>43366</v>
      </c>
      <c r="I4652" s="6" t="s">
        <v>158</v>
      </c>
      <c r="J4652" s="6" t="s">
        <v>185</v>
      </c>
      <c r="K4652" s="6">
        <v>2</v>
      </c>
      <c r="L4652" s="6">
        <v>37.9</v>
      </c>
      <c r="M4652" s="31" t="str">
        <f t="shared" si="72"/>
        <v>Small</v>
      </c>
    </row>
    <row r="4653" spans="8:13" ht="15.75" customHeight="1">
      <c r="H4653" s="37">
        <v>43433</v>
      </c>
      <c r="I4653" s="6" t="s">
        <v>175</v>
      </c>
      <c r="J4653" s="6" t="s">
        <v>215</v>
      </c>
      <c r="K4653" s="6">
        <v>2</v>
      </c>
      <c r="L4653" s="6">
        <v>29.02</v>
      </c>
      <c r="M4653" s="31" t="str">
        <f t="shared" si="72"/>
        <v>Small</v>
      </c>
    </row>
    <row r="4654" spans="8:13" ht="15.75" customHeight="1">
      <c r="H4654" s="37">
        <v>43307</v>
      </c>
      <c r="I4654" s="6" t="s">
        <v>218</v>
      </c>
      <c r="J4654" s="6" t="s">
        <v>176</v>
      </c>
      <c r="K4654" s="6">
        <v>1</v>
      </c>
      <c r="L4654" s="6">
        <v>12.05</v>
      </c>
      <c r="M4654" s="31" t="str">
        <f t="shared" si="72"/>
        <v>Small</v>
      </c>
    </row>
    <row r="4655" spans="8:13" ht="15.75" customHeight="1">
      <c r="H4655" s="37">
        <v>43436</v>
      </c>
      <c r="I4655" s="6" t="s">
        <v>168</v>
      </c>
      <c r="J4655" s="6" t="s">
        <v>156</v>
      </c>
      <c r="K4655" s="6">
        <v>1</v>
      </c>
      <c r="L4655" s="6">
        <v>15.01</v>
      </c>
      <c r="M4655" s="31" t="str">
        <f t="shared" si="72"/>
        <v>Small</v>
      </c>
    </row>
    <row r="4656" spans="8:13" ht="15.75" customHeight="1">
      <c r="H4656" s="37">
        <v>43190</v>
      </c>
      <c r="I4656" s="6" t="s">
        <v>160</v>
      </c>
      <c r="J4656" s="6" t="s">
        <v>212</v>
      </c>
      <c r="K4656" s="6">
        <v>1</v>
      </c>
      <c r="L4656" s="6">
        <v>15.95</v>
      </c>
      <c r="M4656" s="31" t="str">
        <f t="shared" si="72"/>
        <v>Small</v>
      </c>
    </row>
    <row r="4657" spans="8:13" ht="15.75" customHeight="1">
      <c r="H4657" s="37">
        <v>43371</v>
      </c>
      <c r="I4657" s="6" t="s">
        <v>158</v>
      </c>
      <c r="J4657" s="6" t="s">
        <v>181</v>
      </c>
      <c r="K4657" s="6">
        <v>2</v>
      </c>
      <c r="L4657" s="6">
        <v>29.42</v>
      </c>
      <c r="M4657" s="31" t="str">
        <f t="shared" si="72"/>
        <v>Small</v>
      </c>
    </row>
    <row r="4658" spans="8:13" ht="15.75" customHeight="1">
      <c r="H4658" s="37">
        <v>43406</v>
      </c>
      <c r="I4658" s="6" t="s">
        <v>190</v>
      </c>
      <c r="J4658" s="6" t="s">
        <v>185</v>
      </c>
      <c r="K4658" s="6">
        <v>30</v>
      </c>
      <c r="L4658" s="6">
        <v>263.33999999999997</v>
      </c>
      <c r="M4658" s="31" t="str">
        <f t="shared" si="72"/>
        <v>Large</v>
      </c>
    </row>
    <row r="4659" spans="8:13" ht="15.75" customHeight="1">
      <c r="H4659" s="37">
        <v>43438</v>
      </c>
      <c r="I4659" s="6" t="s">
        <v>141</v>
      </c>
      <c r="J4659" s="6" t="s">
        <v>169</v>
      </c>
      <c r="K4659" s="6">
        <v>2</v>
      </c>
      <c r="L4659" s="6">
        <v>37.6</v>
      </c>
      <c r="M4659" s="31" t="str">
        <f t="shared" si="72"/>
        <v>Small</v>
      </c>
    </row>
    <row r="4660" spans="8:13" ht="15.75" customHeight="1">
      <c r="H4660" s="37">
        <v>43310</v>
      </c>
      <c r="I4660" s="6" t="s">
        <v>141</v>
      </c>
      <c r="J4660" s="6" t="s">
        <v>161</v>
      </c>
      <c r="K4660" s="6">
        <v>5</v>
      </c>
      <c r="L4660" s="6">
        <v>51.25</v>
      </c>
      <c r="M4660" s="31" t="str">
        <f t="shared" si="72"/>
        <v>Small</v>
      </c>
    </row>
    <row r="4661" spans="8:13" ht="15.75" customHeight="1">
      <c r="H4661" s="37">
        <v>43222</v>
      </c>
      <c r="I4661" s="6" t="s">
        <v>190</v>
      </c>
      <c r="J4661" s="6" t="s">
        <v>203</v>
      </c>
      <c r="K4661" s="6">
        <v>2</v>
      </c>
      <c r="L4661" s="6">
        <v>23.42</v>
      </c>
      <c r="M4661" s="31" t="str">
        <f t="shared" si="72"/>
        <v>Small</v>
      </c>
    </row>
    <row r="4662" spans="8:13" ht="15.75" customHeight="1">
      <c r="H4662" s="37">
        <v>43232</v>
      </c>
      <c r="I4662" s="6" t="s">
        <v>168</v>
      </c>
      <c r="J4662" s="6" t="s">
        <v>211</v>
      </c>
      <c r="K4662" s="6">
        <v>2</v>
      </c>
      <c r="L4662" s="6">
        <v>28.94</v>
      </c>
      <c r="M4662" s="31" t="str">
        <f t="shared" si="72"/>
        <v>Small</v>
      </c>
    </row>
    <row r="4663" spans="8:13" ht="15.75" customHeight="1">
      <c r="H4663" s="37">
        <v>43455</v>
      </c>
      <c r="I4663" s="6" t="s">
        <v>141</v>
      </c>
      <c r="J4663" s="6" t="s">
        <v>184</v>
      </c>
      <c r="K4663" s="6">
        <v>24</v>
      </c>
      <c r="L4663" s="6">
        <v>261.3</v>
      </c>
      <c r="M4663" s="31" t="str">
        <f t="shared" si="72"/>
        <v>Large</v>
      </c>
    </row>
    <row r="4664" spans="8:13" ht="15.75" customHeight="1">
      <c r="H4664" s="37">
        <v>43124</v>
      </c>
      <c r="I4664" s="6" t="s">
        <v>163</v>
      </c>
      <c r="J4664" s="6" t="s">
        <v>185</v>
      </c>
      <c r="K4664" s="6">
        <v>2</v>
      </c>
      <c r="L4664" s="6">
        <v>31.74</v>
      </c>
      <c r="M4664" s="31" t="str">
        <f t="shared" si="72"/>
        <v>Small</v>
      </c>
    </row>
    <row r="4665" spans="8:13" ht="15.75" customHeight="1">
      <c r="H4665" s="37">
        <v>43431</v>
      </c>
      <c r="I4665" s="6" t="s">
        <v>190</v>
      </c>
      <c r="J4665" s="6" t="s">
        <v>189</v>
      </c>
      <c r="K4665" s="6">
        <v>1</v>
      </c>
      <c r="L4665" s="6">
        <v>10.27</v>
      </c>
      <c r="M4665" s="31" t="str">
        <f t="shared" si="72"/>
        <v>Small</v>
      </c>
    </row>
    <row r="4666" spans="8:13" ht="15.75" customHeight="1">
      <c r="H4666" s="37">
        <v>43405</v>
      </c>
      <c r="I4666" s="6" t="s">
        <v>158</v>
      </c>
      <c r="J4666" s="6" t="s">
        <v>208</v>
      </c>
      <c r="K4666" s="6">
        <v>3</v>
      </c>
      <c r="L4666" s="6">
        <v>58.68</v>
      </c>
      <c r="M4666" s="31" t="str">
        <f t="shared" si="72"/>
        <v>Small</v>
      </c>
    </row>
    <row r="4667" spans="8:13" ht="15.75" customHeight="1">
      <c r="H4667" s="37">
        <v>43278</v>
      </c>
      <c r="I4667" s="6" t="s">
        <v>163</v>
      </c>
      <c r="J4667" s="6" t="s">
        <v>156</v>
      </c>
      <c r="K4667" s="6">
        <v>1</v>
      </c>
      <c r="L4667" s="6">
        <v>14.5</v>
      </c>
      <c r="M4667" s="31" t="str">
        <f t="shared" si="72"/>
        <v>Small</v>
      </c>
    </row>
    <row r="4668" spans="8:13" ht="15.75" customHeight="1">
      <c r="H4668" s="37">
        <v>43167</v>
      </c>
      <c r="I4668" s="6" t="s">
        <v>141</v>
      </c>
      <c r="J4668" s="6" t="s">
        <v>169</v>
      </c>
      <c r="K4668" s="6">
        <v>1</v>
      </c>
      <c r="L4668" s="6">
        <v>10.01</v>
      </c>
      <c r="M4668" s="31" t="str">
        <f t="shared" si="72"/>
        <v>Small</v>
      </c>
    </row>
    <row r="4669" spans="8:13" ht="15.75" customHeight="1">
      <c r="H4669" s="37">
        <v>43398</v>
      </c>
      <c r="I4669" s="6" t="s">
        <v>158</v>
      </c>
      <c r="J4669" s="6" t="s">
        <v>217</v>
      </c>
      <c r="K4669" s="6">
        <v>1</v>
      </c>
      <c r="L4669" s="6">
        <v>14.59</v>
      </c>
      <c r="M4669" s="31" t="str">
        <f t="shared" si="72"/>
        <v>Small</v>
      </c>
    </row>
    <row r="4670" spans="8:13" ht="15.75" customHeight="1">
      <c r="H4670" s="37">
        <v>43107</v>
      </c>
      <c r="I4670" s="6" t="s">
        <v>158</v>
      </c>
      <c r="J4670" s="6" t="s">
        <v>226</v>
      </c>
      <c r="K4670" s="6">
        <v>2</v>
      </c>
      <c r="L4670" s="6">
        <v>23.18</v>
      </c>
      <c r="M4670" s="31" t="str">
        <f t="shared" si="72"/>
        <v>Small</v>
      </c>
    </row>
    <row r="4671" spans="8:13" ht="15.75" customHeight="1">
      <c r="H4671" s="37">
        <v>43425</v>
      </c>
      <c r="I4671" s="6" t="s">
        <v>163</v>
      </c>
      <c r="J4671" s="6" t="s">
        <v>185</v>
      </c>
      <c r="K4671" s="6">
        <v>3</v>
      </c>
      <c r="L4671" s="6">
        <v>53.52</v>
      </c>
      <c r="M4671" s="31" t="str">
        <f t="shared" si="72"/>
        <v>Small</v>
      </c>
    </row>
    <row r="4672" spans="8:13" ht="15.75" customHeight="1">
      <c r="H4672" s="37">
        <v>43442</v>
      </c>
      <c r="I4672" s="6" t="s">
        <v>158</v>
      </c>
      <c r="J4672" s="6" t="s">
        <v>156</v>
      </c>
      <c r="K4672" s="6">
        <v>4</v>
      </c>
      <c r="L4672" s="6">
        <v>47.84</v>
      </c>
      <c r="M4672" s="31" t="str">
        <f t="shared" si="72"/>
        <v>Small</v>
      </c>
    </row>
    <row r="4673" spans="8:13" ht="15.75" customHeight="1">
      <c r="H4673" s="37">
        <v>43462</v>
      </c>
      <c r="I4673" s="6" t="s">
        <v>141</v>
      </c>
      <c r="J4673" s="6" t="s">
        <v>156</v>
      </c>
      <c r="K4673" s="6">
        <v>2</v>
      </c>
      <c r="L4673" s="6">
        <v>33.880000000000003</v>
      </c>
      <c r="M4673" s="31" t="str">
        <f t="shared" si="72"/>
        <v>Small</v>
      </c>
    </row>
    <row r="4674" spans="8:13" ht="15.75" customHeight="1">
      <c r="H4674" s="37">
        <v>43123</v>
      </c>
      <c r="I4674" s="6" t="s">
        <v>175</v>
      </c>
      <c r="J4674" s="6" t="s">
        <v>192</v>
      </c>
      <c r="K4674" s="6">
        <v>2</v>
      </c>
      <c r="L4674" s="6">
        <v>30.62</v>
      </c>
      <c r="M4674" s="31" t="str">
        <f t="shared" si="72"/>
        <v>Small</v>
      </c>
    </row>
    <row r="4675" spans="8:13" ht="15.75" customHeight="1">
      <c r="H4675" s="37">
        <v>43431</v>
      </c>
      <c r="I4675" s="6" t="s">
        <v>158</v>
      </c>
      <c r="J4675" s="6" t="s">
        <v>184</v>
      </c>
      <c r="K4675" s="6">
        <v>4</v>
      </c>
      <c r="L4675" s="6">
        <v>62.12</v>
      </c>
      <c r="M4675" s="31" t="str">
        <f t="shared" si="72"/>
        <v>Small</v>
      </c>
    </row>
    <row r="4676" spans="8:13" ht="15.75" customHeight="1">
      <c r="H4676" s="37">
        <v>43294</v>
      </c>
      <c r="I4676" s="6" t="s">
        <v>177</v>
      </c>
      <c r="J4676" s="6" t="s">
        <v>184</v>
      </c>
      <c r="K4676" s="6">
        <v>2</v>
      </c>
      <c r="L4676" s="6">
        <v>36.74</v>
      </c>
      <c r="M4676" s="31" t="str">
        <f t="shared" si="72"/>
        <v>Small</v>
      </c>
    </row>
    <row r="4677" spans="8:13" ht="15.75" customHeight="1">
      <c r="H4677" s="37">
        <v>43381</v>
      </c>
      <c r="I4677" s="6" t="s">
        <v>200</v>
      </c>
      <c r="J4677" s="6" t="s">
        <v>219</v>
      </c>
      <c r="K4677" s="6">
        <v>60</v>
      </c>
      <c r="L4677" s="6">
        <v>362.1</v>
      </c>
      <c r="M4677" s="31" t="str">
        <f t="shared" si="72"/>
        <v>Large</v>
      </c>
    </row>
    <row r="4678" spans="8:13" ht="15.75" customHeight="1">
      <c r="H4678" s="37">
        <v>43426</v>
      </c>
      <c r="I4678" s="6" t="s">
        <v>201</v>
      </c>
      <c r="J4678" s="6" t="s">
        <v>185</v>
      </c>
      <c r="K4678" s="6">
        <v>3</v>
      </c>
      <c r="L4678" s="6">
        <v>39.75</v>
      </c>
      <c r="M4678" s="31" t="str">
        <f t="shared" si="72"/>
        <v>Small</v>
      </c>
    </row>
    <row r="4679" spans="8:13" ht="15.75" customHeight="1">
      <c r="H4679" s="37">
        <v>43166</v>
      </c>
      <c r="I4679" s="6" t="s">
        <v>168</v>
      </c>
      <c r="J4679" s="6" t="s">
        <v>187</v>
      </c>
      <c r="K4679" s="6">
        <v>1</v>
      </c>
      <c r="L4679" s="6">
        <v>19.239999999999998</v>
      </c>
      <c r="M4679" s="31" t="str">
        <f t="shared" si="72"/>
        <v>Small</v>
      </c>
    </row>
    <row r="4680" spans="8:13" ht="15.75" customHeight="1">
      <c r="H4680" s="37">
        <v>43142</v>
      </c>
      <c r="I4680" s="6" t="s">
        <v>163</v>
      </c>
      <c r="J4680" s="6" t="s">
        <v>161</v>
      </c>
      <c r="K4680" s="6">
        <v>1</v>
      </c>
      <c r="L4680" s="6">
        <v>13.59</v>
      </c>
      <c r="M4680" s="31" t="str">
        <f t="shared" ref="M4680:M4743" si="73">IF(L4680&gt;250,"Large","Small")</f>
        <v>Small</v>
      </c>
    </row>
    <row r="4681" spans="8:13" ht="15.75" customHeight="1">
      <c r="H4681" s="37">
        <v>43442</v>
      </c>
      <c r="I4681" s="6" t="s">
        <v>198</v>
      </c>
      <c r="J4681" s="6" t="s">
        <v>194</v>
      </c>
      <c r="K4681" s="6">
        <v>24</v>
      </c>
      <c r="L4681" s="6">
        <v>148.75</v>
      </c>
      <c r="M4681" s="31" t="str">
        <f t="shared" si="73"/>
        <v>Small</v>
      </c>
    </row>
    <row r="4682" spans="8:13" ht="15.75" customHeight="1">
      <c r="H4682" s="37">
        <v>43435</v>
      </c>
      <c r="I4682" s="6" t="s">
        <v>160</v>
      </c>
      <c r="J4682" s="6" t="s">
        <v>174</v>
      </c>
      <c r="K4682" s="6">
        <v>2</v>
      </c>
      <c r="L4682" s="6">
        <v>33.659999999999997</v>
      </c>
      <c r="M4682" s="31" t="str">
        <f t="shared" si="73"/>
        <v>Small</v>
      </c>
    </row>
    <row r="4683" spans="8:13" ht="15.75" customHeight="1">
      <c r="H4683" s="37">
        <v>43428</v>
      </c>
      <c r="I4683" s="6" t="s">
        <v>158</v>
      </c>
      <c r="J4683" s="6" t="s">
        <v>156</v>
      </c>
      <c r="K4683" s="6">
        <v>1</v>
      </c>
      <c r="L4683" s="6">
        <v>17.91</v>
      </c>
      <c r="M4683" s="31" t="str">
        <f t="shared" si="73"/>
        <v>Small</v>
      </c>
    </row>
    <row r="4684" spans="8:13" ht="15.75" customHeight="1">
      <c r="H4684" s="37">
        <v>43160</v>
      </c>
      <c r="I4684" s="6" t="s">
        <v>141</v>
      </c>
      <c r="J4684" s="6" t="s">
        <v>169</v>
      </c>
      <c r="K4684" s="6">
        <v>1</v>
      </c>
      <c r="L4684" s="6">
        <v>12.44</v>
      </c>
      <c r="M4684" s="31" t="str">
        <f t="shared" si="73"/>
        <v>Small</v>
      </c>
    </row>
    <row r="4685" spans="8:13" ht="15.75" customHeight="1">
      <c r="H4685" s="37">
        <v>43346</v>
      </c>
      <c r="I4685" s="6" t="s">
        <v>127</v>
      </c>
      <c r="J4685" s="6" t="s">
        <v>156</v>
      </c>
      <c r="K4685" s="6">
        <v>1</v>
      </c>
      <c r="L4685" s="6">
        <v>11.31</v>
      </c>
      <c r="M4685" s="31" t="str">
        <f t="shared" si="73"/>
        <v>Small</v>
      </c>
    </row>
    <row r="4686" spans="8:13" ht="15.75" customHeight="1">
      <c r="H4686" s="37">
        <v>43329</v>
      </c>
      <c r="I4686" s="6" t="s">
        <v>175</v>
      </c>
      <c r="J4686" s="6" t="s">
        <v>156</v>
      </c>
      <c r="K4686" s="6">
        <v>1</v>
      </c>
      <c r="L4686" s="6">
        <v>17.8</v>
      </c>
      <c r="M4686" s="31" t="str">
        <f t="shared" si="73"/>
        <v>Small</v>
      </c>
    </row>
    <row r="4687" spans="8:13" ht="15.75" customHeight="1">
      <c r="H4687" s="37">
        <v>43157</v>
      </c>
      <c r="I4687" s="6" t="s">
        <v>168</v>
      </c>
      <c r="J4687" s="6" t="s">
        <v>208</v>
      </c>
      <c r="K4687" s="6">
        <v>1</v>
      </c>
      <c r="L4687" s="6">
        <v>15.58</v>
      </c>
      <c r="M4687" s="31" t="str">
        <f t="shared" si="73"/>
        <v>Small</v>
      </c>
    </row>
    <row r="4688" spans="8:13" ht="15.75" customHeight="1">
      <c r="H4688" s="37">
        <v>43151</v>
      </c>
      <c r="I4688" s="6" t="s">
        <v>171</v>
      </c>
      <c r="J4688" s="6" t="s">
        <v>156</v>
      </c>
      <c r="K4688" s="6">
        <v>4</v>
      </c>
      <c r="L4688" s="6">
        <v>55.12</v>
      </c>
      <c r="M4688" s="31" t="str">
        <f t="shared" si="73"/>
        <v>Small</v>
      </c>
    </row>
    <row r="4689" spans="8:13" ht="15.75" customHeight="1">
      <c r="H4689" s="37">
        <v>43206</v>
      </c>
      <c r="I4689" s="6" t="s">
        <v>190</v>
      </c>
      <c r="J4689" s="6" t="s">
        <v>220</v>
      </c>
      <c r="K4689" s="6">
        <v>4</v>
      </c>
      <c r="L4689" s="6">
        <v>40</v>
      </c>
      <c r="M4689" s="31" t="str">
        <f t="shared" si="73"/>
        <v>Small</v>
      </c>
    </row>
    <row r="4690" spans="8:13" ht="15.75" customHeight="1">
      <c r="H4690" s="37">
        <v>43449</v>
      </c>
      <c r="I4690" s="6" t="s">
        <v>171</v>
      </c>
      <c r="J4690" s="6" t="s">
        <v>172</v>
      </c>
      <c r="K4690" s="6">
        <v>1</v>
      </c>
      <c r="L4690" s="6">
        <v>15.09</v>
      </c>
      <c r="M4690" s="31" t="str">
        <f t="shared" si="73"/>
        <v>Small</v>
      </c>
    </row>
    <row r="4691" spans="8:13" ht="15.75" customHeight="1">
      <c r="H4691" s="37">
        <v>43371</v>
      </c>
      <c r="I4691" s="6" t="s">
        <v>190</v>
      </c>
      <c r="J4691" s="6" t="s">
        <v>195</v>
      </c>
      <c r="K4691" s="6">
        <v>1</v>
      </c>
      <c r="L4691" s="6">
        <v>19.079999999999998</v>
      </c>
      <c r="M4691" s="31" t="str">
        <f t="shared" si="73"/>
        <v>Small</v>
      </c>
    </row>
    <row r="4692" spans="8:13" ht="15.75" customHeight="1">
      <c r="H4692" s="37">
        <v>43215</v>
      </c>
      <c r="I4692" s="6" t="s">
        <v>160</v>
      </c>
      <c r="J4692" s="6" t="s">
        <v>226</v>
      </c>
      <c r="K4692" s="6">
        <v>3</v>
      </c>
      <c r="L4692" s="6">
        <v>35.07</v>
      </c>
      <c r="M4692" s="31" t="str">
        <f t="shared" si="73"/>
        <v>Small</v>
      </c>
    </row>
    <row r="4693" spans="8:13" ht="15.75" customHeight="1">
      <c r="H4693" s="37">
        <v>43416</v>
      </c>
      <c r="I4693" s="6" t="s">
        <v>168</v>
      </c>
      <c r="J4693" s="6" t="s">
        <v>207</v>
      </c>
      <c r="K4693" s="6">
        <v>3</v>
      </c>
      <c r="L4693" s="6">
        <v>55.14</v>
      </c>
      <c r="M4693" s="31" t="str">
        <f t="shared" si="73"/>
        <v>Small</v>
      </c>
    </row>
    <row r="4694" spans="8:13" ht="15.75" customHeight="1">
      <c r="H4694" s="37">
        <v>43429</v>
      </c>
      <c r="I4694" s="6" t="s">
        <v>158</v>
      </c>
      <c r="J4694" s="6" t="s">
        <v>238</v>
      </c>
      <c r="K4694" s="6">
        <v>4</v>
      </c>
      <c r="L4694" s="6">
        <v>56.68</v>
      </c>
      <c r="M4694" s="31" t="str">
        <f t="shared" si="73"/>
        <v>Small</v>
      </c>
    </row>
    <row r="4695" spans="8:13" ht="15.75" customHeight="1">
      <c r="H4695" s="37">
        <v>43220</v>
      </c>
      <c r="I4695" s="6" t="s">
        <v>158</v>
      </c>
      <c r="J4695" s="6" t="s">
        <v>169</v>
      </c>
      <c r="K4695" s="6">
        <v>1</v>
      </c>
      <c r="L4695" s="6">
        <v>12.92</v>
      </c>
      <c r="M4695" s="31" t="str">
        <f t="shared" si="73"/>
        <v>Small</v>
      </c>
    </row>
    <row r="4696" spans="8:13" ht="15.75" customHeight="1">
      <c r="H4696" s="37">
        <v>43136</v>
      </c>
      <c r="I4696" s="6" t="s">
        <v>141</v>
      </c>
      <c r="J4696" s="6" t="s">
        <v>169</v>
      </c>
      <c r="K4696" s="6">
        <v>2</v>
      </c>
      <c r="L4696" s="6">
        <v>34.32</v>
      </c>
      <c r="M4696" s="31" t="str">
        <f t="shared" si="73"/>
        <v>Small</v>
      </c>
    </row>
    <row r="4697" spans="8:13" ht="15.75" customHeight="1">
      <c r="H4697" s="37">
        <v>43361</v>
      </c>
      <c r="I4697" s="6" t="s">
        <v>158</v>
      </c>
      <c r="J4697" s="6" t="s">
        <v>170</v>
      </c>
      <c r="K4697" s="6">
        <v>2</v>
      </c>
      <c r="L4697" s="6">
        <v>39.72</v>
      </c>
      <c r="M4697" s="31" t="str">
        <f t="shared" si="73"/>
        <v>Small</v>
      </c>
    </row>
    <row r="4698" spans="8:13" ht="15.75" customHeight="1">
      <c r="H4698" s="37">
        <v>43166</v>
      </c>
      <c r="I4698" s="6" t="s">
        <v>190</v>
      </c>
      <c r="J4698" s="6" t="s">
        <v>185</v>
      </c>
      <c r="K4698" s="6">
        <v>1</v>
      </c>
      <c r="L4698" s="6">
        <v>12.49</v>
      </c>
      <c r="M4698" s="31" t="str">
        <f t="shared" si="73"/>
        <v>Small</v>
      </c>
    </row>
    <row r="4699" spans="8:13" ht="15.75" customHeight="1">
      <c r="H4699" s="37">
        <v>43411</v>
      </c>
      <c r="I4699" s="6" t="s">
        <v>135</v>
      </c>
      <c r="J4699" s="6" t="s">
        <v>184</v>
      </c>
      <c r="K4699" s="6">
        <v>4</v>
      </c>
      <c r="L4699" s="6">
        <v>57.12</v>
      </c>
      <c r="M4699" s="31" t="str">
        <f t="shared" si="73"/>
        <v>Small</v>
      </c>
    </row>
    <row r="4700" spans="8:13" ht="15.75" customHeight="1">
      <c r="H4700" s="37">
        <v>43383</v>
      </c>
      <c r="I4700" s="6" t="s">
        <v>127</v>
      </c>
      <c r="J4700" s="6" t="s">
        <v>205</v>
      </c>
      <c r="K4700" s="6">
        <v>1</v>
      </c>
      <c r="L4700" s="6">
        <v>10.4</v>
      </c>
      <c r="M4700" s="31" t="str">
        <f t="shared" si="73"/>
        <v>Small</v>
      </c>
    </row>
    <row r="4701" spans="8:13" ht="15.75" customHeight="1">
      <c r="H4701" s="37">
        <v>43429</v>
      </c>
      <c r="I4701" s="6" t="s">
        <v>160</v>
      </c>
      <c r="J4701" s="6" t="s">
        <v>162</v>
      </c>
      <c r="K4701" s="6">
        <v>1</v>
      </c>
      <c r="L4701" s="6">
        <v>13.52</v>
      </c>
      <c r="M4701" s="31" t="str">
        <f t="shared" si="73"/>
        <v>Small</v>
      </c>
    </row>
    <row r="4702" spans="8:13" ht="15.75" customHeight="1">
      <c r="H4702" s="37">
        <v>43407</v>
      </c>
      <c r="I4702" s="6" t="s">
        <v>200</v>
      </c>
      <c r="J4702" s="6" t="s">
        <v>217</v>
      </c>
      <c r="K4702" s="6">
        <v>2</v>
      </c>
      <c r="L4702" s="6">
        <v>38.5</v>
      </c>
      <c r="M4702" s="31" t="str">
        <f t="shared" si="73"/>
        <v>Small</v>
      </c>
    </row>
    <row r="4703" spans="8:13" ht="15.75" customHeight="1">
      <c r="H4703" s="37">
        <v>43456</v>
      </c>
      <c r="I4703" s="6" t="s">
        <v>163</v>
      </c>
      <c r="J4703" s="6" t="s">
        <v>156</v>
      </c>
      <c r="K4703" s="6">
        <v>1</v>
      </c>
      <c r="L4703" s="6">
        <v>18.3</v>
      </c>
      <c r="M4703" s="31" t="str">
        <f t="shared" si="73"/>
        <v>Small</v>
      </c>
    </row>
    <row r="4704" spans="8:13" ht="15.75" customHeight="1">
      <c r="H4704" s="37">
        <v>43434</v>
      </c>
      <c r="I4704" s="6" t="s">
        <v>158</v>
      </c>
      <c r="J4704" s="6" t="s">
        <v>235</v>
      </c>
      <c r="K4704" s="6">
        <v>2</v>
      </c>
      <c r="L4704" s="6">
        <v>30.34</v>
      </c>
      <c r="M4704" s="31" t="str">
        <f t="shared" si="73"/>
        <v>Small</v>
      </c>
    </row>
    <row r="4705" spans="8:13" ht="15.75" customHeight="1">
      <c r="H4705" s="37">
        <v>43226</v>
      </c>
      <c r="I4705" s="6" t="s">
        <v>168</v>
      </c>
      <c r="J4705" s="6" t="s">
        <v>156</v>
      </c>
      <c r="K4705" s="6">
        <v>3</v>
      </c>
      <c r="L4705" s="6">
        <v>60</v>
      </c>
      <c r="M4705" s="31" t="str">
        <f t="shared" si="73"/>
        <v>Small</v>
      </c>
    </row>
    <row r="4706" spans="8:13" ht="15.75" customHeight="1">
      <c r="H4706" s="37">
        <v>43414</v>
      </c>
      <c r="I4706" s="6" t="s">
        <v>168</v>
      </c>
      <c r="J4706" s="6" t="s">
        <v>219</v>
      </c>
      <c r="K4706" s="6">
        <v>1</v>
      </c>
      <c r="L4706" s="6">
        <v>14.93</v>
      </c>
      <c r="M4706" s="31" t="str">
        <f t="shared" si="73"/>
        <v>Small</v>
      </c>
    </row>
    <row r="4707" spans="8:13" ht="15.75" customHeight="1">
      <c r="H4707" s="37">
        <v>43207</v>
      </c>
      <c r="I4707" s="6" t="s">
        <v>168</v>
      </c>
      <c r="J4707" s="6" t="s">
        <v>239</v>
      </c>
      <c r="K4707" s="6">
        <v>2</v>
      </c>
      <c r="L4707" s="6">
        <v>30.88</v>
      </c>
      <c r="M4707" s="31" t="str">
        <f t="shared" si="73"/>
        <v>Small</v>
      </c>
    </row>
    <row r="4708" spans="8:13" ht="15.75" customHeight="1">
      <c r="H4708" s="37">
        <v>43452</v>
      </c>
      <c r="I4708" s="6" t="s">
        <v>158</v>
      </c>
      <c r="J4708" s="6" t="s">
        <v>203</v>
      </c>
      <c r="K4708" s="6">
        <v>2</v>
      </c>
      <c r="L4708" s="6">
        <v>38.5</v>
      </c>
      <c r="M4708" s="31" t="str">
        <f t="shared" si="73"/>
        <v>Small</v>
      </c>
    </row>
    <row r="4709" spans="8:13" ht="15.75" customHeight="1">
      <c r="H4709" s="37">
        <v>43459</v>
      </c>
      <c r="I4709" s="6" t="s">
        <v>223</v>
      </c>
      <c r="J4709" s="6" t="s">
        <v>191</v>
      </c>
      <c r="K4709" s="6">
        <v>3</v>
      </c>
      <c r="L4709" s="6">
        <v>34.14</v>
      </c>
      <c r="M4709" s="31" t="str">
        <f t="shared" si="73"/>
        <v>Small</v>
      </c>
    </row>
    <row r="4710" spans="8:13" ht="15.75" customHeight="1">
      <c r="H4710" s="37">
        <v>43242</v>
      </c>
      <c r="I4710" s="6" t="s">
        <v>198</v>
      </c>
      <c r="J4710" s="6" t="s">
        <v>234</v>
      </c>
      <c r="K4710" s="6">
        <v>4</v>
      </c>
      <c r="L4710" s="6">
        <v>67.760000000000005</v>
      </c>
      <c r="M4710" s="31" t="str">
        <f t="shared" si="73"/>
        <v>Small</v>
      </c>
    </row>
    <row r="4711" spans="8:13" ht="15.75" customHeight="1">
      <c r="H4711" s="37">
        <v>43406</v>
      </c>
      <c r="I4711" s="6" t="s">
        <v>171</v>
      </c>
      <c r="J4711" s="6" t="s">
        <v>191</v>
      </c>
      <c r="K4711" s="6">
        <v>1</v>
      </c>
      <c r="L4711" s="6">
        <v>14.58</v>
      </c>
      <c r="M4711" s="31" t="str">
        <f t="shared" si="73"/>
        <v>Small</v>
      </c>
    </row>
    <row r="4712" spans="8:13" ht="15.75" customHeight="1">
      <c r="H4712" s="37">
        <v>43268</v>
      </c>
      <c r="I4712" s="6" t="s">
        <v>168</v>
      </c>
      <c r="J4712" s="6" t="s">
        <v>156</v>
      </c>
      <c r="K4712" s="6">
        <v>73</v>
      </c>
      <c r="L4712" s="6">
        <v>606.66</v>
      </c>
      <c r="M4712" s="31" t="str">
        <f t="shared" si="73"/>
        <v>Large</v>
      </c>
    </row>
    <row r="4713" spans="8:13" ht="15.75" customHeight="1">
      <c r="H4713" s="37">
        <v>43173</v>
      </c>
      <c r="I4713" s="6" t="s">
        <v>193</v>
      </c>
      <c r="J4713" s="6" t="s">
        <v>156</v>
      </c>
      <c r="K4713" s="6">
        <v>5</v>
      </c>
      <c r="L4713" s="6">
        <v>70.239999999999995</v>
      </c>
      <c r="M4713" s="31" t="str">
        <f t="shared" si="73"/>
        <v>Small</v>
      </c>
    </row>
    <row r="4714" spans="8:13" ht="15.75" customHeight="1">
      <c r="H4714" s="37">
        <v>43353</v>
      </c>
      <c r="I4714" s="6" t="s">
        <v>175</v>
      </c>
      <c r="J4714" s="6" t="s">
        <v>156</v>
      </c>
      <c r="K4714" s="6">
        <v>1</v>
      </c>
      <c r="L4714" s="6">
        <v>15.02</v>
      </c>
      <c r="M4714" s="31" t="str">
        <f t="shared" si="73"/>
        <v>Small</v>
      </c>
    </row>
    <row r="4715" spans="8:13" ht="15.75" customHeight="1">
      <c r="H4715" s="37">
        <v>43450</v>
      </c>
      <c r="I4715" s="6" t="s">
        <v>168</v>
      </c>
      <c r="J4715" s="6" t="s">
        <v>203</v>
      </c>
      <c r="K4715" s="6">
        <v>1</v>
      </c>
      <c r="L4715" s="6">
        <v>19.239999999999998</v>
      </c>
      <c r="M4715" s="31" t="str">
        <f t="shared" si="73"/>
        <v>Small</v>
      </c>
    </row>
    <row r="4716" spans="8:13" ht="15.75" customHeight="1">
      <c r="H4716" s="37">
        <v>43376</v>
      </c>
      <c r="I4716" s="6" t="s">
        <v>168</v>
      </c>
      <c r="J4716" s="6" t="s">
        <v>185</v>
      </c>
      <c r="K4716" s="6">
        <v>1</v>
      </c>
      <c r="L4716" s="6">
        <v>12.41</v>
      </c>
      <c r="M4716" s="31" t="str">
        <f t="shared" si="73"/>
        <v>Small</v>
      </c>
    </row>
    <row r="4717" spans="8:13" ht="15.75" customHeight="1">
      <c r="H4717" s="37">
        <v>43364</v>
      </c>
      <c r="I4717" s="6" t="s">
        <v>198</v>
      </c>
      <c r="J4717" s="6" t="s">
        <v>169</v>
      </c>
      <c r="K4717" s="6">
        <v>48</v>
      </c>
      <c r="L4717" s="6">
        <v>315.74</v>
      </c>
      <c r="M4717" s="31" t="str">
        <f t="shared" si="73"/>
        <v>Large</v>
      </c>
    </row>
    <row r="4718" spans="8:13" ht="15.75" customHeight="1">
      <c r="H4718" s="37">
        <v>43109</v>
      </c>
      <c r="I4718" s="6" t="s">
        <v>158</v>
      </c>
      <c r="J4718" s="6" t="s">
        <v>206</v>
      </c>
      <c r="K4718" s="6">
        <v>2</v>
      </c>
      <c r="L4718" s="6">
        <v>29.74</v>
      </c>
      <c r="M4718" s="31" t="str">
        <f t="shared" si="73"/>
        <v>Small</v>
      </c>
    </row>
    <row r="4719" spans="8:13" ht="15.75" customHeight="1">
      <c r="H4719" s="37">
        <v>43144</v>
      </c>
      <c r="I4719" s="6" t="s">
        <v>175</v>
      </c>
      <c r="J4719" s="6" t="s">
        <v>184</v>
      </c>
      <c r="K4719" s="6">
        <v>49</v>
      </c>
      <c r="L4719" s="6">
        <v>427.08</v>
      </c>
      <c r="M4719" s="31" t="str">
        <f t="shared" si="73"/>
        <v>Large</v>
      </c>
    </row>
    <row r="4720" spans="8:13" ht="15.75" customHeight="1">
      <c r="H4720" s="37">
        <v>43449</v>
      </c>
      <c r="I4720" s="6" t="s">
        <v>135</v>
      </c>
      <c r="J4720" s="6" t="s">
        <v>179</v>
      </c>
      <c r="K4720" s="6">
        <v>3</v>
      </c>
      <c r="L4720" s="6">
        <v>35.67</v>
      </c>
      <c r="M4720" s="31" t="str">
        <f t="shared" si="73"/>
        <v>Small</v>
      </c>
    </row>
    <row r="4721" spans="8:13" ht="15.75" customHeight="1">
      <c r="H4721" s="37">
        <v>43355</v>
      </c>
      <c r="I4721" s="6" t="s">
        <v>158</v>
      </c>
      <c r="J4721" s="6" t="s">
        <v>208</v>
      </c>
      <c r="K4721" s="6">
        <v>6</v>
      </c>
      <c r="L4721" s="6">
        <v>93.06</v>
      </c>
      <c r="M4721" s="31" t="str">
        <f t="shared" si="73"/>
        <v>Small</v>
      </c>
    </row>
    <row r="4722" spans="8:13" ht="15.75" customHeight="1">
      <c r="H4722" s="37">
        <v>43423</v>
      </c>
      <c r="I4722" s="6" t="s">
        <v>163</v>
      </c>
      <c r="J4722" s="6" t="s">
        <v>174</v>
      </c>
      <c r="K4722" s="6">
        <v>3</v>
      </c>
      <c r="L4722" s="6">
        <v>40.35</v>
      </c>
      <c r="M4722" s="31" t="str">
        <f t="shared" si="73"/>
        <v>Small</v>
      </c>
    </row>
    <row r="4723" spans="8:13" ht="15.75" customHeight="1">
      <c r="H4723" s="37">
        <v>43440</v>
      </c>
      <c r="I4723" s="6" t="s">
        <v>175</v>
      </c>
      <c r="J4723" s="6" t="s">
        <v>226</v>
      </c>
      <c r="K4723" s="6">
        <v>2</v>
      </c>
      <c r="L4723" s="6">
        <v>27.7</v>
      </c>
      <c r="M4723" s="31" t="str">
        <f t="shared" si="73"/>
        <v>Small</v>
      </c>
    </row>
    <row r="4724" spans="8:13" ht="15.75" customHeight="1">
      <c r="H4724" s="37">
        <v>43428</v>
      </c>
      <c r="I4724" s="6" t="s">
        <v>158</v>
      </c>
      <c r="J4724" s="6" t="s">
        <v>229</v>
      </c>
      <c r="K4724" s="6">
        <v>3</v>
      </c>
      <c r="L4724" s="6">
        <v>51.24</v>
      </c>
      <c r="M4724" s="31" t="str">
        <f t="shared" si="73"/>
        <v>Small</v>
      </c>
    </row>
    <row r="4725" spans="8:13" ht="15.75" customHeight="1">
      <c r="H4725" s="37">
        <v>43183</v>
      </c>
      <c r="I4725" s="6" t="s">
        <v>168</v>
      </c>
      <c r="J4725" s="6" t="s">
        <v>156</v>
      </c>
      <c r="K4725" s="6">
        <v>2</v>
      </c>
      <c r="L4725" s="6">
        <v>27.52</v>
      </c>
      <c r="M4725" s="31" t="str">
        <f t="shared" si="73"/>
        <v>Small</v>
      </c>
    </row>
    <row r="4726" spans="8:13" ht="15.75" customHeight="1">
      <c r="H4726" s="37">
        <v>43303</v>
      </c>
      <c r="I4726" s="6" t="s">
        <v>163</v>
      </c>
      <c r="J4726" s="6" t="s">
        <v>169</v>
      </c>
      <c r="K4726" s="6">
        <v>2</v>
      </c>
      <c r="L4726" s="6">
        <v>23.2</v>
      </c>
      <c r="M4726" s="31" t="str">
        <f t="shared" si="73"/>
        <v>Small</v>
      </c>
    </row>
    <row r="4727" spans="8:13" ht="15.75" customHeight="1">
      <c r="H4727" s="37">
        <v>43443</v>
      </c>
      <c r="I4727" s="6" t="s">
        <v>168</v>
      </c>
      <c r="J4727" s="6" t="s">
        <v>172</v>
      </c>
      <c r="K4727" s="6">
        <v>2</v>
      </c>
      <c r="L4727" s="6">
        <v>29.5</v>
      </c>
      <c r="M4727" s="31" t="str">
        <f t="shared" si="73"/>
        <v>Small</v>
      </c>
    </row>
    <row r="4728" spans="8:13" ht="15.75" customHeight="1">
      <c r="H4728" s="37">
        <v>43143</v>
      </c>
      <c r="I4728" s="6" t="s">
        <v>163</v>
      </c>
      <c r="J4728" s="6" t="s">
        <v>156</v>
      </c>
      <c r="K4728" s="6">
        <v>1</v>
      </c>
      <c r="L4728" s="6">
        <v>19.7</v>
      </c>
      <c r="M4728" s="31" t="str">
        <f t="shared" si="73"/>
        <v>Small</v>
      </c>
    </row>
    <row r="4729" spans="8:13" ht="15.75" customHeight="1">
      <c r="H4729" s="37">
        <v>43156</v>
      </c>
      <c r="I4729" s="6" t="s">
        <v>163</v>
      </c>
      <c r="J4729" s="6" t="s">
        <v>186</v>
      </c>
      <c r="K4729" s="6">
        <v>1</v>
      </c>
      <c r="L4729" s="6">
        <v>12.48</v>
      </c>
      <c r="M4729" s="31" t="str">
        <f t="shared" si="73"/>
        <v>Small</v>
      </c>
    </row>
    <row r="4730" spans="8:13" ht="15.75" customHeight="1">
      <c r="H4730" s="37">
        <v>43372</v>
      </c>
      <c r="I4730" s="6" t="s">
        <v>135</v>
      </c>
      <c r="J4730" s="6" t="s">
        <v>185</v>
      </c>
      <c r="K4730" s="6">
        <v>2</v>
      </c>
      <c r="L4730" s="6">
        <v>26.72</v>
      </c>
      <c r="M4730" s="31" t="str">
        <f t="shared" si="73"/>
        <v>Small</v>
      </c>
    </row>
    <row r="4731" spans="8:13" ht="15.75" customHeight="1">
      <c r="H4731" s="37">
        <v>43139</v>
      </c>
      <c r="I4731" s="6" t="s">
        <v>158</v>
      </c>
      <c r="J4731" s="6" t="s">
        <v>234</v>
      </c>
      <c r="K4731" s="6">
        <v>49</v>
      </c>
      <c r="L4731" s="6">
        <v>385.39</v>
      </c>
      <c r="M4731" s="31" t="str">
        <f t="shared" si="73"/>
        <v>Large</v>
      </c>
    </row>
    <row r="4732" spans="8:13" ht="15.75" customHeight="1">
      <c r="H4732" s="37">
        <v>43245</v>
      </c>
      <c r="I4732" s="6" t="s">
        <v>141</v>
      </c>
      <c r="J4732" s="6" t="s">
        <v>161</v>
      </c>
      <c r="K4732" s="6">
        <v>1</v>
      </c>
      <c r="L4732" s="6">
        <v>18.079999999999998</v>
      </c>
      <c r="M4732" s="31" t="str">
        <f t="shared" si="73"/>
        <v>Small</v>
      </c>
    </row>
    <row r="4733" spans="8:13" ht="15.75" customHeight="1">
      <c r="H4733" s="37">
        <v>43454</v>
      </c>
      <c r="I4733" s="6" t="s">
        <v>175</v>
      </c>
      <c r="J4733" s="6" t="s">
        <v>226</v>
      </c>
      <c r="K4733" s="6">
        <v>2</v>
      </c>
      <c r="L4733" s="6">
        <v>22.28</v>
      </c>
      <c r="M4733" s="31" t="str">
        <f t="shared" si="73"/>
        <v>Small</v>
      </c>
    </row>
    <row r="4734" spans="8:13" ht="15.75" customHeight="1">
      <c r="H4734" s="37">
        <v>43216</v>
      </c>
      <c r="I4734" s="6" t="s">
        <v>190</v>
      </c>
      <c r="J4734" s="6" t="s">
        <v>194</v>
      </c>
      <c r="K4734" s="6">
        <v>2</v>
      </c>
      <c r="L4734" s="6">
        <v>32.1</v>
      </c>
      <c r="M4734" s="31" t="str">
        <f t="shared" si="73"/>
        <v>Small</v>
      </c>
    </row>
    <row r="4735" spans="8:13" ht="15.75" customHeight="1">
      <c r="H4735" s="37">
        <v>43386</v>
      </c>
      <c r="I4735" s="6" t="s">
        <v>141</v>
      </c>
      <c r="J4735" s="6" t="s">
        <v>172</v>
      </c>
      <c r="K4735" s="6">
        <v>2</v>
      </c>
      <c r="L4735" s="6">
        <v>32.340000000000003</v>
      </c>
      <c r="M4735" s="31" t="str">
        <f t="shared" si="73"/>
        <v>Small</v>
      </c>
    </row>
    <row r="4736" spans="8:13" ht="15.75" customHeight="1">
      <c r="H4736" s="37">
        <v>43455</v>
      </c>
      <c r="I4736" s="6" t="s">
        <v>224</v>
      </c>
      <c r="J4736" s="6" t="s">
        <v>206</v>
      </c>
      <c r="K4736" s="6">
        <v>1</v>
      </c>
      <c r="L4736" s="6">
        <v>13.61</v>
      </c>
      <c r="M4736" s="31" t="str">
        <f t="shared" si="73"/>
        <v>Small</v>
      </c>
    </row>
    <row r="4737" spans="8:13" ht="15.75" customHeight="1">
      <c r="H4737" s="37">
        <v>43434</v>
      </c>
      <c r="I4737" s="6" t="s">
        <v>177</v>
      </c>
      <c r="J4737" s="6" t="s">
        <v>192</v>
      </c>
      <c r="K4737" s="6">
        <v>3</v>
      </c>
      <c r="L4737" s="6">
        <v>49.38</v>
      </c>
      <c r="M4737" s="31" t="str">
        <f t="shared" si="73"/>
        <v>Small</v>
      </c>
    </row>
    <row r="4738" spans="8:13" ht="15.75" customHeight="1">
      <c r="H4738" s="37">
        <v>43427</v>
      </c>
      <c r="I4738" s="6" t="s">
        <v>141</v>
      </c>
      <c r="J4738" s="6" t="s">
        <v>187</v>
      </c>
      <c r="K4738" s="6">
        <v>2</v>
      </c>
      <c r="L4738" s="6">
        <v>21.76</v>
      </c>
      <c r="M4738" s="31" t="str">
        <f t="shared" si="73"/>
        <v>Small</v>
      </c>
    </row>
    <row r="4739" spans="8:13" ht="15.75" customHeight="1">
      <c r="H4739" s="37">
        <v>43411</v>
      </c>
      <c r="I4739" s="6" t="s">
        <v>175</v>
      </c>
      <c r="J4739" s="6" t="s">
        <v>156</v>
      </c>
      <c r="K4739" s="6">
        <v>1</v>
      </c>
      <c r="L4739" s="6">
        <v>19.260000000000002</v>
      </c>
      <c r="M4739" s="31" t="str">
        <f t="shared" si="73"/>
        <v>Small</v>
      </c>
    </row>
    <row r="4740" spans="8:13" ht="15.75" customHeight="1">
      <c r="H4740" s="37">
        <v>43450</v>
      </c>
      <c r="I4740" s="6" t="s">
        <v>175</v>
      </c>
      <c r="J4740" s="6" t="s">
        <v>156</v>
      </c>
      <c r="K4740" s="6">
        <v>2</v>
      </c>
      <c r="L4740" s="6">
        <v>39.64</v>
      </c>
      <c r="M4740" s="31" t="str">
        <f t="shared" si="73"/>
        <v>Small</v>
      </c>
    </row>
    <row r="4741" spans="8:13" ht="15.75" customHeight="1">
      <c r="H4741" s="37">
        <v>43401</v>
      </c>
      <c r="I4741" s="6" t="s">
        <v>158</v>
      </c>
      <c r="J4741" s="6" t="s">
        <v>169</v>
      </c>
      <c r="K4741" s="6">
        <v>2</v>
      </c>
      <c r="L4741" s="6">
        <v>29.24</v>
      </c>
      <c r="M4741" s="31" t="str">
        <f t="shared" si="73"/>
        <v>Small</v>
      </c>
    </row>
    <row r="4742" spans="8:13" ht="15.75" customHeight="1">
      <c r="H4742" s="37">
        <v>43417</v>
      </c>
      <c r="I4742" s="6" t="s">
        <v>168</v>
      </c>
      <c r="J4742" s="6" t="s">
        <v>207</v>
      </c>
      <c r="K4742" s="6">
        <v>1</v>
      </c>
      <c r="L4742" s="6">
        <v>15.33</v>
      </c>
      <c r="M4742" s="31" t="str">
        <f t="shared" si="73"/>
        <v>Small</v>
      </c>
    </row>
    <row r="4743" spans="8:13" ht="15.75" customHeight="1">
      <c r="H4743" s="37">
        <v>43448</v>
      </c>
      <c r="I4743" s="6" t="s">
        <v>177</v>
      </c>
      <c r="J4743" s="6" t="s">
        <v>184</v>
      </c>
      <c r="K4743" s="6">
        <v>2</v>
      </c>
      <c r="L4743" s="6">
        <v>35.979999999999997</v>
      </c>
      <c r="M4743" s="31" t="str">
        <f t="shared" si="73"/>
        <v>Small</v>
      </c>
    </row>
    <row r="4744" spans="8:13" ht="15.75" customHeight="1">
      <c r="H4744" s="37">
        <v>43284</v>
      </c>
      <c r="I4744" s="6" t="s">
        <v>158</v>
      </c>
      <c r="J4744" s="6" t="s">
        <v>156</v>
      </c>
      <c r="K4744" s="6">
        <v>1</v>
      </c>
      <c r="L4744" s="6">
        <v>13.31</v>
      </c>
      <c r="M4744" s="31" t="str">
        <f t="shared" ref="M4744:M4807" si="74">IF(L4744&gt;250,"Large","Small")</f>
        <v>Small</v>
      </c>
    </row>
    <row r="4745" spans="8:13" ht="15.75" customHeight="1">
      <c r="H4745" s="37">
        <v>43216</v>
      </c>
      <c r="I4745" s="6" t="s">
        <v>141</v>
      </c>
      <c r="J4745" s="6" t="s">
        <v>184</v>
      </c>
      <c r="K4745" s="6">
        <v>1</v>
      </c>
      <c r="L4745" s="6">
        <v>13.9</v>
      </c>
      <c r="M4745" s="31" t="str">
        <f t="shared" si="74"/>
        <v>Small</v>
      </c>
    </row>
    <row r="4746" spans="8:13" ht="15.75" customHeight="1">
      <c r="H4746" s="37">
        <v>43419</v>
      </c>
      <c r="I4746" s="6" t="s">
        <v>163</v>
      </c>
      <c r="J4746" s="6" t="s">
        <v>191</v>
      </c>
      <c r="K4746" s="6">
        <v>30</v>
      </c>
      <c r="L4746" s="6">
        <v>250.54</v>
      </c>
      <c r="M4746" s="31" t="str">
        <f t="shared" si="74"/>
        <v>Large</v>
      </c>
    </row>
    <row r="4747" spans="8:13" ht="15.75" customHeight="1">
      <c r="H4747" s="37">
        <v>43420</v>
      </c>
      <c r="I4747" s="6" t="s">
        <v>168</v>
      </c>
      <c r="J4747" s="6" t="s">
        <v>182</v>
      </c>
      <c r="K4747" s="6">
        <v>48</v>
      </c>
      <c r="L4747" s="6">
        <v>340.7</v>
      </c>
      <c r="M4747" s="31" t="str">
        <f t="shared" si="74"/>
        <v>Large</v>
      </c>
    </row>
    <row r="4748" spans="8:13" ht="15.75" customHeight="1">
      <c r="H4748" s="37">
        <v>43217</v>
      </c>
      <c r="I4748" s="6" t="s">
        <v>160</v>
      </c>
      <c r="J4748" s="6" t="s">
        <v>156</v>
      </c>
      <c r="K4748" s="6">
        <v>72</v>
      </c>
      <c r="L4748" s="6">
        <v>506.16</v>
      </c>
      <c r="M4748" s="31" t="str">
        <f t="shared" si="74"/>
        <v>Large</v>
      </c>
    </row>
    <row r="4749" spans="8:13" ht="15.75" customHeight="1">
      <c r="H4749" s="37">
        <v>43455</v>
      </c>
      <c r="I4749" s="6" t="s">
        <v>141</v>
      </c>
      <c r="J4749" s="6" t="s">
        <v>192</v>
      </c>
      <c r="K4749" s="6">
        <v>2</v>
      </c>
      <c r="L4749" s="6">
        <v>23.14</v>
      </c>
      <c r="M4749" s="31" t="str">
        <f t="shared" si="74"/>
        <v>Small</v>
      </c>
    </row>
    <row r="4750" spans="8:13" ht="15.75" customHeight="1">
      <c r="H4750" s="37">
        <v>43459</v>
      </c>
      <c r="I4750" s="6" t="s">
        <v>175</v>
      </c>
      <c r="J4750" s="6" t="s">
        <v>156</v>
      </c>
      <c r="K4750" s="6">
        <v>6</v>
      </c>
      <c r="L4750" s="6">
        <v>87.66</v>
      </c>
      <c r="M4750" s="31" t="str">
        <f t="shared" si="74"/>
        <v>Small</v>
      </c>
    </row>
    <row r="4751" spans="8:13" ht="15.75" customHeight="1">
      <c r="H4751" s="37">
        <v>43407</v>
      </c>
      <c r="I4751" s="6" t="s">
        <v>158</v>
      </c>
      <c r="J4751" s="6" t="s">
        <v>207</v>
      </c>
      <c r="K4751" s="6">
        <v>1</v>
      </c>
      <c r="L4751" s="6">
        <v>19.559999999999999</v>
      </c>
      <c r="M4751" s="31" t="str">
        <f t="shared" si="74"/>
        <v>Small</v>
      </c>
    </row>
    <row r="4752" spans="8:13" ht="15.75" customHeight="1">
      <c r="H4752" s="37">
        <v>43406</v>
      </c>
      <c r="I4752" s="6" t="s">
        <v>158</v>
      </c>
      <c r="J4752" s="6" t="s">
        <v>196</v>
      </c>
      <c r="K4752" s="6">
        <v>2</v>
      </c>
      <c r="L4752" s="6">
        <v>35.9</v>
      </c>
      <c r="M4752" s="31" t="str">
        <f t="shared" si="74"/>
        <v>Small</v>
      </c>
    </row>
    <row r="4753" spans="8:13" ht="15.75" customHeight="1">
      <c r="H4753" s="37">
        <v>43206</v>
      </c>
      <c r="I4753" s="6" t="s">
        <v>200</v>
      </c>
      <c r="J4753" s="6" t="s">
        <v>225</v>
      </c>
      <c r="K4753" s="6">
        <v>36</v>
      </c>
      <c r="L4753" s="6">
        <v>249.91</v>
      </c>
      <c r="M4753" s="31" t="str">
        <f t="shared" si="74"/>
        <v>Small</v>
      </c>
    </row>
    <row r="4754" spans="8:13" ht="15.75" customHeight="1">
      <c r="H4754" s="37">
        <v>43465</v>
      </c>
      <c r="I4754" s="6" t="s">
        <v>141</v>
      </c>
      <c r="J4754" s="6" t="s">
        <v>169</v>
      </c>
      <c r="K4754" s="6">
        <v>4</v>
      </c>
      <c r="L4754" s="6">
        <v>74.12</v>
      </c>
      <c r="M4754" s="31" t="str">
        <f t="shared" si="74"/>
        <v>Small</v>
      </c>
    </row>
    <row r="4755" spans="8:13" ht="15.75" customHeight="1">
      <c r="H4755" s="37">
        <v>43433</v>
      </c>
      <c r="I4755" s="6" t="s">
        <v>135</v>
      </c>
      <c r="J4755" s="6" t="s">
        <v>207</v>
      </c>
      <c r="K4755" s="6">
        <v>12</v>
      </c>
      <c r="L4755" s="6">
        <v>119.71</v>
      </c>
      <c r="M4755" s="31" t="str">
        <f t="shared" si="74"/>
        <v>Small</v>
      </c>
    </row>
    <row r="4756" spans="8:13" ht="15.75" customHeight="1">
      <c r="H4756" s="37">
        <v>43438</v>
      </c>
      <c r="I4756" s="6" t="s">
        <v>160</v>
      </c>
      <c r="J4756" s="6" t="s">
        <v>202</v>
      </c>
      <c r="K4756" s="6">
        <v>4</v>
      </c>
      <c r="L4756" s="6">
        <v>71.12</v>
      </c>
      <c r="M4756" s="31" t="str">
        <f t="shared" si="74"/>
        <v>Small</v>
      </c>
    </row>
    <row r="4757" spans="8:13" ht="15.75" customHeight="1">
      <c r="H4757" s="37">
        <v>43335</v>
      </c>
      <c r="I4757" s="6" t="s">
        <v>158</v>
      </c>
      <c r="J4757" s="6" t="s">
        <v>184</v>
      </c>
      <c r="K4757" s="6">
        <v>1</v>
      </c>
      <c r="L4757" s="6">
        <v>10.199999999999999</v>
      </c>
      <c r="M4757" s="31" t="str">
        <f t="shared" si="74"/>
        <v>Small</v>
      </c>
    </row>
    <row r="4758" spans="8:13" ht="15.75" customHeight="1">
      <c r="H4758" s="37">
        <v>43298</v>
      </c>
      <c r="I4758" s="6" t="s">
        <v>160</v>
      </c>
      <c r="J4758" s="6" t="s">
        <v>183</v>
      </c>
      <c r="K4758" s="6">
        <v>6</v>
      </c>
      <c r="L4758" s="6">
        <v>107.76</v>
      </c>
      <c r="M4758" s="31" t="str">
        <f t="shared" si="74"/>
        <v>Small</v>
      </c>
    </row>
    <row r="4759" spans="8:13" ht="15.75" customHeight="1">
      <c r="H4759" s="37">
        <v>43438</v>
      </c>
      <c r="I4759" s="6" t="s">
        <v>201</v>
      </c>
      <c r="J4759" s="6" t="s">
        <v>228</v>
      </c>
      <c r="K4759" s="6">
        <v>2</v>
      </c>
      <c r="L4759" s="6">
        <v>40</v>
      </c>
      <c r="M4759" s="31" t="str">
        <f t="shared" si="74"/>
        <v>Small</v>
      </c>
    </row>
    <row r="4760" spans="8:13" ht="15.75" customHeight="1">
      <c r="H4760" s="37">
        <v>43380</v>
      </c>
      <c r="I4760" s="6" t="s">
        <v>141</v>
      </c>
      <c r="J4760" s="6" t="s">
        <v>226</v>
      </c>
      <c r="K4760" s="6">
        <v>2</v>
      </c>
      <c r="L4760" s="6">
        <v>38.86</v>
      </c>
      <c r="M4760" s="31" t="str">
        <f t="shared" si="74"/>
        <v>Small</v>
      </c>
    </row>
    <row r="4761" spans="8:13" ht="15.75" customHeight="1">
      <c r="H4761" s="37">
        <v>43144</v>
      </c>
      <c r="I4761" s="6" t="s">
        <v>163</v>
      </c>
      <c r="J4761" s="6" t="s">
        <v>225</v>
      </c>
      <c r="K4761" s="6">
        <v>42</v>
      </c>
      <c r="L4761" s="6">
        <v>380.7</v>
      </c>
      <c r="M4761" s="31" t="str">
        <f t="shared" si="74"/>
        <v>Large</v>
      </c>
    </row>
    <row r="4762" spans="8:13" ht="15.75" customHeight="1">
      <c r="H4762" s="37">
        <v>43418</v>
      </c>
      <c r="I4762" s="6" t="s">
        <v>158</v>
      </c>
      <c r="J4762" s="6" t="s">
        <v>228</v>
      </c>
      <c r="K4762" s="6">
        <v>3</v>
      </c>
      <c r="L4762" s="6">
        <v>48</v>
      </c>
      <c r="M4762" s="31" t="str">
        <f t="shared" si="74"/>
        <v>Small</v>
      </c>
    </row>
    <row r="4763" spans="8:13" ht="15.75" customHeight="1">
      <c r="H4763" s="37">
        <v>43236</v>
      </c>
      <c r="I4763" s="6" t="s">
        <v>198</v>
      </c>
      <c r="J4763" s="6" t="s">
        <v>211</v>
      </c>
      <c r="K4763" s="6">
        <v>2</v>
      </c>
      <c r="L4763" s="6">
        <v>36.880000000000003</v>
      </c>
      <c r="M4763" s="31" t="str">
        <f t="shared" si="74"/>
        <v>Small</v>
      </c>
    </row>
    <row r="4764" spans="8:13" ht="15.75" customHeight="1">
      <c r="H4764" s="37">
        <v>43126</v>
      </c>
      <c r="I4764" s="6" t="s">
        <v>168</v>
      </c>
      <c r="J4764" s="6" t="s">
        <v>184</v>
      </c>
      <c r="K4764" s="6">
        <v>2</v>
      </c>
      <c r="L4764" s="6">
        <v>29.32</v>
      </c>
      <c r="M4764" s="31" t="str">
        <f t="shared" si="74"/>
        <v>Small</v>
      </c>
    </row>
    <row r="4765" spans="8:13" ht="15.75" customHeight="1">
      <c r="H4765" s="37">
        <v>43413</v>
      </c>
      <c r="I4765" s="6" t="s">
        <v>160</v>
      </c>
      <c r="J4765" s="6" t="s">
        <v>184</v>
      </c>
      <c r="K4765" s="6">
        <v>2</v>
      </c>
      <c r="L4765" s="6">
        <v>39.200000000000003</v>
      </c>
      <c r="M4765" s="31" t="str">
        <f t="shared" si="74"/>
        <v>Small</v>
      </c>
    </row>
    <row r="4766" spans="8:13" ht="15.75" customHeight="1">
      <c r="H4766" s="37">
        <v>43439</v>
      </c>
      <c r="I4766" s="6" t="s">
        <v>165</v>
      </c>
      <c r="J4766" s="6" t="s">
        <v>185</v>
      </c>
      <c r="K4766" s="6">
        <v>51</v>
      </c>
      <c r="L4766" s="6">
        <v>335.71</v>
      </c>
      <c r="M4766" s="31" t="str">
        <f t="shared" si="74"/>
        <v>Large</v>
      </c>
    </row>
    <row r="4767" spans="8:13" ht="15.75" customHeight="1">
      <c r="H4767" s="37">
        <v>43463</v>
      </c>
      <c r="I4767" s="6" t="s">
        <v>158</v>
      </c>
      <c r="J4767" s="6" t="s">
        <v>156</v>
      </c>
      <c r="K4767" s="6">
        <v>2</v>
      </c>
      <c r="L4767" s="6">
        <v>24.7</v>
      </c>
      <c r="M4767" s="31" t="str">
        <f t="shared" si="74"/>
        <v>Small</v>
      </c>
    </row>
    <row r="4768" spans="8:13" ht="15.75" customHeight="1">
      <c r="H4768" s="37">
        <v>43143</v>
      </c>
      <c r="I4768" s="6" t="s">
        <v>163</v>
      </c>
      <c r="J4768" s="6" t="s">
        <v>167</v>
      </c>
      <c r="K4768" s="6">
        <v>1</v>
      </c>
      <c r="L4768" s="6">
        <v>13.78</v>
      </c>
      <c r="M4768" s="31" t="str">
        <f t="shared" si="74"/>
        <v>Small</v>
      </c>
    </row>
    <row r="4769" spans="8:13" ht="15.75" customHeight="1">
      <c r="H4769" s="37">
        <v>43261</v>
      </c>
      <c r="I4769" s="6" t="s">
        <v>158</v>
      </c>
      <c r="J4769" s="6" t="s">
        <v>202</v>
      </c>
      <c r="K4769" s="6">
        <v>2</v>
      </c>
      <c r="L4769" s="6">
        <v>30.4</v>
      </c>
      <c r="M4769" s="31" t="str">
        <f t="shared" si="74"/>
        <v>Small</v>
      </c>
    </row>
    <row r="4770" spans="8:13" ht="15.75" customHeight="1">
      <c r="H4770" s="37">
        <v>43454</v>
      </c>
      <c r="I4770" s="6" t="s">
        <v>190</v>
      </c>
      <c r="J4770" s="6" t="s">
        <v>232</v>
      </c>
      <c r="K4770" s="6">
        <v>53</v>
      </c>
      <c r="L4770" s="6">
        <v>291.02999999999997</v>
      </c>
      <c r="M4770" s="31" t="str">
        <f t="shared" si="74"/>
        <v>Large</v>
      </c>
    </row>
    <row r="4771" spans="8:13" ht="15.75" customHeight="1">
      <c r="H4771" s="37">
        <v>43364</v>
      </c>
      <c r="I4771" s="6" t="s">
        <v>171</v>
      </c>
      <c r="J4771" s="6" t="s">
        <v>208</v>
      </c>
      <c r="K4771" s="6">
        <v>2</v>
      </c>
      <c r="L4771" s="6">
        <v>36.58</v>
      </c>
      <c r="M4771" s="31" t="str">
        <f t="shared" si="74"/>
        <v>Small</v>
      </c>
    </row>
    <row r="4772" spans="8:13" ht="15.75" customHeight="1">
      <c r="H4772" s="37">
        <v>43430</v>
      </c>
      <c r="I4772" s="6" t="s">
        <v>198</v>
      </c>
      <c r="J4772" s="6" t="s">
        <v>180</v>
      </c>
      <c r="K4772" s="6">
        <v>1</v>
      </c>
      <c r="L4772" s="6">
        <v>11.22</v>
      </c>
      <c r="M4772" s="31" t="str">
        <f t="shared" si="74"/>
        <v>Small</v>
      </c>
    </row>
    <row r="4773" spans="8:13" ht="15.75" customHeight="1">
      <c r="H4773" s="37">
        <v>43306</v>
      </c>
      <c r="I4773" s="6" t="s">
        <v>141</v>
      </c>
      <c r="J4773" s="6" t="s">
        <v>174</v>
      </c>
      <c r="K4773" s="6">
        <v>1</v>
      </c>
      <c r="L4773" s="6">
        <v>17.78</v>
      </c>
      <c r="M4773" s="31" t="str">
        <f t="shared" si="74"/>
        <v>Small</v>
      </c>
    </row>
    <row r="4774" spans="8:13" ht="15.75" customHeight="1">
      <c r="H4774" s="37">
        <v>43424</v>
      </c>
      <c r="I4774" s="6" t="s">
        <v>168</v>
      </c>
      <c r="J4774" s="6" t="s">
        <v>170</v>
      </c>
      <c r="K4774" s="6">
        <v>1</v>
      </c>
      <c r="L4774" s="6">
        <v>19.41</v>
      </c>
      <c r="M4774" s="31" t="str">
        <f t="shared" si="74"/>
        <v>Small</v>
      </c>
    </row>
    <row r="4775" spans="8:13" ht="15.75" customHeight="1">
      <c r="H4775" s="37">
        <v>43285</v>
      </c>
      <c r="I4775" s="6" t="s">
        <v>160</v>
      </c>
      <c r="J4775" s="6" t="s">
        <v>219</v>
      </c>
      <c r="K4775" s="6">
        <v>4</v>
      </c>
      <c r="L4775" s="6">
        <v>76.599999999999994</v>
      </c>
      <c r="M4775" s="31" t="str">
        <f t="shared" si="74"/>
        <v>Small</v>
      </c>
    </row>
    <row r="4776" spans="8:13" ht="15.75" customHeight="1">
      <c r="H4776" s="37">
        <v>43462</v>
      </c>
      <c r="I4776" s="6" t="s">
        <v>127</v>
      </c>
      <c r="J4776" s="6" t="s">
        <v>156</v>
      </c>
      <c r="K4776" s="6">
        <v>48</v>
      </c>
      <c r="L4776" s="6">
        <v>349.8</v>
      </c>
      <c r="M4776" s="31" t="str">
        <f t="shared" si="74"/>
        <v>Large</v>
      </c>
    </row>
    <row r="4777" spans="8:13" ht="15.75" customHeight="1">
      <c r="H4777" s="37">
        <v>43366</v>
      </c>
      <c r="I4777" s="6" t="s">
        <v>193</v>
      </c>
      <c r="J4777" s="6" t="s">
        <v>156</v>
      </c>
      <c r="K4777" s="6">
        <v>2</v>
      </c>
      <c r="L4777" s="6">
        <v>29.04</v>
      </c>
      <c r="M4777" s="31" t="str">
        <f t="shared" si="74"/>
        <v>Small</v>
      </c>
    </row>
    <row r="4778" spans="8:13" ht="15.75" customHeight="1">
      <c r="H4778" s="37">
        <v>43436</v>
      </c>
      <c r="I4778" s="6" t="s">
        <v>135</v>
      </c>
      <c r="J4778" s="6" t="s">
        <v>219</v>
      </c>
      <c r="K4778" s="6">
        <v>3</v>
      </c>
      <c r="L4778" s="6">
        <v>54.96</v>
      </c>
      <c r="M4778" s="31" t="str">
        <f t="shared" si="74"/>
        <v>Small</v>
      </c>
    </row>
    <row r="4779" spans="8:13" ht="15.75" customHeight="1">
      <c r="H4779" s="37">
        <v>43122</v>
      </c>
      <c r="I4779" s="6" t="s">
        <v>160</v>
      </c>
      <c r="J4779" s="6" t="s">
        <v>184</v>
      </c>
      <c r="K4779" s="6">
        <v>2</v>
      </c>
      <c r="L4779" s="6">
        <v>21</v>
      </c>
      <c r="M4779" s="31" t="str">
        <f t="shared" si="74"/>
        <v>Small</v>
      </c>
    </row>
    <row r="4780" spans="8:13" ht="15.75" customHeight="1">
      <c r="H4780" s="37">
        <v>43358</v>
      </c>
      <c r="I4780" s="6" t="s">
        <v>190</v>
      </c>
      <c r="J4780" s="6" t="s">
        <v>156</v>
      </c>
      <c r="K4780" s="6">
        <v>5</v>
      </c>
      <c r="L4780" s="6">
        <v>61.92</v>
      </c>
      <c r="M4780" s="31" t="str">
        <f t="shared" si="74"/>
        <v>Small</v>
      </c>
    </row>
    <row r="4781" spans="8:13" ht="15.75" customHeight="1">
      <c r="H4781" s="37">
        <v>43348</v>
      </c>
      <c r="I4781" s="6" t="s">
        <v>190</v>
      </c>
      <c r="J4781" s="6" t="s">
        <v>210</v>
      </c>
      <c r="K4781" s="6">
        <v>1</v>
      </c>
      <c r="L4781" s="6">
        <v>10.54</v>
      </c>
      <c r="M4781" s="31" t="str">
        <f t="shared" si="74"/>
        <v>Small</v>
      </c>
    </row>
    <row r="4782" spans="8:13" ht="15.75" customHeight="1">
      <c r="H4782" s="37">
        <v>43301</v>
      </c>
      <c r="I4782" s="6" t="s">
        <v>155</v>
      </c>
      <c r="J4782" s="6" t="s">
        <v>219</v>
      </c>
      <c r="K4782" s="6">
        <v>1</v>
      </c>
      <c r="L4782" s="6">
        <v>13.32</v>
      </c>
      <c r="M4782" s="31" t="str">
        <f t="shared" si="74"/>
        <v>Small</v>
      </c>
    </row>
    <row r="4783" spans="8:13" ht="15.75" customHeight="1">
      <c r="H4783" s="37">
        <v>43172</v>
      </c>
      <c r="I4783" s="6" t="s">
        <v>168</v>
      </c>
      <c r="J4783" s="6" t="s">
        <v>211</v>
      </c>
      <c r="K4783" s="6">
        <v>36</v>
      </c>
      <c r="L4783" s="6">
        <v>251.1</v>
      </c>
      <c r="M4783" s="31" t="str">
        <f t="shared" si="74"/>
        <v>Large</v>
      </c>
    </row>
    <row r="4784" spans="8:13" ht="15.75" customHeight="1">
      <c r="H4784" s="37">
        <v>43290</v>
      </c>
      <c r="I4784" s="6" t="s">
        <v>175</v>
      </c>
      <c r="J4784" s="6" t="s">
        <v>172</v>
      </c>
      <c r="K4784" s="6">
        <v>3</v>
      </c>
      <c r="L4784" s="6">
        <v>40.89</v>
      </c>
      <c r="M4784" s="31" t="str">
        <f t="shared" si="74"/>
        <v>Small</v>
      </c>
    </row>
    <row r="4785" spans="8:13" ht="15.75" customHeight="1">
      <c r="H4785" s="37">
        <v>43353</v>
      </c>
      <c r="I4785" s="6" t="s">
        <v>163</v>
      </c>
      <c r="J4785" s="6" t="s">
        <v>209</v>
      </c>
      <c r="K4785" s="6">
        <v>2</v>
      </c>
      <c r="L4785" s="6">
        <v>27.42</v>
      </c>
      <c r="M4785" s="31" t="str">
        <f t="shared" si="74"/>
        <v>Small</v>
      </c>
    </row>
    <row r="4786" spans="8:13" ht="15.75" customHeight="1">
      <c r="H4786" s="37">
        <v>43381</v>
      </c>
      <c r="I4786" s="6" t="s">
        <v>190</v>
      </c>
      <c r="J4786" s="6" t="s">
        <v>156</v>
      </c>
      <c r="K4786" s="6">
        <v>2</v>
      </c>
      <c r="L4786" s="6">
        <v>30.56</v>
      </c>
      <c r="M4786" s="31" t="str">
        <f t="shared" si="74"/>
        <v>Small</v>
      </c>
    </row>
    <row r="4787" spans="8:13" ht="15.75" customHeight="1">
      <c r="H4787" s="37">
        <v>43282</v>
      </c>
      <c r="I4787" s="6" t="s">
        <v>160</v>
      </c>
      <c r="J4787" s="6" t="s">
        <v>196</v>
      </c>
      <c r="K4787" s="6">
        <v>2</v>
      </c>
      <c r="L4787" s="6">
        <v>28.38</v>
      </c>
      <c r="M4787" s="31" t="str">
        <f t="shared" si="74"/>
        <v>Small</v>
      </c>
    </row>
    <row r="4788" spans="8:13" ht="15.75" customHeight="1">
      <c r="H4788" s="37">
        <v>43132</v>
      </c>
      <c r="I4788" s="6" t="s">
        <v>224</v>
      </c>
      <c r="J4788" s="6" t="s">
        <v>156</v>
      </c>
      <c r="K4788" s="6">
        <v>1</v>
      </c>
      <c r="L4788" s="6">
        <v>12.38</v>
      </c>
      <c r="M4788" s="31" t="str">
        <f t="shared" si="74"/>
        <v>Small</v>
      </c>
    </row>
    <row r="4789" spans="8:13" ht="15.75" customHeight="1">
      <c r="H4789" s="37">
        <v>43171</v>
      </c>
      <c r="I4789" s="6" t="s">
        <v>175</v>
      </c>
      <c r="J4789" s="6" t="s">
        <v>170</v>
      </c>
      <c r="K4789" s="6">
        <v>3</v>
      </c>
      <c r="L4789" s="6">
        <v>51.33</v>
      </c>
      <c r="M4789" s="31" t="str">
        <f t="shared" si="74"/>
        <v>Small</v>
      </c>
    </row>
    <row r="4790" spans="8:13" ht="15.75" customHeight="1">
      <c r="H4790" s="37">
        <v>43416</v>
      </c>
      <c r="I4790" s="6" t="s">
        <v>190</v>
      </c>
      <c r="J4790" s="6" t="s">
        <v>227</v>
      </c>
      <c r="K4790" s="6">
        <v>4</v>
      </c>
      <c r="L4790" s="6">
        <v>65.239999999999995</v>
      </c>
      <c r="M4790" s="31" t="str">
        <f t="shared" si="74"/>
        <v>Small</v>
      </c>
    </row>
    <row r="4791" spans="8:13" ht="15.75" customHeight="1">
      <c r="H4791" s="37">
        <v>43451</v>
      </c>
      <c r="I4791" s="6" t="s">
        <v>158</v>
      </c>
      <c r="J4791" s="6" t="s">
        <v>170</v>
      </c>
      <c r="K4791" s="6">
        <v>1</v>
      </c>
      <c r="L4791" s="6">
        <v>18.75</v>
      </c>
      <c r="M4791" s="31" t="str">
        <f t="shared" si="74"/>
        <v>Small</v>
      </c>
    </row>
    <row r="4792" spans="8:13" ht="15.75" customHeight="1">
      <c r="H4792" s="37">
        <v>43401</v>
      </c>
      <c r="I4792" s="6" t="s">
        <v>193</v>
      </c>
      <c r="J4792" s="6" t="s">
        <v>229</v>
      </c>
      <c r="K4792" s="6">
        <v>1</v>
      </c>
      <c r="L4792" s="6">
        <v>18.260000000000002</v>
      </c>
      <c r="M4792" s="31" t="str">
        <f t="shared" si="74"/>
        <v>Small</v>
      </c>
    </row>
    <row r="4793" spans="8:13" ht="15.75" customHeight="1">
      <c r="H4793" s="37">
        <v>43181</v>
      </c>
      <c r="I4793" s="6" t="s">
        <v>168</v>
      </c>
      <c r="J4793" s="6" t="s">
        <v>181</v>
      </c>
      <c r="K4793" s="6">
        <v>2</v>
      </c>
      <c r="L4793" s="6">
        <v>30.88</v>
      </c>
      <c r="M4793" s="31" t="str">
        <f t="shared" si="74"/>
        <v>Small</v>
      </c>
    </row>
    <row r="4794" spans="8:13" ht="15.75" customHeight="1">
      <c r="H4794" s="37">
        <v>43433</v>
      </c>
      <c r="I4794" s="6" t="s">
        <v>198</v>
      </c>
      <c r="J4794" s="6" t="s">
        <v>206</v>
      </c>
      <c r="K4794" s="6">
        <v>1</v>
      </c>
      <c r="L4794" s="6">
        <v>19.11</v>
      </c>
      <c r="M4794" s="31" t="str">
        <f t="shared" si="74"/>
        <v>Small</v>
      </c>
    </row>
    <row r="4795" spans="8:13" ht="15.75" customHeight="1">
      <c r="H4795" s="37">
        <v>43421</v>
      </c>
      <c r="I4795" s="6" t="s">
        <v>141</v>
      </c>
      <c r="J4795" s="6" t="s">
        <v>194</v>
      </c>
      <c r="K4795" s="6">
        <v>1</v>
      </c>
      <c r="L4795" s="6">
        <v>11.18</v>
      </c>
      <c r="M4795" s="31" t="str">
        <f t="shared" si="74"/>
        <v>Small</v>
      </c>
    </row>
    <row r="4796" spans="8:13" ht="15.75" customHeight="1">
      <c r="H4796" s="37">
        <v>43146</v>
      </c>
      <c r="I4796" s="6" t="s">
        <v>190</v>
      </c>
      <c r="J4796" s="6" t="s">
        <v>184</v>
      </c>
      <c r="K4796" s="6">
        <v>2</v>
      </c>
      <c r="L4796" s="6">
        <v>21.94</v>
      </c>
      <c r="M4796" s="31" t="str">
        <f t="shared" si="74"/>
        <v>Small</v>
      </c>
    </row>
    <row r="4797" spans="8:13" ht="15.75" customHeight="1">
      <c r="H4797" s="37">
        <v>43271</v>
      </c>
      <c r="I4797" s="6" t="s">
        <v>190</v>
      </c>
      <c r="J4797" s="6" t="s">
        <v>185</v>
      </c>
      <c r="K4797" s="6">
        <v>1</v>
      </c>
      <c r="L4797" s="6">
        <v>14.19</v>
      </c>
      <c r="M4797" s="31" t="str">
        <f t="shared" si="74"/>
        <v>Small</v>
      </c>
    </row>
    <row r="4798" spans="8:13" ht="15.75" customHeight="1">
      <c r="H4798" s="37">
        <v>43167</v>
      </c>
      <c r="I4798" s="6" t="s">
        <v>175</v>
      </c>
      <c r="J4798" s="6" t="s">
        <v>156</v>
      </c>
      <c r="K4798" s="6">
        <v>1</v>
      </c>
      <c r="L4798" s="6">
        <v>17.2</v>
      </c>
      <c r="M4798" s="31" t="str">
        <f t="shared" si="74"/>
        <v>Small</v>
      </c>
    </row>
    <row r="4799" spans="8:13" ht="15.75" customHeight="1">
      <c r="H4799" s="37">
        <v>43116</v>
      </c>
      <c r="I4799" s="6" t="s">
        <v>158</v>
      </c>
      <c r="J4799" s="6" t="s">
        <v>204</v>
      </c>
      <c r="K4799" s="6">
        <v>60</v>
      </c>
      <c r="L4799" s="6">
        <v>525.65</v>
      </c>
      <c r="M4799" s="31" t="str">
        <f t="shared" si="74"/>
        <v>Large</v>
      </c>
    </row>
    <row r="4800" spans="8:13" ht="15.75" customHeight="1">
      <c r="H4800" s="37">
        <v>43407</v>
      </c>
      <c r="I4800" s="6" t="s">
        <v>141</v>
      </c>
      <c r="J4800" s="6" t="s">
        <v>222</v>
      </c>
      <c r="K4800" s="6">
        <v>50</v>
      </c>
      <c r="L4800" s="6">
        <v>276.75</v>
      </c>
      <c r="M4800" s="31" t="str">
        <f t="shared" si="74"/>
        <v>Large</v>
      </c>
    </row>
    <row r="4801" spans="8:13" ht="15.75" customHeight="1">
      <c r="H4801" s="37">
        <v>43328</v>
      </c>
      <c r="I4801" s="6" t="s">
        <v>190</v>
      </c>
      <c r="J4801" s="6" t="s">
        <v>189</v>
      </c>
      <c r="K4801" s="6">
        <v>4</v>
      </c>
      <c r="L4801" s="6">
        <v>73.28</v>
      </c>
      <c r="M4801" s="31" t="str">
        <f t="shared" si="74"/>
        <v>Small</v>
      </c>
    </row>
    <row r="4802" spans="8:13" ht="15.75" customHeight="1">
      <c r="H4802" s="37">
        <v>43277</v>
      </c>
      <c r="I4802" s="6" t="s">
        <v>135</v>
      </c>
      <c r="J4802" s="6" t="s">
        <v>184</v>
      </c>
      <c r="K4802" s="6">
        <v>1</v>
      </c>
      <c r="L4802" s="6">
        <v>10.220000000000001</v>
      </c>
      <c r="M4802" s="31" t="str">
        <f t="shared" si="74"/>
        <v>Small</v>
      </c>
    </row>
    <row r="4803" spans="8:13" ht="15.75" customHeight="1">
      <c r="H4803" s="37">
        <v>43441</v>
      </c>
      <c r="I4803" s="6" t="s">
        <v>168</v>
      </c>
      <c r="J4803" s="6" t="s">
        <v>174</v>
      </c>
      <c r="K4803" s="6">
        <v>2</v>
      </c>
      <c r="L4803" s="6">
        <v>30.7</v>
      </c>
      <c r="M4803" s="31" t="str">
        <f t="shared" si="74"/>
        <v>Small</v>
      </c>
    </row>
    <row r="4804" spans="8:13" ht="15.75" customHeight="1">
      <c r="H4804" s="37">
        <v>43253</v>
      </c>
      <c r="I4804" s="6" t="s">
        <v>175</v>
      </c>
      <c r="J4804" s="6" t="s">
        <v>157</v>
      </c>
      <c r="K4804" s="6">
        <v>1</v>
      </c>
      <c r="L4804" s="6">
        <v>13.08</v>
      </c>
      <c r="M4804" s="31" t="str">
        <f t="shared" si="74"/>
        <v>Small</v>
      </c>
    </row>
    <row r="4805" spans="8:13" ht="15.75" customHeight="1">
      <c r="H4805" s="37">
        <v>43337</v>
      </c>
      <c r="I4805" s="6" t="s">
        <v>216</v>
      </c>
      <c r="J4805" s="6" t="s">
        <v>185</v>
      </c>
      <c r="K4805" s="6">
        <v>5</v>
      </c>
      <c r="L4805" s="6">
        <v>91.87</v>
      </c>
      <c r="M4805" s="31" t="str">
        <f t="shared" si="74"/>
        <v>Small</v>
      </c>
    </row>
    <row r="4806" spans="8:13" ht="15.75" customHeight="1">
      <c r="H4806" s="37">
        <v>43137</v>
      </c>
      <c r="I4806" s="6" t="s">
        <v>158</v>
      </c>
      <c r="J4806" s="6" t="s">
        <v>169</v>
      </c>
      <c r="K4806" s="6">
        <v>60</v>
      </c>
      <c r="L4806" s="6">
        <v>592.72</v>
      </c>
      <c r="M4806" s="31" t="str">
        <f t="shared" si="74"/>
        <v>Large</v>
      </c>
    </row>
    <row r="4807" spans="8:13" ht="15.75" customHeight="1">
      <c r="H4807" s="37">
        <v>43105</v>
      </c>
      <c r="I4807" s="6" t="s">
        <v>224</v>
      </c>
      <c r="J4807" s="6" t="s">
        <v>156</v>
      </c>
      <c r="K4807" s="6">
        <v>36</v>
      </c>
      <c r="L4807" s="6">
        <v>251.86</v>
      </c>
      <c r="M4807" s="31" t="str">
        <f t="shared" si="74"/>
        <v>Large</v>
      </c>
    </row>
    <row r="4808" spans="8:13" ht="15.75" customHeight="1">
      <c r="H4808" s="37">
        <v>43422</v>
      </c>
      <c r="I4808" s="6" t="s">
        <v>160</v>
      </c>
      <c r="J4808" s="6" t="s">
        <v>172</v>
      </c>
      <c r="K4808" s="6">
        <v>71</v>
      </c>
      <c r="L4808" s="6">
        <v>653.85</v>
      </c>
      <c r="M4808" s="31" t="str">
        <f t="shared" ref="M4808:M4871" si="75">IF(L4808&gt;250,"Large","Small")</f>
        <v>Large</v>
      </c>
    </row>
    <row r="4809" spans="8:13" ht="15.75" customHeight="1">
      <c r="H4809" s="37">
        <v>43416</v>
      </c>
      <c r="I4809" s="6" t="s">
        <v>155</v>
      </c>
      <c r="J4809" s="6" t="s">
        <v>210</v>
      </c>
      <c r="K4809" s="6">
        <v>2</v>
      </c>
      <c r="L4809" s="6">
        <v>26.74</v>
      </c>
      <c r="M4809" s="31" t="str">
        <f t="shared" si="75"/>
        <v>Small</v>
      </c>
    </row>
    <row r="4810" spans="8:13" ht="15.75" customHeight="1">
      <c r="H4810" s="37">
        <v>43118</v>
      </c>
      <c r="I4810" s="6" t="s">
        <v>165</v>
      </c>
      <c r="J4810" s="6" t="s">
        <v>180</v>
      </c>
      <c r="K4810" s="6">
        <v>72</v>
      </c>
      <c r="L4810" s="6">
        <v>675.42</v>
      </c>
      <c r="M4810" s="31" t="str">
        <f t="shared" si="75"/>
        <v>Large</v>
      </c>
    </row>
    <row r="4811" spans="8:13" ht="15.75" customHeight="1">
      <c r="H4811" s="37">
        <v>43107</v>
      </c>
      <c r="I4811" s="6" t="s">
        <v>127</v>
      </c>
      <c r="J4811" s="6" t="s">
        <v>189</v>
      </c>
      <c r="K4811" s="6">
        <v>2</v>
      </c>
      <c r="L4811" s="6">
        <v>25.28</v>
      </c>
      <c r="M4811" s="31" t="str">
        <f t="shared" si="75"/>
        <v>Small</v>
      </c>
    </row>
    <row r="4812" spans="8:13" ht="15.75" customHeight="1">
      <c r="H4812" s="37">
        <v>43191</v>
      </c>
      <c r="I4812" s="6" t="s">
        <v>158</v>
      </c>
      <c r="J4812" s="6" t="s">
        <v>217</v>
      </c>
      <c r="K4812" s="6">
        <v>2</v>
      </c>
      <c r="L4812" s="6">
        <v>25.96</v>
      </c>
      <c r="M4812" s="31" t="str">
        <f t="shared" si="75"/>
        <v>Small</v>
      </c>
    </row>
    <row r="4813" spans="8:13" ht="15.75" customHeight="1">
      <c r="H4813" s="37">
        <v>43118</v>
      </c>
      <c r="I4813" s="6" t="s">
        <v>198</v>
      </c>
      <c r="J4813" s="6" t="s">
        <v>176</v>
      </c>
      <c r="K4813" s="6">
        <v>3</v>
      </c>
      <c r="L4813" s="6">
        <v>41.34</v>
      </c>
      <c r="M4813" s="31" t="str">
        <f t="shared" si="75"/>
        <v>Small</v>
      </c>
    </row>
    <row r="4814" spans="8:13" ht="15.75" customHeight="1">
      <c r="H4814" s="37">
        <v>43426</v>
      </c>
      <c r="I4814" s="6" t="s">
        <v>158</v>
      </c>
      <c r="J4814" s="6" t="s">
        <v>180</v>
      </c>
      <c r="K4814" s="6">
        <v>51</v>
      </c>
      <c r="L4814" s="6">
        <v>365.67</v>
      </c>
      <c r="M4814" s="31" t="str">
        <f t="shared" si="75"/>
        <v>Large</v>
      </c>
    </row>
    <row r="4815" spans="8:13" ht="15.75" customHeight="1">
      <c r="H4815" s="37">
        <v>43458</v>
      </c>
      <c r="I4815" s="6" t="s">
        <v>168</v>
      </c>
      <c r="J4815" s="6" t="s">
        <v>156</v>
      </c>
      <c r="K4815" s="6">
        <v>1</v>
      </c>
      <c r="L4815" s="6">
        <v>15.63</v>
      </c>
      <c r="M4815" s="31" t="str">
        <f t="shared" si="75"/>
        <v>Small</v>
      </c>
    </row>
    <row r="4816" spans="8:13" ht="15.75" customHeight="1">
      <c r="H4816" s="37">
        <v>43412</v>
      </c>
      <c r="I4816" s="6" t="s">
        <v>198</v>
      </c>
      <c r="J4816" s="6" t="s">
        <v>205</v>
      </c>
      <c r="K4816" s="6">
        <v>3</v>
      </c>
      <c r="L4816" s="6">
        <v>42.72</v>
      </c>
      <c r="M4816" s="31" t="str">
        <f t="shared" si="75"/>
        <v>Small</v>
      </c>
    </row>
    <row r="4817" spans="8:13" ht="15.75" customHeight="1">
      <c r="H4817" s="37">
        <v>43166</v>
      </c>
      <c r="I4817" s="6" t="s">
        <v>171</v>
      </c>
      <c r="J4817" s="6" t="s">
        <v>173</v>
      </c>
      <c r="K4817" s="6">
        <v>4</v>
      </c>
      <c r="L4817" s="6">
        <v>61.16</v>
      </c>
      <c r="M4817" s="31" t="str">
        <f t="shared" si="75"/>
        <v>Small</v>
      </c>
    </row>
    <row r="4818" spans="8:13" ht="15.75" customHeight="1">
      <c r="H4818" s="37">
        <v>43452</v>
      </c>
      <c r="I4818" s="6" t="s">
        <v>198</v>
      </c>
      <c r="J4818" s="6" t="s">
        <v>156</v>
      </c>
      <c r="K4818" s="6">
        <v>2</v>
      </c>
      <c r="L4818" s="6">
        <v>31.74</v>
      </c>
      <c r="M4818" s="31" t="str">
        <f t="shared" si="75"/>
        <v>Small</v>
      </c>
    </row>
    <row r="4819" spans="8:13" ht="15.75" customHeight="1">
      <c r="H4819" s="37">
        <v>43141</v>
      </c>
      <c r="I4819" s="6" t="s">
        <v>138</v>
      </c>
      <c r="J4819" s="6" t="s">
        <v>215</v>
      </c>
      <c r="K4819" s="6">
        <v>1</v>
      </c>
      <c r="L4819" s="6">
        <v>14.7</v>
      </c>
      <c r="M4819" s="31" t="str">
        <f t="shared" si="75"/>
        <v>Small</v>
      </c>
    </row>
    <row r="4820" spans="8:13" ht="15.75" customHeight="1">
      <c r="H4820" s="37">
        <v>43301</v>
      </c>
      <c r="I4820" s="6" t="s">
        <v>175</v>
      </c>
      <c r="J4820" s="6" t="s">
        <v>174</v>
      </c>
      <c r="K4820" s="6">
        <v>2</v>
      </c>
      <c r="L4820" s="6">
        <v>27.18</v>
      </c>
      <c r="M4820" s="31" t="str">
        <f t="shared" si="75"/>
        <v>Small</v>
      </c>
    </row>
    <row r="4821" spans="8:13" ht="15.75" customHeight="1">
      <c r="H4821" s="37">
        <v>43374</v>
      </c>
      <c r="I4821" s="6" t="s">
        <v>201</v>
      </c>
      <c r="J4821" s="6" t="s">
        <v>229</v>
      </c>
      <c r="K4821" s="6">
        <v>3</v>
      </c>
      <c r="L4821" s="6">
        <v>32.520000000000003</v>
      </c>
      <c r="M4821" s="31" t="str">
        <f t="shared" si="75"/>
        <v>Small</v>
      </c>
    </row>
    <row r="4822" spans="8:13" ht="15.75" customHeight="1">
      <c r="H4822" s="37">
        <v>43427</v>
      </c>
      <c r="I4822" s="6" t="s">
        <v>200</v>
      </c>
      <c r="J4822" s="6" t="s">
        <v>194</v>
      </c>
      <c r="K4822" s="6">
        <v>4</v>
      </c>
      <c r="L4822" s="6">
        <v>74.239999999999995</v>
      </c>
      <c r="M4822" s="31" t="str">
        <f t="shared" si="75"/>
        <v>Small</v>
      </c>
    </row>
    <row r="4823" spans="8:13" ht="15.75" customHeight="1">
      <c r="H4823" s="37">
        <v>43168</v>
      </c>
      <c r="I4823" s="6" t="s">
        <v>158</v>
      </c>
      <c r="J4823" s="6" t="s">
        <v>156</v>
      </c>
      <c r="K4823" s="6">
        <v>1</v>
      </c>
      <c r="L4823" s="6">
        <v>11.88</v>
      </c>
      <c r="M4823" s="31" t="str">
        <f t="shared" si="75"/>
        <v>Small</v>
      </c>
    </row>
    <row r="4824" spans="8:13" ht="15.75" customHeight="1">
      <c r="H4824" s="37">
        <v>43418</v>
      </c>
      <c r="I4824" s="6" t="s">
        <v>158</v>
      </c>
      <c r="J4824" s="6" t="s">
        <v>181</v>
      </c>
      <c r="K4824" s="6">
        <v>2</v>
      </c>
      <c r="L4824" s="6">
        <v>20.84</v>
      </c>
      <c r="M4824" s="31" t="str">
        <f t="shared" si="75"/>
        <v>Small</v>
      </c>
    </row>
    <row r="4825" spans="8:13" ht="15.75" customHeight="1">
      <c r="H4825" s="37">
        <v>43220</v>
      </c>
      <c r="I4825" s="6" t="s">
        <v>158</v>
      </c>
      <c r="J4825" s="6" t="s">
        <v>156</v>
      </c>
      <c r="K4825" s="6">
        <v>1</v>
      </c>
      <c r="L4825" s="6">
        <v>13.93</v>
      </c>
      <c r="M4825" s="31" t="str">
        <f t="shared" si="75"/>
        <v>Small</v>
      </c>
    </row>
    <row r="4826" spans="8:13" ht="15.75" customHeight="1">
      <c r="H4826" s="37">
        <v>43449</v>
      </c>
      <c r="I4826" s="6" t="s">
        <v>163</v>
      </c>
      <c r="J4826" s="6" t="s">
        <v>169</v>
      </c>
      <c r="K4826" s="6">
        <v>1</v>
      </c>
      <c r="L4826" s="6">
        <v>18.54</v>
      </c>
      <c r="M4826" s="31" t="str">
        <f t="shared" si="75"/>
        <v>Small</v>
      </c>
    </row>
    <row r="4827" spans="8:13" ht="15.75" customHeight="1">
      <c r="H4827" s="37">
        <v>43208</v>
      </c>
      <c r="I4827" s="6" t="s">
        <v>158</v>
      </c>
      <c r="J4827" s="6" t="s">
        <v>214</v>
      </c>
      <c r="K4827" s="6">
        <v>1</v>
      </c>
      <c r="L4827" s="6">
        <v>13.36</v>
      </c>
      <c r="M4827" s="31" t="str">
        <f t="shared" si="75"/>
        <v>Small</v>
      </c>
    </row>
    <row r="4828" spans="8:13" ht="15.75" customHeight="1">
      <c r="H4828" s="37">
        <v>43447</v>
      </c>
      <c r="I4828" s="6" t="s">
        <v>160</v>
      </c>
      <c r="J4828" s="6" t="s">
        <v>209</v>
      </c>
      <c r="K4828" s="6">
        <v>62</v>
      </c>
      <c r="L4828" s="6">
        <v>386.26</v>
      </c>
      <c r="M4828" s="31" t="str">
        <f t="shared" si="75"/>
        <v>Large</v>
      </c>
    </row>
    <row r="4829" spans="8:13" ht="15.75" customHeight="1">
      <c r="H4829" s="37">
        <v>43411</v>
      </c>
      <c r="I4829" s="6" t="s">
        <v>168</v>
      </c>
      <c r="J4829" s="6" t="s">
        <v>156</v>
      </c>
      <c r="K4829" s="6">
        <v>1</v>
      </c>
      <c r="L4829" s="6">
        <v>12.06</v>
      </c>
      <c r="M4829" s="31" t="str">
        <f t="shared" si="75"/>
        <v>Small</v>
      </c>
    </row>
    <row r="4830" spans="8:13" ht="15.75" customHeight="1">
      <c r="H4830" s="37">
        <v>43391</v>
      </c>
      <c r="I4830" s="6" t="s">
        <v>160</v>
      </c>
      <c r="J4830" s="6" t="s">
        <v>156</v>
      </c>
      <c r="K4830" s="6">
        <v>1</v>
      </c>
      <c r="L4830" s="6">
        <v>10.62</v>
      </c>
      <c r="M4830" s="31" t="str">
        <f t="shared" si="75"/>
        <v>Small</v>
      </c>
    </row>
    <row r="4831" spans="8:13" ht="15.75" customHeight="1">
      <c r="H4831" s="37">
        <v>43409</v>
      </c>
      <c r="I4831" s="6" t="s">
        <v>175</v>
      </c>
      <c r="J4831" s="6" t="s">
        <v>206</v>
      </c>
      <c r="K4831" s="6">
        <v>1</v>
      </c>
      <c r="L4831" s="6">
        <v>13.59</v>
      </c>
      <c r="M4831" s="31" t="str">
        <f t="shared" si="75"/>
        <v>Small</v>
      </c>
    </row>
    <row r="4832" spans="8:13" ht="15.75" customHeight="1">
      <c r="H4832" s="37">
        <v>43407</v>
      </c>
      <c r="I4832" s="6" t="s">
        <v>190</v>
      </c>
      <c r="J4832" s="6" t="s">
        <v>206</v>
      </c>
      <c r="K4832" s="6">
        <v>2</v>
      </c>
      <c r="L4832" s="6">
        <v>35.380000000000003</v>
      </c>
      <c r="M4832" s="31" t="str">
        <f t="shared" si="75"/>
        <v>Small</v>
      </c>
    </row>
    <row r="4833" spans="8:13" ht="15.75" customHeight="1">
      <c r="H4833" s="37">
        <v>43128</v>
      </c>
      <c r="I4833" s="6" t="s">
        <v>158</v>
      </c>
      <c r="J4833" s="6" t="s">
        <v>234</v>
      </c>
      <c r="K4833" s="6">
        <v>2</v>
      </c>
      <c r="L4833" s="6">
        <v>24.28</v>
      </c>
      <c r="M4833" s="31" t="str">
        <f t="shared" si="75"/>
        <v>Small</v>
      </c>
    </row>
    <row r="4834" spans="8:13" ht="15.75" customHeight="1">
      <c r="H4834" s="37">
        <v>43396</v>
      </c>
      <c r="I4834" s="6" t="s">
        <v>158</v>
      </c>
      <c r="J4834" s="6" t="s">
        <v>235</v>
      </c>
      <c r="K4834" s="6">
        <v>58</v>
      </c>
      <c r="L4834" s="6">
        <v>435.28</v>
      </c>
      <c r="M4834" s="31" t="str">
        <f t="shared" si="75"/>
        <v>Large</v>
      </c>
    </row>
    <row r="4835" spans="8:13" ht="15.75" customHeight="1">
      <c r="H4835" s="37">
        <v>43209</v>
      </c>
      <c r="I4835" s="6" t="s">
        <v>163</v>
      </c>
      <c r="J4835" s="6" t="s">
        <v>208</v>
      </c>
      <c r="K4835" s="6">
        <v>2</v>
      </c>
      <c r="L4835" s="6">
        <v>30.96</v>
      </c>
      <c r="M4835" s="31" t="str">
        <f t="shared" si="75"/>
        <v>Small</v>
      </c>
    </row>
    <row r="4836" spans="8:13" ht="15.75" customHeight="1">
      <c r="H4836" s="37">
        <v>43298</v>
      </c>
      <c r="I4836" s="6" t="s">
        <v>168</v>
      </c>
      <c r="J4836" s="6" t="s">
        <v>156</v>
      </c>
      <c r="K4836" s="6">
        <v>2</v>
      </c>
      <c r="L4836" s="6">
        <v>25.8</v>
      </c>
      <c r="M4836" s="31" t="str">
        <f t="shared" si="75"/>
        <v>Small</v>
      </c>
    </row>
    <row r="4837" spans="8:13" ht="15.75" customHeight="1">
      <c r="H4837" s="37">
        <v>43454</v>
      </c>
      <c r="I4837" s="6" t="s">
        <v>175</v>
      </c>
      <c r="J4837" s="6" t="s">
        <v>157</v>
      </c>
      <c r="K4837" s="6">
        <v>24</v>
      </c>
      <c r="L4837" s="6">
        <v>212.44</v>
      </c>
      <c r="M4837" s="31" t="str">
        <f t="shared" si="75"/>
        <v>Small</v>
      </c>
    </row>
    <row r="4838" spans="8:13" ht="15.75" customHeight="1">
      <c r="H4838" s="37">
        <v>43278</v>
      </c>
      <c r="I4838" s="6" t="s">
        <v>171</v>
      </c>
      <c r="J4838" s="6" t="s">
        <v>184</v>
      </c>
      <c r="K4838" s="6">
        <v>2</v>
      </c>
      <c r="L4838" s="6">
        <v>30.76</v>
      </c>
      <c r="M4838" s="31" t="str">
        <f t="shared" si="75"/>
        <v>Small</v>
      </c>
    </row>
    <row r="4839" spans="8:13" ht="15.75" customHeight="1">
      <c r="H4839" s="37">
        <v>43330</v>
      </c>
      <c r="I4839" s="6" t="s">
        <v>127</v>
      </c>
      <c r="J4839" s="6" t="s">
        <v>185</v>
      </c>
      <c r="K4839" s="6">
        <v>2</v>
      </c>
      <c r="L4839" s="6">
        <v>20.420000000000002</v>
      </c>
      <c r="M4839" s="31" t="str">
        <f t="shared" si="75"/>
        <v>Small</v>
      </c>
    </row>
    <row r="4840" spans="8:13" ht="15.75" customHeight="1">
      <c r="H4840" s="37">
        <v>43186</v>
      </c>
      <c r="I4840" s="6" t="s">
        <v>198</v>
      </c>
      <c r="J4840" s="6" t="s">
        <v>236</v>
      </c>
      <c r="K4840" s="6">
        <v>4</v>
      </c>
      <c r="L4840" s="6">
        <v>43.56</v>
      </c>
      <c r="M4840" s="31" t="str">
        <f t="shared" si="75"/>
        <v>Small</v>
      </c>
    </row>
    <row r="4841" spans="8:13" ht="15.75" customHeight="1">
      <c r="H4841" s="37">
        <v>43318</v>
      </c>
      <c r="I4841" s="6" t="s">
        <v>160</v>
      </c>
      <c r="J4841" s="6" t="s">
        <v>225</v>
      </c>
      <c r="K4841" s="6">
        <v>3</v>
      </c>
      <c r="L4841" s="6">
        <v>56.61</v>
      </c>
      <c r="M4841" s="31" t="str">
        <f t="shared" si="75"/>
        <v>Small</v>
      </c>
    </row>
    <row r="4842" spans="8:13" ht="15.75" customHeight="1">
      <c r="H4842" s="37">
        <v>43203</v>
      </c>
      <c r="I4842" s="6" t="s">
        <v>163</v>
      </c>
      <c r="J4842" s="6" t="s">
        <v>180</v>
      </c>
      <c r="K4842" s="6">
        <v>1</v>
      </c>
      <c r="L4842" s="6">
        <v>10.199999999999999</v>
      </c>
      <c r="M4842" s="31" t="str">
        <f t="shared" si="75"/>
        <v>Small</v>
      </c>
    </row>
    <row r="4843" spans="8:13" ht="15.75" customHeight="1">
      <c r="H4843" s="37">
        <v>43351</v>
      </c>
      <c r="I4843" s="6" t="s">
        <v>135</v>
      </c>
      <c r="J4843" s="6" t="s">
        <v>156</v>
      </c>
      <c r="K4843" s="6">
        <v>1</v>
      </c>
      <c r="L4843" s="6">
        <v>17.54</v>
      </c>
      <c r="M4843" s="31" t="str">
        <f t="shared" si="75"/>
        <v>Small</v>
      </c>
    </row>
    <row r="4844" spans="8:13" ht="15.75" customHeight="1">
      <c r="H4844" s="37">
        <v>43410</v>
      </c>
      <c r="I4844" s="6" t="s">
        <v>127</v>
      </c>
      <c r="J4844" s="6" t="s">
        <v>185</v>
      </c>
      <c r="K4844" s="6">
        <v>2</v>
      </c>
      <c r="L4844" s="6">
        <v>30.48</v>
      </c>
      <c r="M4844" s="31" t="str">
        <f t="shared" si="75"/>
        <v>Small</v>
      </c>
    </row>
    <row r="4845" spans="8:13" ht="15.75" customHeight="1">
      <c r="H4845" s="37">
        <v>43376</v>
      </c>
      <c r="I4845" s="6" t="s">
        <v>198</v>
      </c>
      <c r="J4845" s="6" t="s">
        <v>225</v>
      </c>
      <c r="K4845" s="6">
        <v>2</v>
      </c>
      <c r="L4845" s="6">
        <v>29.7</v>
      </c>
      <c r="M4845" s="31" t="str">
        <f t="shared" si="75"/>
        <v>Small</v>
      </c>
    </row>
    <row r="4846" spans="8:13" ht="15.75" customHeight="1">
      <c r="H4846" s="37">
        <v>43463</v>
      </c>
      <c r="I4846" s="6" t="s">
        <v>160</v>
      </c>
      <c r="J4846" s="6" t="s">
        <v>156</v>
      </c>
      <c r="K4846" s="6">
        <v>1</v>
      </c>
      <c r="L4846" s="6">
        <v>15.95</v>
      </c>
      <c r="M4846" s="31" t="str">
        <f t="shared" si="75"/>
        <v>Small</v>
      </c>
    </row>
    <row r="4847" spans="8:13" ht="15.75" customHeight="1">
      <c r="H4847" s="37">
        <v>43267</v>
      </c>
      <c r="I4847" s="6" t="s">
        <v>175</v>
      </c>
      <c r="J4847" s="6" t="s">
        <v>174</v>
      </c>
      <c r="K4847" s="6">
        <v>4</v>
      </c>
      <c r="L4847" s="6">
        <v>74.36</v>
      </c>
      <c r="M4847" s="31" t="str">
        <f t="shared" si="75"/>
        <v>Small</v>
      </c>
    </row>
    <row r="4848" spans="8:13" ht="15.75" customHeight="1">
      <c r="H4848" s="37">
        <v>43394</v>
      </c>
      <c r="I4848" s="6" t="s">
        <v>160</v>
      </c>
      <c r="J4848" s="6" t="s">
        <v>156</v>
      </c>
      <c r="K4848" s="6">
        <v>1</v>
      </c>
      <c r="L4848" s="6">
        <v>11.41</v>
      </c>
      <c r="M4848" s="31" t="str">
        <f t="shared" si="75"/>
        <v>Small</v>
      </c>
    </row>
    <row r="4849" spans="8:13" ht="15.75" customHeight="1">
      <c r="H4849" s="37">
        <v>43302</v>
      </c>
      <c r="I4849" s="6" t="s">
        <v>201</v>
      </c>
      <c r="J4849" s="6" t="s">
        <v>184</v>
      </c>
      <c r="K4849" s="6">
        <v>1</v>
      </c>
      <c r="L4849" s="6">
        <v>11.05</v>
      </c>
      <c r="M4849" s="31" t="str">
        <f t="shared" si="75"/>
        <v>Small</v>
      </c>
    </row>
    <row r="4850" spans="8:13" ht="15.75" customHeight="1">
      <c r="H4850" s="37">
        <v>43186</v>
      </c>
      <c r="I4850" s="6" t="s">
        <v>175</v>
      </c>
      <c r="J4850" s="6" t="s">
        <v>185</v>
      </c>
      <c r="K4850" s="6">
        <v>2</v>
      </c>
      <c r="L4850" s="6">
        <v>28.72</v>
      </c>
      <c r="M4850" s="31" t="str">
        <f t="shared" si="75"/>
        <v>Small</v>
      </c>
    </row>
    <row r="4851" spans="8:13" ht="15.75" customHeight="1">
      <c r="H4851" s="37">
        <v>43446</v>
      </c>
      <c r="I4851" s="6" t="s">
        <v>135</v>
      </c>
      <c r="J4851" s="6" t="s">
        <v>185</v>
      </c>
      <c r="K4851" s="6">
        <v>2</v>
      </c>
      <c r="L4851" s="6">
        <v>38.799999999999997</v>
      </c>
      <c r="M4851" s="31" t="str">
        <f t="shared" si="75"/>
        <v>Small</v>
      </c>
    </row>
    <row r="4852" spans="8:13" ht="15.75" customHeight="1">
      <c r="H4852" s="37">
        <v>43168</v>
      </c>
      <c r="I4852" s="6" t="s">
        <v>175</v>
      </c>
      <c r="J4852" s="6" t="s">
        <v>236</v>
      </c>
      <c r="K4852" s="6">
        <v>2</v>
      </c>
      <c r="L4852" s="6">
        <v>29.98</v>
      </c>
      <c r="M4852" s="31" t="str">
        <f t="shared" si="75"/>
        <v>Small</v>
      </c>
    </row>
    <row r="4853" spans="8:13" ht="15.75" customHeight="1">
      <c r="H4853" s="37">
        <v>43258</v>
      </c>
      <c r="I4853" s="6" t="s">
        <v>175</v>
      </c>
      <c r="J4853" s="6" t="s">
        <v>195</v>
      </c>
      <c r="K4853" s="6">
        <v>3</v>
      </c>
      <c r="L4853" s="6">
        <v>30.84</v>
      </c>
      <c r="M4853" s="31" t="str">
        <f t="shared" si="75"/>
        <v>Small</v>
      </c>
    </row>
    <row r="4854" spans="8:13" ht="15.75" customHeight="1">
      <c r="H4854" s="37">
        <v>43246</v>
      </c>
      <c r="I4854" s="6" t="s">
        <v>168</v>
      </c>
      <c r="J4854" s="6" t="s">
        <v>185</v>
      </c>
      <c r="K4854" s="6">
        <v>60</v>
      </c>
      <c r="L4854" s="6">
        <v>591.36</v>
      </c>
      <c r="M4854" s="31" t="str">
        <f t="shared" si="75"/>
        <v>Large</v>
      </c>
    </row>
    <row r="4855" spans="8:13" ht="15.75" customHeight="1">
      <c r="H4855" s="37">
        <v>43162</v>
      </c>
      <c r="I4855" s="6" t="s">
        <v>141</v>
      </c>
      <c r="J4855" s="6" t="s">
        <v>170</v>
      </c>
      <c r="K4855" s="6">
        <v>36</v>
      </c>
      <c r="L4855" s="6">
        <v>438.68</v>
      </c>
      <c r="M4855" s="31" t="str">
        <f t="shared" si="75"/>
        <v>Large</v>
      </c>
    </row>
    <row r="4856" spans="8:13" ht="15.75" customHeight="1">
      <c r="H4856" s="37">
        <v>43110</v>
      </c>
      <c r="I4856" s="6" t="s">
        <v>190</v>
      </c>
      <c r="J4856" s="6" t="s">
        <v>156</v>
      </c>
      <c r="K4856" s="6">
        <v>1</v>
      </c>
      <c r="L4856" s="6">
        <v>15.94</v>
      </c>
      <c r="M4856" s="31" t="str">
        <f t="shared" si="75"/>
        <v>Small</v>
      </c>
    </row>
    <row r="4857" spans="8:13" ht="15.75" customHeight="1">
      <c r="H4857" s="37">
        <v>43337</v>
      </c>
      <c r="I4857" s="6" t="s">
        <v>158</v>
      </c>
      <c r="J4857" s="6" t="s">
        <v>239</v>
      </c>
      <c r="K4857" s="6">
        <v>3</v>
      </c>
      <c r="L4857" s="6">
        <v>30.42</v>
      </c>
      <c r="M4857" s="31" t="str">
        <f t="shared" si="75"/>
        <v>Small</v>
      </c>
    </row>
    <row r="4858" spans="8:13" ht="15.75" customHeight="1">
      <c r="H4858" s="37">
        <v>43110</v>
      </c>
      <c r="I4858" s="6" t="s">
        <v>158</v>
      </c>
      <c r="J4858" s="6" t="s">
        <v>240</v>
      </c>
      <c r="K4858" s="6">
        <v>48</v>
      </c>
      <c r="L4858" s="6">
        <v>403.6</v>
      </c>
      <c r="M4858" s="31" t="str">
        <f t="shared" si="75"/>
        <v>Large</v>
      </c>
    </row>
    <row r="4859" spans="8:13" ht="15.75" customHeight="1">
      <c r="H4859" s="37">
        <v>43295</v>
      </c>
      <c r="I4859" s="6" t="s">
        <v>223</v>
      </c>
      <c r="J4859" s="6" t="s">
        <v>191</v>
      </c>
      <c r="K4859" s="6">
        <v>1</v>
      </c>
      <c r="L4859" s="6">
        <v>18.399999999999999</v>
      </c>
      <c r="M4859" s="31" t="str">
        <f t="shared" si="75"/>
        <v>Small</v>
      </c>
    </row>
    <row r="4860" spans="8:13" ht="15.75" customHeight="1">
      <c r="H4860" s="37">
        <v>43413</v>
      </c>
      <c r="I4860" s="6" t="s">
        <v>141</v>
      </c>
      <c r="J4860" s="6" t="s">
        <v>156</v>
      </c>
      <c r="K4860" s="6">
        <v>51</v>
      </c>
      <c r="L4860" s="6">
        <v>310.55</v>
      </c>
      <c r="M4860" s="31" t="str">
        <f t="shared" si="75"/>
        <v>Large</v>
      </c>
    </row>
    <row r="4861" spans="8:13" ht="15.75" customHeight="1">
      <c r="H4861" s="37">
        <v>43326</v>
      </c>
      <c r="I4861" s="6" t="s">
        <v>177</v>
      </c>
      <c r="J4861" s="6" t="s">
        <v>240</v>
      </c>
      <c r="K4861" s="6">
        <v>2</v>
      </c>
      <c r="L4861" s="6">
        <v>21.98</v>
      </c>
      <c r="M4861" s="31" t="str">
        <f t="shared" si="75"/>
        <v>Small</v>
      </c>
    </row>
    <row r="4862" spans="8:13" ht="15.75" customHeight="1">
      <c r="H4862" s="37">
        <v>43263</v>
      </c>
      <c r="I4862" s="6" t="s">
        <v>160</v>
      </c>
      <c r="J4862" s="6" t="s">
        <v>174</v>
      </c>
      <c r="K4862" s="6">
        <v>2</v>
      </c>
      <c r="L4862" s="6">
        <v>29.86</v>
      </c>
      <c r="M4862" s="31" t="str">
        <f t="shared" si="75"/>
        <v>Small</v>
      </c>
    </row>
    <row r="4863" spans="8:13" ht="15.75" customHeight="1">
      <c r="H4863" s="37">
        <v>43169</v>
      </c>
      <c r="I4863" s="6" t="s">
        <v>168</v>
      </c>
      <c r="J4863" s="6" t="s">
        <v>185</v>
      </c>
      <c r="K4863" s="6">
        <v>2</v>
      </c>
      <c r="L4863" s="6">
        <v>39.1</v>
      </c>
      <c r="M4863" s="31" t="str">
        <f t="shared" si="75"/>
        <v>Small</v>
      </c>
    </row>
    <row r="4864" spans="8:13" ht="15.75" customHeight="1">
      <c r="H4864" s="37">
        <v>43436</v>
      </c>
      <c r="I4864" s="6" t="s">
        <v>141</v>
      </c>
      <c r="J4864" s="6" t="s">
        <v>156</v>
      </c>
      <c r="K4864" s="6">
        <v>1</v>
      </c>
      <c r="L4864" s="6">
        <v>11.32</v>
      </c>
      <c r="M4864" s="31" t="str">
        <f t="shared" si="75"/>
        <v>Small</v>
      </c>
    </row>
    <row r="4865" spans="8:13" ht="15.75" customHeight="1">
      <c r="H4865" s="37">
        <v>43298</v>
      </c>
      <c r="I4865" s="6" t="s">
        <v>141</v>
      </c>
      <c r="J4865" s="6" t="s">
        <v>232</v>
      </c>
      <c r="K4865" s="6">
        <v>1</v>
      </c>
      <c r="L4865" s="6">
        <v>12.76</v>
      </c>
      <c r="M4865" s="31" t="str">
        <f t="shared" si="75"/>
        <v>Small</v>
      </c>
    </row>
    <row r="4866" spans="8:13" ht="15.75" customHeight="1">
      <c r="H4866" s="37">
        <v>43462</v>
      </c>
      <c r="I4866" s="6" t="s">
        <v>158</v>
      </c>
      <c r="J4866" s="6" t="s">
        <v>156</v>
      </c>
      <c r="K4866" s="6">
        <v>47</v>
      </c>
      <c r="L4866" s="6">
        <v>389.37</v>
      </c>
      <c r="M4866" s="31" t="str">
        <f t="shared" si="75"/>
        <v>Large</v>
      </c>
    </row>
    <row r="4867" spans="8:13" ht="15.75" customHeight="1">
      <c r="H4867" s="37">
        <v>43454</v>
      </c>
      <c r="I4867" s="6" t="s">
        <v>138</v>
      </c>
      <c r="J4867" s="6" t="s">
        <v>157</v>
      </c>
      <c r="K4867" s="6">
        <v>4</v>
      </c>
      <c r="L4867" s="6">
        <v>50.4</v>
      </c>
      <c r="M4867" s="31" t="str">
        <f t="shared" si="75"/>
        <v>Small</v>
      </c>
    </row>
    <row r="4868" spans="8:13" ht="15.75" customHeight="1">
      <c r="H4868" s="37">
        <v>43272</v>
      </c>
      <c r="I4868" s="6" t="s">
        <v>155</v>
      </c>
      <c r="J4868" s="6" t="s">
        <v>208</v>
      </c>
      <c r="K4868" s="6">
        <v>2</v>
      </c>
      <c r="L4868" s="6">
        <v>36.08</v>
      </c>
      <c r="M4868" s="31" t="str">
        <f t="shared" si="75"/>
        <v>Small</v>
      </c>
    </row>
    <row r="4869" spans="8:13" ht="15.75" customHeight="1">
      <c r="H4869" s="37">
        <v>43446</v>
      </c>
      <c r="I4869" s="6" t="s">
        <v>163</v>
      </c>
      <c r="J4869" s="6" t="s">
        <v>156</v>
      </c>
      <c r="K4869" s="6">
        <v>1</v>
      </c>
      <c r="L4869" s="6">
        <v>10.25</v>
      </c>
      <c r="M4869" s="31" t="str">
        <f t="shared" si="75"/>
        <v>Small</v>
      </c>
    </row>
    <row r="4870" spans="8:13" ht="15.75" customHeight="1">
      <c r="H4870" s="37">
        <v>43266</v>
      </c>
      <c r="I4870" s="6" t="s">
        <v>158</v>
      </c>
      <c r="J4870" s="6" t="s">
        <v>202</v>
      </c>
      <c r="K4870" s="6">
        <v>2</v>
      </c>
      <c r="L4870" s="6">
        <v>24.9</v>
      </c>
      <c r="M4870" s="31" t="str">
        <f t="shared" si="75"/>
        <v>Small</v>
      </c>
    </row>
    <row r="4871" spans="8:13" ht="15.75" customHeight="1">
      <c r="H4871" s="37">
        <v>43449</v>
      </c>
      <c r="I4871" s="6" t="s">
        <v>190</v>
      </c>
      <c r="J4871" s="6" t="s">
        <v>172</v>
      </c>
      <c r="K4871" s="6">
        <v>2</v>
      </c>
      <c r="L4871" s="6">
        <v>32.36</v>
      </c>
      <c r="M4871" s="31" t="str">
        <f t="shared" si="75"/>
        <v>Small</v>
      </c>
    </row>
    <row r="4872" spans="8:13" ht="15.75" customHeight="1">
      <c r="H4872" s="37">
        <v>43462</v>
      </c>
      <c r="I4872" s="6" t="s">
        <v>163</v>
      </c>
      <c r="J4872" s="6" t="s">
        <v>189</v>
      </c>
      <c r="K4872" s="6">
        <v>1</v>
      </c>
      <c r="L4872" s="6">
        <v>16.5</v>
      </c>
      <c r="M4872" s="31" t="str">
        <f t="shared" ref="M4872:M4935" si="76">IF(L4872&gt;250,"Large","Small")</f>
        <v>Small</v>
      </c>
    </row>
    <row r="4873" spans="8:13" ht="15.75" customHeight="1">
      <c r="H4873" s="37">
        <v>43251</v>
      </c>
      <c r="I4873" s="6" t="s">
        <v>168</v>
      </c>
      <c r="J4873" s="6" t="s">
        <v>207</v>
      </c>
      <c r="K4873" s="6">
        <v>2</v>
      </c>
      <c r="L4873" s="6">
        <v>34.86</v>
      </c>
      <c r="M4873" s="31" t="str">
        <f t="shared" si="76"/>
        <v>Small</v>
      </c>
    </row>
    <row r="4874" spans="8:13" ht="15.75" customHeight="1">
      <c r="H4874" s="37">
        <v>43402</v>
      </c>
      <c r="I4874" s="6" t="s">
        <v>163</v>
      </c>
      <c r="J4874" s="6" t="s">
        <v>156</v>
      </c>
      <c r="K4874" s="6">
        <v>2</v>
      </c>
      <c r="L4874" s="6">
        <v>25.18</v>
      </c>
      <c r="M4874" s="31" t="str">
        <f t="shared" si="76"/>
        <v>Small</v>
      </c>
    </row>
    <row r="4875" spans="8:13" ht="15.75" customHeight="1">
      <c r="H4875" s="37">
        <v>43444</v>
      </c>
      <c r="I4875" s="6" t="s">
        <v>171</v>
      </c>
      <c r="J4875" s="6" t="s">
        <v>156</v>
      </c>
      <c r="K4875" s="6">
        <v>1</v>
      </c>
      <c r="L4875" s="6">
        <v>13.74</v>
      </c>
      <c r="M4875" s="31" t="str">
        <f t="shared" si="76"/>
        <v>Small</v>
      </c>
    </row>
    <row r="4876" spans="8:13" ht="15.75" customHeight="1">
      <c r="H4876" s="37">
        <v>43416</v>
      </c>
      <c r="I4876" s="6" t="s">
        <v>135</v>
      </c>
      <c r="J4876" s="6" t="s">
        <v>202</v>
      </c>
      <c r="K4876" s="6">
        <v>1</v>
      </c>
      <c r="L4876" s="6">
        <v>17.12</v>
      </c>
      <c r="M4876" s="31" t="str">
        <f t="shared" si="76"/>
        <v>Small</v>
      </c>
    </row>
    <row r="4877" spans="8:13" ht="15.75" customHeight="1">
      <c r="H4877" s="37">
        <v>43336</v>
      </c>
      <c r="I4877" s="6" t="s">
        <v>163</v>
      </c>
      <c r="J4877" s="6" t="s">
        <v>179</v>
      </c>
      <c r="K4877" s="6">
        <v>2</v>
      </c>
      <c r="L4877" s="6">
        <v>24.66</v>
      </c>
      <c r="M4877" s="31" t="str">
        <f t="shared" si="76"/>
        <v>Small</v>
      </c>
    </row>
    <row r="4878" spans="8:13" ht="15.75" customHeight="1">
      <c r="H4878" s="37">
        <v>43140</v>
      </c>
      <c r="I4878" s="6" t="s">
        <v>224</v>
      </c>
      <c r="J4878" s="6" t="s">
        <v>225</v>
      </c>
      <c r="K4878" s="6">
        <v>3</v>
      </c>
      <c r="L4878" s="6">
        <v>39.6</v>
      </c>
      <c r="M4878" s="31" t="str">
        <f t="shared" si="76"/>
        <v>Small</v>
      </c>
    </row>
    <row r="4879" spans="8:13" ht="15.75" customHeight="1">
      <c r="H4879" s="37">
        <v>43423</v>
      </c>
      <c r="I4879" s="6" t="s">
        <v>127</v>
      </c>
      <c r="J4879" s="6" t="s">
        <v>203</v>
      </c>
      <c r="K4879" s="6">
        <v>2</v>
      </c>
      <c r="L4879" s="6">
        <v>28.06</v>
      </c>
      <c r="M4879" s="31" t="str">
        <f t="shared" si="76"/>
        <v>Small</v>
      </c>
    </row>
    <row r="4880" spans="8:13" ht="15.75" customHeight="1">
      <c r="H4880" s="37">
        <v>43161</v>
      </c>
      <c r="I4880" s="6" t="s">
        <v>171</v>
      </c>
      <c r="J4880" s="6" t="s">
        <v>156</v>
      </c>
      <c r="K4880" s="6">
        <v>1</v>
      </c>
      <c r="L4880" s="6">
        <v>10.07</v>
      </c>
      <c r="M4880" s="31" t="str">
        <f t="shared" si="76"/>
        <v>Small</v>
      </c>
    </row>
    <row r="4881" spans="8:13" ht="15.75" customHeight="1">
      <c r="H4881" s="37">
        <v>43318</v>
      </c>
      <c r="I4881" s="6" t="s">
        <v>158</v>
      </c>
      <c r="J4881" s="6" t="s">
        <v>156</v>
      </c>
      <c r="K4881" s="6">
        <v>2</v>
      </c>
      <c r="L4881" s="6">
        <v>30.8</v>
      </c>
      <c r="M4881" s="31" t="str">
        <f t="shared" si="76"/>
        <v>Small</v>
      </c>
    </row>
    <row r="4882" spans="8:13" ht="15.75" customHeight="1">
      <c r="H4882" s="37">
        <v>43335</v>
      </c>
      <c r="I4882" s="6" t="s">
        <v>158</v>
      </c>
      <c r="J4882" s="6" t="s">
        <v>170</v>
      </c>
      <c r="K4882" s="6">
        <v>1</v>
      </c>
      <c r="L4882" s="6">
        <v>16.57</v>
      </c>
      <c r="M4882" s="31" t="str">
        <f t="shared" si="76"/>
        <v>Small</v>
      </c>
    </row>
    <row r="4883" spans="8:13" ht="15.75" customHeight="1">
      <c r="H4883" s="37">
        <v>43292</v>
      </c>
      <c r="I4883" s="6" t="s">
        <v>171</v>
      </c>
      <c r="J4883" s="6" t="s">
        <v>156</v>
      </c>
      <c r="K4883" s="6">
        <v>1</v>
      </c>
      <c r="L4883" s="6">
        <v>17.02</v>
      </c>
      <c r="M4883" s="31" t="str">
        <f t="shared" si="76"/>
        <v>Small</v>
      </c>
    </row>
    <row r="4884" spans="8:13" ht="15.75" customHeight="1">
      <c r="H4884" s="37">
        <v>43273</v>
      </c>
      <c r="I4884" s="6" t="s">
        <v>158</v>
      </c>
      <c r="J4884" s="6" t="s">
        <v>169</v>
      </c>
      <c r="K4884" s="6">
        <v>2</v>
      </c>
      <c r="L4884" s="6">
        <v>38.380000000000003</v>
      </c>
      <c r="M4884" s="31" t="str">
        <f t="shared" si="76"/>
        <v>Small</v>
      </c>
    </row>
    <row r="4885" spans="8:13" ht="15.75" customHeight="1">
      <c r="H4885" s="37">
        <v>43229</v>
      </c>
      <c r="I4885" s="6" t="s">
        <v>158</v>
      </c>
      <c r="J4885" s="6" t="s">
        <v>166</v>
      </c>
      <c r="K4885" s="6">
        <v>4</v>
      </c>
      <c r="L4885" s="6">
        <v>46.96</v>
      </c>
      <c r="M4885" s="31" t="str">
        <f t="shared" si="76"/>
        <v>Small</v>
      </c>
    </row>
    <row r="4886" spans="8:13" ht="15.75" customHeight="1">
      <c r="H4886" s="37">
        <v>43369</v>
      </c>
      <c r="I4886" s="6" t="s">
        <v>158</v>
      </c>
      <c r="J4886" s="6" t="s">
        <v>215</v>
      </c>
      <c r="K4886" s="6">
        <v>6</v>
      </c>
      <c r="L4886" s="6">
        <v>114.48</v>
      </c>
      <c r="M4886" s="31" t="str">
        <f t="shared" si="76"/>
        <v>Small</v>
      </c>
    </row>
    <row r="4887" spans="8:13" ht="15.75" customHeight="1">
      <c r="H4887" s="37">
        <v>43112</v>
      </c>
      <c r="I4887" s="6" t="s">
        <v>171</v>
      </c>
      <c r="J4887" s="6" t="s">
        <v>238</v>
      </c>
      <c r="K4887" s="6">
        <v>2</v>
      </c>
      <c r="L4887" s="6">
        <v>28.54</v>
      </c>
      <c r="M4887" s="31" t="str">
        <f t="shared" si="76"/>
        <v>Small</v>
      </c>
    </row>
    <row r="4888" spans="8:13" ht="15.75" customHeight="1">
      <c r="H4888" s="37">
        <v>43179</v>
      </c>
      <c r="I4888" s="6" t="s">
        <v>175</v>
      </c>
      <c r="J4888" s="6" t="s">
        <v>156</v>
      </c>
      <c r="K4888" s="6">
        <v>2</v>
      </c>
      <c r="L4888" s="6">
        <v>32.479999999999997</v>
      </c>
      <c r="M4888" s="31" t="str">
        <f t="shared" si="76"/>
        <v>Small</v>
      </c>
    </row>
    <row r="4889" spans="8:13" ht="15.75" customHeight="1">
      <c r="H4889" s="37">
        <v>43327</v>
      </c>
      <c r="I4889" s="6" t="s">
        <v>165</v>
      </c>
      <c r="J4889" s="6" t="s">
        <v>215</v>
      </c>
      <c r="K4889" s="6">
        <v>1</v>
      </c>
      <c r="L4889" s="6">
        <v>12.96</v>
      </c>
      <c r="M4889" s="31" t="str">
        <f t="shared" si="76"/>
        <v>Small</v>
      </c>
    </row>
    <row r="4890" spans="8:13" ht="15.75" customHeight="1">
      <c r="H4890" s="37">
        <v>43214</v>
      </c>
      <c r="I4890" s="6" t="s">
        <v>218</v>
      </c>
      <c r="J4890" s="6" t="s">
        <v>231</v>
      </c>
      <c r="K4890" s="6">
        <v>3</v>
      </c>
      <c r="L4890" s="6">
        <v>39.270000000000003</v>
      </c>
      <c r="M4890" s="31" t="str">
        <f t="shared" si="76"/>
        <v>Small</v>
      </c>
    </row>
    <row r="4891" spans="8:13" ht="15.75" customHeight="1">
      <c r="H4891" s="37">
        <v>43216</v>
      </c>
      <c r="I4891" s="6" t="s">
        <v>141</v>
      </c>
      <c r="J4891" s="6" t="s">
        <v>156</v>
      </c>
      <c r="K4891" s="6">
        <v>2</v>
      </c>
      <c r="L4891" s="6">
        <v>30.74</v>
      </c>
      <c r="M4891" s="31" t="str">
        <f t="shared" si="76"/>
        <v>Small</v>
      </c>
    </row>
    <row r="4892" spans="8:13" ht="15.75" customHeight="1">
      <c r="H4892" s="37">
        <v>43319</v>
      </c>
      <c r="I4892" s="6" t="s">
        <v>168</v>
      </c>
      <c r="J4892" s="6" t="s">
        <v>184</v>
      </c>
      <c r="K4892" s="6">
        <v>3</v>
      </c>
      <c r="L4892" s="6">
        <v>57.78</v>
      </c>
      <c r="M4892" s="31" t="str">
        <f t="shared" si="76"/>
        <v>Small</v>
      </c>
    </row>
    <row r="4893" spans="8:13" ht="15.75" customHeight="1">
      <c r="H4893" s="37">
        <v>43428</v>
      </c>
      <c r="I4893" s="6" t="s">
        <v>127</v>
      </c>
      <c r="J4893" s="6" t="s">
        <v>156</v>
      </c>
      <c r="K4893" s="6">
        <v>2</v>
      </c>
      <c r="L4893" s="6">
        <v>20.5</v>
      </c>
      <c r="M4893" s="31" t="str">
        <f t="shared" si="76"/>
        <v>Small</v>
      </c>
    </row>
    <row r="4894" spans="8:13" ht="15.75" customHeight="1">
      <c r="H4894" s="37">
        <v>43190</v>
      </c>
      <c r="I4894" s="6" t="s">
        <v>158</v>
      </c>
      <c r="J4894" s="6" t="s">
        <v>228</v>
      </c>
      <c r="K4894" s="6">
        <v>1</v>
      </c>
      <c r="L4894" s="6">
        <v>11.9</v>
      </c>
      <c r="M4894" s="31" t="str">
        <f t="shared" si="76"/>
        <v>Small</v>
      </c>
    </row>
    <row r="4895" spans="8:13" ht="15.75" customHeight="1">
      <c r="H4895" s="37">
        <v>43370</v>
      </c>
      <c r="I4895" s="6" t="s">
        <v>158</v>
      </c>
      <c r="J4895" s="6" t="s">
        <v>156</v>
      </c>
      <c r="K4895" s="6">
        <v>2</v>
      </c>
      <c r="L4895" s="6">
        <v>24.4</v>
      </c>
      <c r="M4895" s="31" t="str">
        <f t="shared" si="76"/>
        <v>Small</v>
      </c>
    </row>
    <row r="4896" spans="8:13" ht="15.75" customHeight="1">
      <c r="H4896" s="37">
        <v>43217</v>
      </c>
      <c r="I4896" s="6" t="s">
        <v>168</v>
      </c>
      <c r="J4896" s="6" t="s">
        <v>184</v>
      </c>
      <c r="K4896" s="6">
        <v>4</v>
      </c>
      <c r="L4896" s="6">
        <v>78.56</v>
      </c>
      <c r="M4896" s="31" t="str">
        <f t="shared" si="76"/>
        <v>Small</v>
      </c>
    </row>
    <row r="4897" spans="8:13" ht="15.75" customHeight="1">
      <c r="H4897" s="37">
        <v>43174</v>
      </c>
      <c r="I4897" s="6" t="s">
        <v>141</v>
      </c>
      <c r="J4897" s="6" t="s">
        <v>185</v>
      </c>
      <c r="K4897" s="6">
        <v>1</v>
      </c>
      <c r="L4897" s="6">
        <v>11.47</v>
      </c>
      <c r="M4897" s="31" t="str">
        <f t="shared" si="76"/>
        <v>Small</v>
      </c>
    </row>
    <row r="4898" spans="8:13" ht="15.75" customHeight="1">
      <c r="H4898" s="37">
        <v>43408</v>
      </c>
      <c r="I4898" s="6" t="s">
        <v>165</v>
      </c>
      <c r="J4898" s="6" t="s">
        <v>188</v>
      </c>
      <c r="K4898" s="6">
        <v>72</v>
      </c>
      <c r="L4898" s="6">
        <v>539.04999999999995</v>
      </c>
      <c r="M4898" s="31" t="str">
        <f t="shared" si="76"/>
        <v>Large</v>
      </c>
    </row>
    <row r="4899" spans="8:13" ht="15.75" customHeight="1">
      <c r="H4899" s="37">
        <v>43196</v>
      </c>
      <c r="I4899" s="6" t="s">
        <v>160</v>
      </c>
      <c r="J4899" s="6" t="s">
        <v>194</v>
      </c>
      <c r="K4899" s="6">
        <v>2</v>
      </c>
      <c r="L4899" s="6">
        <v>39.200000000000003</v>
      </c>
      <c r="M4899" s="31" t="str">
        <f t="shared" si="76"/>
        <v>Small</v>
      </c>
    </row>
    <row r="4900" spans="8:13" ht="15.75" customHeight="1">
      <c r="H4900" s="37">
        <v>43280</v>
      </c>
      <c r="I4900" s="6" t="s">
        <v>158</v>
      </c>
      <c r="J4900" s="6" t="s">
        <v>169</v>
      </c>
      <c r="K4900" s="6">
        <v>2</v>
      </c>
      <c r="L4900" s="6">
        <v>25.04</v>
      </c>
      <c r="M4900" s="31" t="str">
        <f t="shared" si="76"/>
        <v>Small</v>
      </c>
    </row>
    <row r="4901" spans="8:13" ht="15.75" customHeight="1">
      <c r="H4901" s="37">
        <v>43224</v>
      </c>
      <c r="I4901" s="6" t="s">
        <v>158</v>
      </c>
      <c r="J4901" s="6" t="s">
        <v>156</v>
      </c>
      <c r="K4901" s="6">
        <v>2</v>
      </c>
      <c r="L4901" s="6">
        <v>28.2</v>
      </c>
      <c r="M4901" s="31" t="str">
        <f t="shared" si="76"/>
        <v>Small</v>
      </c>
    </row>
    <row r="4902" spans="8:13" ht="15.75" customHeight="1">
      <c r="H4902" s="37">
        <v>43197</v>
      </c>
      <c r="I4902" s="6" t="s">
        <v>201</v>
      </c>
      <c r="J4902" s="6" t="s">
        <v>174</v>
      </c>
      <c r="K4902" s="6">
        <v>1</v>
      </c>
      <c r="L4902" s="6">
        <v>18.62</v>
      </c>
      <c r="M4902" s="31" t="str">
        <f t="shared" si="76"/>
        <v>Small</v>
      </c>
    </row>
    <row r="4903" spans="8:13" ht="15.75" customHeight="1">
      <c r="H4903" s="37">
        <v>43216</v>
      </c>
      <c r="I4903" s="6" t="s">
        <v>158</v>
      </c>
      <c r="J4903" s="6" t="s">
        <v>156</v>
      </c>
      <c r="K4903" s="6">
        <v>5</v>
      </c>
      <c r="L4903" s="6">
        <v>85.68</v>
      </c>
      <c r="M4903" s="31" t="str">
        <f t="shared" si="76"/>
        <v>Small</v>
      </c>
    </row>
    <row r="4904" spans="8:13" ht="15.75" customHeight="1">
      <c r="H4904" s="37">
        <v>43133</v>
      </c>
      <c r="I4904" s="6" t="s">
        <v>135</v>
      </c>
      <c r="J4904" s="6" t="s">
        <v>166</v>
      </c>
      <c r="K4904" s="6">
        <v>1</v>
      </c>
      <c r="L4904" s="6">
        <v>14.34</v>
      </c>
      <c r="M4904" s="31" t="str">
        <f t="shared" si="76"/>
        <v>Small</v>
      </c>
    </row>
    <row r="4905" spans="8:13" ht="15.75" customHeight="1">
      <c r="H4905" s="37">
        <v>43314</v>
      </c>
      <c r="I4905" s="6" t="s">
        <v>141</v>
      </c>
      <c r="J4905" s="6" t="s">
        <v>204</v>
      </c>
      <c r="K4905" s="6">
        <v>3</v>
      </c>
      <c r="L4905" s="6">
        <v>30.87</v>
      </c>
      <c r="M4905" s="31" t="str">
        <f t="shared" si="76"/>
        <v>Small</v>
      </c>
    </row>
    <row r="4906" spans="8:13" ht="15.75" customHeight="1">
      <c r="H4906" s="37">
        <v>43414</v>
      </c>
      <c r="I4906" s="6" t="s">
        <v>160</v>
      </c>
      <c r="J4906" s="6" t="s">
        <v>176</v>
      </c>
      <c r="K4906" s="6">
        <v>3</v>
      </c>
      <c r="L4906" s="6">
        <v>32.49</v>
      </c>
      <c r="M4906" s="31" t="str">
        <f t="shared" si="76"/>
        <v>Small</v>
      </c>
    </row>
    <row r="4907" spans="8:13" ht="15.75" customHeight="1">
      <c r="H4907" s="37">
        <v>43336</v>
      </c>
      <c r="I4907" s="6" t="s">
        <v>175</v>
      </c>
      <c r="J4907" s="6" t="s">
        <v>194</v>
      </c>
      <c r="K4907" s="6">
        <v>2</v>
      </c>
      <c r="L4907" s="6">
        <v>39.06</v>
      </c>
      <c r="M4907" s="31" t="str">
        <f t="shared" si="76"/>
        <v>Small</v>
      </c>
    </row>
    <row r="4908" spans="8:13" ht="15.75" customHeight="1">
      <c r="H4908" s="37">
        <v>43430</v>
      </c>
      <c r="I4908" s="6" t="s">
        <v>190</v>
      </c>
      <c r="J4908" s="6" t="s">
        <v>231</v>
      </c>
      <c r="K4908" s="6">
        <v>2</v>
      </c>
      <c r="L4908" s="6">
        <v>23.24</v>
      </c>
      <c r="M4908" s="31" t="str">
        <f t="shared" si="76"/>
        <v>Small</v>
      </c>
    </row>
    <row r="4909" spans="8:13" ht="15.75" customHeight="1">
      <c r="H4909" s="37">
        <v>43413</v>
      </c>
      <c r="I4909" s="6" t="s">
        <v>198</v>
      </c>
      <c r="J4909" s="6" t="s">
        <v>217</v>
      </c>
      <c r="K4909" s="6">
        <v>2</v>
      </c>
      <c r="L4909" s="6">
        <v>32</v>
      </c>
      <c r="M4909" s="31" t="str">
        <f t="shared" si="76"/>
        <v>Small</v>
      </c>
    </row>
    <row r="4910" spans="8:13" ht="15.75" customHeight="1">
      <c r="H4910" s="37">
        <v>43411</v>
      </c>
      <c r="I4910" s="6" t="s">
        <v>190</v>
      </c>
      <c r="J4910" s="6" t="s">
        <v>235</v>
      </c>
      <c r="K4910" s="6">
        <v>3</v>
      </c>
      <c r="L4910" s="6">
        <v>49.35</v>
      </c>
      <c r="M4910" s="31" t="str">
        <f t="shared" si="76"/>
        <v>Small</v>
      </c>
    </row>
    <row r="4911" spans="8:13" ht="15.75" customHeight="1">
      <c r="H4911" s="37">
        <v>43424</v>
      </c>
      <c r="I4911" s="6" t="s">
        <v>135</v>
      </c>
      <c r="J4911" s="6" t="s">
        <v>156</v>
      </c>
      <c r="K4911" s="6">
        <v>2</v>
      </c>
      <c r="L4911" s="6">
        <v>32.24</v>
      </c>
      <c r="M4911" s="31" t="str">
        <f t="shared" si="76"/>
        <v>Small</v>
      </c>
    </row>
    <row r="4912" spans="8:13" ht="15.75" customHeight="1">
      <c r="H4912" s="37">
        <v>43430</v>
      </c>
      <c r="I4912" s="6" t="s">
        <v>141</v>
      </c>
      <c r="J4912" s="6" t="s">
        <v>156</v>
      </c>
      <c r="K4912" s="6">
        <v>2</v>
      </c>
      <c r="L4912" s="6">
        <v>23.58</v>
      </c>
      <c r="M4912" s="31" t="str">
        <f t="shared" si="76"/>
        <v>Small</v>
      </c>
    </row>
    <row r="4913" spans="8:13" ht="15.75" customHeight="1">
      <c r="H4913" s="37">
        <v>43294</v>
      </c>
      <c r="I4913" s="6" t="s">
        <v>168</v>
      </c>
      <c r="J4913" s="6" t="s">
        <v>192</v>
      </c>
      <c r="K4913" s="6">
        <v>2</v>
      </c>
      <c r="L4913" s="6">
        <v>34.22</v>
      </c>
      <c r="M4913" s="31" t="str">
        <f t="shared" si="76"/>
        <v>Small</v>
      </c>
    </row>
    <row r="4914" spans="8:13" ht="15.75" customHeight="1">
      <c r="H4914" s="37">
        <v>43422</v>
      </c>
      <c r="I4914" s="6" t="s">
        <v>216</v>
      </c>
      <c r="J4914" s="6" t="s">
        <v>217</v>
      </c>
      <c r="K4914" s="6">
        <v>1</v>
      </c>
      <c r="L4914" s="6">
        <v>10.62</v>
      </c>
      <c r="M4914" s="31" t="str">
        <f t="shared" si="76"/>
        <v>Small</v>
      </c>
    </row>
    <row r="4915" spans="8:13" ht="15.75" customHeight="1">
      <c r="H4915" s="37">
        <v>43166</v>
      </c>
      <c r="I4915" s="6" t="s">
        <v>168</v>
      </c>
      <c r="J4915" s="6" t="s">
        <v>157</v>
      </c>
      <c r="K4915" s="6">
        <v>4</v>
      </c>
      <c r="L4915" s="6">
        <v>41.2</v>
      </c>
      <c r="M4915" s="31" t="str">
        <f t="shared" si="76"/>
        <v>Small</v>
      </c>
    </row>
    <row r="4916" spans="8:13" ht="15.75" customHeight="1">
      <c r="H4916" s="37">
        <v>43419</v>
      </c>
      <c r="I4916" s="6" t="s">
        <v>175</v>
      </c>
      <c r="J4916" s="6" t="s">
        <v>185</v>
      </c>
      <c r="K4916" s="6">
        <v>2</v>
      </c>
      <c r="L4916" s="6">
        <v>20.22</v>
      </c>
      <c r="M4916" s="31" t="str">
        <f t="shared" si="76"/>
        <v>Small</v>
      </c>
    </row>
    <row r="4917" spans="8:13" ht="15.75" customHeight="1">
      <c r="H4917" s="37">
        <v>43421</v>
      </c>
      <c r="I4917" s="6" t="s">
        <v>218</v>
      </c>
      <c r="J4917" s="6" t="s">
        <v>185</v>
      </c>
      <c r="K4917" s="6">
        <v>4</v>
      </c>
      <c r="L4917" s="6">
        <v>78.760000000000005</v>
      </c>
      <c r="M4917" s="31" t="str">
        <f t="shared" si="76"/>
        <v>Small</v>
      </c>
    </row>
    <row r="4918" spans="8:13" ht="15.75" customHeight="1">
      <c r="H4918" s="37">
        <v>43421</v>
      </c>
      <c r="I4918" s="6" t="s">
        <v>163</v>
      </c>
      <c r="J4918" s="6" t="s">
        <v>213</v>
      </c>
      <c r="K4918" s="6">
        <v>3</v>
      </c>
      <c r="L4918" s="6">
        <v>31.17</v>
      </c>
      <c r="M4918" s="31" t="str">
        <f t="shared" si="76"/>
        <v>Small</v>
      </c>
    </row>
    <row r="4919" spans="8:13" ht="15.75" customHeight="1">
      <c r="H4919" s="37">
        <v>43407</v>
      </c>
      <c r="I4919" s="6" t="s">
        <v>171</v>
      </c>
      <c r="J4919" s="6" t="s">
        <v>181</v>
      </c>
      <c r="K4919" s="6">
        <v>2</v>
      </c>
      <c r="L4919" s="6">
        <v>26.82</v>
      </c>
      <c r="M4919" s="31" t="str">
        <f t="shared" si="76"/>
        <v>Small</v>
      </c>
    </row>
    <row r="4920" spans="8:13" ht="15.75" customHeight="1">
      <c r="H4920" s="37">
        <v>43462</v>
      </c>
      <c r="I4920" s="6" t="s">
        <v>198</v>
      </c>
      <c r="J4920" s="6" t="s">
        <v>205</v>
      </c>
      <c r="K4920" s="6">
        <v>44</v>
      </c>
      <c r="L4920" s="6">
        <v>406.2</v>
      </c>
      <c r="M4920" s="31" t="str">
        <f t="shared" si="76"/>
        <v>Large</v>
      </c>
    </row>
    <row r="4921" spans="8:13" ht="15.75" customHeight="1">
      <c r="H4921" s="37">
        <v>43206</v>
      </c>
      <c r="I4921" s="6" t="s">
        <v>158</v>
      </c>
      <c r="J4921" s="6" t="s">
        <v>173</v>
      </c>
      <c r="K4921" s="6">
        <v>2</v>
      </c>
      <c r="L4921" s="6">
        <v>22.66</v>
      </c>
      <c r="M4921" s="31" t="str">
        <f t="shared" si="76"/>
        <v>Small</v>
      </c>
    </row>
    <row r="4922" spans="8:13" ht="15.75" customHeight="1">
      <c r="H4922" s="37">
        <v>43111</v>
      </c>
      <c r="I4922" s="6" t="s">
        <v>223</v>
      </c>
      <c r="J4922" s="6" t="s">
        <v>156</v>
      </c>
      <c r="K4922" s="6">
        <v>1</v>
      </c>
      <c r="L4922" s="6">
        <v>18.8</v>
      </c>
      <c r="M4922" s="31" t="str">
        <f t="shared" si="76"/>
        <v>Small</v>
      </c>
    </row>
    <row r="4923" spans="8:13" ht="15.75" customHeight="1">
      <c r="H4923" s="37">
        <v>43183</v>
      </c>
      <c r="I4923" s="6" t="s">
        <v>193</v>
      </c>
      <c r="J4923" s="6" t="s">
        <v>205</v>
      </c>
      <c r="K4923" s="6">
        <v>2</v>
      </c>
      <c r="L4923" s="6">
        <v>36.520000000000003</v>
      </c>
      <c r="M4923" s="31" t="str">
        <f t="shared" si="76"/>
        <v>Small</v>
      </c>
    </row>
    <row r="4924" spans="8:13" ht="15.75" customHeight="1">
      <c r="H4924" s="37">
        <v>43125</v>
      </c>
      <c r="I4924" s="6" t="s">
        <v>175</v>
      </c>
      <c r="J4924" s="6" t="s">
        <v>231</v>
      </c>
      <c r="K4924" s="6">
        <v>2</v>
      </c>
      <c r="L4924" s="6">
        <v>33.72</v>
      </c>
      <c r="M4924" s="31" t="str">
        <f t="shared" si="76"/>
        <v>Small</v>
      </c>
    </row>
    <row r="4925" spans="8:13" ht="15.75" customHeight="1">
      <c r="H4925" s="37">
        <v>43431</v>
      </c>
      <c r="I4925" s="6" t="s">
        <v>158</v>
      </c>
      <c r="J4925" s="6" t="s">
        <v>156</v>
      </c>
      <c r="K4925" s="6">
        <v>2</v>
      </c>
      <c r="L4925" s="6">
        <v>35.76</v>
      </c>
      <c r="M4925" s="31" t="str">
        <f t="shared" si="76"/>
        <v>Small</v>
      </c>
    </row>
    <row r="4926" spans="8:13" ht="15.75" customHeight="1">
      <c r="H4926" s="37">
        <v>43315</v>
      </c>
      <c r="I4926" s="6" t="s">
        <v>190</v>
      </c>
      <c r="J4926" s="6" t="s">
        <v>180</v>
      </c>
      <c r="K4926" s="6">
        <v>2</v>
      </c>
      <c r="L4926" s="6">
        <v>36.56</v>
      </c>
      <c r="M4926" s="31" t="str">
        <f t="shared" si="76"/>
        <v>Small</v>
      </c>
    </row>
    <row r="4927" spans="8:13" ht="15.75" customHeight="1">
      <c r="H4927" s="37">
        <v>43461</v>
      </c>
      <c r="I4927" s="6" t="s">
        <v>141</v>
      </c>
      <c r="J4927" s="6" t="s">
        <v>156</v>
      </c>
      <c r="K4927" s="6">
        <v>3</v>
      </c>
      <c r="L4927" s="6">
        <v>50.4</v>
      </c>
      <c r="M4927" s="31" t="str">
        <f t="shared" si="76"/>
        <v>Small</v>
      </c>
    </row>
    <row r="4928" spans="8:13" ht="15.75" customHeight="1">
      <c r="H4928" s="37">
        <v>43333</v>
      </c>
      <c r="I4928" s="6" t="s">
        <v>190</v>
      </c>
      <c r="J4928" s="6" t="s">
        <v>212</v>
      </c>
      <c r="K4928" s="6">
        <v>5</v>
      </c>
      <c r="L4928" s="6">
        <v>77.37</v>
      </c>
      <c r="M4928" s="31" t="str">
        <f t="shared" si="76"/>
        <v>Small</v>
      </c>
    </row>
    <row r="4929" spans="8:13" ht="15.75" customHeight="1">
      <c r="H4929" s="37">
        <v>43323</v>
      </c>
      <c r="I4929" s="6" t="s">
        <v>224</v>
      </c>
      <c r="J4929" s="6" t="s">
        <v>179</v>
      </c>
      <c r="K4929" s="6">
        <v>1</v>
      </c>
      <c r="L4929" s="6">
        <v>10.33</v>
      </c>
      <c r="M4929" s="31" t="str">
        <f t="shared" si="76"/>
        <v>Small</v>
      </c>
    </row>
    <row r="4930" spans="8:13" ht="15.75" customHeight="1">
      <c r="H4930" s="37">
        <v>43182</v>
      </c>
      <c r="I4930" s="6" t="s">
        <v>160</v>
      </c>
      <c r="J4930" s="6" t="s">
        <v>185</v>
      </c>
      <c r="K4930" s="6">
        <v>1</v>
      </c>
      <c r="L4930" s="6">
        <v>12.16</v>
      </c>
      <c r="M4930" s="31" t="str">
        <f t="shared" si="76"/>
        <v>Small</v>
      </c>
    </row>
    <row r="4931" spans="8:13" ht="15.75" customHeight="1">
      <c r="H4931" s="37">
        <v>43435</v>
      </c>
      <c r="I4931" s="6" t="s">
        <v>177</v>
      </c>
      <c r="J4931" s="6" t="s">
        <v>205</v>
      </c>
      <c r="K4931" s="6">
        <v>2</v>
      </c>
      <c r="L4931" s="6">
        <v>21.38</v>
      </c>
      <c r="M4931" s="31" t="str">
        <f t="shared" si="76"/>
        <v>Small</v>
      </c>
    </row>
    <row r="4932" spans="8:13" ht="15.75" customHeight="1">
      <c r="H4932" s="37">
        <v>43435</v>
      </c>
      <c r="I4932" s="6" t="s">
        <v>175</v>
      </c>
      <c r="J4932" s="6" t="s">
        <v>184</v>
      </c>
      <c r="K4932" s="6">
        <v>1</v>
      </c>
      <c r="L4932" s="6">
        <v>11.26</v>
      </c>
      <c r="M4932" s="31" t="str">
        <f t="shared" si="76"/>
        <v>Small</v>
      </c>
    </row>
    <row r="4933" spans="8:13" ht="15.75" customHeight="1">
      <c r="H4933" s="37">
        <v>43308</v>
      </c>
      <c r="I4933" s="6" t="s">
        <v>135</v>
      </c>
      <c r="J4933" s="6" t="s">
        <v>207</v>
      </c>
      <c r="K4933" s="6">
        <v>4</v>
      </c>
      <c r="L4933" s="6">
        <v>73.92</v>
      </c>
      <c r="M4933" s="31" t="str">
        <f t="shared" si="76"/>
        <v>Small</v>
      </c>
    </row>
    <row r="4934" spans="8:13" ht="15.75" customHeight="1">
      <c r="H4934" s="37">
        <v>43390</v>
      </c>
      <c r="I4934" s="6" t="s">
        <v>155</v>
      </c>
      <c r="J4934" s="6" t="s">
        <v>213</v>
      </c>
      <c r="K4934" s="6">
        <v>1</v>
      </c>
      <c r="L4934" s="6">
        <v>12.63</v>
      </c>
      <c r="M4934" s="31" t="str">
        <f t="shared" si="76"/>
        <v>Small</v>
      </c>
    </row>
    <row r="4935" spans="8:13" ht="15.75" customHeight="1">
      <c r="H4935" s="37">
        <v>43200</v>
      </c>
      <c r="I4935" s="6" t="s">
        <v>158</v>
      </c>
      <c r="J4935" s="6" t="s">
        <v>185</v>
      </c>
      <c r="K4935" s="6">
        <v>2</v>
      </c>
      <c r="L4935" s="6">
        <v>27.06</v>
      </c>
      <c r="M4935" s="31" t="str">
        <f t="shared" si="76"/>
        <v>Small</v>
      </c>
    </row>
    <row r="4936" spans="8:13" ht="15.75" customHeight="1">
      <c r="H4936" s="37">
        <v>43414</v>
      </c>
      <c r="I4936" s="6" t="s">
        <v>158</v>
      </c>
      <c r="J4936" s="6" t="s">
        <v>185</v>
      </c>
      <c r="K4936" s="6">
        <v>1</v>
      </c>
      <c r="L4936" s="6">
        <v>19.940000000000001</v>
      </c>
      <c r="M4936" s="31" t="str">
        <f t="shared" ref="M4936:M4999" si="77">IF(L4936&gt;250,"Large","Small")</f>
        <v>Small</v>
      </c>
    </row>
    <row r="4937" spans="8:13" ht="15.75" customHeight="1">
      <c r="H4937" s="37">
        <v>43440</v>
      </c>
      <c r="I4937" s="6" t="s">
        <v>135</v>
      </c>
      <c r="J4937" s="6" t="s">
        <v>225</v>
      </c>
      <c r="K4937" s="6">
        <v>2</v>
      </c>
      <c r="L4937" s="6">
        <v>29.28</v>
      </c>
      <c r="M4937" s="31" t="str">
        <f t="shared" si="77"/>
        <v>Small</v>
      </c>
    </row>
    <row r="4938" spans="8:13" ht="15.75" customHeight="1">
      <c r="H4938" s="37">
        <v>43408</v>
      </c>
      <c r="I4938" s="6" t="s">
        <v>141</v>
      </c>
      <c r="J4938" s="6" t="s">
        <v>211</v>
      </c>
      <c r="K4938" s="6">
        <v>3</v>
      </c>
      <c r="L4938" s="6">
        <v>31.17</v>
      </c>
      <c r="M4938" s="31" t="str">
        <f t="shared" si="77"/>
        <v>Small</v>
      </c>
    </row>
    <row r="4939" spans="8:13" ht="15.75" customHeight="1">
      <c r="H4939" s="37">
        <v>43378</v>
      </c>
      <c r="I4939" s="6" t="s">
        <v>168</v>
      </c>
      <c r="J4939" s="6" t="s">
        <v>194</v>
      </c>
      <c r="K4939" s="6">
        <v>4</v>
      </c>
      <c r="L4939" s="6">
        <v>53.36</v>
      </c>
      <c r="M4939" s="31" t="str">
        <f t="shared" si="77"/>
        <v>Small</v>
      </c>
    </row>
    <row r="4940" spans="8:13" ht="15.75" customHeight="1">
      <c r="H4940" s="37">
        <v>43190</v>
      </c>
      <c r="I4940" s="6" t="s">
        <v>190</v>
      </c>
      <c r="J4940" s="6" t="s">
        <v>229</v>
      </c>
      <c r="K4940" s="6">
        <v>2</v>
      </c>
      <c r="L4940" s="6">
        <v>22.84</v>
      </c>
      <c r="M4940" s="31" t="str">
        <f t="shared" si="77"/>
        <v>Small</v>
      </c>
    </row>
    <row r="4941" spans="8:13" ht="15.75" customHeight="1">
      <c r="H4941" s="37">
        <v>43302</v>
      </c>
      <c r="I4941" s="6" t="s">
        <v>158</v>
      </c>
      <c r="J4941" s="6" t="s">
        <v>181</v>
      </c>
      <c r="K4941" s="6">
        <v>60</v>
      </c>
      <c r="L4941" s="6">
        <v>356.49</v>
      </c>
      <c r="M4941" s="31" t="str">
        <f t="shared" si="77"/>
        <v>Large</v>
      </c>
    </row>
    <row r="4942" spans="8:13" ht="15.75" customHeight="1">
      <c r="H4942" s="37">
        <v>43465</v>
      </c>
      <c r="I4942" s="6" t="s">
        <v>175</v>
      </c>
      <c r="J4942" s="6" t="s">
        <v>221</v>
      </c>
      <c r="K4942" s="6">
        <v>4</v>
      </c>
      <c r="L4942" s="6">
        <v>61.8</v>
      </c>
      <c r="M4942" s="31" t="str">
        <f t="shared" si="77"/>
        <v>Small</v>
      </c>
    </row>
    <row r="4943" spans="8:13" ht="15.75" customHeight="1">
      <c r="H4943" s="37">
        <v>43312</v>
      </c>
      <c r="I4943" s="6" t="s">
        <v>141</v>
      </c>
      <c r="J4943" s="6" t="s">
        <v>185</v>
      </c>
      <c r="K4943" s="6">
        <v>6</v>
      </c>
      <c r="L4943" s="6">
        <v>103.8</v>
      </c>
      <c r="M4943" s="31" t="str">
        <f t="shared" si="77"/>
        <v>Small</v>
      </c>
    </row>
    <row r="4944" spans="8:13" ht="15.75" customHeight="1">
      <c r="H4944" s="37">
        <v>43393</v>
      </c>
      <c r="I4944" s="6" t="s">
        <v>141</v>
      </c>
      <c r="J4944" s="6" t="s">
        <v>188</v>
      </c>
      <c r="K4944" s="6">
        <v>3</v>
      </c>
      <c r="L4944" s="6">
        <v>38.880000000000003</v>
      </c>
      <c r="M4944" s="31" t="str">
        <f t="shared" si="77"/>
        <v>Small</v>
      </c>
    </row>
    <row r="4945" spans="8:13" ht="15.75" customHeight="1">
      <c r="H4945" s="37">
        <v>43199</v>
      </c>
      <c r="I4945" s="6" t="s">
        <v>218</v>
      </c>
      <c r="J4945" s="6" t="s">
        <v>209</v>
      </c>
      <c r="K4945" s="6">
        <v>2</v>
      </c>
      <c r="L4945" s="6">
        <v>29.28</v>
      </c>
      <c r="M4945" s="31" t="str">
        <f t="shared" si="77"/>
        <v>Small</v>
      </c>
    </row>
    <row r="4946" spans="8:13" ht="15.75" customHeight="1">
      <c r="H4946" s="37">
        <v>43324</v>
      </c>
      <c r="I4946" s="6" t="s">
        <v>127</v>
      </c>
      <c r="J4946" s="6" t="s">
        <v>185</v>
      </c>
      <c r="K4946" s="6">
        <v>60</v>
      </c>
      <c r="L4946" s="6">
        <v>538.20000000000005</v>
      </c>
      <c r="M4946" s="31" t="str">
        <f t="shared" si="77"/>
        <v>Large</v>
      </c>
    </row>
    <row r="4947" spans="8:13" ht="15.75" customHeight="1">
      <c r="H4947" s="37">
        <v>43324</v>
      </c>
      <c r="I4947" s="6" t="s">
        <v>158</v>
      </c>
      <c r="J4947" s="6" t="s">
        <v>203</v>
      </c>
      <c r="K4947" s="6">
        <v>1</v>
      </c>
      <c r="L4947" s="6">
        <v>13.97</v>
      </c>
      <c r="M4947" s="31" t="str">
        <f t="shared" si="77"/>
        <v>Small</v>
      </c>
    </row>
    <row r="4948" spans="8:13" ht="15.75" customHeight="1">
      <c r="H4948" s="37">
        <v>43133</v>
      </c>
      <c r="I4948" s="6" t="s">
        <v>193</v>
      </c>
      <c r="J4948" s="6" t="s">
        <v>156</v>
      </c>
      <c r="K4948" s="6">
        <v>3</v>
      </c>
      <c r="L4948" s="6">
        <v>45.6</v>
      </c>
      <c r="M4948" s="31" t="str">
        <f t="shared" si="77"/>
        <v>Small</v>
      </c>
    </row>
    <row r="4949" spans="8:13" ht="15.75" customHeight="1">
      <c r="H4949" s="37">
        <v>43106</v>
      </c>
      <c r="I4949" s="6" t="s">
        <v>198</v>
      </c>
      <c r="J4949" s="6" t="s">
        <v>181</v>
      </c>
      <c r="K4949" s="6">
        <v>2</v>
      </c>
      <c r="L4949" s="6">
        <v>39.659999999999997</v>
      </c>
      <c r="M4949" s="31" t="str">
        <f t="shared" si="77"/>
        <v>Small</v>
      </c>
    </row>
    <row r="4950" spans="8:13" ht="15.75" customHeight="1">
      <c r="H4950" s="37">
        <v>43426</v>
      </c>
      <c r="I4950" s="6" t="s">
        <v>198</v>
      </c>
      <c r="J4950" s="6" t="s">
        <v>170</v>
      </c>
      <c r="K4950" s="6">
        <v>69</v>
      </c>
      <c r="L4950" s="6">
        <v>663.75</v>
      </c>
      <c r="M4950" s="31" t="str">
        <f t="shared" si="77"/>
        <v>Large</v>
      </c>
    </row>
    <row r="4951" spans="8:13" ht="15.75" customHeight="1">
      <c r="H4951" s="37">
        <v>43144</v>
      </c>
      <c r="I4951" s="6" t="s">
        <v>198</v>
      </c>
      <c r="J4951" s="6" t="s">
        <v>156</v>
      </c>
      <c r="K4951" s="6">
        <v>1</v>
      </c>
      <c r="L4951" s="6">
        <v>14.04</v>
      </c>
      <c r="M4951" s="31" t="str">
        <f t="shared" si="77"/>
        <v>Small</v>
      </c>
    </row>
    <row r="4952" spans="8:13" ht="15.75" customHeight="1">
      <c r="H4952" s="37">
        <v>43384</v>
      </c>
      <c r="I4952" s="6" t="s">
        <v>141</v>
      </c>
      <c r="J4952" s="6" t="s">
        <v>204</v>
      </c>
      <c r="K4952" s="6">
        <v>3</v>
      </c>
      <c r="L4952" s="6">
        <v>31.38</v>
      </c>
      <c r="M4952" s="31" t="str">
        <f t="shared" si="77"/>
        <v>Small</v>
      </c>
    </row>
    <row r="4953" spans="8:13" ht="15.75" customHeight="1">
      <c r="H4953" s="37">
        <v>43422</v>
      </c>
      <c r="I4953" s="6" t="s">
        <v>141</v>
      </c>
      <c r="J4953" s="6" t="s">
        <v>229</v>
      </c>
      <c r="K4953" s="6">
        <v>4</v>
      </c>
      <c r="L4953" s="6">
        <v>76.44</v>
      </c>
      <c r="M4953" s="31" t="str">
        <f t="shared" si="77"/>
        <v>Small</v>
      </c>
    </row>
    <row r="4954" spans="8:13" ht="15.75" customHeight="1">
      <c r="H4954" s="37">
        <v>43267</v>
      </c>
      <c r="I4954" s="6" t="s">
        <v>158</v>
      </c>
      <c r="J4954" s="6" t="s">
        <v>182</v>
      </c>
      <c r="K4954" s="6">
        <v>2</v>
      </c>
      <c r="L4954" s="6">
        <v>28.72</v>
      </c>
      <c r="M4954" s="31" t="str">
        <f t="shared" si="77"/>
        <v>Small</v>
      </c>
    </row>
    <row r="4955" spans="8:13" ht="15.75" customHeight="1">
      <c r="H4955" s="37">
        <v>43128</v>
      </c>
      <c r="I4955" s="6" t="s">
        <v>200</v>
      </c>
      <c r="J4955" s="6" t="s">
        <v>230</v>
      </c>
      <c r="K4955" s="6">
        <v>12</v>
      </c>
      <c r="L4955" s="6">
        <v>112.91</v>
      </c>
      <c r="M4955" s="31" t="str">
        <f t="shared" si="77"/>
        <v>Small</v>
      </c>
    </row>
    <row r="4956" spans="8:13" ht="15.75" customHeight="1">
      <c r="H4956" s="37">
        <v>43333</v>
      </c>
      <c r="I4956" s="6" t="s">
        <v>175</v>
      </c>
      <c r="J4956" s="6" t="s">
        <v>183</v>
      </c>
      <c r="K4956" s="6">
        <v>3</v>
      </c>
      <c r="L4956" s="6">
        <v>32.1</v>
      </c>
      <c r="M4956" s="31" t="str">
        <f t="shared" si="77"/>
        <v>Small</v>
      </c>
    </row>
    <row r="4957" spans="8:13" ht="15.75" customHeight="1">
      <c r="H4957" s="37">
        <v>43213</v>
      </c>
      <c r="I4957" s="6" t="s">
        <v>198</v>
      </c>
      <c r="J4957" s="6" t="s">
        <v>184</v>
      </c>
      <c r="K4957" s="6">
        <v>2</v>
      </c>
      <c r="L4957" s="6">
        <v>35.18</v>
      </c>
      <c r="M4957" s="31" t="str">
        <f t="shared" si="77"/>
        <v>Small</v>
      </c>
    </row>
    <row r="4958" spans="8:13" ht="15.75" customHeight="1">
      <c r="H4958" s="37">
        <v>43206</v>
      </c>
      <c r="I4958" s="6" t="s">
        <v>175</v>
      </c>
      <c r="J4958" s="6" t="s">
        <v>215</v>
      </c>
      <c r="K4958" s="6">
        <v>2</v>
      </c>
      <c r="L4958" s="6">
        <v>27.72</v>
      </c>
      <c r="M4958" s="31" t="str">
        <f t="shared" si="77"/>
        <v>Small</v>
      </c>
    </row>
    <row r="4959" spans="8:13" ht="15.75" customHeight="1">
      <c r="H4959" s="37">
        <v>43430</v>
      </c>
      <c r="I4959" s="6" t="s">
        <v>158</v>
      </c>
      <c r="J4959" s="6" t="s">
        <v>156</v>
      </c>
      <c r="K4959" s="6">
        <v>2</v>
      </c>
      <c r="L4959" s="6">
        <v>34.94</v>
      </c>
      <c r="M4959" s="31" t="str">
        <f t="shared" si="77"/>
        <v>Small</v>
      </c>
    </row>
    <row r="4960" spans="8:13" ht="15.75" customHeight="1">
      <c r="H4960" s="37">
        <v>43357</v>
      </c>
      <c r="I4960" s="6" t="s">
        <v>163</v>
      </c>
      <c r="J4960" s="6" t="s">
        <v>180</v>
      </c>
      <c r="K4960" s="6">
        <v>4</v>
      </c>
      <c r="L4960" s="6">
        <v>49.52</v>
      </c>
      <c r="M4960" s="31" t="str">
        <f t="shared" si="77"/>
        <v>Small</v>
      </c>
    </row>
    <row r="4961" spans="8:13" ht="15.75" customHeight="1">
      <c r="H4961" s="37">
        <v>43174</v>
      </c>
      <c r="I4961" s="6" t="s">
        <v>158</v>
      </c>
      <c r="J4961" s="6" t="s">
        <v>156</v>
      </c>
      <c r="K4961" s="6">
        <v>2</v>
      </c>
      <c r="L4961" s="6">
        <v>34</v>
      </c>
      <c r="M4961" s="31" t="str">
        <f t="shared" si="77"/>
        <v>Small</v>
      </c>
    </row>
    <row r="4962" spans="8:13" ht="15.75" customHeight="1">
      <c r="H4962" s="37">
        <v>43448</v>
      </c>
      <c r="I4962" s="6" t="s">
        <v>168</v>
      </c>
      <c r="J4962" s="6" t="s">
        <v>235</v>
      </c>
      <c r="K4962" s="6">
        <v>1</v>
      </c>
      <c r="L4962" s="6">
        <v>16.190000000000001</v>
      </c>
      <c r="M4962" s="31" t="str">
        <f t="shared" si="77"/>
        <v>Small</v>
      </c>
    </row>
    <row r="4963" spans="8:13" ht="15.75" customHeight="1">
      <c r="H4963" s="37">
        <v>43268</v>
      </c>
      <c r="I4963" s="6" t="s">
        <v>168</v>
      </c>
      <c r="J4963" s="6" t="s">
        <v>156</v>
      </c>
      <c r="K4963" s="6">
        <v>2</v>
      </c>
      <c r="L4963" s="6">
        <v>34.32</v>
      </c>
      <c r="M4963" s="31" t="str">
        <f t="shared" si="77"/>
        <v>Small</v>
      </c>
    </row>
    <row r="4964" spans="8:13" ht="15.75" customHeight="1">
      <c r="H4964" s="37">
        <v>43393</v>
      </c>
      <c r="I4964" s="6" t="s">
        <v>175</v>
      </c>
      <c r="J4964" s="6" t="s">
        <v>156</v>
      </c>
      <c r="K4964" s="6">
        <v>48</v>
      </c>
      <c r="L4964" s="6">
        <v>270.60000000000002</v>
      </c>
      <c r="M4964" s="31" t="str">
        <f t="shared" si="77"/>
        <v>Large</v>
      </c>
    </row>
    <row r="4965" spans="8:13" ht="15.75" customHeight="1">
      <c r="H4965" s="37">
        <v>43233</v>
      </c>
      <c r="I4965" s="6" t="s">
        <v>158</v>
      </c>
      <c r="J4965" s="6" t="s">
        <v>194</v>
      </c>
      <c r="K4965" s="6">
        <v>3</v>
      </c>
      <c r="L4965" s="6">
        <v>31.77</v>
      </c>
      <c r="M4965" s="31" t="str">
        <f t="shared" si="77"/>
        <v>Small</v>
      </c>
    </row>
    <row r="4966" spans="8:13" ht="15.75" customHeight="1">
      <c r="H4966" s="37">
        <v>43425</v>
      </c>
      <c r="I4966" s="6" t="s">
        <v>141</v>
      </c>
      <c r="J4966" s="6" t="s">
        <v>232</v>
      </c>
      <c r="K4966" s="6">
        <v>5</v>
      </c>
      <c r="L4966" s="6">
        <v>70.739999999999995</v>
      </c>
      <c r="M4966" s="31" t="str">
        <f t="shared" si="77"/>
        <v>Small</v>
      </c>
    </row>
    <row r="4967" spans="8:13" ht="15.75" customHeight="1">
      <c r="H4967" s="37">
        <v>43352</v>
      </c>
      <c r="I4967" s="6" t="s">
        <v>141</v>
      </c>
      <c r="J4967" s="6" t="s">
        <v>184</v>
      </c>
      <c r="K4967" s="6">
        <v>2</v>
      </c>
      <c r="L4967" s="6">
        <v>26.56</v>
      </c>
      <c r="M4967" s="31" t="str">
        <f t="shared" si="77"/>
        <v>Small</v>
      </c>
    </row>
    <row r="4968" spans="8:13" ht="15.75" customHeight="1">
      <c r="H4968" s="37">
        <v>43199</v>
      </c>
      <c r="I4968" s="6" t="s">
        <v>175</v>
      </c>
      <c r="J4968" s="6" t="s">
        <v>169</v>
      </c>
      <c r="K4968" s="6">
        <v>2</v>
      </c>
      <c r="L4968" s="6">
        <v>36</v>
      </c>
      <c r="M4968" s="31" t="str">
        <f t="shared" si="77"/>
        <v>Small</v>
      </c>
    </row>
    <row r="4969" spans="8:13" ht="15.75" customHeight="1">
      <c r="H4969" s="37">
        <v>43444</v>
      </c>
      <c r="I4969" s="6" t="s">
        <v>141</v>
      </c>
      <c r="J4969" s="6" t="s">
        <v>203</v>
      </c>
      <c r="K4969" s="6">
        <v>1</v>
      </c>
      <c r="L4969" s="6">
        <v>11.63</v>
      </c>
      <c r="M4969" s="31" t="str">
        <f t="shared" si="77"/>
        <v>Small</v>
      </c>
    </row>
    <row r="4970" spans="8:13" ht="15.75" customHeight="1">
      <c r="H4970" s="37">
        <v>43104</v>
      </c>
      <c r="I4970" s="6" t="s">
        <v>190</v>
      </c>
      <c r="J4970" s="6" t="s">
        <v>156</v>
      </c>
      <c r="K4970" s="6">
        <v>3</v>
      </c>
      <c r="L4970" s="6">
        <v>57.54</v>
      </c>
      <c r="M4970" s="31" t="str">
        <f t="shared" si="77"/>
        <v>Small</v>
      </c>
    </row>
    <row r="4971" spans="8:13" ht="15.75" customHeight="1">
      <c r="H4971" s="37">
        <v>43459</v>
      </c>
      <c r="I4971" s="6" t="s">
        <v>193</v>
      </c>
      <c r="J4971" s="6" t="s">
        <v>222</v>
      </c>
      <c r="K4971" s="6">
        <v>4</v>
      </c>
      <c r="L4971" s="6">
        <v>67.8</v>
      </c>
      <c r="M4971" s="31" t="str">
        <f t="shared" si="77"/>
        <v>Small</v>
      </c>
    </row>
    <row r="4972" spans="8:13" ht="15.75" customHeight="1">
      <c r="H4972" s="37">
        <v>43462</v>
      </c>
      <c r="I4972" s="6" t="s">
        <v>158</v>
      </c>
      <c r="J4972" s="6" t="s">
        <v>156</v>
      </c>
      <c r="K4972" s="6">
        <v>1</v>
      </c>
      <c r="L4972" s="6">
        <v>18.89</v>
      </c>
      <c r="M4972" s="31" t="str">
        <f t="shared" si="77"/>
        <v>Small</v>
      </c>
    </row>
    <row r="4973" spans="8:13" ht="15.75" customHeight="1">
      <c r="H4973" s="37">
        <v>43188</v>
      </c>
      <c r="I4973" s="6" t="s">
        <v>190</v>
      </c>
      <c r="J4973" s="6" t="s">
        <v>156</v>
      </c>
      <c r="K4973" s="6">
        <v>2</v>
      </c>
      <c r="L4973" s="6">
        <v>33.42</v>
      </c>
      <c r="M4973" s="31" t="str">
        <f t="shared" si="77"/>
        <v>Small</v>
      </c>
    </row>
    <row r="4974" spans="8:13" ht="15.75" customHeight="1">
      <c r="H4974" s="37">
        <v>43181</v>
      </c>
      <c r="I4974" s="6" t="s">
        <v>190</v>
      </c>
      <c r="J4974" s="6" t="s">
        <v>172</v>
      </c>
      <c r="K4974" s="6">
        <v>1</v>
      </c>
      <c r="L4974" s="6">
        <v>18.920000000000002</v>
      </c>
      <c r="M4974" s="31" t="str">
        <f t="shared" si="77"/>
        <v>Small</v>
      </c>
    </row>
    <row r="4975" spans="8:13" ht="15.75" customHeight="1">
      <c r="H4975" s="37">
        <v>43418</v>
      </c>
      <c r="I4975" s="6" t="s">
        <v>175</v>
      </c>
      <c r="J4975" s="6" t="s">
        <v>156</v>
      </c>
      <c r="K4975" s="6">
        <v>2</v>
      </c>
      <c r="L4975" s="6">
        <v>38.020000000000003</v>
      </c>
      <c r="M4975" s="31" t="str">
        <f t="shared" si="77"/>
        <v>Small</v>
      </c>
    </row>
    <row r="4976" spans="8:13" ht="15.75" customHeight="1">
      <c r="H4976" s="37">
        <v>43335</v>
      </c>
      <c r="I4976" s="6" t="s">
        <v>158</v>
      </c>
      <c r="J4976" s="6" t="s">
        <v>219</v>
      </c>
      <c r="K4976" s="6">
        <v>1</v>
      </c>
      <c r="L4976" s="6">
        <v>12.47</v>
      </c>
      <c r="M4976" s="31" t="str">
        <f t="shared" si="77"/>
        <v>Small</v>
      </c>
    </row>
    <row r="4977" spans="8:13" ht="15.75" customHeight="1">
      <c r="H4977" s="37">
        <v>43264</v>
      </c>
      <c r="I4977" s="6" t="s">
        <v>141</v>
      </c>
      <c r="J4977" s="6" t="s">
        <v>156</v>
      </c>
      <c r="K4977" s="6">
        <v>2</v>
      </c>
      <c r="L4977" s="6">
        <v>36.92</v>
      </c>
      <c r="M4977" s="31" t="str">
        <f t="shared" si="77"/>
        <v>Small</v>
      </c>
    </row>
    <row r="4978" spans="8:13" ht="15.75" customHeight="1">
      <c r="H4978" s="37">
        <v>43295</v>
      </c>
      <c r="I4978" s="6" t="s">
        <v>223</v>
      </c>
      <c r="J4978" s="6" t="s">
        <v>187</v>
      </c>
      <c r="K4978" s="6">
        <v>2</v>
      </c>
      <c r="L4978" s="6">
        <v>35.159999999999997</v>
      </c>
      <c r="M4978" s="31" t="str">
        <f t="shared" si="77"/>
        <v>Small</v>
      </c>
    </row>
    <row r="4979" spans="8:13" ht="15.75" customHeight="1">
      <c r="H4979" s="37">
        <v>43374</v>
      </c>
      <c r="I4979" s="6" t="s">
        <v>135</v>
      </c>
      <c r="J4979" s="6" t="s">
        <v>185</v>
      </c>
      <c r="K4979" s="6">
        <v>3</v>
      </c>
      <c r="L4979" s="6">
        <v>52.11</v>
      </c>
      <c r="M4979" s="31" t="str">
        <f t="shared" si="77"/>
        <v>Small</v>
      </c>
    </row>
    <row r="4980" spans="8:13" ht="15.75" customHeight="1">
      <c r="H4980" s="37">
        <v>43434</v>
      </c>
      <c r="I4980" s="6" t="s">
        <v>160</v>
      </c>
      <c r="J4980" s="6" t="s">
        <v>231</v>
      </c>
      <c r="K4980" s="6">
        <v>2</v>
      </c>
      <c r="L4980" s="6">
        <v>29.22</v>
      </c>
      <c r="M4980" s="31" t="str">
        <f t="shared" si="77"/>
        <v>Small</v>
      </c>
    </row>
    <row r="4981" spans="8:13" ht="15.75" customHeight="1">
      <c r="H4981" s="37">
        <v>43410</v>
      </c>
      <c r="I4981" s="6" t="s">
        <v>198</v>
      </c>
      <c r="J4981" s="6" t="s">
        <v>208</v>
      </c>
      <c r="K4981" s="6">
        <v>2</v>
      </c>
      <c r="L4981" s="6">
        <v>39.42</v>
      </c>
      <c r="M4981" s="31" t="str">
        <f t="shared" si="77"/>
        <v>Small</v>
      </c>
    </row>
    <row r="4982" spans="8:13" ht="15.75" customHeight="1">
      <c r="H4982" s="37">
        <v>43462</v>
      </c>
      <c r="I4982" s="6" t="s">
        <v>127</v>
      </c>
      <c r="J4982" s="6" t="s">
        <v>185</v>
      </c>
      <c r="K4982" s="6">
        <v>72</v>
      </c>
      <c r="L4982" s="6">
        <v>613.22</v>
      </c>
      <c r="M4982" s="31" t="str">
        <f t="shared" si="77"/>
        <v>Large</v>
      </c>
    </row>
    <row r="4983" spans="8:13" ht="15.75" customHeight="1">
      <c r="H4983" s="37">
        <v>43408</v>
      </c>
      <c r="I4983" s="6" t="s">
        <v>201</v>
      </c>
      <c r="J4983" s="6" t="s">
        <v>172</v>
      </c>
      <c r="K4983" s="6">
        <v>3</v>
      </c>
      <c r="L4983" s="6">
        <v>55.08</v>
      </c>
      <c r="M4983" s="31" t="str">
        <f t="shared" si="77"/>
        <v>Small</v>
      </c>
    </row>
    <row r="4984" spans="8:13" ht="15.75" customHeight="1">
      <c r="H4984" s="37">
        <v>43317</v>
      </c>
      <c r="I4984" s="6" t="s">
        <v>198</v>
      </c>
      <c r="J4984" s="6" t="s">
        <v>169</v>
      </c>
      <c r="K4984" s="6">
        <v>1</v>
      </c>
      <c r="L4984" s="6">
        <v>11.21</v>
      </c>
      <c r="M4984" s="31" t="str">
        <f t="shared" si="77"/>
        <v>Small</v>
      </c>
    </row>
    <row r="4985" spans="8:13" ht="15.75" customHeight="1">
      <c r="H4985" s="37">
        <v>43249</v>
      </c>
      <c r="I4985" s="6" t="s">
        <v>190</v>
      </c>
      <c r="J4985" s="6" t="s">
        <v>156</v>
      </c>
      <c r="K4985" s="6">
        <v>1</v>
      </c>
      <c r="L4985" s="6">
        <v>18.25</v>
      </c>
      <c r="M4985" s="31" t="str">
        <f t="shared" si="77"/>
        <v>Small</v>
      </c>
    </row>
    <row r="4986" spans="8:13" ht="15.75" customHeight="1">
      <c r="H4986" s="37">
        <v>43177</v>
      </c>
      <c r="I4986" s="6" t="s">
        <v>175</v>
      </c>
      <c r="J4986" s="6" t="s">
        <v>199</v>
      </c>
      <c r="K4986" s="6">
        <v>1</v>
      </c>
      <c r="L4986" s="6">
        <v>17.079999999999998</v>
      </c>
      <c r="M4986" s="31" t="str">
        <f t="shared" si="77"/>
        <v>Small</v>
      </c>
    </row>
    <row r="4987" spans="8:13" ht="15.75" customHeight="1">
      <c r="H4987" s="37">
        <v>43129</v>
      </c>
      <c r="I4987" s="6" t="s">
        <v>175</v>
      </c>
      <c r="J4987" s="6" t="s">
        <v>184</v>
      </c>
      <c r="K4987" s="6">
        <v>1</v>
      </c>
      <c r="L4987" s="6">
        <v>14.32</v>
      </c>
      <c r="M4987" s="31" t="str">
        <f t="shared" si="77"/>
        <v>Small</v>
      </c>
    </row>
    <row r="4988" spans="8:13" ht="15.75" customHeight="1">
      <c r="H4988" s="37">
        <v>43439</v>
      </c>
      <c r="I4988" s="6" t="s">
        <v>168</v>
      </c>
      <c r="J4988" s="6" t="s">
        <v>159</v>
      </c>
      <c r="K4988" s="6">
        <v>2</v>
      </c>
      <c r="L4988" s="6">
        <v>29.28</v>
      </c>
      <c r="M4988" s="31" t="str">
        <f t="shared" si="77"/>
        <v>Small</v>
      </c>
    </row>
    <row r="4989" spans="8:13" ht="15.75" customHeight="1">
      <c r="H4989" s="37">
        <v>43336</v>
      </c>
      <c r="I4989" s="6" t="s">
        <v>158</v>
      </c>
      <c r="J4989" s="6" t="s">
        <v>192</v>
      </c>
      <c r="K4989" s="6">
        <v>1</v>
      </c>
      <c r="L4989" s="6">
        <v>16.13</v>
      </c>
      <c r="M4989" s="31" t="str">
        <f t="shared" si="77"/>
        <v>Small</v>
      </c>
    </row>
    <row r="4990" spans="8:13" ht="15.75" customHeight="1">
      <c r="H4990" s="37">
        <v>43219</v>
      </c>
      <c r="I4990" s="6" t="s">
        <v>158</v>
      </c>
      <c r="J4990" s="6" t="s">
        <v>199</v>
      </c>
      <c r="K4990" s="6">
        <v>1</v>
      </c>
      <c r="L4990" s="6">
        <v>12.91</v>
      </c>
      <c r="M4990" s="31" t="str">
        <f t="shared" si="77"/>
        <v>Small</v>
      </c>
    </row>
    <row r="4991" spans="8:13" ht="15.75" customHeight="1">
      <c r="H4991" s="37">
        <v>43388</v>
      </c>
      <c r="I4991" s="6" t="s">
        <v>190</v>
      </c>
      <c r="J4991" s="6" t="s">
        <v>208</v>
      </c>
      <c r="K4991" s="6">
        <v>3</v>
      </c>
      <c r="L4991" s="6">
        <v>59.7</v>
      </c>
      <c r="M4991" s="31" t="str">
        <f t="shared" si="77"/>
        <v>Small</v>
      </c>
    </row>
    <row r="4992" spans="8:13" ht="15.75" customHeight="1">
      <c r="H4992" s="37">
        <v>43309</v>
      </c>
      <c r="I4992" s="6" t="s">
        <v>168</v>
      </c>
      <c r="J4992" s="6" t="s">
        <v>156</v>
      </c>
      <c r="K4992" s="6">
        <v>5</v>
      </c>
      <c r="L4992" s="6">
        <v>74.650000000000006</v>
      </c>
      <c r="M4992" s="31" t="str">
        <f t="shared" si="77"/>
        <v>Small</v>
      </c>
    </row>
    <row r="4993" spans="8:13" ht="15.75" customHeight="1">
      <c r="H4993" s="37">
        <v>43444</v>
      </c>
      <c r="I4993" s="6" t="s">
        <v>135</v>
      </c>
      <c r="J4993" s="6" t="s">
        <v>205</v>
      </c>
      <c r="K4993" s="6">
        <v>2</v>
      </c>
      <c r="L4993" s="6">
        <v>38.54</v>
      </c>
      <c r="M4993" s="31" t="str">
        <f t="shared" si="77"/>
        <v>Small</v>
      </c>
    </row>
    <row r="4994" spans="8:13" ht="15.75" customHeight="1">
      <c r="H4994" s="37">
        <v>43456</v>
      </c>
      <c r="I4994" s="6" t="s">
        <v>158</v>
      </c>
      <c r="J4994" s="6" t="s">
        <v>237</v>
      </c>
      <c r="K4994" s="6">
        <v>1</v>
      </c>
      <c r="L4994" s="6">
        <v>19.97</v>
      </c>
      <c r="M4994" s="31" t="str">
        <f t="shared" si="77"/>
        <v>Small</v>
      </c>
    </row>
    <row r="4995" spans="8:13" ht="15.75" customHeight="1">
      <c r="H4995" s="37">
        <v>43337</v>
      </c>
      <c r="I4995" s="6" t="s">
        <v>160</v>
      </c>
      <c r="J4995" s="6" t="s">
        <v>186</v>
      </c>
      <c r="K4995" s="6">
        <v>4</v>
      </c>
      <c r="L4995" s="6">
        <v>62.52</v>
      </c>
      <c r="M4995" s="31" t="str">
        <f t="shared" si="77"/>
        <v>Small</v>
      </c>
    </row>
    <row r="4996" spans="8:13" ht="15.75" customHeight="1">
      <c r="H4996" s="37">
        <v>43236</v>
      </c>
      <c r="I4996" s="6" t="s">
        <v>155</v>
      </c>
      <c r="J4996" s="6" t="s">
        <v>181</v>
      </c>
      <c r="K4996" s="6">
        <v>1</v>
      </c>
      <c r="L4996" s="6">
        <v>14.17</v>
      </c>
      <c r="M4996" s="31" t="str">
        <f t="shared" si="77"/>
        <v>Small</v>
      </c>
    </row>
    <row r="4997" spans="8:13" ht="15.75" customHeight="1">
      <c r="H4997" s="37">
        <v>43442</v>
      </c>
      <c r="I4997" s="6" t="s">
        <v>175</v>
      </c>
      <c r="J4997" s="6" t="s">
        <v>156</v>
      </c>
      <c r="K4997" s="6">
        <v>2</v>
      </c>
      <c r="L4997" s="6">
        <v>32.6</v>
      </c>
      <c r="M4997" s="31" t="str">
        <f t="shared" si="77"/>
        <v>Small</v>
      </c>
    </row>
    <row r="4998" spans="8:13" ht="15.75" customHeight="1">
      <c r="H4998" s="37">
        <v>43417</v>
      </c>
      <c r="I4998" s="6" t="s">
        <v>135</v>
      </c>
      <c r="J4998" s="6" t="s">
        <v>183</v>
      </c>
      <c r="K4998" s="6">
        <v>1</v>
      </c>
      <c r="L4998" s="6">
        <v>15.82</v>
      </c>
      <c r="M4998" s="31" t="str">
        <f t="shared" si="77"/>
        <v>Small</v>
      </c>
    </row>
    <row r="4999" spans="8:13" ht="15.75" customHeight="1">
      <c r="H4999" s="37">
        <v>43137</v>
      </c>
      <c r="I4999" s="6" t="s">
        <v>163</v>
      </c>
      <c r="J4999" s="6" t="s">
        <v>220</v>
      </c>
      <c r="K4999" s="6">
        <v>2</v>
      </c>
      <c r="L4999" s="6">
        <v>33.5</v>
      </c>
      <c r="M4999" s="31" t="str">
        <f t="shared" si="77"/>
        <v>Small</v>
      </c>
    </row>
    <row r="5000" spans="8:13" ht="15.75" customHeight="1">
      <c r="H5000" s="37">
        <v>43106</v>
      </c>
      <c r="I5000" s="6" t="s">
        <v>216</v>
      </c>
      <c r="J5000" s="6" t="s">
        <v>169</v>
      </c>
      <c r="K5000" s="6">
        <v>1</v>
      </c>
      <c r="L5000" s="6">
        <v>13.81</v>
      </c>
      <c r="M5000" s="31" t="str">
        <f t="shared" ref="M5000:M5063" si="78">IF(L5000&gt;250,"Large","Small")</f>
        <v>Small</v>
      </c>
    </row>
    <row r="5001" spans="8:13" ht="15.75" customHeight="1">
      <c r="H5001" s="37">
        <v>43278</v>
      </c>
      <c r="I5001" s="6" t="s">
        <v>135</v>
      </c>
      <c r="J5001" s="6" t="s">
        <v>169</v>
      </c>
      <c r="K5001" s="6">
        <v>1</v>
      </c>
      <c r="L5001" s="6">
        <v>12.5</v>
      </c>
      <c r="M5001" s="31" t="str">
        <f t="shared" si="78"/>
        <v>Small</v>
      </c>
    </row>
    <row r="5002" spans="8:13" ht="15.75" customHeight="1">
      <c r="H5002" s="37">
        <v>43303</v>
      </c>
      <c r="I5002" s="6" t="s">
        <v>141</v>
      </c>
      <c r="J5002" s="6" t="s">
        <v>239</v>
      </c>
      <c r="K5002" s="6">
        <v>6</v>
      </c>
      <c r="L5002" s="6">
        <v>85.08</v>
      </c>
      <c r="M5002" s="31" t="str">
        <f t="shared" si="78"/>
        <v>Small</v>
      </c>
    </row>
    <row r="5003" spans="8:13" ht="15.75" customHeight="1">
      <c r="H5003" s="37">
        <v>43419</v>
      </c>
      <c r="I5003" s="6" t="s">
        <v>171</v>
      </c>
      <c r="J5003" s="6" t="s">
        <v>156</v>
      </c>
      <c r="K5003" s="6">
        <v>2</v>
      </c>
      <c r="L5003" s="6">
        <v>29.64</v>
      </c>
      <c r="M5003" s="31" t="str">
        <f t="shared" si="78"/>
        <v>Small</v>
      </c>
    </row>
    <row r="5004" spans="8:13" ht="15.75" customHeight="1">
      <c r="H5004" s="37">
        <v>43306</v>
      </c>
      <c r="I5004" s="6" t="s">
        <v>160</v>
      </c>
      <c r="J5004" s="6" t="s">
        <v>157</v>
      </c>
      <c r="K5004" s="6">
        <v>2</v>
      </c>
      <c r="L5004" s="6">
        <v>39.26</v>
      </c>
      <c r="M5004" s="31" t="str">
        <f t="shared" si="78"/>
        <v>Small</v>
      </c>
    </row>
    <row r="5005" spans="8:13" ht="15.75" customHeight="1">
      <c r="H5005" s="37">
        <v>43435</v>
      </c>
      <c r="I5005" s="6" t="s">
        <v>190</v>
      </c>
      <c r="J5005" s="6" t="s">
        <v>157</v>
      </c>
      <c r="K5005" s="6">
        <v>2</v>
      </c>
      <c r="L5005" s="6">
        <v>36.5</v>
      </c>
      <c r="M5005" s="31" t="str">
        <f t="shared" si="78"/>
        <v>Small</v>
      </c>
    </row>
    <row r="5006" spans="8:13" ht="15.75" customHeight="1">
      <c r="H5006" s="37">
        <v>43317</v>
      </c>
      <c r="I5006" s="6" t="s">
        <v>177</v>
      </c>
      <c r="J5006" s="6" t="s">
        <v>170</v>
      </c>
      <c r="K5006" s="6">
        <v>33</v>
      </c>
      <c r="L5006" s="6">
        <v>379.96</v>
      </c>
      <c r="M5006" s="31" t="str">
        <f t="shared" si="78"/>
        <v>Large</v>
      </c>
    </row>
    <row r="5007" spans="8:13" ht="15.75" customHeight="1">
      <c r="H5007" s="37">
        <v>43415</v>
      </c>
      <c r="I5007" s="6" t="s">
        <v>127</v>
      </c>
      <c r="J5007" s="6" t="s">
        <v>194</v>
      </c>
      <c r="K5007" s="6">
        <v>3</v>
      </c>
      <c r="L5007" s="6">
        <v>35.25</v>
      </c>
      <c r="M5007" s="31" t="str">
        <f t="shared" si="78"/>
        <v>Small</v>
      </c>
    </row>
    <row r="5008" spans="8:13" ht="15.75" customHeight="1">
      <c r="H5008" s="37">
        <v>43432</v>
      </c>
      <c r="I5008" s="6" t="s">
        <v>141</v>
      </c>
      <c r="J5008" s="6" t="s">
        <v>184</v>
      </c>
      <c r="K5008" s="6">
        <v>1</v>
      </c>
      <c r="L5008" s="6">
        <v>12.72</v>
      </c>
      <c r="M5008" s="31" t="str">
        <f t="shared" si="78"/>
        <v>Small</v>
      </c>
    </row>
    <row r="5009" spans="8:13" ht="15.75" customHeight="1">
      <c r="H5009" s="37">
        <v>43205</v>
      </c>
      <c r="I5009" s="6" t="s">
        <v>135</v>
      </c>
      <c r="J5009" s="6" t="s">
        <v>220</v>
      </c>
      <c r="K5009" s="6">
        <v>42</v>
      </c>
      <c r="L5009" s="6">
        <v>494.59</v>
      </c>
      <c r="M5009" s="31" t="str">
        <f t="shared" si="78"/>
        <v>Large</v>
      </c>
    </row>
    <row r="5010" spans="8:13" ht="15.75" customHeight="1">
      <c r="H5010" s="37">
        <v>43264</v>
      </c>
      <c r="I5010" s="6" t="s">
        <v>160</v>
      </c>
      <c r="J5010" s="6" t="s">
        <v>159</v>
      </c>
      <c r="K5010" s="6">
        <v>68</v>
      </c>
      <c r="L5010" s="6">
        <v>571.77</v>
      </c>
      <c r="M5010" s="31" t="str">
        <f t="shared" si="78"/>
        <v>Large</v>
      </c>
    </row>
    <row r="5011" spans="8:13" ht="15.75" customHeight="1">
      <c r="H5011" s="37">
        <v>43351</v>
      </c>
      <c r="I5011" s="6" t="s">
        <v>163</v>
      </c>
      <c r="J5011" s="6" t="s">
        <v>185</v>
      </c>
      <c r="K5011" s="6">
        <v>1</v>
      </c>
      <c r="L5011" s="6">
        <v>12.64</v>
      </c>
      <c r="M5011" s="31" t="str">
        <f t="shared" si="78"/>
        <v>Small</v>
      </c>
    </row>
    <row r="5012" spans="8:13" ht="15.75" customHeight="1">
      <c r="H5012" s="37">
        <v>43346</v>
      </c>
      <c r="I5012" s="6" t="s">
        <v>193</v>
      </c>
      <c r="J5012" s="6" t="s">
        <v>187</v>
      </c>
      <c r="K5012" s="6">
        <v>42</v>
      </c>
      <c r="L5012" s="6">
        <v>494.98</v>
      </c>
      <c r="M5012" s="31" t="str">
        <f t="shared" si="78"/>
        <v>Large</v>
      </c>
    </row>
    <row r="5013" spans="8:13" ht="15.75" customHeight="1">
      <c r="H5013" s="37">
        <v>43365</v>
      </c>
      <c r="I5013" s="6" t="s">
        <v>168</v>
      </c>
      <c r="J5013" s="6" t="s">
        <v>185</v>
      </c>
      <c r="K5013" s="6">
        <v>2</v>
      </c>
      <c r="L5013" s="6">
        <v>26.14</v>
      </c>
      <c r="M5013" s="31" t="str">
        <f t="shared" si="78"/>
        <v>Small</v>
      </c>
    </row>
    <row r="5014" spans="8:13" ht="15.75" customHeight="1">
      <c r="H5014" s="37">
        <v>43244</v>
      </c>
      <c r="I5014" s="6" t="s">
        <v>158</v>
      </c>
      <c r="J5014" s="6" t="s">
        <v>185</v>
      </c>
      <c r="K5014" s="6">
        <v>2</v>
      </c>
      <c r="L5014" s="6">
        <v>35.36</v>
      </c>
      <c r="M5014" s="31" t="str">
        <f t="shared" si="78"/>
        <v>Small</v>
      </c>
    </row>
    <row r="5015" spans="8:13" ht="15.75" customHeight="1">
      <c r="H5015" s="37">
        <v>43426</v>
      </c>
      <c r="I5015" s="6" t="s">
        <v>158</v>
      </c>
      <c r="J5015" s="6" t="s">
        <v>197</v>
      </c>
      <c r="K5015" s="6">
        <v>33</v>
      </c>
      <c r="L5015" s="6">
        <v>257.66000000000003</v>
      </c>
      <c r="M5015" s="31" t="str">
        <f t="shared" si="78"/>
        <v>Large</v>
      </c>
    </row>
    <row r="5016" spans="8:13" ht="15.75" customHeight="1">
      <c r="H5016" s="37">
        <v>43375</v>
      </c>
      <c r="I5016" s="6" t="s">
        <v>141</v>
      </c>
      <c r="J5016" s="6" t="s">
        <v>185</v>
      </c>
      <c r="K5016" s="6">
        <v>1</v>
      </c>
      <c r="L5016" s="6">
        <v>18.5</v>
      </c>
      <c r="M5016" s="31" t="str">
        <f t="shared" si="78"/>
        <v>Small</v>
      </c>
    </row>
    <row r="5017" spans="8:13" ht="15.75" customHeight="1">
      <c r="H5017" s="37">
        <v>43326</v>
      </c>
      <c r="I5017" s="6" t="s">
        <v>163</v>
      </c>
      <c r="J5017" s="6" t="s">
        <v>185</v>
      </c>
      <c r="K5017" s="6">
        <v>1</v>
      </c>
      <c r="L5017" s="6">
        <v>12.51</v>
      </c>
      <c r="M5017" s="31" t="str">
        <f t="shared" si="78"/>
        <v>Small</v>
      </c>
    </row>
    <row r="5018" spans="8:13" ht="15.75" customHeight="1">
      <c r="H5018" s="37">
        <v>43138</v>
      </c>
      <c r="I5018" s="6" t="s">
        <v>224</v>
      </c>
      <c r="J5018" s="6" t="s">
        <v>185</v>
      </c>
      <c r="K5018" s="6">
        <v>32</v>
      </c>
      <c r="L5018" s="6">
        <v>335.74</v>
      </c>
      <c r="M5018" s="31" t="str">
        <f t="shared" si="78"/>
        <v>Large</v>
      </c>
    </row>
    <row r="5019" spans="8:13" ht="15.75" customHeight="1">
      <c r="H5019" s="37">
        <v>43297</v>
      </c>
      <c r="I5019" s="6" t="s">
        <v>158</v>
      </c>
      <c r="J5019" s="6" t="s">
        <v>156</v>
      </c>
      <c r="K5019" s="6">
        <v>2</v>
      </c>
      <c r="L5019" s="6">
        <v>38.58</v>
      </c>
      <c r="M5019" s="31" t="str">
        <f t="shared" si="78"/>
        <v>Small</v>
      </c>
    </row>
    <row r="5020" spans="8:13" ht="15.75" customHeight="1">
      <c r="H5020" s="37">
        <v>43267</v>
      </c>
      <c r="I5020" s="6" t="s">
        <v>216</v>
      </c>
      <c r="J5020" s="6" t="s">
        <v>228</v>
      </c>
      <c r="K5020" s="6">
        <v>2</v>
      </c>
      <c r="L5020" s="6">
        <v>26</v>
      </c>
      <c r="M5020" s="31" t="str">
        <f t="shared" si="78"/>
        <v>Small</v>
      </c>
    </row>
    <row r="5021" spans="8:13" ht="15.75" customHeight="1">
      <c r="H5021" s="37">
        <v>43106</v>
      </c>
      <c r="I5021" s="6" t="s">
        <v>168</v>
      </c>
      <c r="J5021" s="6" t="s">
        <v>239</v>
      </c>
      <c r="K5021" s="6">
        <v>1</v>
      </c>
      <c r="L5021" s="6">
        <v>10.53</v>
      </c>
      <c r="M5021" s="31" t="str">
        <f t="shared" si="78"/>
        <v>Small</v>
      </c>
    </row>
    <row r="5022" spans="8:13" ht="15.75" customHeight="1">
      <c r="H5022" s="37">
        <v>43457</v>
      </c>
      <c r="I5022" s="6" t="s">
        <v>135</v>
      </c>
      <c r="J5022" s="6" t="s">
        <v>156</v>
      </c>
      <c r="K5022" s="6">
        <v>1</v>
      </c>
      <c r="L5022" s="6">
        <v>18.78</v>
      </c>
      <c r="M5022" s="31" t="str">
        <f t="shared" si="78"/>
        <v>Small</v>
      </c>
    </row>
    <row r="5023" spans="8:13" ht="15.75" customHeight="1">
      <c r="H5023" s="37">
        <v>43187</v>
      </c>
      <c r="I5023" s="6" t="s">
        <v>190</v>
      </c>
      <c r="J5023" s="6" t="s">
        <v>199</v>
      </c>
      <c r="K5023" s="6">
        <v>1</v>
      </c>
      <c r="L5023" s="6">
        <v>13.3</v>
      </c>
      <c r="M5023" s="31" t="str">
        <f t="shared" si="78"/>
        <v>Small</v>
      </c>
    </row>
    <row r="5024" spans="8:13" ht="15.75" customHeight="1">
      <c r="H5024" s="37">
        <v>43430</v>
      </c>
      <c r="I5024" s="6" t="s">
        <v>141</v>
      </c>
      <c r="J5024" s="6" t="s">
        <v>213</v>
      </c>
      <c r="K5024" s="6">
        <v>2</v>
      </c>
      <c r="L5024" s="6">
        <v>38.979999999999997</v>
      </c>
      <c r="M5024" s="31" t="str">
        <f t="shared" si="78"/>
        <v>Small</v>
      </c>
    </row>
    <row r="5025" spans="8:13" ht="15.75" customHeight="1">
      <c r="H5025" s="37">
        <v>43145</v>
      </c>
      <c r="I5025" s="6" t="s">
        <v>168</v>
      </c>
      <c r="J5025" s="6" t="s">
        <v>199</v>
      </c>
      <c r="K5025" s="6">
        <v>2</v>
      </c>
      <c r="L5025" s="6">
        <v>34.619999999999997</v>
      </c>
      <c r="M5025" s="31" t="str">
        <f t="shared" si="78"/>
        <v>Small</v>
      </c>
    </row>
    <row r="5026" spans="8:13" ht="15.75" customHeight="1">
      <c r="H5026" s="37">
        <v>43441</v>
      </c>
      <c r="I5026" s="6" t="s">
        <v>158</v>
      </c>
      <c r="J5026" s="6" t="s">
        <v>194</v>
      </c>
      <c r="K5026" s="6">
        <v>73</v>
      </c>
      <c r="L5026" s="6">
        <v>417.47</v>
      </c>
      <c r="M5026" s="31" t="str">
        <f t="shared" si="78"/>
        <v>Large</v>
      </c>
    </row>
    <row r="5027" spans="8:13" ht="15.75" customHeight="1">
      <c r="H5027" s="37">
        <v>43333</v>
      </c>
      <c r="I5027" s="6" t="s">
        <v>168</v>
      </c>
      <c r="J5027" s="6" t="s">
        <v>187</v>
      </c>
      <c r="K5027" s="6">
        <v>1</v>
      </c>
      <c r="L5027" s="6">
        <v>19.440000000000001</v>
      </c>
      <c r="M5027" s="31" t="str">
        <f t="shared" si="78"/>
        <v>Small</v>
      </c>
    </row>
    <row r="5028" spans="8:13" ht="15.75" customHeight="1">
      <c r="H5028" s="37">
        <v>43418</v>
      </c>
      <c r="I5028" s="6" t="s">
        <v>175</v>
      </c>
      <c r="J5028" s="6" t="s">
        <v>157</v>
      </c>
      <c r="K5028" s="6">
        <v>6</v>
      </c>
      <c r="L5028" s="6">
        <v>104.48</v>
      </c>
      <c r="M5028" s="31" t="str">
        <f t="shared" si="78"/>
        <v>Small</v>
      </c>
    </row>
    <row r="5029" spans="8:13" ht="15.75" customHeight="1">
      <c r="H5029" s="37">
        <v>43218</v>
      </c>
      <c r="I5029" s="6" t="s">
        <v>198</v>
      </c>
      <c r="J5029" s="6" t="s">
        <v>156</v>
      </c>
      <c r="K5029" s="6">
        <v>1</v>
      </c>
      <c r="L5029" s="6">
        <v>18.47</v>
      </c>
      <c r="M5029" s="31" t="str">
        <f t="shared" si="78"/>
        <v>Small</v>
      </c>
    </row>
    <row r="5030" spans="8:13" ht="15.75" customHeight="1">
      <c r="H5030" s="37">
        <v>43329</v>
      </c>
      <c r="I5030" s="6" t="s">
        <v>141</v>
      </c>
      <c r="J5030" s="6" t="s">
        <v>156</v>
      </c>
      <c r="K5030" s="6">
        <v>5</v>
      </c>
      <c r="L5030" s="6">
        <v>66.08</v>
      </c>
      <c r="M5030" s="31" t="str">
        <f t="shared" si="78"/>
        <v>Small</v>
      </c>
    </row>
    <row r="5031" spans="8:13" ht="15.75" customHeight="1">
      <c r="H5031" s="37">
        <v>43464</v>
      </c>
      <c r="I5031" s="6" t="s">
        <v>127</v>
      </c>
      <c r="J5031" s="6" t="s">
        <v>228</v>
      </c>
      <c r="K5031" s="6">
        <v>2</v>
      </c>
      <c r="L5031" s="6">
        <v>37.479999999999997</v>
      </c>
      <c r="M5031" s="31" t="str">
        <f t="shared" si="78"/>
        <v>Small</v>
      </c>
    </row>
    <row r="5032" spans="8:13" ht="15.75" customHeight="1">
      <c r="H5032" s="37">
        <v>43280</v>
      </c>
      <c r="I5032" s="6" t="s">
        <v>168</v>
      </c>
      <c r="J5032" s="6" t="s">
        <v>180</v>
      </c>
      <c r="K5032" s="6">
        <v>3</v>
      </c>
      <c r="L5032" s="6">
        <v>34.92</v>
      </c>
      <c r="M5032" s="31" t="str">
        <f t="shared" si="78"/>
        <v>Small</v>
      </c>
    </row>
    <row r="5033" spans="8:13" ht="15.75" customHeight="1">
      <c r="H5033" s="37">
        <v>43141</v>
      </c>
      <c r="I5033" s="6" t="s">
        <v>141</v>
      </c>
      <c r="J5033" s="6" t="s">
        <v>156</v>
      </c>
      <c r="K5033" s="6">
        <v>60</v>
      </c>
      <c r="L5033" s="6">
        <v>567.65</v>
      </c>
      <c r="M5033" s="31" t="str">
        <f t="shared" si="78"/>
        <v>Large</v>
      </c>
    </row>
    <row r="5034" spans="8:13" ht="15.75" customHeight="1">
      <c r="H5034" s="37">
        <v>43405</v>
      </c>
      <c r="I5034" s="6" t="s">
        <v>141</v>
      </c>
      <c r="J5034" s="6" t="s">
        <v>209</v>
      </c>
      <c r="K5034" s="6">
        <v>1</v>
      </c>
      <c r="L5034" s="6">
        <v>17.34</v>
      </c>
      <c r="M5034" s="31" t="str">
        <f t="shared" si="78"/>
        <v>Small</v>
      </c>
    </row>
    <row r="5035" spans="8:13" ht="15.75" customHeight="1">
      <c r="H5035" s="37">
        <v>43395</v>
      </c>
      <c r="I5035" s="6" t="s">
        <v>224</v>
      </c>
      <c r="J5035" s="6" t="s">
        <v>180</v>
      </c>
      <c r="K5035" s="6">
        <v>1</v>
      </c>
      <c r="L5035" s="6">
        <v>16.920000000000002</v>
      </c>
      <c r="M5035" s="31" t="str">
        <f t="shared" si="78"/>
        <v>Small</v>
      </c>
    </row>
    <row r="5036" spans="8:13" ht="15.75" customHeight="1">
      <c r="H5036" s="37">
        <v>43224</v>
      </c>
      <c r="I5036" s="6" t="s">
        <v>201</v>
      </c>
      <c r="J5036" s="6" t="s">
        <v>156</v>
      </c>
      <c r="K5036" s="6">
        <v>1</v>
      </c>
      <c r="L5036" s="6">
        <v>12.84</v>
      </c>
      <c r="M5036" s="31" t="str">
        <f t="shared" si="78"/>
        <v>Small</v>
      </c>
    </row>
    <row r="5037" spans="8:13" ht="15.75" customHeight="1">
      <c r="H5037" s="37">
        <v>43384</v>
      </c>
      <c r="I5037" s="6" t="s">
        <v>175</v>
      </c>
      <c r="J5037" s="6" t="s">
        <v>213</v>
      </c>
      <c r="K5037" s="6">
        <v>3</v>
      </c>
      <c r="L5037" s="6">
        <v>48.72</v>
      </c>
      <c r="M5037" s="31" t="str">
        <f t="shared" si="78"/>
        <v>Small</v>
      </c>
    </row>
    <row r="5038" spans="8:13" ht="15.75" customHeight="1">
      <c r="H5038" s="37">
        <v>43203</v>
      </c>
      <c r="I5038" s="6" t="s">
        <v>223</v>
      </c>
      <c r="J5038" s="6" t="s">
        <v>202</v>
      </c>
      <c r="K5038" s="6">
        <v>1</v>
      </c>
      <c r="L5038" s="6">
        <v>19.29</v>
      </c>
      <c r="M5038" s="31" t="str">
        <f t="shared" si="78"/>
        <v>Small</v>
      </c>
    </row>
    <row r="5039" spans="8:13" ht="15.75" customHeight="1">
      <c r="H5039" s="37">
        <v>43431</v>
      </c>
      <c r="I5039" s="6" t="s">
        <v>175</v>
      </c>
      <c r="J5039" s="6" t="s">
        <v>208</v>
      </c>
      <c r="K5039" s="6">
        <v>3</v>
      </c>
      <c r="L5039" s="6">
        <v>57.87</v>
      </c>
      <c r="M5039" s="31" t="str">
        <f t="shared" si="78"/>
        <v>Small</v>
      </c>
    </row>
    <row r="5040" spans="8:13" ht="15.75" customHeight="1">
      <c r="H5040" s="37">
        <v>43340</v>
      </c>
      <c r="I5040" s="6" t="s">
        <v>160</v>
      </c>
      <c r="J5040" s="6" t="s">
        <v>185</v>
      </c>
      <c r="K5040" s="6">
        <v>2</v>
      </c>
      <c r="L5040" s="6">
        <v>35.28</v>
      </c>
      <c r="M5040" s="31" t="str">
        <f t="shared" si="78"/>
        <v>Small</v>
      </c>
    </row>
    <row r="5041" spans="8:13" ht="15.75" customHeight="1">
      <c r="H5041" s="37">
        <v>43308</v>
      </c>
      <c r="I5041" s="6" t="s">
        <v>163</v>
      </c>
      <c r="J5041" s="6" t="s">
        <v>234</v>
      </c>
      <c r="K5041" s="6">
        <v>3</v>
      </c>
      <c r="L5041" s="6">
        <v>42.78</v>
      </c>
      <c r="M5041" s="31" t="str">
        <f t="shared" si="78"/>
        <v>Small</v>
      </c>
    </row>
    <row r="5042" spans="8:13" ht="15.75" customHeight="1">
      <c r="H5042" s="37">
        <v>43323</v>
      </c>
      <c r="I5042" s="6" t="s">
        <v>224</v>
      </c>
      <c r="J5042" s="6" t="s">
        <v>157</v>
      </c>
      <c r="K5042" s="6">
        <v>5</v>
      </c>
      <c r="L5042" s="6">
        <v>64.94</v>
      </c>
      <c r="M5042" s="31" t="str">
        <f t="shared" si="78"/>
        <v>Small</v>
      </c>
    </row>
    <row r="5043" spans="8:13" ht="15.75" customHeight="1">
      <c r="H5043" s="37">
        <v>43163</v>
      </c>
      <c r="I5043" s="6" t="s">
        <v>160</v>
      </c>
      <c r="J5043" s="6" t="s">
        <v>199</v>
      </c>
      <c r="K5043" s="6">
        <v>3</v>
      </c>
      <c r="L5043" s="6">
        <v>56.22</v>
      </c>
      <c r="M5043" s="31" t="str">
        <f t="shared" si="78"/>
        <v>Small</v>
      </c>
    </row>
    <row r="5044" spans="8:13" ht="15.75" customHeight="1">
      <c r="H5044" s="37">
        <v>43414</v>
      </c>
      <c r="I5044" s="6" t="s">
        <v>141</v>
      </c>
      <c r="J5044" s="6" t="s">
        <v>174</v>
      </c>
      <c r="K5044" s="6">
        <v>60</v>
      </c>
      <c r="L5044" s="6">
        <v>496.39</v>
      </c>
      <c r="M5044" s="31" t="str">
        <f t="shared" si="78"/>
        <v>Large</v>
      </c>
    </row>
    <row r="5045" spans="8:13" ht="15.75" customHeight="1">
      <c r="H5045" s="37">
        <v>43186</v>
      </c>
      <c r="I5045" s="6" t="s">
        <v>165</v>
      </c>
      <c r="J5045" s="6" t="s">
        <v>204</v>
      </c>
      <c r="K5045" s="6">
        <v>1</v>
      </c>
      <c r="L5045" s="6">
        <v>13.58</v>
      </c>
      <c r="M5045" s="31" t="str">
        <f t="shared" si="78"/>
        <v>Small</v>
      </c>
    </row>
    <row r="5046" spans="8:13" ht="15.75" customHeight="1">
      <c r="H5046" s="37">
        <v>43456</v>
      </c>
      <c r="I5046" s="6" t="s">
        <v>218</v>
      </c>
      <c r="J5046" s="6" t="s">
        <v>156</v>
      </c>
      <c r="K5046" s="6">
        <v>2</v>
      </c>
      <c r="L5046" s="6">
        <v>29.4</v>
      </c>
      <c r="M5046" s="31" t="str">
        <f t="shared" si="78"/>
        <v>Small</v>
      </c>
    </row>
    <row r="5047" spans="8:13" ht="15.75" customHeight="1">
      <c r="H5047" s="37">
        <v>43266</v>
      </c>
      <c r="I5047" s="6" t="s">
        <v>200</v>
      </c>
      <c r="J5047" s="6" t="s">
        <v>215</v>
      </c>
      <c r="K5047" s="6">
        <v>2</v>
      </c>
      <c r="L5047" s="6">
        <v>26.5</v>
      </c>
      <c r="M5047" s="31" t="str">
        <f t="shared" si="78"/>
        <v>Small</v>
      </c>
    </row>
    <row r="5048" spans="8:13" ht="15.75" customHeight="1">
      <c r="H5048" s="37">
        <v>43128</v>
      </c>
      <c r="I5048" s="6" t="s">
        <v>158</v>
      </c>
      <c r="J5048" s="6" t="s">
        <v>185</v>
      </c>
      <c r="K5048" s="6">
        <v>60</v>
      </c>
      <c r="L5048" s="6">
        <v>506.88</v>
      </c>
      <c r="M5048" s="31" t="str">
        <f t="shared" si="78"/>
        <v>Large</v>
      </c>
    </row>
    <row r="5049" spans="8:13" ht="15.75" customHeight="1">
      <c r="H5049" s="37">
        <v>43352</v>
      </c>
      <c r="I5049" s="6" t="s">
        <v>175</v>
      </c>
      <c r="J5049" s="6" t="s">
        <v>205</v>
      </c>
      <c r="K5049" s="6">
        <v>2</v>
      </c>
      <c r="L5049" s="6">
        <v>30</v>
      </c>
      <c r="M5049" s="31" t="str">
        <f t="shared" si="78"/>
        <v>Small</v>
      </c>
    </row>
    <row r="5050" spans="8:13" ht="15.75" customHeight="1">
      <c r="H5050" s="37">
        <v>43422</v>
      </c>
      <c r="I5050" s="6" t="s">
        <v>158</v>
      </c>
      <c r="J5050" s="6" t="s">
        <v>217</v>
      </c>
      <c r="K5050" s="6">
        <v>3</v>
      </c>
      <c r="L5050" s="6">
        <v>58.14</v>
      </c>
      <c r="M5050" s="31" t="str">
        <f t="shared" si="78"/>
        <v>Small</v>
      </c>
    </row>
    <row r="5051" spans="8:13" ht="15.75" customHeight="1">
      <c r="H5051" s="37">
        <v>43255</v>
      </c>
      <c r="I5051" s="6" t="s">
        <v>158</v>
      </c>
      <c r="J5051" s="6" t="s">
        <v>220</v>
      </c>
      <c r="K5051" s="6">
        <v>4</v>
      </c>
      <c r="L5051" s="6">
        <v>68.599999999999994</v>
      </c>
      <c r="M5051" s="31" t="str">
        <f t="shared" si="78"/>
        <v>Small</v>
      </c>
    </row>
    <row r="5052" spans="8:13" ht="15.75" customHeight="1">
      <c r="H5052" s="37">
        <v>43398</v>
      </c>
      <c r="I5052" s="6" t="s">
        <v>177</v>
      </c>
      <c r="J5052" s="6" t="s">
        <v>209</v>
      </c>
      <c r="K5052" s="6">
        <v>3</v>
      </c>
      <c r="L5052" s="6">
        <v>33.39</v>
      </c>
      <c r="M5052" s="31" t="str">
        <f t="shared" si="78"/>
        <v>Small</v>
      </c>
    </row>
    <row r="5053" spans="8:13" ht="15.75" customHeight="1">
      <c r="H5053" s="37">
        <v>43446</v>
      </c>
      <c r="I5053" s="6" t="s">
        <v>141</v>
      </c>
      <c r="J5053" s="6" t="s">
        <v>237</v>
      </c>
      <c r="K5053" s="6">
        <v>2</v>
      </c>
      <c r="L5053" s="6">
        <v>21.96</v>
      </c>
      <c r="M5053" s="31" t="str">
        <f t="shared" si="78"/>
        <v>Small</v>
      </c>
    </row>
    <row r="5054" spans="8:13" ht="15.75" customHeight="1">
      <c r="H5054" s="37">
        <v>43260</v>
      </c>
      <c r="I5054" s="6" t="s">
        <v>163</v>
      </c>
      <c r="J5054" s="6" t="s">
        <v>184</v>
      </c>
      <c r="K5054" s="6">
        <v>3</v>
      </c>
      <c r="L5054" s="6">
        <v>37.26</v>
      </c>
      <c r="M5054" s="31" t="str">
        <f t="shared" si="78"/>
        <v>Small</v>
      </c>
    </row>
    <row r="5055" spans="8:13" ht="15.75" customHeight="1">
      <c r="H5055" s="37">
        <v>43167</v>
      </c>
      <c r="I5055" s="6" t="s">
        <v>218</v>
      </c>
      <c r="J5055" s="6" t="s">
        <v>214</v>
      </c>
      <c r="K5055" s="6">
        <v>3</v>
      </c>
      <c r="L5055" s="6">
        <v>53.73</v>
      </c>
      <c r="M5055" s="31" t="str">
        <f t="shared" si="78"/>
        <v>Small</v>
      </c>
    </row>
    <row r="5056" spans="8:13" ht="15.75" customHeight="1">
      <c r="H5056" s="37">
        <v>43415</v>
      </c>
      <c r="I5056" s="6" t="s">
        <v>190</v>
      </c>
      <c r="J5056" s="6" t="s">
        <v>225</v>
      </c>
      <c r="K5056" s="6">
        <v>4</v>
      </c>
      <c r="L5056" s="6">
        <v>55.8</v>
      </c>
      <c r="M5056" s="31" t="str">
        <f t="shared" si="78"/>
        <v>Small</v>
      </c>
    </row>
    <row r="5057" spans="8:13" ht="15.75" customHeight="1">
      <c r="H5057" s="37">
        <v>43129</v>
      </c>
      <c r="I5057" s="6" t="s">
        <v>158</v>
      </c>
      <c r="J5057" s="6" t="s">
        <v>184</v>
      </c>
      <c r="K5057" s="6">
        <v>2</v>
      </c>
      <c r="L5057" s="6">
        <v>30.48</v>
      </c>
      <c r="M5057" s="31" t="str">
        <f t="shared" si="78"/>
        <v>Small</v>
      </c>
    </row>
    <row r="5058" spans="8:13" ht="15.75" customHeight="1">
      <c r="H5058" s="37">
        <v>43109</v>
      </c>
      <c r="I5058" s="6" t="s">
        <v>141</v>
      </c>
      <c r="J5058" s="6" t="s">
        <v>236</v>
      </c>
      <c r="K5058" s="6">
        <v>2</v>
      </c>
      <c r="L5058" s="6">
        <v>37.86</v>
      </c>
      <c r="M5058" s="31" t="str">
        <f t="shared" si="78"/>
        <v>Small</v>
      </c>
    </row>
    <row r="5059" spans="8:13" ht="15.75" customHeight="1">
      <c r="H5059" s="37">
        <v>43182</v>
      </c>
      <c r="I5059" s="6" t="s">
        <v>223</v>
      </c>
      <c r="J5059" s="6" t="s">
        <v>180</v>
      </c>
      <c r="K5059" s="6">
        <v>3</v>
      </c>
      <c r="L5059" s="6">
        <v>54.06</v>
      </c>
      <c r="M5059" s="31" t="str">
        <f t="shared" si="78"/>
        <v>Small</v>
      </c>
    </row>
    <row r="5060" spans="8:13" ht="15.75" customHeight="1">
      <c r="H5060" s="37">
        <v>43276</v>
      </c>
      <c r="I5060" s="6" t="s">
        <v>168</v>
      </c>
      <c r="J5060" s="6" t="s">
        <v>174</v>
      </c>
      <c r="K5060" s="6">
        <v>2</v>
      </c>
      <c r="L5060" s="6">
        <v>26.8</v>
      </c>
      <c r="M5060" s="31" t="str">
        <f t="shared" si="78"/>
        <v>Small</v>
      </c>
    </row>
    <row r="5061" spans="8:13" ht="15.75" customHeight="1">
      <c r="H5061" s="37">
        <v>43132</v>
      </c>
      <c r="I5061" s="6" t="s">
        <v>163</v>
      </c>
      <c r="J5061" s="6" t="s">
        <v>167</v>
      </c>
      <c r="K5061" s="6">
        <v>6</v>
      </c>
      <c r="L5061" s="6">
        <v>85.38</v>
      </c>
      <c r="M5061" s="31" t="str">
        <f t="shared" si="78"/>
        <v>Small</v>
      </c>
    </row>
    <row r="5062" spans="8:13" ht="15.75" customHeight="1">
      <c r="H5062" s="37">
        <v>43428</v>
      </c>
      <c r="I5062" s="6" t="s">
        <v>160</v>
      </c>
      <c r="J5062" s="6" t="s">
        <v>179</v>
      </c>
      <c r="K5062" s="6">
        <v>2</v>
      </c>
      <c r="L5062" s="6">
        <v>35.659999999999997</v>
      </c>
      <c r="M5062" s="31" t="str">
        <f t="shared" si="78"/>
        <v>Small</v>
      </c>
    </row>
    <row r="5063" spans="8:13" ht="15.75" customHeight="1">
      <c r="H5063" s="37">
        <v>43450</v>
      </c>
      <c r="I5063" s="6" t="s">
        <v>168</v>
      </c>
      <c r="J5063" s="6" t="s">
        <v>156</v>
      </c>
      <c r="K5063" s="6">
        <v>1</v>
      </c>
      <c r="L5063" s="6">
        <v>15.12</v>
      </c>
      <c r="M5063" s="31" t="str">
        <f t="shared" si="78"/>
        <v>Small</v>
      </c>
    </row>
    <row r="5064" spans="8:13" ht="15.75" customHeight="1">
      <c r="H5064" s="37">
        <v>43344</v>
      </c>
      <c r="I5064" s="6" t="s">
        <v>223</v>
      </c>
      <c r="J5064" s="6" t="s">
        <v>236</v>
      </c>
      <c r="K5064" s="6">
        <v>2</v>
      </c>
      <c r="L5064" s="6">
        <v>30.58</v>
      </c>
      <c r="M5064" s="31" t="str">
        <f t="shared" ref="M5064:M5127" si="79">IF(L5064&gt;250,"Large","Small")</f>
        <v>Small</v>
      </c>
    </row>
    <row r="5065" spans="8:13" ht="15.75" customHeight="1">
      <c r="H5065" s="37">
        <v>43438</v>
      </c>
      <c r="I5065" s="6" t="s">
        <v>201</v>
      </c>
      <c r="J5065" s="6" t="s">
        <v>169</v>
      </c>
      <c r="K5065" s="6">
        <v>2</v>
      </c>
      <c r="L5065" s="6">
        <v>24.98</v>
      </c>
      <c r="M5065" s="31" t="str">
        <f t="shared" si="79"/>
        <v>Small</v>
      </c>
    </row>
    <row r="5066" spans="8:13" ht="15.75" customHeight="1">
      <c r="H5066" s="37">
        <v>43425</v>
      </c>
      <c r="I5066" s="6" t="s">
        <v>165</v>
      </c>
      <c r="J5066" s="6" t="s">
        <v>156</v>
      </c>
      <c r="K5066" s="6">
        <v>3</v>
      </c>
      <c r="L5066" s="6">
        <v>42.03</v>
      </c>
      <c r="M5066" s="31" t="str">
        <f t="shared" si="79"/>
        <v>Small</v>
      </c>
    </row>
    <row r="5067" spans="8:13" ht="15.75" customHeight="1">
      <c r="H5067" s="37">
        <v>43354</v>
      </c>
      <c r="I5067" s="6" t="s">
        <v>158</v>
      </c>
      <c r="J5067" s="6" t="s">
        <v>239</v>
      </c>
      <c r="K5067" s="6">
        <v>1</v>
      </c>
      <c r="L5067" s="6">
        <v>14.72</v>
      </c>
      <c r="M5067" s="31" t="str">
        <f t="shared" si="79"/>
        <v>Small</v>
      </c>
    </row>
    <row r="5068" spans="8:13" ht="15.75" customHeight="1">
      <c r="H5068" s="37">
        <v>43190</v>
      </c>
      <c r="I5068" s="6" t="s">
        <v>135</v>
      </c>
      <c r="J5068" s="6" t="s">
        <v>185</v>
      </c>
      <c r="K5068" s="6">
        <v>1</v>
      </c>
      <c r="L5068" s="6">
        <v>14.92</v>
      </c>
      <c r="M5068" s="31" t="str">
        <f t="shared" si="79"/>
        <v>Small</v>
      </c>
    </row>
    <row r="5069" spans="8:13" ht="15.75" customHeight="1">
      <c r="H5069" s="37">
        <v>43396</v>
      </c>
      <c r="I5069" s="6" t="s">
        <v>158</v>
      </c>
      <c r="J5069" s="6" t="s">
        <v>180</v>
      </c>
      <c r="K5069" s="6">
        <v>60</v>
      </c>
      <c r="L5069" s="6">
        <v>502.76</v>
      </c>
      <c r="M5069" s="31" t="str">
        <f t="shared" si="79"/>
        <v>Large</v>
      </c>
    </row>
    <row r="5070" spans="8:13" ht="15.75" customHeight="1">
      <c r="H5070" s="37">
        <v>43144</v>
      </c>
      <c r="I5070" s="6" t="s">
        <v>160</v>
      </c>
      <c r="J5070" s="6" t="s">
        <v>186</v>
      </c>
      <c r="K5070" s="6">
        <v>2</v>
      </c>
      <c r="L5070" s="6">
        <v>21.98</v>
      </c>
      <c r="M5070" s="31" t="str">
        <f t="shared" si="79"/>
        <v>Small</v>
      </c>
    </row>
    <row r="5071" spans="8:13" ht="15.75" customHeight="1">
      <c r="H5071" s="37">
        <v>43446</v>
      </c>
      <c r="I5071" s="6" t="s">
        <v>135</v>
      </c>
      <c r="J5071" s="6" t="s">
        <v>156</v>
      </c>
      <c r="K5071" s="6">
        <v>53</v>
      </c>
      <c r="L5071" s="6">
        <v>418.14</v>
      </c>
      <c r="M5071" s="31" t="str">
        <f t="shared" si="79"/>
        <v>Large</v>
      </c>
    </row>
    <row r="5072" spans="8:13" ht="15.75" customHeight="1">
      <c r="H5072" s="37">
        <v>43122</v>
      </c>
      <c r="I5072" s="6" t="s">
        <v>158</v>
      </c>
      <c r="J5072" s="6" t="s">
        <v>157</v>
      </c>
      <c r="K5072" s="6">
        <v>2</v>
      </c>
      <c r="L5072" s="6">
        <v>37.82</v>
      </c>
      <c r="M5072" s="31" t="str">
        <f t="shared" si="79"/>
        <v>Small</v>
      </c>
    </row>
    <row r="5073" spans="8:13" ht="15.75" customHeight="1">
      <c r="H5073" s="37">
        <v>43296</v>
      </c>
      <c r="I5073" s="6" t="s">
        <v>158</v>
      </c>
      <c r="J5073" s="6" t="s">
        <v>156</v>
      </c>
      <c r="K5073" s="6">
        <v>2</v>
      </c>
      <c r="L5073" s="6">
        <v>31.98</v>
      </c>
      <c r="M5073" s="31" t="str">
        <f t="shared" si="79"/>
        <v>Small</v>
      </c>
    </row>
    <row r="5074" spans="8:13" ht="15.75" customHeight="1">
      <c r="H5074" s="37">
        <v>43393</v>
      </c>
      <c r="I5074" s="6" t="s">
        <v>141</v>
      </c>
      <c r="J5074" s="6" t="s">
        <v>182</v>
      </c>
      <c r="K5074" s="6">
        <v>35</v>
      </c>
      <c r="L5074" s="6">
        <v>264.31</v>
      </c>
      <c r="M5074" s="31" t="str">
        <f t="shared" si="79"/>
        <v>Large</v>
      </c>
    </row>
    <row r="5075" spans="8:13" ht="15.75" customHeight="1">
      <c r="H5075" s="37">
        <v>43186</v>
      </c>
      <c r="I5075" s="6" t="s">
        <v>198</v>
      </c>
      <c r="J5075" s="6" t="s">
        <v>185</v>
      </c>
      <c r="K5075" s="6">
        <v>51</v>
      </c>
      <c r="L5075" s="6">
        <v>505.89</v>
      </c>
      <c r="M5075" s="31" t="str">
        <f t="shared" si="79"/>
        <v>Large</v>
      </c>
    </row>
    <row r="5076" spans="8:13" ht="15.75" customHeight="1">
      <c r="H5076" s="37">
        <v>43465</v>
      </c>
      <c r="I5076" s="6" t="s">
        <v>171</v>
      </c>
      <c r="J5076" s="6" t="s">
        <v>203</v>
      </c>
      <c r="K5076" s="6">
        <v>1</v>
      </c>
      <c r="L5076" s="6">
        <v>15.92</v>
      </c>
      <c r="M5076" s="31" t="str">
        <f t="shared" si="79"/>
        <v>Small</v>
      </c>
    </row>
    <row r="5077" spans="8:13" ht="15.75" customHeight="1">
      <c r="H5077" s="37">
        <v>43417</v>
      </c>
      <c r="I5077" s="6" t="s">
        <v>168</v>
      </c>
      <c r="J5077" s="6" t="s">
        <v>203</v>
      </c>
      <c r="K5077" s="6">
        <v>1</v>
      </c>
      <c r="L5077" s="6">
        <v>11.23</v>
      </c>
      <c r="M5077" s="31" t="str">
        <f t="shared" si="79"/>
        <v>Small</v>
      </c>
    </row>
    <row r="5078" spans="8:13" ht="15.75" customHeight="1">
      <c r="H5078" s="37">
        <v>43278</v>
      </c>
      <c r="I5078" s="6" t="s">
        <v>141</v>
      </c>
      <c r="J5078" s="6" t="s">
        <v>183</v>
      </c>
      <c r="K5078" s="6">
        <v>2</v>
      </c>
      <c r="L5078" s="6">
        <v>23.48</v>
      </c>
      <c r="M5078" s="31" t="str">
        <f t="shared" si="79"/>
        <v>Small</v>
      </c>
    </row>
    <row r="5079" spans="8:13" ht="15.75" customHeight="1">
      <c r="H5079" s="37">
        <v>43444</v>
      </c>
      <c r="I5079" s="6" t="s">
        <v>175</v>
      </c>
      <c r="J5079" s="6" t="s">
        <v>191</v>
      </c>
      <c r="K5079" s="6">
        <v>1</v>
      </c>
      <c r="L5079" s="6">
        <v>19.38</v>
      </c>
      <c r="M5079" s="31" t="str">
        <f t="shared" si="79"/>
        <v>Small</v>
      </c>
    </row>
    <row r="5080" spans="8:13" ht="15.75" customHeight="1">
      <c r="H5080" s="37">
        <v>43311</v>
      </c>
      <c r="I5080" s="6" t="s">
        <v>141</v>
      </c>
      <c r="J5080" s="6" t="s">
        <v>176</v>
      </c>
      <c r="K5080" s="6">
        <v>1</v>
      </c>
      <c r="L5080" s="6">
        <v>10.68</v>
      </c>
      <c r="M5080" s="31" t="str">
        <f t="shared" si="79"/>
        <v>Small</v>
      </c>
    </row>
    <row r="5081" spans="8:13" ht="15.75" customHeight="1">
      <c r="H5081" s="37">
        <v>43424</v>
      </c>
      <c r="I5081" s="6" t="s">
        <v>158</v>
      </c>
      <c r="J5081" s="6" t="s">
        <v>156</v>
      </c>
      <c r="K5081" s="6">
        <v>1</v>
      </c>
      <c r="L5081" s="6">
        <v>12.17</v>
      </c>
      <c r="M5081" s="31" t="str">
        <f t="shared" si="79"/>
        <v>Small</v>
      </c>
    </row>
    <row r="5082" spans="8:13" ht="15.75" customHeight="1">
      <c r="H5082" s="37">
        <v>43222</v>
      </c>
      <c r="I5082" s="6" t="s">
        <v>175</v>
      </c>
      <c r="J5082" s="6" t="s">
        <v>169</v>
      </c>
      <c r="K5082" s="6">
        <v>2</v>
      </c>
      <c r="L5082" s="6">
        <v>31.68</v>
      </c>
      <c r="M5082" s="31" t="str">
        <f t="shared" si="79"/>
        <v>Small</v>
      </c>
    </row>
    <row r="5083" spans="8:13" ht="15.75" customHeight="1">
      <c r="H5083" s="37">
        <v>43103</v>
      </c>
      <c r="I5083" s="6" t="s">
        <v>158</v>
      </c>
      <c r="J5083" s="6" t="s">
        <v>235</v>
      </c>
      <c r="K5083" s="6">
        <v>2</v>
      </c>
      <c r="L5083" s="6">
        <v>27.44</v>
      </c>
      <c r="M5083" s="31" t="str">
        <f t="shared" si="79"/>
        <v>Small</v>
      </c>
    </row>
    <row r="5084" spans="8:13" ht="15.75" customHeight="1">
      <c r="H5084" s="37">
        <v>43216</v>
      </c>
      <c r="I5084" s="6" t="s">
        <v>190</v>
      </c>
      <c r="J5084" s="6" t="s">
        <v>187</v>
      </c>
      <c r="K5084" s="6">
        <v>2</v>
      </c>
      <c r="L5084" s="6">
        <v>25.42</v>
      </c>
      <c r="M5084" s="31" t="str">
        <f t="shared" si="79"/>
        <v>Small</v>
      </c>
    </row>
    <row r="5085" spans="8:13" ht="15.75" customHeight="1">
      <c r="H5085" s="37">
        <v>43453</v>
      </c>
      <c r="I5085" s="6" t="s">
        <v>175</v>
      </c>
      <c r="J5085" s="6" t="s">
        <v>199</v>
      </c>
      <c r="K5085" s="6">
        <v>3</v>
      </c>
      <c r="L5085" s="6">
        <v>38.67</v>
      </c>
      <c r="M5085" s="31" t="str">
        <f t="shared" si="79"/>
        <v>Small</v>
      </c>
    </row>
    <row r="5086" spans="8:13" ht="15.75" customHeight="1">
      <c r="H5086" s="37">
        <v>43408</v>
      </c>
      <c r="I5086" s="6" t="s">
        <v>158</v>
      </c>
      <c r="J5086" s="6" t="s">
        <v>194</v>
      </c>
      <c r="K5086" s="6">
        <v>5</v>
      </c>
      <c r="L5086" s="6">
        <v>64.400000000000006</v>
      </c>
      <c r="M5086" s="31" t="str">
        <f t="shared" si="79"/>
        <v>Small</v>
      </c>
    </row>
    <row r="5087" spans="8:13" ht="15.75" customHeight="1">
      <c r="H5087" s="37">
        <v>43453</v>
      </c>
      <c r="I5087" s="6" t="s">
        <v>168</v>
      </c>
      <c r="J5087" s="6" t="s">
        <v>194</v>
      </c>
      <c r="K5087" s="6">
        <v>2</v>
      </c>
      <c r="L5087" s="6">
        <v>24.94</v>
      </c>
      <c r="M5087" s="31" t="str">
        <f t="shared" si="79"/>
        <v>Small</v>
      </c>
    </row>
    <row r="5088" spans="8:13" ht="15.75" customHeight="1">
      <c r="H5088" s="37">
        <v>43333</v>
      </c>
      <c r="I5088" s="6" t="s">
        <v>224</v>
      </c>
      <c r="J5088" s="6" t="s">
        <v>174</v>
      </c>
      <c r="K5088" s="6">
        <v>2</v>
      </c>
      <c r="L5088" s="6">
        <v>28.2</v>
      </c>
      <c r="M5088" s="31" t="str">
        <f t="shared" si="79"/>
        <v>Small</v>
      </c>
    </row>
    <row r="5089" spans="8:13" ht="15.75" customHeight="1">
      <c r="H5089" s="37">
        <v>43269</v>
      </c>
      <c r="I5089" s="6" t="s">
        <v>158</v>
      </c>
      <c r="J5089" s="6" t="s">
        <v>180</v>
      </c>
      <c r="K5089" s="6">
        <v>2</v>
      </c>
      <c r="L5089" s="6">
        <v>31.42</v>
      </c>
      <c r="M5089" s="31" t="str">
        <f t="shared" si="79"/>
        <v>Small</v>
      </c>
    </row>
    <row r="5090" spans="8:13" ht="15.75" customHeight="1">
      <c r="H5090" s="37">
        <v>43428</v>
      </c>
      <c r="I5090" s="6" t="s">
        <v>141</v>
      </c>
      <c r="J5090" s="6" t="s">
        <v>156</v>
      </c>
      <c r="K5090" s="6">
        <v>1</v>
      </c>
      <c r="L5090" s="6">
        <v>18.66</v>
      </c>
      <c r="M5090" s="31" t="str">
        <f t="shared" si="79"/>
        <v>Small</v>
      </c>
    </row>
    <row r="5091" spans="8:13" ht="15.75" customHeight="1">
      <c r="H5091" s="37">
        <v>43216</v>
      </c>
      <c r="I5091" s="6" t="s">
        <v>193</v>
      </c>
      <c r="J5091" s="6" t="s">
        <v>205</v>
      </c>
      <c r="K5091" s="6">
        <v>1</v>
      </c>
      <c r="L5091" s="6">
        <v>13.94</v>
      </c>
      <c r="M5091" s="31" t="str">
        <f t="shared" si="79"/>
        <v>Small</v>
      </c>
    </row>
    <row r="5092" spans="8:13" ht="15.75" customHeight="1">
      <c r="H5092" s="37">
        <v>43175</v>
      </c>
      <c r="I5092" s="6" t="s">
        <v>158</v>
      </c>
      <c r="J5092" s="6" t="s">
        <v>156</v>
      </c>
      <c r="K5092" s="6">
        <v>3</v>
      </c>
      <c r="L5092" s="6">
        <v>42.03</v>
      </c>
      <c r="M5092" s="31" t="str">
        <f t="shared" si="79"/>
        <v>Small</v>
      </c>
    </row>
    <row r="5093" spans="8:13" ht="15.75" customHeight="1">
      <c r="H5093" s="37">
        <v>43156</v>
      </c>
      <c r="I5093" s="6" t="s">
        <v>163</v>
      </c>
      <c r="J5093" s="6" t="s">
        <v>205</v>
      </c>
      <c r="K5093" s="6">
        <v>1</v>
      </c>
      <c r="L5093" s="6">
        <v>15.82</v>
      </c>
      <c r="M5093" s="31" t="str">
        <f t="shared" si="79"/>
        <v>Small</v>
      </c>
    </row>
    <row r="5094" spans="8:13" ht="15.75" customHeight="1">
      <c r="H5094" s="37">
        <v>43300</v>
      </c>
      <c r="I5094" s="6" t="s">
        <v>198</v>
      </c>
      <c r="J5094" s="6" t="s">
        <v>210</v>
      </c>
      <c r="K5094" s="6">
        <v>2</v>
      </c>
      <c r="L5094" s="6">
        <v>29.2</v>
      </c>
      <c r="M5094" s="31" t="str">
        <f t="shared" si="79"/>
        <v>Small</v>
      </c>
    </row>
    <row r="5095" spans="8:13" ht="15.75" customHeight="1">
      <c r="H5095" s="37">
        <v>43170</v>
      </c>
      <c r="I5095" s="6" t="s">
        <v>175</v>
      </c>
      <c r="J5095" s="6" t="s">
        <v>164</v>
      </c>
      <c r="K5095" s="6">
        <v>3</v>
      </c>
      <c r="L5095" s="6">
        <v>57</v>
      </c>
      <c r="M5095" s="31" t="str">
        <f t="shared" si="79"/>
        <v>Small</v>
      </c>
    </row>
    <row r="5096" spans="8:13" ht="15.75" customHeight="1">
      <c r="H5096" s="37">
        <v>43457</v>
      </c>
      <c r="I5096" s="6" t="s">
        <v>158</v>
      </c>
      <c r="J5096" s="6" t="s">
        <v>187</v>
      </c>
      <c r="K5096" s="6">
        <v>2</v>
      </c>
      <c r="L5096" s="6">
        <v>34.04</v>
      </c>
      <c r="M5096" s="31" t="str">
        <f t="shared" si="79"/>
        <v>Small</v>
      </c>
    </row>
    <row r="5097" spans="8:13" ht="15.75" customHeight="1">
      <c r="H5097" s="37">
        <v>43298</v>
      </c>
      <c r="I5097" s="6" t="s">
        <v>223</v>
      </c>
      <c r="J5097" s="6" t="s">
        <v>221</v>
      </c>
      <c r="K5097" s="6">
        <v>4</v>
      </c>
      <c r="L5097" s="6">
        <v>79.239999999999995</v>
      </c>
      <c r="M5097" s="31" t="str">
        <f t="shared" si="79"/>
        <v>Small</v>
      </c>
    </row>
    <row r="5098" spans="8:13" ht="15.75" customHeight="1">
      <c r="H5098" s="37">
        <v>43249</v>
      </c>
      <c r="I5098" s="6" t="s">
        <v>175</v>
      </c>
      <c r="J5098" s="6" t="s">
        <v>207</v>
      </c>
      <c r="K5098" s="6">
        <v>1</v>
      </c>
      <c r="L5098" s="6">
        <v>17.61</v>
      </c>
      <c r="M5098" s="31" t="str">
        <f t="shared" si="79"/>
        <v>Small</v>
      </c>
    </row>
    <row r="5099" spans="8:13" ht="15.75" customHeight="1">
      <c r="H5099" s="37">
        <v>43288</v>
      </c>
      <c r="I5099" s="6" t="s">
        <v>190</v>
      </c>
      <c r="J5099" s="6" t="s">
        <v>235</v>
      </c>
      <c r="K5099" s="6">
        <v>2</v>
      </c>
      <c r="L5099" s="6">
        <v>25.84</v>
      </c>
      <c r="M5099" s="31" t="str">
        <f t="shared" si="79"/>
        <v>Small</v>
      </c>
    </row>
    <row r="5100" spans="8:13" ht="15.75" customHeight="1">
      <c r="H5100" s="37">
        <v>43106</v>
      </c>
      <c r="I5100" s="6" t="s">
        <v>165</v>
      </c>
      <c r="J5100" s="6" t="s">
        <v>156</v>
      </c>
      <c r="K5100" s="6">
        <v>4</v>
      </c>
      <c r="L5100" s="6">
        <v>53.2</v>
      </c>
      <c r="M5100" s="31" t="str">
        <f t="shared" si="79"/>
        <v>Small</v>
      </c>
    </row>
    <row r="5101" spans="8:13" ht="15.75" customHeight="1">
      <c r="H5101" s="37">
        <v>43406</v>
      </c>
      <c r="I5101" s="6" t="s">
        <v>193</v>
      </c>
      <c r="J5101" s="6" t="s">
        <v>217</v>
      </c>
      <c r="K5101" s="6">
        <v>1</v>
      </c>
      <c r="L5101" s="6">
        <v>13.06</v>
      </c>
      <c r="M5101" s="31" t="str">
        <f t="shared" si="79"/>
        <v>Small</v>
      </c>
    </row>
    <row r="5102" spans="8:13" ht="15.75" customHeight="1">
      <c r="H5102" s="37">
        <v>43105</v>
      </c>
      <c r="I5102" s="6" t="s">
        <v>168</v>
      </c>
      <c r="J5102" s="6" t="s">
        <v>206</v>
      </c>
      <c r="K5102" s="6">
        <v>3</v>
      </c>
      <c r="L5102" s="6">
        <v>60</v>
      </c>
      <c r="M5102" s="31" t="str">
        <f t="shared" si="79"/>
        <v>Small</v>
      </c>
    </row>
    <row r="5103" spans="8:13" ht="15.75" customHeight="1">
      <c r="H5103" s="37">
        <v>43359</v>
      </c>
      <c r="I5103" s="6" t="s">
        <v>171</v>
      </c>
      <c r="J5103" s="6" t="s">
        <v>164</v>
      </c>
      <c r="K5103" s="6">
        <v>2</v>
      </c>
      <c r="L5103" s="6">
        <v>25.96</v>
      </c>
      <c r="M5103" s="31" t="str">
        <f t="shared" si="79"/>
        <v>Small</v>
      </c>
    </row>
    <row r="5104" spans="8:13" ht="15.75" customHeight="1">
      <c r="H5104" s="37">
        <v>43411</v>
      </c>
      <c r="I5104" s="6" t="s">
        <v>224</v>
      </c>
      <c r="J5104" s="6" t="s">
        <v>156</v>
      </c>
      <c r="K5104" s="6">
        <v>2</v>
      </c>
      <c r="L5104" s="6">
        <v>32.619999999999997</v>
      </c>
      <c r="M5104" s="31" t="str">
        <f t="shared" si="79"/>
        <v>Small</v>
      </c>
    </row>
    <row r="5105" spans="8:13" ht="15.75" customHeight="1">
      <c r="H5105" s="37">
        <v>43454</v>
      </c>
      <c r="I5105" s="6" t="s">
        <v>168</v>
      </c>
      <c r="J5105" s="6" t="s">
        <v>187</v>
      </c>
      <c r="K5105" s="6">
        <v>1</v>
      </c>
      <c r="L5105" s="6">
        <v>13.84</v>
      </c>
      <c r="M5105" s="31" t="str">
        <f t="shared" si="79"/>
        <v>Small</v>
      </c>
    </row>
    <row r="5106" spans="8:13" ht="15.75" customHeight="1">
      <c r="H5106" s="37">
        <v>43403</v>
      </c>
      <c r="I5106" s="6" t="s">
        <v>175</v>
      </c>
      <c r="J5106" s="6" t="s">
        <v>181</v>
      </c>
      <c r="K5106" s="6">
        <v>3</v>
      </c>
      <c r="L5106" s="6">
        <v>44.94</v>
      </c>
      <c r="M5106" s="31" t="str">
        <f t="shared" si="79"/>
        <v>Small</v>
      </c>
    </row>
    <row r="5107" spans="8:13" ht="15.75" customHeight="1">
      <c r="H5107" s="37">
        <v>43457</v>
      </c>
      <c r="I5107" s="6" t="s">
        <v>190</v>
      </c>
      <c r="J5107" s="6" t="s">
        <v>173</v>
      </c>
      <c r="K5107" s="6">
        <v>3</v>
      </c>
      <c r="L5107" s="6">
        <v>42.66</v>
      </c>
      <c r="M5107" s="31" t="str">
        <f t="shared" si="79"/>
        <v>Small</v>
      </c>
    </row>
    <row r="5108" spans="8:13" ht="15.75" customHeight="1">
      <c r="H5108" s="37">
        <v>43182</v>
      </c>
      <c r="I5108" s="6" t="s">
        <v>160</v>
      </c>
      <c r="J5108" s="6" t="s">
        <v>214</v>
      </c>
      <c r="K5108" s="6">
        <v>2</v>
      </c>
      <c r="L5108" s="6">
        <v>27.48</v>
      </c>
      <c r="M5108" s="31" t="str">
        <f t="shared" si="79"/>
        <v>Small</v>
      </c>
    </row>
    <row r="5109" spans="8:13" ht="15.75" customHeight="1">
      <c r="H5109" s="37">
        <v>43370</v>
      </c>
      <c r="I5109" s="6" t="s">
        <v>168</v>
      </c>
      <c r="J5109" s="6" t="s">
        <v>206</v>
      </c>
      <c r="K5109" s="6">
        <v>1</v>
      </c>
      <c r="L5109" s="6">
        <v>16.38</v>
      </c>
      <c r="M5109" s="31" t="str">
        <f t="shared" si="79"/>
        <v>Small</v>
      </c>
    </row>
    <row r="5110" spans="8:13" ht="15.75" customHeight="1">
      <c r="H5110" s="37">
        <v>43133</v>
      </c>
      <c r="I5110" s="6" t="s">
        <v>177</v>
      </c>
      <c r="J5110" s="6" t="s">
        <v>156</v>
      </c>
      <c r="K5110" s="6">
        <v>2</v>
      </c>
      <c r="L5110" s="6">
        <v>27.76</v>
      </c>
      <c r="M5110" s="31" t="str">
        <f t="shared" si="79"/>
        <v>Small</v>
      </c>
    </row>
    <row r="5111" spans="8:13" ht="15.75" customHeight="1">
      <c r="H5111" s="37">
        <v>43420</v>
      </c>
      <c r="I5111" s="6" t="s">
        <v>158</v>
      </c>
      <c r="J5111" s="6" t="s">
        <v>225</v>
      </c>
      <c r="K5111" s="6">
        <v>3</v>
      </c>
      <c r="L5111" s="6">
        <v>32.76</v>
      </c>
      <c r="M5111" s="31" t="str">
        <f t="shared" si="79"/>
        <v>Small</v>
      </c>
    </row>
    <row r="5112" spans="8:13" ht="15.75" customHeight="1">
      <c r="H5112" s="37">
        <v>43221</v>
      </c>
      <c r="I5112" s="6" t="s">
        <v>141</v>
      </c>
      <c r="J5112" s="6" t="s">
        <v>174</v>
      </c>
      <c r="K5112" s="6">
        <v>1</v>
      </c>
      <c r="L5112" s="6">
        <v>19.14</v>
      </c>
      <c r="M5112" s="31" t="str">
        <f t="shared" si="79"/>
        <v>Small</v>
      </c>
    </row>
    <row r="5113" spans="8:13" ht="15.75" customHeight="1">
      <c r="H5113" s="37">
        <v>43451</v>
      </c>
      <c r="I5113" s="6" t="s">
        <v>127</v>
      </c>
      <c r="J5113" s="6" t="s">
        <v>164</v>
      </c>
      <c r="K5113" s="6">
        <v>3</v>
      </c>
      <c r="L5113" s="6">
        <v>35.369999999999997</v>
      </c>
      <c r="M5113" s="31" t="str">
        <f t="shared" si="79"/>
        <v>Small</v>
      </c>
    </row>
    <row r="5114" spans="8:13" ht="15.75" customHeight="1">
      <c r="H5114" s="37">
        <v>43440</v>
      </c>
      <c r="I5114" s="6" t="s">
        <v>141</v>
      </c>
      <c r="J5114" s="6" t="s">
        <v>156</v>
      </c>
      <c r="K5114" s="6">
        <v>2</v>
      </c>
      <c r="L5114" s="6">
        <v>24.48</v>
      </c>
      <c r="M5114" s="31" t="str">
        <f t="shared" si="79"/>
        <v>Small</v>
      </c>
    </row>
    <row r="5115" spans="8:13" ht="15.75" customHeight="1">
      <c r="H5115" s="37">
        <v>43461</v>
      </c>
      <c r="I5115" s="6" t="s">
        <v>198</v>
      </c>
      <c r="J5115" s="6" t="s">
        <v>156</v>
      </c>
      <c r="K5115" s="6">
        <v>2</v>
      </c>
      <c r="L5115" s="6">
        <v>32.64</v>
      </c>
      <c r="M5115" s="31" t="str">
        <f t="shared" si="79"/>
        <v>Small</v>
      </c>
    </row>
    <row r="5116" spans="8:13" ht="15.75" customHeight="1">
      <c r="H5116" s="37">
        <v>43373</v>
      </c>
      <c r="I5116" s="6" t="s">
        <v>200</v>
      </c>
      <c r="J5116" s="6" t="s">
        <v>156</v>
      </c>
      <c r="K5116" s="6">
        <v>48</v>
      </c>
      <c r="L5116" s="6">
        <v>340.56</v>
      </c>
      <c r="M5116" s="31" t="str">
        <f t="shared" si="79"/>
        <v>Large</v>
      </c>
    </row>
    <row r="5117" spans="8:13" ht="15.75" customHeight="1">
      <c r="H5117" s="37">
        <v>43461</v>
      </c>
      <c r="I5117" s="6" t="s">
        <v>193</v>
      </c>
      <c r="J5117" s="6" t="s">
        <v>184</v>
      </c>
      <c r="K5117" s="6">
        <v>1</v>
      </c>
      <c r="L5117" s="6">
        <v>13.93</v>
      </c>
      <c r="M5117" s="31" t="str">
        <f t="shared" si="79"/>
        <v>Small</v>
      </c>
    </row>
    <row r="5118" spans="8:13" ht="15.75" customHeight="1">
      <c r="H5118" s="37">
        <v>43324</v>
      </c>
      <c r="I5118" s="6" t="s">
        <v>168</v>
      </c>
      <c r="J5118" s="6" t="s">
        <v>187</v>
      </c>
      <c r="K5118" s="6">
        <v>60</v>
      </c>
      <c r="L5118" s="6">
        <v>351.62</v>
      </c>
      <c r="M5118" s="31" t="str">
        <f t="shared" si="79"/>
        <v>Large</v>
      </c>
    </row>
    <row r="5119" spans="8:13" ht="15.75" customHeight="1">
      <c r="H5119" s="37">
        <v>43266</v>
      </c>
      <c r="I5119" s="6" t="s">
        <v>171</v>
      </c>
      <c r="J5119" s="6" t="s">
        <v>192</v>
      </c>
      <c r="K5119" s="6">
        <v>2</v>
      </c>
      <c r="L5119" s="6">
        <v>36.18</v>
      </c>
      <c r="M5119" s="31" t="str">
        <f t="shared" si="79"/>
        <v>Small</v>
      </c>
    </row>
    <row r="5120" spans="8:13" ht="15.75" customHeight="1">
      <c r="H5120" s="37">
        <v>43365</v>
      </c>
      <c r="I5120" s="6" t="s">
        <v>160</v>
      </c>
      <c r="J5120" s="6" t="s">
        <v>181</v>
      </c>
      <c r="K5120" s="6">
        <v>2</v>
      </c>
      <c r="L5120" s="6">
        <v>35.619999999999997</v>
      </c>
      <c r="M5120" s="31" t="str">
        <f t="shared" si="79"/>
        <v>Small</v>
      </c>
    </row>
    <row r="5121" spans="8:13" ht="15.75" customHeight="1">
      <c r="H5121" s="37">
        <v>43284</v>
      </c>
      <c r="I5121" s="6" t="s">
        <v>171</v>
      </c>
      <c r="J5121" s="6" t="s">
        <v>188</v>
      </c>
      <c r="K5121" s="6">
        <v>2</v>
      </c>
      <c r="L5121" s="6">
        <v>38.64</v>
      </c>
      <c r="M5121" s="31" t="str">
        <f t="shared" si="79"/>
        <v>Small</v>
      </c>
    </row>
    <row r="5122" spans="8:13" ht="15.75" customHeight="1">
      <c r="H5122" s="37">
        <v>43458</v>
      </c>
      <c r="I5122" s="6" t="s">
        <v>171</v>
      </c>
      <c r="J5122" s="6" t="s">
        <v>186</v>
      </c>
      <c r="K5122" s="6">
        <v>1</v>
      </c>
      <c r="L5122" s="6">
        <v>15.09</v>
      </c>
      <c r="M5122" s="31" t="str">
        <f t="shared" si="79"/>
        <v>Small</v>
      </c>
    </row>
    <row r="5123" spans="8:13" ht="15.75" customHeight="1">
      <c r="H5123" s="37">
        <v>43394</v>
      </c>
      <c r="I5123" s="6" t="s">
        <v>158</v>
      </c>
      <c r="J5123" s="6" t="s">
        <v>166</v>
      </c>
      <c r="K5123" s="6">
        <v>1</v>
      </c>
      <c r="L5123" s="6">
        <v>16.760000000000002</v>
      </c>
      <c r="M5123" s="31" t="str">
        <f t="shared" si="79"/>
        <v>Small</v>
      </c>
    </row>
    <row r="5124" spans="8:13" ht="15.75" customHeight="1">
      <c r="H5124" s="37">
        <v>43383</v>
      </c>
      <c r="I5124" s="6" t="s">
        <v>141</v>
      </c>
      <c r="J5124" s="6" t="s">
        <v>156</v>
      </c>
      <c r="K5124" s="6">
        <v>2</v>
      </c>
      <c r="L5124" s="6">
        <v>26.56</v>
      </c>
      <c r="M5124" s="31" t="str">
        <f t="shared" si="79"/>
        <v>Small</v>
      </c>
    </row>
    <row r="5125" spans="8:13" ht="15.75" customHeight="1">
      <c r="H5125" s="37">
        <v>43185</v>
      </c>
      <c r="I5125" s="6" t="s">
        <v>158</v>
      </c>
      <c r="J5125" s="6" t="s">
        <v>185</v>
      </c>
      <c r="K5125" s="6">
        <v>2</v>
      </c>
      <c r="L5125" s="6">
        <v>33.72</v>
      </c>
      <c r="M5125" s="31" t="str">
        <f t="shared" si="79"/>
        <v>Small</v>
      </c>
    </row>
    <row r="5126" spans="8:13" ht="15.75" customHeight="1">
      <c r="H5126" s="37">
        <v>43455</v>
      </c>
      <c r="I5126" s="6" t="s">
        <v>175</v>
      </c>
      <c r="J5126" s="6" t="s">
        <v>225</v>
      </c>
      <c r="K5126" s="6">
        <v>2</v>
      </c>
      <c r="L5126" s="6">
        <v>20.260000000000002</v>
      </c>
      <c r="M5126" s="31" t="str">
        <f t="shared" si="79"/>
        <v>Small</v>
      </c>
    </row>
    <row r="5127" spans="8:13" ht="15.75" customHeight="1">
      <c r="H5127" s="37">
        <v>43109</v>
      </c>
      <c r="I5127" s="6" t="s">
        <v>135</v>
      </c>
      <c r="J5127" s="6" t="s">
        <v>239</v>
      </c>
      <c r="K5127" s="6">
        <v>2</v>
      </c>
      <c r="L5127" s="6">
        <v>25.68</v>
      </c>
      <c r="M5127" s="31" t="str">
        <f t="shared" si="79"/>
        <v>Small</v>
      </c>
    </row>
    <row r="5128" spans="8:13" ht="15.75" customHeight="1">
      <c r="H5128" s="37">
        <v>43434</v>
      </c>
      <c r="I5128" s="6" t="s">
        <v>135</v>
      </c>
      <c r="J5128" s="6" t="s">
        <v>214</v>
      </c>
      <c r="K5128" s="6">
        <v>2</v>
      </c>
      <c r="L5128" s="6">
        <v>37.82</v>
      </c>
      <c r="M5128" s="31" t="str">
        <f t="shared" ref="M5128:M5191" si="80">IF(L5128&gt;250,"Large","Small")</f>
        <v>Small</v>
      </c>
    </row>
    <row r="5129" spans="8:13" ht="15.75" customHeight="1">
      <c r="H5129" s="37">
        <v>43362</v>
      </c>
      <c r="I5129" s="6" t="s">
        <v>138</v>
      </c>
      <c r="J5129" s="6" t="s">
        <v>169</v>
      </c>
      <c r="K5129" s="6">
        <v>2</v>
      </c>
      <c r="L5129" s="6">
        <v>28.8</v>
      </c>
      <c r="M5129" s="31" t="str">
        <f t="shared" si="80"/>
        <v>Small</v>
      </c>
    </row>
    <row r="5130" spans="8:13" ht="15.75" customHeight="1">
      <c r="H5130" s="37">
        <v>43416</v>
      </c>
      <c r="I5130" s="6" t="s">
        <v>168</v>
      </c>
      <c r="J5130" s="6" t="s">
        <v>156</v>
      </c>
      <c r="K5130" s="6">
        <v>1</v>
      </c>
      <c r="L5130" s="6">
        <v>18.829999999999998</v>
      </c>
      <c r="M5130" s="31" t="str">
        <f t="shared" si="80"/>
        <v>Small</v>
      </c>
    </row>
    <row r="5131" spans="8:13" ht="15.75" customHeight="1">
      <c r="H5131" s="37">
        <v>43422</v>
      </c>
      <c r="I5131" s="6" t="s">
        <v>216</v>
      </c>
      <c r="J5131" s="6" t="s">
        <v>172</v>
      </c>
      <c r="K5131" s="6">
        <v>3</v>
      </c>
      <c r="L5131" s="6">
        <v>42.24</v>
      </c>
      <c r="M5131" s="31" t="str">
        <f t="shared" si="80"/>
        <v>Small</v>
      </c>
    </row>
    <row r="5132" spans="8:13" ht="15.75" customHeight="1">
      <c r="H5132" s="37">
        <v>43424</v>
      </c>
      <c r="I5132" s="6" t="s">
        <v>224</v>
      </c>
      <c r="J5132" s="6" t="s">
        <v>184</v>
      </c>
      <c r="K5132" s="6">
        <v>2</v>
      </c>
      <c r="L5132" s="6">
        <v>25.9</v>
      </c>
      <c r="M5132" s="31" t="str">
        <f t="shared" si="80"/>
        <v>Small</v>
      </c>
    </row>
    <row r="5133" spans="8:13" ht="15.75" customHeight="1">
      <c r="H5133" s="37">
        <v>43417</v>
      </c>
      <c r="I5133" s="6" t="s">
        <v>168</v>
      </c>
      <c r="J5133" s="6" t="s">
        <v>156</v>
      </c>
      <c r="K5133" s="6">
        <v>2</v>
      </c>
      <c r="L5133" s="6">
        <v>24.36</v>
      </c>
      <c r="M5133" s="31" t="str">
        <f t="shared" si="80"/>
        <v>Small</v>
      </c>
    </row>
    <row r="5134" spans="8:13" ht="15.75" customHeight="1">
      <c r="H5134" s="37">
        <v>43167</v>
      </c>
      <c r="I5134" s="6" t="s">
        <v>168</v>
      </c>
      <c r="J5134" s="6" t="s">
        <v>180</v>
      </c>
      <c r="K5134" s="6">
        <v>1</v>
      </c>
      <c r="L5134" s="6">
        <v>15.64</v>
      </c>
      <c r="M5134" s="31" t="str">
        <f t="shared" si="80"/>
        <v>Small</v>
      </c>
    </row>
    <row r="5135" spans="8:13" ht="15.75" customHeight="1">
      <c r="H5135" s="37">
        <v>43464</v>
      </c>
      <c r="I5135" s="6" t="s">
        <v>135</v>
      </c>
      <c r="J5135" s="6" t="s">
        <v>156</v>
      </c>
      <c r="K5135" s="6">
        <v>2</v>
      </c>
      <c r="L5135" s="6">
        <v>23.22</v>
      </c>
      <c r="M5135" s="31" t="str">
        <f t="shared" si="80"/>
        <v>Small</v>
      </c>
    </row>
    <row r="5136" spans="8:13" ht="15.75" customHeight="1">
      <c r="H5136" s="37">
        <v>43285</v>
      </c>
      <c r="I5136" s="6" t="s">
        <v>158</v>
      </c>
      <c r="J5136" s="6" t="s">
        <v>202</v>
      </c>
      <c r="K5136" s="6">
        <v>4</v>
      </c>
      <c r="L5136" s="6">
        <v>45.12</v>
      </c>
      <c r="M5136" s="31" t="str">
        <f t="shared" si="80"/>
        <v>Small</v>
      </c>
    </row>
    <row r="5137" spans="8:13" ht="15.75" customHeight="1">
      <c r="H5137" s="37">
        <v>43293</v>
      </c>
      <c r="I5137" s="6" t="s">
        <v>224</v>
      </c>
      <c r="J5137" s="6" t="s">
        <v>185</v>
      </c>
      <c r="K5137" s="6">
        <v>48</v>
      </c>
      <c r="L5137" s="6">
        <v>335.21</v>
      </c>
      <c r="M5137" s="31" t="str">
        <f t="shared" si="80"/>
        <v>Large</v>
      </c>
    </row>
    <row r="5138" spans="8:13" ht="15.75" customHeight="1">
      <c r="H5138" s="37">
        <v>43126</v>
      </c>
      <c r="I5138" s="6" t="s">
        <v>190</v>
      </c>
      <c r="J5138" s="6" t="s">
        <v>187</v>
      </c>
      <c r="K5138" s="6">
        <v>3</v>
      </c>
      <c r="L5138" s="6">
        <v>50.97</v>
      </c>
      <c r="M5138" s="31" t="str">
        <f t="shared" si="80"/>
        <v>Small</v>
      </c>
    </row>
    <row r="5139" spans="8:13" ht="15.75" customHeight="1">
      <c r="H5139" s="37">
        <v>43320</v>
      </c>
      <c r="I5139" s="6" t="s">
        <v>168</v>
      </c>
      <c r="J5139" s="6" t="s">
        <v>233</v>
      </c>
      <c r="K5139" s="6">
        <v>4</v>
      </c>
      <c r="L5139" s="6">
        <v>40.68</v>
      </c>
      <c r="M5139" s="31" t="str">
        <f t="shared" si="80"/>
        <v>Small</v>
      </c>
    </row>
    <row r="5140" spans="8:13" ht="15.75" customHeight="1">
      <c r="H5140" s="37">
        <v>43391</v>
      </c>
      <c r="I5140" s="6" t="s">
        <v>168</v>
      </c>
      <c r="J5140" s="6" t="s">
        <v>169</v>
      </c>
      <c r="K5140" s="6">
        <v>2</v>
      </c>
      <c r="L5140" s="6">
        <v>30.02</v>
      </c>
      <c r="M5140" s="31" t="str">
        <f t="shared" si="80"/>
        <v>Small</v>
      </c>
    </row>
    <row r="5141" spans="8:13" ht="15.75" customHeight="1">
      <c r="H5141" s="37">
        <v>43418</v>
      </c>
      <c r="I5141" s="6" t="s">
        <v>171</v>
      </c>
      <c r="J5141" s="6" t="s">
        <v>232</v>
      </c>
      <c r="K5141" s="6">
        <v>2</v>
      </c>
      <c r="L5141" s="6">
        <v>30.9</v>
      </c>
      <c r="M5141" s="31" t="str">
        <f t="shared" si="80"/>
        <v>Small</v>
      </c>
    </row>
    <row r="5142" spans="8:13" ht="15.75" customHeight="1">
      <c r="H5142" s="37">
        <v>43364</v>
      </c>
      <c r="I5142" s="6" t="s">
        <v>141</v>
      </c>
      <c r="J5142" s="6" t="s">
        <v>156</v>
      </c>
      <c r="K5142" s="6">
        <v>1</v>
      </c>
      <c r="L5142" s="6">
        <v>19.600000000000001</v>
      </c>
      <c r="M5142" s="31" t="str">
        <f t="shared" si="80"/>
        <v>Small</v>
      </c>
    </row>
    <row r="5143" spans="8:13" ht="15.75" customHeight="1">
      <c r="H5143" s="37">
        <v>43162</v>
      </c>
      <c r="I5143" s="6" t="s">
        <v>175</v>
      </c>
      <c r="J5143" s="6" t="s">
        <v>156</v>
      </c>
      <c r="K5143" s="6">
        <v>1</v>
      </c>
      <c r="L5143" s="6">
        <v>13.75</v>
      </c>
      <c r="M5143" s="31" t="str">
        <f t="shared" si="80"/>
        <v>Small</v>
      </c>
    </row>
    <row r="5144" spans="8:13" ht="15.75" customHeight="1">
      <c r="H5144" s="37">
        <v>43358</v>
      </c>
      <c r="I5144" s="6" t="s">
        <v>160</v>
      </c>
      <c r="J5144" s="6" t="s">
        <v>230</v>
      </c>
      <c r="K5144" s="6">
        <v>2</v>
      </c>
      <c r="L5144" s="6">
        <v>35.04</v>
      </c>
      <c r="M5144" s="31" t="str">
        <f t="shared" si="80"/>
        <v>Small</v>
      </c>
    </row>
    <row r="5145" spans="8:13" ht="15.75" customHeight="1">
      <c r="H5145" s="37">
        <v>43338</v>
      </c>
      <c r="I5145" s="6" t="s">
        <v>171</v>
      </c>
      <c r="J5145" s="6" t="s">
        <v>156</v>
      </c>
      <c r="K5145" s="6">
        <v>36</v>
      </c>
      <c r="L5145" s="6">
        <v>424.48</v>
      </c>
      <c r="M5145" s="31" t="str">
        <f t="shared" si="80"/>
        <v>Large</v>
      </c>
    </row>
    <row r="5146" spans="8:13" ht="15.75" customHeight="1">
      <c r="H5146" s="37">
        <v>43142</v>
      </c>
      <c r="I5146" s="6" t="s">
        <v>158</v>
      </c>
      <c r="J5146" s="6" t="s">
        <v>173</v>
      </c>
      <c r="K5146" s="6">
        <v>1</v>
      </c>
      <c r="L5146" s="6">
        <v>10.09</v>
      </c>
      <c r="M5146" s="31" t="str">
        <f t="shared" si="80"/>
        <v>Small</v>
      </c>
    </row>
    <row r="5147" spans="8:13" ht="15.75" customHeight="1">
      <c r="H5147" s="37">
        <v>43349</v>
      </c>
      <c r="I5147" s="6" t="s">
        <v>177</v>
      </c>
      <c r="J5147" s="6" t="s">
        <v>225</v>
      </c>
      <c r="K5147" s="6">
        <v>2</v>
      </c>
      <c r="L5147" s="6">
        <v>31.48</v>
      </c>
      <c r="M5147" s="31" t="str">
        <f t="shared" si="80"/>
        <v>Small</v>
      </c>
    </row>
    <row r="5148" spans="8:13" ht="15.75" customHeight="1">
      <c r="H5148" s="37">
        <v>43440</v>
      </c>
      <c r="I5148" s="6" t="s">
        <v>175</v>
      </c>
      <c r="J5148" s="6" t="s">
        <v>184</v>
      </c>
      <c r="K5148" s="6">
        <v>1</v>
      </c>
      <c r="L5148" s="6">
        <v>12.27</v>
      </c>
      <c r="M5148" s="31" t="str">
        <f t="shared" si="80"/>
        <v>Small</v>
      </c>
    </row>
    <row r="5149" spans="8:13" ht="15.75" customHeight="1">
      <c r="H5149" s="37">
        <v>43464</v>
      </c>
      <c r="I5149" s="6" t="s">
        <v>158</v>
      </c>
      <c r="J5149" s="6" t="s">
        <v>226</v>
      </c>
      <c r="K5149" s="6">
        <v>2</v>
      </c>
      <c r="L5149" s="6">
        <v>31.66</v>
      </c>
      <c r="M5149" s="31" t="str">
        <f t="shared" si="80"/>
        <v>Small</v>
      </c>
    </row>
    <row r="5150" spans="8:13" ht="15.75" customHeight="1">
      <c r="H5150" s="37">
        <v>43437</v>
      </c>
      <c r="I5150" s="6" t="s">
        <v>160</v>
      </c>
      <c r="J5150" s="6" t="s">
        <v>225</v>
      </c>
      <c r="K5150" s="6">
        <v>1</v>
      </c>
      <c r="L5150" s="6">
        <v>16.14</v>
      </c>
      <c r="M5150" s="31" t="str">
        <f t="shared" si="80"/>
        <v>Small</v>
      </c>
    </row>
    <row r="5151" spans="8:13" ht="15.75" customHeight="1">
      <c r="H5151" s="37">
        <v>43288</v>
      </c>
      <c r="I5151" s="6" t="s">
        <v>171</v>
      </c>
      <c r="J5151" s="6" t="s">
        <v>189</v>
      </c>
      <c r="K5151" s="6">
        <v>3</v>
      </c>
      <c r="L5151" s="6">
        <v>49.29</v>
      </c>
      <c r="M5151" s="31" t="str">
        <f t="shared" si="80"/>
        <v>Small</v>
      </c>
    </row>
    <row r="5152" spans="8:13" ht="15.75" customHeight="1">
      <c r="H5152" s="37">
        <v>43413</v>
      </c>
      <c r="I5152" s="6" t="s">
        <v>158</v>
      </c>
      <c r="J5152" s="6" t="s">
        <v>194</v>
      </c>
      <c r="K5152" s="6">
        <v>1</v>
      </c>
      <c r="L5152" s="6">
        <v>16.100000000000001</v>
      </c>
      <c r="M5152" s="31" t="str">
        <f t="shared" si="80"/>
        <v>Small</v>
      </c>
    </row>
    <row r="5153" spans="8:13" ht="15.75" customHeight="1">
      <c r="H5153" s="37">
        <v>43183</v>
      </c>
      <c r="I5153" s="6" t="s">
        <v>168</v>
      </c>
      <c r="J5153" s="6" t="s">
        <v>156</v>
      </c>
      <c r="K5153" s="6">
        <v>2</v>
      </c>
      <c r="L5153" s="6">
        <v>21.82</v>
      </c>
      <c r="M5153" s="31" t="str">
        <f t="shared" si="80"/>
        <v>Small</v>
      </c>
    </row>
    <row r="5154" spans="8:13" ht="15.75" customHeight="1">
      <c r="H5154" s="37">
        <v>43217</v>
      </c>
      <c r="I5154" s="6" t="s">
        <v>138</v>
      </c>
      <c r="J5154" s="6" t="s">
        <v>180</v>
      </c>
      <c r="K5154" s="6">
        <v>2</v>
      </c>
      <c r="L5154" s="6">
        <v>20.88</v>
      </c>
      <c r="M5154" s="31" t="str">
        <f t="shared" si="80"/>
        <v>Small</v>
      </c>
    </row>
    <row r="5155" spans="8:13" ht="15.75" customHeight="1">
      <c r="H5155" s="37">
        <v>43396</v>
      </c>
      <c r="I5155" s="6" t="s">
        <v>141</v>
      </c>
      <c r="J5155" s="6" t="s">
        <v>167</v>
      </c>
      <c r="K5155" s="6">
        <v>36</v>
      </c>
      <c r="L5155" s="6">
        <v>283.61</v>
      </c>
      <c r="M5155" s="31" t="str">
        <f t="shared" si="80"/>
        <v>Large</v>
      </c>
    </row>
    <row r="5156" spans="8:13" ht="15.75" customHeight="1">
      <c r="H5156" s="37">
        <v>43454</v>
      </c>
      <c r="I5156" s="6" t="s">
        <v>190</v>
      </c>
      <c r="J5156" s="6" t="s">
        <v>156</v>
      </c>
      <c r="K5156" s="6">
        <v>2</v>
      </c>
      <c r="L5156" s="6">
        <v>34.42</v>
      </c>
      <c r="M5156" s="31" t="str">
        <f t="shared" si="80"/>
        <v>Small</v>
      </c>
    </row>
    <row r="5157" spans="8:13" ht="15.75" customHeight="1">
      <c r="H5157" s="37">
        <v>43256</v>
      </c>
      <c r="I5157" s="6" t="s">
        <v>171</v>
      </c>
      <c r="J5157" s="6" t="s">
        <v>181</v>
      </c>
      <c r="K5157" s="6">
        <v>2</v>
      </c>
      <c r="L5157" s="6">
        <v>39.46</v>
      </c>
      <c r="M5157" s="31" t="str">
        <f t="shared" si="80"/>
        <v>Small</v>
      </c>
    </row>
    <row r="5158" spans="8:13" ht="15.75" customHeight="1">
      <c r="H5158" s="37">
        <v>43243</v>
      </c>
      <c r="I5158" s="6" t="s">
        <v>135</v>
      </c>
      <c r="J5158" s="6" t="s">
        <v>156</v>
      </c>
      <c r="K5158" s="6">
        <v>3</v>
      </c>
      <c r="L5158" s="6">
        <v>46.83</v>
      </c>
      <c r="M5158" s="31" t="str">
        <f t="shared" si="80"/>
        <v>Small</v>
      </c>
    </row>
    <row r="5159" spans="8:13" ht="15.75" customHeight="1">
      <c r="H5159" s="37">
        <v>43261</v>
      </c>
      <c r="I5159" s="6" t="s">
        <v>158</v>
      </c>
      <c r="J5159" s="6" t="s">
        <v>185</v>
      </c>
      <c r="K5159" s="6">
        <v>2</v>
      </c>
      <c r="L5159" s="6">
        <v>30.94</v>
      </c>
      <c r="M5159" s="31" t="str">
        <f t="shared" si="80"/>
        <v>Small</v>
      </c>
    </row>
    <row r="5160" spans="8:13" ht="15.75" customHeight="1">
      <c r="H5160" s="37">
        <v>43432</v>
      </c>
      <c r="I5160" s="6" t="s">
        <v>163</v>
      </c>
      <c r="J5160" s="6" t="s">
        <v>195</v>
      </c>
      <c r="K5160" s="6">
        <v>2</v>
      </c>
      <c r="L5160" s="6">
        <v>26.66</v>
      </c>
      <c r="M5160" s="31" t="str">
        <f t="shared" si="80"/>
        <v>Small</v>
      </c>
    </row>
    <row r="5161" spans="8:13" ht="15.75" customHeight="1">
      <c r="H5161" s="37">
        <v>43418</v>
      </c>
      <c r="I5161" s="6" t="s">
        <v>135</v>
      </c>
      <c r="J5161" s="6" t="s">
        <v>161</v>
      </c>
      <c r="K5161" s="6">
        <v>24</v>
      </c>
      <c r="L5161" s="6">
        <v>202.75</v>
      </c>
      <c r="M5161" s="31" t="str">
        <f t="shared" si="80"/>
        <v>Small</v>
      </c>
    </row>
    <row r="5162" spans="8:13" ht="15.75" customHeight="1">
      <c r="H5162" s="37">
        <v>43105</v>
      </c>
      <c r="I5162" s="6" t="s">
        <v>198</v>
      </c>
      <c r="J5162" s="6" t="s">
        <v>156</v>
      </c>
      <c r="K5162" s="6">
        <v>1</v>
      </c>
      <c r="L5162" s="6">
        <v>14.69</v>
      </c>
      <c r="M5162" s="31" t="str">
        <f t="shared" si="80"/>
        <v>Small</v>
      </c>
    </row>
    <row r="5163" spans="8:13" ht="15.75" customHeight="1">
      <c r="H5163" s="37">
        <v>43449</v>
      </c>
      <c r="I5163" s="6" t="s">
        <v>168</v>
      </c>
      <c r="J5163" s="6" t="s">
        <v>157</v>
      </c>
      <c r="K5163" s="6">
        <v>2</v>
      </c>
      <c r="L5163" s="6">
        <v>38.9</v>
      </c>
      <c r="M5163" s="31" t="str">
        <f t="shared" si="80"/>
        <v>Small</v>
      </c>
    </row>
    <row r="5164" spans="8:13" ht="15.75" customHeight="1">
      <c r="H5164" s="37">
        <v>43376</v>
      </c>
      <c r="I5164" s="6" t="s">
        <v>190</v>
      </c>
      <c r="J5164" s="6" t="s">
        <v>195</v>
      </c>
      <c r="K5164" s="6">
        <v>2</v>
      </c>
      <c r="L5164" s="6">
        <v>23.74</v>
      </c>
      <c r="M5164" s="31" t="str">
        <f t="shared" si="80"/>
        <v>Small</v>
      </c>
    </row>
    <row r="5165" spans="8:13" ht="15.75" customHeight="1">
      <c r="H5165" s="37">
        <v>43426</v>
      </c>
      <c r="I5165" s="6" t="s">
        <v>175</v>
      </c>
      <c r="J5165" s="6" t="s">
        <v>156</v>
      </c>
      <c r="K5165" s="6">
        <v>2</v>
      </c>
      <c r="L5165" s="6">
        <v>38.82</v>
      </c>
      <c r="M5165" s="31" t="str">
        <f t="shared" si="80"/>
        <v>Small</v>
      </c>
    </row>
    <row r="5166" spans="8:13" ht="15.75" customHeight="1">
      <c r="H5166" s="37">
        <v>43355</v>
      </c>
      <c r="I5166" s="6" t="s">
        <v>160</v>
      </c>
      <c r="J5166" s="6" t="s">
        <v>172</v>
      </c>
      <c r="K5166" s="6">
        <v>2</v>
      </c>
      <c r="L5166" s="6">
        <v>35.520000000000003</v>
      </c>
      <c r="M5166" s="31" t="str">
        <f t="shared" si="80"/>
        <v>Small</v>
      </c>
    </row>
    <row r="5167" spans="8:13" ht="15.75" customHeight="1">
      <c r="H5167" s="37">
        <v>43417</v>
      </c>
      <c r="I5167" s="6" t="s">
        <v>135</v>
      </c>
      <c r="J5167" s="6" t="s">
        <v>210</v>
      </c>
      <c r="K5167" s="6">
        <v>72</v>
      </c>
      <c r="L5167" s="6">
        <v>713.97</v>
      </c>
      <c r="M5167" s="31" t="str">
        <f t="shared" si="80"/>
        <v>Large</v>
      </c>
    </row>
    <row r="5168" spans="8:13" ht="15.75" customHeight="1">
      <c r="H5168" s="37">
        <v>43290</v>
      </c>
      <c r="I5168" s="6" t="s">
        <v>141</v>
      </c>
      <c r="J5168" s="6" t="s">
        <v>156</v>
      </c>
      <c r="K5168" s="6">
        <v>4</v>
      </c>
      <c r="L5168" s="6">
        <v>49.72</v>
      </c>
      <c r="M5168" s="31" t="str">
        <f t="shared" si="80"/>
        <v>Small</v>
      </c>
    </row>
    <row r="5169" spans="8:13" ht="15.75" customHeight="1">
      <c r="H5169" s="37">
        <v>43464</v>
      </c>
      <c r="I5169" s="6" t="s">
        <v>158</v>
      </c>
      <c r="J5169" s="6" t="s">
        <v>156</v>
      </c>
      <c r="K5169" s="6">
        <v>42</v>
      </c>
      <c r="L5169" s="6">
        <v>432.68</v>
      </c>
      <c r="M5169" s="31" t="str">
        <f t="shared" si="80"/>
        <v>Large</v>
      </c>
    </row>
    <row r="5170" spans="8:13" ht="15.75" customHeight="1">
      <c r="H5170" s="37">
        <v>43241</v>
      </c>
      <c r="I5170" s="6" t="s">
        <v>135</v>
      </c>
      <c r="J5170" s="6" t="s">
        <v>235</v>
      </c>
      <c r="K5170" s="6">
        <v>2</v>
      </c>
      <c r="L5170" s="6">
        <v>21.14</v>
      </c>
      <c r="M5170" s="31" t="str">
        <f t="shared" si="80"/>
        <v>Small</v>
      </c>
    </row>
    <row r="5171" spans="8:13" ht="15.75" customHeight="1">
      <c r="H5171" s="37">
        <v>43386</v>
      </c>
      <c r="I5171" s="6" t="s">
        <v>163</v>
      </c>
      <c r="J5171" s="6" t="s">
        <v>212</v>
      </c>
      <c r="K5171" s="6">
        <v>1</v>
      </c>
      <c r="L5171" s="6">
        <v>16.36</v>
      </c>
      <c r="M5171" s="31" t="str">
        <f t="shared" si="80"/>
        <v>Small</v>
      </c>
    </row>
    <row r="5172" spans="8:13" ht="15.75" customHeight="1">
      <c r="H5172" s="37">
        <v>43339</v>
      </c>
      <c r="I5172" s="6" t="s">
        <v>175</v>
      </c>
      <c r="J5172" s="6" t="s">
        <v>185</v>
      </c>
      <c r="K5172" s="6">
        <v>4</v>
      </c>
      <c r="L5172" s="6">
        <v>77.88</v>
      </c>
      <c r="M5172" s="31" t="str">
        <f t="shared" si="80"/>
        <v>Small</v>
      </c>
    </row>
    <row r="5173" spans="8:13" ht="15.75" customHeight="1">
      <c r="H5173" s="37">
        <v>43316</v>
      </c>
      <c r="I5173" s="6" t="s">
        <v>158</v>
      </c>
      <c r="J5173" s="6" t="s">
        <v>156</v>
      </c>
      <c r="K5173" s="6">
        <v>2</v>
      </c>
      <c r="L5173" s="6">
        <v>22.3</v>
      </c>
      <c r="M5173" s="31" t="str">
        <f t="shared" si="80"/>
        <v>Small</v>
      </c>
    </row>
    <row r="5174" spans="8:13" ht="15.75" customHeight="1">
      <c r="H5174" s="37">
        <v>43333</v>
      </c>
      <c r="I5174" s="6" t="s">
        <v>135</v>
      </c>
      <c r="J5174" s="6" t="s">
        <v>156</v>
      </c>
      <c r="K5174" s="6">
        <v>1</v>
      </c>
      <c r="L5174" s="6">
        <v>16.760000000000002</v>
      </c>
      <c r="M5174" s="31" t="str">
        <f t="shared" si="80"/>
        <v>Small</v>
      </c>
    </row>
    <row r="5175" spans="8:13" ht="15.75" customHeight="1">
      <c r="H5175" s="37">
        <v>43389</v>
      </c>
      <c r="I5175" s="6" t="s">
        <v>138</v>
      </c>
      <c r="J5175" s="6" t="s">
        <v>206</v>
      </c>
      <c r="K5175" s="6">
        <v>2</v>
      </c>
      <c r="L5175" s="6">
        <v>23.86</v>
      </c>
      <c r="M5175" s="31" t="str">
        <f t="shared" si="80"/>
        <v>Small</v>
      </c>
    </row>
    <row r="5176" spans="8:13" ht="15.75" customHeight="1">
      <c r="H5176" s="37">
        <v>43194</v>
      </c>
      <c r="I5176" s="6" t="s">
        <v>135</v>
      </c>
      <c r="J5176" s="6" t="s">
        <v>156</v>
      </c>
      <c r="K5176" s="6">
        <v>1</v>
      </c>
      <c r="L5176" s="6">
        <v>19.239999999999998</v>
      </c>
      <c r="M5176" s="31" t="str">
        <f t="shared" si="80"/>
        <v>Small</v>
      </c>
    </row>
    <row r="5177" spans="8:13" ht="15.75" customHeight="1">
      <c r="H5177" s="37">
        <v>43418</v>
      </c>
      <c r="I5177" s="6" t="s">
        <v>127</v>
      </c>
      <c r="J5177" s="6" t="s">
        <v>174</v>
      </c>
      <c r="K5177" s="6">
        <v>1</v>
      </c>
      <c r="L5177" s="6">
        <v>15.49</v>
      </c>
      <c r="M5177" s="31" t="str">
        <f t="shared" si="80"/>
        <v>Small</v>
      </c>
    </row>
    <row r="5178" spans="8:13" ht="15.75" customHeight="1">
      <c r="H5178" s="37">
        <v>43431</v>
      </c>
      <c r="I5178" s="6" t="s">
        <v>127</v>
      </c>
      <c r="J5178" s="6" t="s">
        <v>156</v>
      </c>
      <c r="K5178" s="6">
        <v>5</v>
      </c>
      <c r="L5178" s="6">
        <v>64.599999999999994</v>
      </c>
      <c r="M5178" s="31" t="str">
        <f t="shared" si="80"/>
        <v>Small</v>
      </c>
    </row>
    <row r="5179" spans="8:13" ht="15.75" customHeight="1">
      <c r="H5179" s="37">
        <v>43336</v>
      </c>
      <c r="I5179" s="6" t="s">
        <v>158</v>
      </c>
      <c r="J5179" s="6" t="s">
        <v>172</v>
      </c>
      <c r="K5179" s="6">
        <v>1</v>
      </c>
      <c r="L5179" s="6">
        <v>10.64</v>
      </c>
      <c r="M5179" s="31" t="str">
        <f t="shared" si="80"/>
        <v>Small</v>
      </c>
    </row>
    <row r="5180" spans="8:13" ht="15.75" customHeight="1">
      <c r="H5180" s="37">
        <v>43198</v>
      </c>
      <c r="I5180" s="6" t="s">
        <v>193</v>
      </c>
      <c r="J5180" s="6" t="s">
        <v>156</v>
      </c>
      <c r="K5180" s="6">
        <v>1</v>
      </c>
      <c r="L5180" s="6">
        <v>17.739999999999998</v>
      </c>
      <c r="M5180" s="31" t="str">
        <f t="shared" si="80"/>
        <v>Small</v>
      </c>
    </row>
    <row r="5181" spans="8:13" ht="15.75" customHeight="1">
      <c r="H5181" s="37">
        <v>43368</v>
      </c>
      <c r="I5181" s="6" t="s">
        <v>198</v>
      </c>
      <c r="J5181" s="6" t="s">
        <v>197</v>
      </c>
      <c r="K5181" s="6">
        <v>1</v>
      </c>
      <c r="L5181" s="6">
        <v>17.329999999999998</v>
      </c>
      <c r="M5181" s="31" t="str">
        <f t="shared" si="80"/>
        <v>Small</v>
      </c>
    </row>
    <row r="5182" spans="8:13" ht="15.75" customHeight="1">
      <c r="H5182" s="37">
        <v>43171</v>
      </c>
      <c r="I5182" s="6" t="s">
        <v>127</v>
      </c>
      <c r="J5182" s="6" t="s">
        <v>156</v>
      </c>
      <c r="K5182" s="6">
        <v>1</v>
      </c>
      <c r="L5182" s="6">
        <v>19.57</v>
      </c>
      <c r="M5182" s="31" t="str">
        <f t="shared" si="80"/>
        <v>Small</v>
      </c>
    </row>
    <row r="5183" spans="8:13" ht="15.75" customHeight="1">
      <c r="H5183" s="37">
        <v>43119</v>
      </c>
      <c r="I5183" s="6" t="s">
        <v>171</v>
      </c>
      <c r="J5183" s="6" t="s">
        <v>172</v>
      </c>
      <c r="K5183" s="6">
        <v>42</v>
      </c>
      <c r="L5183" s="6">
        <v>383.05</v>
      </c>
      <c r="M5183" s="31" t="str">
        <f t="shared" si="80"/>
        <v>Large</v>
      </c>
    </row>
    <row r="5184" spans="8:13" ht="15.75" customHeight="1">
      <c r="H5184" s="37">
        <v>43438</v>
      </c>
      <c r="I5184" s="6" t="s">
        <v>168</v>
      </c>
      <c r="J5184" s="6" t="s">
        <v>194</v>
      </c>
      <c r="K5184" s="6">
        <v>1</v>
      </c>
      <c r="L5184" s="6">
        <v>20</v>
      </c>
      <c r="M5184" s="31" t="str">
        <f t="shared" si="80"/>
        <v>Small</v>
      </c>
    </row>
    <row r="5185" spans="8:13" ht="15.75" customHeight="1">
      <c r="H5185" s="37">
        <v>43458</v>
      </c>
      <c r="I5185" s="6" t="s">
        <v>175</v>
      </c>
      <c r="J5185" s="6" t="s">
        <v>179</v>
      </c>
      <c r="K5185" s="6">
        <v>2</v>
      </c>
      <c r="L5185" s="6">
        <v>37.4</v>
      </c>
      <c r="M5185" s="31" t="str">
        <f t="shared" si="80"/>
        <v>Small</v>
      </c>
    </row>
    <row r="5186" spans="8:13" ht="15.75" customHeight="1">
      <c r="H5186" s="37">
        <v>43408</v>
      </c>
      <c r="I5186" s="6" t="s">
        <v>190</v>
      </c>
      <c r="J5186" s="6" t="s">
        <v>185</v>
      </c>
      <c r="K5186" s="6">
        <v>5</v>
      </c>
      <c r="L5186" s="6">
        <v>60.89</v>
      </c>
      <c r="M5186" s="31" t="str">
        <f t="shared" si="80"/>
        <v>Small</v>
      </c>
    </row>
    <row r="5187" spans="8:13" ht="15.75" customHeight="1">
      <c r="H5187" s="37">
        <v>43443</v>
      </c>
      <c r="I5187" s="6" t="s">
        <v>160</v>
      </c>
      <c r="J5187" s="6" t="s">
        <v>232</v>
      </c>
      <c r="K5187" s="6">
        <v>1</v>
      </c>
      <c r="L5187" s="6">
        <v>16.47</v>
      </c>
      <c r="M5187" s="31" t="str">
        <f t="shared" si="80"/>
        <v>Small</v>
      </c>
    </row>
    <row r="5188" spans="8:13" ht="15.75" customHeight="1">
      <c r="H5188" s="37">
        <v>43444</v>
      </c>
      <c r="I5188" s="6" t="s">
        <v>168</v>
      </c>
      <c r="J5188" s="6" t="s">
        <v>180</v>
      </c>
      <c r="K5188" s="6">
        <v>1</v>
      </c>
      <c r="L5188" s="6">
        <v>17.5</v>
      </c>
      <c r="M5188" s="31" t="str">
        <f t="shared" si="80"/>
        <v>Small</v>
      </c>
    </row>
    <row r="5189" spans="8:13" ht="15.75" customHeight="1">
      <c r="H5189" s="37">
        <v>43336</v>
      </c>
      <c r="I5189" s="6" t="s">
        <v>168</v>
      </c>
      <c r="J5189" s="6" t="s">
        <v>194</v>
      </c>
      <c r="K5189" s="6">
        <v>4</v>
      </c>
      <c r="L5189" s="6">
        <v>50.52</v>
      </c>
      <c r="M5189" s="31" t="str">
        <f t="shared" si="80"/>
        <v>Small</v>
      </c>
    </row>
    <row r="5190" spans="8:13" ht="15.75" customHeight="1">
      <c r="H5190" s="37">
        <v>43355</v>
      </c>
      <c r="I5190" s="6" t="s">
        <v>160</v>
      </c>
      <c r="J5190" s="6" t="s">
        <v>238</v>
      </c>
      <c r="K5190" s="6">
        <v>1</v>
      </c>
      <c r="L5190" s="6">
        <v>12.77</v>
      </c>
      <c r="M5190" s="31" t="str">
        <f t="shared" si="80"/>
        <v>Small</v>
      </c>
    </row>
    <row r="5191" spans="8:13" ht="15.75" customHeight="1">
      <c r="H5191" s="37">
        <v>43256</v>
      </c>
      <c r="I5191" s="6" t="s">
        <v>141</v>
      </c>
      <c r="J5191" s="6" t="s">
        <v>162</v>
      </c>
      <c r="K5191" s="6">
        <v>2</v>
      </c>
      <c r="L5191" s="6">
        <v>29.3</v>
      </c>
      <c r="M5191" s="31" t="str">
        <f t="shared" si="80"/>
        <v>Small</v>
      </c>
    </row>
    <row r="5192" spans="8:13" ht="15.75" customHeight="1">
      <c r="H5192" s="37">
        <v>43406</v>
      </c>
      <c r="I5192" s="6" t="s">
        <v>135</v>
      </c>
      <c r="J5192" s="6" t="s">
        <v>156</v>
      </c>
      <c r="K5192" s="6">
        <v>4</v>
      </c>
      <c r="L5192" s="6">
        <v>51.84</v>
      </c>
      <c r="M5192" s="31" t="str">
        <f t="shared" ref="M5192:M5255" si="81">IF(L5192&gt;250,"Large","Small")</f>
        <v>Small</v>
      </c>
    </row>
    <row r="5193" spans="8:13" ht="15.75" customHeight="1">
      <c r="H5193" s="37">
        <v>43401</v>
      </c>
      <c r="I5193" s="6" t="s">
        <v>175</v>
      </c>
      <c r="J5193" s="6" t="s">
        <v>185</v>
      </c>
      <c r="K5193" s="6">
        <v>1</v>
      </c>
      <c r="L5193" s="6">
        <v>10.46</v>
      </c>
      <c r="M5193" s="31" t="str">
        <f t="shared" si="81"/>
        <v>Small</v>
      </c>
    </row>
    <row r="5194" spans="8:13" ht="15.75" customHeight="1">
      <c r="H5194" s="37">
        <v>43128</v>
      </c>
      <c r="I5194" s="6" t="s">
        <v>175</v>
      </c>
      <c r="J5194" s="6" t="s">
        <v>234</v>
      </c>
      <c r="K5194" s="6">
        <v>2</v>
      </c>
      <c r="L5194" s="6">
        <v>36.200000000000003</v>
      </c>
      <c r="M5194" s="31" t="str">
        <f t="shared" si="81"/>
        <v>Small</v>
      </c>
    </row>
    <row r="5195" spans="8:13" ht="15.75" customHeight="1">
      <c r="H5195" s="37">
        <v>43465</v>
      </c>
      <c r="I5195" s="6" t="s">
        <v>158</v>
      </c>
      <c r="J5195" s="6" t="s">
        <v>211</v>
      </c>
      <c r="K5195" s="6">
        <v>2</v>
      </c>
      <c r="L5195" s="6">
        <v>31.04</v>
      </c>
      <c r="M5195" s="31" t="str">
        <f t="shared" si="81"/>
        <v>Small</v>
      </c>
    </row>
    <row r="5196" spans="8:13" ht="15.75" customHeight="1">
      <c r="H5196" s="37">
        <v>43423</v>
      </c>
      <c r="I5196" s="6" t="s">
        <v>201</v>
      </c>
      <c r="J5196" s="6" t="s">
        <v>194</v>
      </c>
      <c r="K5196" s="6">
        <v>2</v>
      </c>
      <c r="L5196" s="6">
        <v>20.88</v>
      </c>
      <c r="M5196" s="31" t="str">
        <f t="shared" si="81"/>
        <v>Small</v>
      </c>
    </row>
    <row r="5197" spans="8:13" ht="15.75" customHeight="1">
      <c r="H5197" s="37">
        <v>43455</v>
      </c>
      <c r="I5197" s="6" t="s">
        <v>141</v>
      </c>
      <c r="J5197" s="6" t="s">
        <v>170</v>
      </c>
      <c r="K5197" s="6">
        <v>1</v>
      </c>
      <c r="L5197" s="6">
        <v>13.22</v>
      </c>
      <c r="M5197" s="31" t="str">
        <f t="shared" si="81"/>
        <v>Small</v>
      </c>
    </row>
    <row r="5198" spans="8:13" ht="15.75" customHeight="1">
      <c r="H5198" s="37">
        <v>43219</v>
      </c>
      <c r="I5198" s="6" t="s">
        <v>175</v>
      </c>
      <c r="J5198" s="6" t="s">
        <v>156</v>
      </c>
      <c r="K5198" s="6">
        <v>1</v>
      </c>
      <c r="L5198" s="6">
        <v>17.41</v>
      </c>
      <c r="M5198" s="31" t="str">
        <f t="shared" si="81"/>
        <v>Small</v>
      </c>
    </row>
    <row r="5199" spans="8:13" ht="15.75" customHeight="1">
      <c r="H5199" s="37">
        <v>43444</v>
      </c>
      <c r="I5199" s="6" t="s">
        <v>158</v>
      </c>
      <c r="J5199" s="6" t="s">
        <v>156</v>
      </c>
      <c r="K5199" s="6">
        <v>4</v>
      </c>
      <c r="L5199" s="6">
        <v>68.36</v>
      </c>
      <c r="M5199" s="31" t="str">
        <f t="shared" si="81"/>
        <v>Small</v>
      </c>
    </row>
    <row r="5200" spans="8:13" ht="15.75" customHeight="1">
      <c r="H5200" s="37">
        <v>43410</v>
      </c>
      <c r="I5200" s="6" t="s">
        <v>141</v>
      </c>
      <c r="J5200" s="6" t="s">
        <v>156</v>
      </c>
      <c r="K5200" s="6">
        <v>2</v>
      </c>
      <c r="L5200" s="6">
        <v>39.159999999999997</v>
      </c>
      <c r="M5200" s="31" t="str">
        <f t="shared" si="81"/>
        <v>Small</v>
      </c>
    </row>
    <row r="5201" spans="8:13" ht="15.75" customHeight="1">
      <c r="H5201" s="37">
        <v>43172</v>
      </c>
      <c r="I5201" s="6" t="s">
        <v>141</v>
      </c>
      <c r="J5201" s="6" t="s">
        <v>237</v>
      </c>
      <c r="K5201" s="6">
        <v>3</v>
      </c>
      <c r="L5201" s="6">
        <v>58.38</v>
      </c>
      <c r="M5201" s="31" t="str">
        <f t="shared" si="81"/>
        <v>Small</v>
      </c>
    </row>
    <row r="5202" spans="8:13" ht="15.75" customHeight="1">
      <c r="H5202" s="37">
        <v>43142</v>
      </c>
      <c r="I5202" s="6" t="s">
        <v>175</v>
      </c>
      <c r="J5202" s="6" t="s">
        <v>167</v>
      </c>
      <c r="K5202" s="6">
        <v>67</v>
      </c>
      <c r="L5202" s="6">
        <v>557.91</v>
      </c>
      <c r="M5202" s="31" t="str">
        <f t="shared" si="81"/>
        <v>Large</v>
      </c>
    </row>
    <row r="5203" spans="8:13" ht="15.75" customHeight="1">
      <c r="H5203" s="37">
        <v>43141</v>
      </c>
      <c r="I5203" s="6" t="s">
        <v>135</v>
      </c>
      <c r="J5203" s="6" t="s">
        <v>187</v>
      </c>
      <c r="K5203" s="6">
        <v>1</v>
      </c>
      <c r="L5203" s="6">
        <v>19.68</v>
      </c>
      <c r="M5203" s="31" t="str">
        <f t="shared" si="81"/>
        <v>Small</v>
      </c>
    </row>
    <row r="5204" spans="8:13" ht="15.75" customHeight="1">
      <c r="H5204" s="37">
        <v>43192</v>
      </c>
      <c r="I5204" s="6" t="s">
        <v>224</v>
      </c>
      <c r="J5204" s="6" t="s">
        <v>194</v>
      </c>
      <c r="K5204" s="6">
        <v>1</v>
      </c>
      <c r="L5204" s="6">
        <v>18.07</v>
      </c>
      <c r="M5204" s="31" t="str">
        <f t="shared" si="81"/>
        <v>Small</v>
      </c>
    </row>
    <row r="5205" spans="8:13" ht="15.75" customHeight="1">
      <c r="H5205" s="37">
        <v>43190</v>
      </c>
      <c r="I5205" s="6" t="s">
        <v>160</v>
      </c>
      <c r="J5205" s="6" t="s">
        <v>178</v>
      </c>
      <c r="K5205" s="6">
        <v>60</v>
      </c>
      <c r="L5205" s="6">
        <v>440.11</v>
      </c>
      <c r="M5205" s="31" t="str">
        <f t="shared" si="81"/>
        <v>Large</v>
      </c>
    </row>
    <row r="5206" spans="8:13" ht="15.75" customHeight="1">
      <c r="H5206" s="37">
        <v>43203</v>
      </c>
      <c r="I5206" s="6" t="s">
        <v>141</v>
      </c>
      <c r="J5206" s="6" t="s">
        <v>187</v>
      </c>
      <c r="K5206" s="6">
        <v>2</v>
      </c>
      <c r="L5206" s="6">
        <v>30.38</v>
      </c>
      <c r="M5206" s="31" t="str">
        <f t="shared" si="81"/>
        <v>Small</v>
      </c>
    </row>
    <row r="5207" spans="8:13" ht="15.75" customHeight="1">
      <c r="H5207" s="37">
        <v>43427</v>
      </c>
      <c r="I5207" s="6" t="s">
        <v>168</v>
      </c>
      <c r="J5207" s="6" t="s">
        <v>169</v>
      </c>
      <c r="K5207" s="6">
        <v>3</v>
      </c>
      <c r="L5207" s="6">
        <v>45.54</v>
      </c>
      <c r="M5207" s="31" t="str">
        <f t="shared" si="81"/>
        <v>Small</v>
      </c>
    </row>
    <row r="5208" spans="8:13" ht="15.75" customHeight="1">
      <c r="H5208" s="37">
        <v>43186</v>
      </c>
      <c r="I5208" s="6" t="s">
        <v>163</v>
      </c>
      <c r="J5208" s="6" t="s">
        <v>222</v>
      </c>
      <c r="K5208" s="6">
        <v>3</v>
      </c>
      <c r="L5208" s="6">
        <v>48.15</v>
      </c>
      <c r="M5208" s="31" t="str">
        <f t="shared" si="81"/>
        <v>Small</v>
      </c>
    </row>
    <row r="5209" spans="8:13" ht="15.75" customHeight="1">
      <c r="H5209" s="37">
        <v>43422</v>
      </c>
      <c r="I5209" s="6" t="s">
        <v>135</v>
      </c>
      <c r="J5209" s="6" t="s">
        <v>185</v>
      </c>
      <c r="K5209" s="6">
        <v>1</v>
      </c>
      <c r="L5209" s="6">
        <v>17.53</v>
      </c>
      <c r="M5209" s="31" t="str">
        <f t="shared" si="81"/>
        <v>Small</v>
      </c>
    </row>
    <row r="5210" spans="8:13" ht="15.75" customHeight="1">
      <c r="H5210" s="37">
        <v>43268</v>
      </c>
      <c r="I5210" s="6" t="s">
        <v>158</v>
      </c>
      <c r="J5210" s="6" t="s">
        <v>217</v>
      </c>
      <c r="K5210" s="6">
        <v>1</v>
      </c>
      <c r="L5210" s="6">
        <v>10.15</v>
      </c>
      <c r="M5210" s="31" t="str">
        <f t="shared" si="81"/>
        <v>Small</v>
      </c>
    </row>
    <row r="5211" spans="8:13" ht="15.75" customHeight="1">
      <c r="H5211" s="37">
        <v>43458</v>
      </c>
      <c r="I5211" s="6" t="s">
        <v>127</v>
      </c>
      <c r="J5211" s="6" t="s">
        <v>185</v>
      </c>
      <c r="K5211" s="6">
        <v>2</v>
      </c>
      <c r="L5211" s="6">
        <v>20.3</v>
      </c>
      <c r="M5211" s="31" t="str">
        <f t="shared" si="81"/>
        <v>Small</v>
      </c>
    </row>
    <row r="5212" spans="8:13" ht="15.75" customHeight="1">
      <c r="H5212" s="37">
        <v>43331</v>
      </c>
      <c r="I5212" s="6" t="s">
        <v>141</v>
      </c>
      <c r="J5212" s="6" t="s">
        <v>194</v>
      </c>
      <c r="K5212" s="6">
        <v>2</v>
      </c>
      <c r="L5212" s="6">
        <v>39.96</v>
      </c>
      <c r="M5212" s="31" t="str">
        <f t="shared" si="81"/>
        <v>Small</v>
      </c>
    </row>
    <row r="5213" spans="8:13" ht="15.75" customHeight="1">
      <c r="H5213" s="37">
        <v>43447</v>
      </c>
      <c r="I5213" s="6" t="s">
        <v>158</v>
      </c>
      <c r="J5213" s="6" t="s">
        <v>156</v>
      </c>
      <c r="K5213" s="6">
        <v>2</v>
      </c>
      <c r="L5213" s="6">
        <v>30.08</v>
      </c>
      <c r="M5213" s="31" t="str">
        <f t="shared" si="81"/>
        <v>Small</v>
      </c>
    </row>
    <row r="5214" spans="8:13" ht="15.75" customHeight="1">
      <c r="H5214" s="37">
        <v>43286</v>
      </c>
      <c r="I5214" s="6" t="s">
        <v>160</v>
      </c>
      <c r="J5214" s="6" t="s">
        <v>176</v>
      </c>
      <c r="K5214" s="6">
        <v>2</v>
      </c>
      <c r="L5214" s="6">
        <v>35.18</v>
      </c>
      <c r="M5214" s="31" t="str">
        <f t="shared" si="81"/>
        <v>Small</v>
      </c>
    </row>
    <row r="5215" spans="8:13" ht="15.75" customHeight="1">
      <c r="H5215" s="37">
        <v>43134</v>
      </c>
      <c r="I5215" s="6" t="s">
        <v>135</v>
      </c>
      <c r="J5215" s="6" t="s">
        <v>197</v>
      </c>
      <c r="K5215" s="6">
        <v>2</v>
      </c>
      <c r="L5215" s="6">
        <v>28.1</v>
      </c>
      <c r="M5215" s="31" t="str">
        <f t="shared" si="81"/>
        <v>Small</v>
      </c>
    </row>
    <row r="5216" spans="8:13" ht="15.75" customHeight="1">
      <c r="H5216" s="37">
        <v>43136</v>
      </c>
      <c r="I5216" s="6" t="s">
        <v>155</v>
      </c>
      <c r="J5216" s="6" t="s">
        <v>185</v>
      </c>
      <c r="K5216" s="6">
        <v>4</v>
      </c>
      <c r="L5216" s="6">
        <v>46.12</v>
      </c>
      <c r="M5216" s="31" t="str">
        <f t="shared" si="81"/>
        <v>Small</v>
      </c>
    </row>
    <row r="5217" spans="8:13" ht="15.75" customHeight="1">
      <c r="H5217" s="37">
        <v>43462</v>
      </c>
      <c r="I5217" s="6" t="s">
        <v>175</v>
      </c>
      <c r="J5217" s="6" t="s">
        <v>184</v>
      </c>
      <c r="K5217" s="6">
        <v>3</v>
      </c>
      <c r="L5217" s="6">
        <v>50.4</v>
      </c>
      <c r="M5217" s="31" t="str">
        <f t="shared" si="81"/>
        <v>Small</v>
      </c>
    </row>
    <row r="5218" spans="8:13" ht="15.75" customHeight="1">
      <c r="H5218" s="37">
        <v>43200</v>
      </c>
      <c r="I5218" s="6" t="s">
        <v>175</v>
      </c>
      <c r="J5218" s="6" t="s">
        <v>185</v>
      </c>
      <c r="K5218" s="6">
        <v>1</v>
      </c>
      <c r="L5218" s="6">
        <v>10.75</v>
      </c>
      <c r="M5218" s="31" t="str">
        <f t="shared" si="81"/>
        <v>Small</v>
      </c>
    </row>
    <row r="5219" spans="8:13" ht="15.75" customHeight="1">
      <c r="H5219" s="37">
        <v>43119</v>
      </c>
      <c r="I5219" s="6" t="s">
        <v>168</v>
      </c>
      <c r="J5219" s="6" t="s">
        <v>156</v>
      </c>
      <c r="K5219" s="6">
        <v>23</v>
      </c>
      <c r="L5219" s="6">
        <v>278.07</v>
      </c>
      <c r="M5219" s="31" t="str">
        <f t="shared" si="81"/>
        <v>Large</v>
      </c>
    </row>
    <row r="5220" spans="8:13" ht="15.75" customHeight="1">
      <c r="H5220" s="37">
        <v>43429</v>
      </c>
      <c r="I5220" s="6" t="s">
        <v>160</v>
      </c>
      <c r="J5220" s="6" t="s">
        <v>178</v>
      </c>
      <c r="K5220" s="6">
        <v>1</v>
      </c>
      <c r="L5220" s="6">
        <v>16.670000000000002</v>
      </c>
      <c r="M5220" s="31" t="str">
        <f t="shared" si="81"/>
        <v>Small</v>
      </c>
    </row>
    <row r="5221" spans="8:13" ht="15.75" customHeight="1">
      <c r="H5221" s="37">
        <v>43437</v>
      </c>
      <c r="I5221" s="6" t="s">
        <v>141</v>
      </c>
      <c r="J5221" s="6" t="s">
        <v>161</v>
      </c>
      <c r="K5221" s="6">
        <v>3</v>
      </c>
      <c r="L5221" s="6">
        <v>40.14</v>
      </c>
      <c r="M5221" s="31" t="str">
        <f t="shared" si="81"/>
        <v>Small</v>
      </c>
    </row>
    <row r="5222" spans="8:13" ht="15.75" customHeight="1">
      <c r="H5222" s="37">
        <v>43429</v>
      </c>
      <c r="I5222" s="6" t="s">
        <v>175</v>
      </c>
      <c r="J5222" s="6" t="s">
        <v>188</v>
      </c>
      <c r="K5222" s="6">
        <v>4</v>
      </c>
      <c r="L5222" s="6">
        <v>57.4</v>
      </c>
      <c r="M5222" s="31" t="str">
        <f t="shared" si="81"/>
        <v>Small</v>
      </c>
    </row>
    <row r="5223" spans="8:13" ht="15.75" customHeight="1">
      <c r="H5223" s="37">
        <v>43453</v>
      </c>
      <c r="I5223" s="6" t="s">
        <v>135</v>
      </c>
      <c r="J5223" s="6" t="s">
        <v>156</v>
      </c>
      <c r="K5223" s="6">
        <v>2</v>
      </c>
      <c r="L5223" s="6">
        <v>20.84</v>
      </c>
      <c r="M5223" s="31" t="str">
        <f t="shared" si="81"/>
        <v>Small</v>
      </c>
    </row>
    <row r="5224" spans="8:13" ht="15.75" customHeight="1">
      <c r="H5224" s="37">
        <v>43397</v>
      </c>
      <c r="I5224" s="6" t="s">
        <v>141</v>
      </c>
      <c r="J5224" s="6" t="s">
        <v>192</v>
      </c>
      <c r="K5224" s="6">
        <v>1</v>
      </c>
      <c r="L5224" s="6">
        <v>10.27</v>
      </c>
      <c r="M5224" s="31" t="str">
        <f t="shared" si="81"/>
        <v>Small</v>
      </c>
    </row>
    <row r="5225" spans="8:13" ht="15.75" customHeight="1">
      <c r="H5225" s="37">
        <v>43460</v>
      </c>
      <c r="I5225" s="6" t="s">
        <v>158</v>
      </c>
      <c r="J5225" s="6" t="s">
        <v>234</v>
      </c>
      <c r="K5225" s="6">
        <v>1</v>
      </c>
      <c r="L5225" s="6">
        <v>11.49</v>
      </c>
      <c r="M5225" s="31" t="str">
        <f t="shared" si="81"/>
        <v>Small</v>
      </c>
    </row>
    <row r="5226" spans="8:13" ht="15.75" customHeight="1">
      <c r="H5226" s="37">
        <v>43431</v>
      </c>
      <c r="I5226" s="6" t="s">
        <v>158</v>
      </c>
      <c r="J5226" s="6" t="s">
        <v>185</v>
      </c>
      <c r="K5226" s="6">
        <v>2</v>
      </c>
      <c r="L5226" s="6">
        <v>31.64</v>
      </c>
      <c r="M5226" s="31" t="str">
        <f t="shared" si="81"/>
        <v>Small</v>
      </c>
    </row>
    <row r="5227" spans="8:13" ht="15.75" customHeight="1">
      <c r="H5227" s="37">
        <v>43448</v>
      </c>
      <c r="I5227" s="6" t="s">
        <v>168</v>
      </c>
      <c r="J5227" s="6" t="s">
        <v>185</v>
      </c>
      <c r="K5227" s="6">
        <v>1</v>
      </c>
      <c r="L5227" s="6">
        <v>19.41</v>
      </c>
      <c r="M5227" s="31" t="str">
        <f t="shared" si="81"/>
        <v>Small</v>
      </c>
    </row>
    <row r="5228" spans="8:13" ht="15.75" customHeight="1">
      <c r="H5228" s="37">
        <v>43402</v>
      </c>
      <c r="I5228" s="6" t="s">
        <v>165</v>
      </c>
      <c r="J5228" s="6" t="s">
        <v>186</v>
      </c>
      <c r="K5228" s="6">
        <v>2</v>
      </c>
      <c r="L5228" s="6">
        <v>30.36</v>
      </c>
      <c r="M5228" s="31" t="str">
        <f t="shared" si="81"/>
        <v>Small</v>
      </c>
    </row>
    <row r="5229" spans="8:13" ht="15.75" customHeight="1">
      <c r="H5229" s="37">
        <v>43172</v>
      </c>
      <c r="I5229" s="6" t="s">
        <v>198</v>
      </c>
      <c r="J5229" s="6" t="s">
        <v>174</v>
      </c>
      <c r="K5229" s="6">
        <v>35</v>
      </c>
      <c r="L5229" s="6">
        <v>338.24</v>
      </c>
      <c r="M5229" s="31" t="str">
        <f t="shared" si="81"/>
        <v>Large</v>
      </c>
    </row>
    <row r="5230" spans="8:13" ht="15.75" customHeight="1">
      <c r="H5230" s="37">
        <v>43117</v>
      </c>
      <c r="I5230" s="6" t="s">
        <v>223</v>
      </c>
      <c r="J5230" s="6" t="s">
        <v>174</v>
      </c>
      <c r="K5230" s="6">
        <v>2</v>
      </c>
      <c r="L5230" s="6">
        <v>30.34</v>
      </c>
      <c r="M5230" s="31" t="str">
        <f t="shared" si="81"/>
        <v>Small</v>
      </c>
    </row>
    <row r="5231" spans="8:13" ht="15.75" customHeight="1">
      <c r="H5231" s="37">
        <v>43438</v>
      </c>
      <c r="I5231" s="6" t="s">
        <v>141</v>
      </c>
      <c r="J5231" s="6" t="s">
        <v>156</v>
      </c>
      <c r="K5231" s="6">
        <v>1</v>
      </c>
      <c r="L5231" s="6">
        <v>12.99</v>
      </c>
      <c r="M5231" s="31" t="str">
        <f t="shared" si="81"/>
        <v>Small</v>
      </c>
    </row>
    <row r="5232" spans="8:13" ht="15.75" customHeight="1">
      <c r="H5232" s="37">
        <v>43317</v>
      </c>
      <c r="I5232" s="6" t="s">
        <v>168</v>
      </c>
      <c r="J5232" s="6" t="s">
        <v>180</v>
      </c>
      <c r="K5232" s="6">
        <v>2</v>
      </c>
      <c r="L5232" s="6">
        <v>39.86</v>
      </c>
      <c r="M5232" s="31" t="str">
        <f t="shared" si="81"/>
        <v>Small</v>
      </c>
    </row>
    <row r="5233" spans="8:13" ht="15.75" customHeight="1">
      <c r="H5233" s="37">
        <v>43263</v>
      </c>
      <c r="I5233" s="6" t="s">
        <v>168</v>
      </c>
      <c r="J5233" s="6" t="s">
        <v>180</v>
      </c>
      <c r="K5233" s="6">
        <v>60</v>
      </c>
      <c r="L5233" s="6">
        <v>565.03</v>
      </c>
      <c r="M5233" s="31" t="str">
        <f t="shared" si="81"/>
        <v>Large</v>
      </c>
    </row>
    <row r="5234" spans="8:13" ht="15.75" customHeight="1">
      <c r="H5234" s="37">
        <v>43417</v>
      </c>
      <c r="I5234" s="6" t="s">
        <v>218</v>
      </c>
      <c r="J5234" s="6" t="s">
        <v>196</v>
      </c>
      <c r="K5234" s="6">
        <v>1</v>
      </c>
      <c r="L5234" s="6">
        <v>19.75</v>
      </c>
      <c r="M5234" s="31" t="str">
        <f t="shared" si="81"/>
        <v>Small</v>
      </c>
    </row>
    <row r="5235" spans="8:13" ht="15.75" customHeight="1">
      <c r="H5235" s="37">
        <v>43422</v>
      </c>
      <c r="I5235" s="6" t="s">
        <v>171</v>
      </c>
      <c r="J5235" s="6" t="s">
        <v>156</v>
      </c>
      <c r="K5235" s="6">
        <v>2</v>
      </c>
      <c r="L5235" s="6">
        <v>36.6</v>
      </c>
      <c r="M5235" s="31" t="str">
        <f t="shared" si="81"/>
        <v>Small</v>
      </c>
    </row>
    <row r="5236" spans="8:13" ht="15.75" customHeight="1">
      <c r="H5236" s="37">
        <v>43301</v>
      </c>
      <c r="I5236" s="6" t="s">
        <v>218</v>
      </c>
      <c r="J5236" s="6" t="s">
        <v>187</v>
      </c>
      <c r="K5236" s="6">
        <v>1</v>
      </c>
      <c r="L5236" s="6">
        <v>16.98</v>
      </c>
      <c r="M5236" s="31" t="str">
        <f t="shared" si="81"/>
        <v>Small</v>
      </c>
    </row>
    <row r="5237" spans="8:13" ht="15.75" customHeight="1">
      <c r="H5237" s="37">
        <v>43292</v>
      </c>
      <c r="I5237" s="6" t="s">
        <v>158</v>
      </c>
      <c r="J5237" s="6" t="s">
        <v>185</v>
      </c>
      <c r="K5237" s="6">
        <v>2</v>
      </c>
      <c r="L5237" s="6">
        <v>26.58</v>
      </c>
      <c r="M5237" s="31" t="str">
        <f t="shared" si="81"/>
        <v>Small</v>
      </c>
    </row>
    <row r="5238" spans="8:13" ht="15.75" customHeight="1">
      <c r="H5238" s="37">
        <v>43155</v>
      </c>
      <c r="I5238" s="6" t="s">
        <v>155</v>
      </c>
      <c r="J5238" s="6" t="s">
        <v>231</v>
      </c>
      <c r="K5238" s="6">
        <v>1</v>
      </c>
      <c r="L5238" s="6">
        <v>15.49</v>
      </c>
      <c r="M5238" s="31" t="str">
        <f t="shared" si="81"/>
        <v>Small</v>
      </c>
    </row>
    <row r="5239" spans="8:13" ht="15.75" customHeight="1">
      <c r="H5239" s="37">
        <v>43164</v>
      </c>
      <c r="I5239" s="6" t="s">
        <v>160</v>
      </c>
      <c r="J5239" s="6" t="s">
        <v>161</v>
      </c>
      <c r="K5239" s="6">
        <v>1</v>
      </c>
      <c r="L5239" s="6">
        <v>12.12</v>
      </c>
      <c r="M5239" s="31" t="str">
        <f t="shared" si="81"/>
        <v>Small</v>
      </c>
    </row>
    <row r="5240" spans="8:13" ht="15.75" customHeight="1">
      <c r="H5240" s="37">
        <v>43137</v>
      </c>
      <c r="I5240" s="6" t="s">
        <v>158</v>
      </c>
      <c r="J5240" s="6" t="s">
        <v>159</v>
      </c>
      <c r="K5240" s="6">
        <v>3</v>
      </c>
      <c r="L5240" s="6">
        <v>55.47</v>
      </c>
      <c r="M5240" s="31" t="str">
        <f t="shared" si="81"/>
        <v>Small</v>
      </c>
    </row>
    <row r="5241" spans="8:13" ht="15.75" customHeight="1">
      <c r="H5241" s="37">
        <v>43444</v>
      </c>
      <c r="I5241" s="6" t="s">
        <v>168</v>
      </c>
      <c r="J5241" s="6" t="s">
        <v>179</v>
      </c>
      <c r="K5241" s="6">
        <v>6</v>
      </c>
      <c r="L5241" s="6">
        <v>87.18</v>
      </c>
      <c r="M5241" s="31" t="str">
        <f t="shared" si="81"/>
        <v>Small</v>
      </c>
    </row>
    <row r="5242" spans="8:13" ht="15.75" customHeight="1">
      <c r="H5242" s="37">
        <v>43365</v>
      </c>
      <c r="I5242" s="6" t="s">
        <v>158</v>
      </c>
      <c r="J5242" s="6" t="s">
        <v>229</v>
      </c>
      <c r="K5242" s="6">
        <v>2</v>
      </c>
      <c r="L5242" s="6">
        <v>23.34</v>
      </c>
      <c r="M5242" s="31" t="str">
        <f t="shared" si="81"/>
        <v>Small</v>
      </c>
    </row>
    <row r="5243" spans="8:13" ht="15.75" customHeight="1">
      <c r="H5243" s="37">
        <v>43457</v>
      </c>
      <c r="I5243" s="6" t="s">
        <v>158</v>
      </c>
      <c r="J5243" s="6" t="s">
        <v>170</v>
      </c>
      <c r="K5243" s="6">
        <v>52</v>
      </c>
      <c r="L5243" s="6">
        <v>314.26</v>
      </c>
      <c r="M5243" s="31" t="str">
        <f t="shared" si="81"/>
        <v>Large</v>
      </c>
    </row>
    <row r="5244" spans="8:13" ht="15.75" customHeight="1">
      <c r="H5244" s="37">
        <v>43153</v>
      </c>
      <c r="I5244" s="6" t="s">
        <v>163</v>
      </c>
      <c r="J5244" s="6" t="s">
        <v>212</v>
      </c>
      <c r="K5244" s="6">
        <v>1</v>
      </c>
      <c r="L5244" s="6">
        <v>16.149999999999999</v>
      </c>
      <c r="M5244" s="31" t="str">
        <f t="shared" si="81"/>
        <v>Small</v>
      </c>
    </row>
    <row r="5245" spans="8:13" ht="15.75" customHeight="1">
      <c r="H5245" s="37">
        <v>43436</v>
      </c>
      <c r="I5245" s="6" t="s">
        <v>198</v>
      </c>
      <c r="J5245" s="6" t="s">
        <v>184</v>
      </c>
      <c r="K5245" s="6">
        <v>72</v>
      </c>
      <c r="L5245" s="6">
        <v>412.24</v>
      </c>
      <c r="M5245" s="31" t="str">
        <f t="shared" si="81"/>
        <v>Large</v>
      </c>
    </row>
    <row r="5246" spans="8:13" ht="15.75" customHeight="1">
      <c r="H5246" s="37">
        <v>43391</v>
      </c>
      <c r="I5246" s="6" t="s">
        <v>158</v>
      </c>
      <c r="J5246" s="6" t="s">
        <v>241</v>
      </c>
      <c r="K5246" s="6">
        <v>1</v>
      </c>
      <c r="L5246" s="6">
        <v>18.61</v>
      </c>
      <c r="M5246" s="31" t="str">
        <f t="shared" si="81"/>
        <v>Small</v>
      </c>
    </row>
    <row r="5247" spans="8:13" ht="15.75" customHeight="1">
      <c r="H5247" s="37">
        <v>43202</v>
      </c>
      <c r="I5247" s="6" t="s">
        <v>218</v>
      </c>
      <c r="J5247" s="6" t="s">
        <v>189</v>
      </c>
      <c r="K5247" s="6">
        <v>2</v>
      </c>
      <c r="L5247" s="6">
        <v>33.08</v>
      </c>
      <c r="M5247" s="31" t="str">
        <f t="shared" si="81"/>
        <v>Small</v>
      </c>
    </row>
    <row r="5248" spans="8:13" ht="15.75" customHeight="1">
      <c r="H5248" s="37">
        <v>43184</v>
      </c>
      <c r="I5248" s="6" t="s">
        <v>163</v>
      </c>
      <c r="J5248" s="6" t="s">
        <v>185</v>
      </c>
      <c r="K5248" s="6">
        <v>2</v>
      </c>
      <c r="L5248" s="6">
        <v>29.3</v>
      </c>
      <c r="M5248" s="31" t="str">
        <f t="shared" si="81"/>
        <v>Small</v>
      </c>
    </row>
    <row r="5249" spans="8:13" ht="15.75" customHeight="1">
      <c r="H5249" s="37">
        <v>43113</v>
      </c>
      <c r="I5249" s="6" t="s">
        <v>168</v>
      </c>
      <c r="J5249" s="6" t="s">
        <v>194</v>
      </c>
      <c r="K5249" s="6">
        <v>3</v>
      </c>
      <c r="L5249" s="6">
        <v>39.78</v>
      </c>
      <c r="M5249" s="31" t="str">
        <f t="shared" si="81"/>
        <v>Small</v>
      </c>
    </row>
    <row r="5250" spans="8:13" ht="15.75" customHeight="1">
      <c r="H5250" s="37">
        <v>43435</v>
      </c>
      <c r="I5250" s="6" t="s">
        <v>158</v>
      </c>
      <c r="J5250" s="6" t="s">
        <v>185</v>
      </c>
      <c r="K5250" s="6">
        <v>56</v>
      </c>
      <c r="L5250" s="6">
        <v>364.36</v>
      </c>
      <c r="M5250" s="31" t="str">
        <f t="shared" si="81"/>
        <v>Large</v>
      </c>
    </row>
    <row r="5251" spans="8:13" ht="15.75" customHeight="1">
      <c r="H5251" s="37">
        <v>43135</v>
      </c>
      <c r="I5251" s="6" t="s">
        <v>160</v>
      </c>
      <c r="J5251" s="6" t="s">
        <v>188</v>
      </c>
      <c r="K5251" s="6">
        <v>49</v>
      </c>
      <c r="L5251" s="6">
        <v>284.45</v>
      </c>
      <c r="M5251" s="31" t="str">
        <f t="shared" si="81"/>
        <v>Large</v>
      </c>
    </row>
    <row r="5252" spans="8:13" ht="15.75" customHeight="1">
      <c r="H5252" s="37">
        <v>43359</v>
      </c>
      <c r="I5252" s="6" t="s">
        <v>168</v>
      </c>
      <c r="J5252" s="6" t="s">
        <v>205</v>
      </c>
      <c r="K5252" s="6">
        <v>2</v>
      </c>
      <c r="L5252" s="6">
        <v>30.16</v>
      </c>
      <c r="M5252" s="31" t="str">
        <f t="shared" si="81"/>
        <v>Small</v>
      </c>
    </row>
    <row r="5253" spans="8:13" ht="15.75" customHeight="1">
      <c r="H5253" s="37">
        <v>43428</v>
      </c>
      <c r="I5253" s="6" t="s">
        <v>158</v>
      </c>
      <c r="J5253" s="6" t="s">
        <v>156</v>
      </c>
      <c r="K5253" s="6">
        <v>3</v>
      </c>
      <c r="L5253" s="6">
        <v>37.47</v>
      </c>
      <c r="M5253" s="31" t="str">
        <f t="shared" si="81"/>
        <v>Small</v>
      </c>
    </row>
    <row r="5254" spans="8:13" ht="15.75" customHeight="1">
      <c r="H5254" s="37">
        <v>43242</v>
      </c>
      <c r="I5254" s="6" t="s">
        <v>160</v>
      </c>
      <c r="J5254" s="6" t="s">
        <v>240</v>
      </c>
      <c r="K5254" s="6">
        <v>1</v>
      </c>
      <c r="L5254" s="6">
        <v>18.07</v>
      </c>
      <c r="M5254" s="31" t="str">
        <f t="shared" si="81"/>
        <v>Small</v>
      </c>
    </row>
    <row r="5255" spans="8:13" ht="15.75" customHeight="1">
      <c r="H5255" s="37">
        <v>43196</v>
      </c>
      <c r="I5255" s="6" t="s">
        <v>141</v>
      </c>
      <c r="J5255" s="6" t="s">
        <v>156</v>
      </c>
      <c r="K5255" s="6">
        <v>6</v>
      </c>
      <c r="L5255" s="6">
        <v>73.5</v>
      </c>
      <c r="M5255" s="31" t="str">
        <f t="shared" si="81"/>
        <v>Small</v>
      </c>
    </row>
    <row r="5256" spans="8:13" ht="15.75" customHeight="1">
      <c r="H5256" s="37">
        <v>43289</v>
      </c>
      <c r="I5256" s="6" t="s">
        <v>160</v>
      </c>
      <c r="J5256" s="6" t="s">
        <v>202</v>
      </c>
      <c r="K5256" s="6">
        <v>58</v>
      </c>
      <c r="L5256" s="6">
        <v>550.61</v>
      </c>
      <c r="M5256" s="31" t="str">
        <f t="shared" ref="M5256:M5319" si="82">IF(L5256&gt;250,"Large","Small")</f>
        <v>Large</v>
      </c>
    </row>
    <row r="5257" spans="8:13" ht="15.75" customHeight="1">
      <c r="H5257" s="37">
        <v>43145</v>
      </c>
      <c r="I5257" s="6" t="s">
        <v>223</v>
      </c>
      <c r="J5257" s="6" t="s">
        <v>187</v>
      </c>
      <c r="K5257" s="6">
        <v>1</v>
      </c>
      <c r="L5257" s="6">
        <v>15.51</v>
      </c>
      <c r="M5257" s="31" t="str">
        <f t="shared" si="82"/>
        <v>Small</v>
      </c>
    </row>
    <row r="5258" spans="8:13" ht="15.75" customHeight="1">
      <c r="H5258" s="37">
        <v>43207</v>
      </c>
      <c r="I5258" s="6" t="s">
        <v>160</v>
      </c>
      <c r="J5258" s="6" t="s">
        <v>174</v>
      </c>
      <c r="K5258" s="6">
        <v>1</v>
      </c>
      <c r="L5258" s="6">
        <v>19.37</v>
      </c>
      <c r="M5258" s="31" t="str">
        <f t="shared" si="82"/>
        <v>Small</v>
      </c>
    </row>
    <row r="5259" spans="8:13" ht="15.75" customHeight="1">
      <c r="H5259" s="37">
        <v>43421</v>
      </c>
      <c r="I5259" s="6" t="s">
        <v>168</v>
      </c>
      <c r="J5259" s="6" t="s">
        <v>222</v>
      </c>
      <c r="K5259" s="6">
        <v>1</v>
      </c>
      <c r="L5259" s="6">
        <v>18.3</v>
      </c>
      <c r="M5259" s="31" t="str">
        <f t="shared" si="82"/>
        <v>Small</v>
      </c>
    </row>
    <row r="5260" spans="8:13" ht="15.75" customHeight="1">
      <c r="H5260" s="37">
        <v>43193</v>
      </c>
      <c r="I5260" s="6" t="s">
        <v>141</v>
      </c>
      <c r="J5260" s="6" t="s">
        <v>172</v>
      </c>
      <c r="K5260" s="6">
        <v>48</v>
      </c>
      <c r="L5260" s="6">
        <v>286.68</v>
      </c>
      <c r="M5260" s="31" t="str">
        <f t="shared" si="82"/>
        <v>Large</v>
      </c>
    </row>
    <row r="5261" spans="8:13" ht="15.75" customHeight="1">
      <c r="H5261" s="37">
        <v>43423</v>
      </c>
      <c r="I5261" s="6" t="s">
        <v>158</v>
      </c>
      <c r="J5261" s="6" t="s">
        <v>178</v>
      </c>
      <c r="K5261" s="6">
        <v>3</v>
      </c>
      <c r="L5261" s="6">
        <v>38.700000000000003</v>
      </c>
      <c r="M5261" s="31" t="str">
        <f t="shared" si="82"/>
        <v>Small</v>
      </c>
    </row>
    <row r="5262" spans="8:13" ht="15.75" customHeight="1">
      <c r="H5262" s="37">
        <v>43454</v>
      </c>
      <c r="I5262" s="6" t="s">
        <v>200</v>
      </c>
      <c r="J5262" s="6" t="s">
        <v>172</v>
      </c>
      <c r="K5262" s="6">
        <v>2</v>
      </c>
      <c r="L5262" s="6">
        <v>25.3</v>
      </c>
      <c r="M5262" s="31" t="str">
        <f t="shared" si="82"/>
        <v>Small</v>
      </c>
    </row>
    <row r="5263" spans="8:13" ht="15.75" customHeight="1">
      <c r="H5263" s="37">
        <v>43427</v>
      </c>
      <c r="I5263" s="6" t="s">
        <v>223</v>
      </c>
      <c r="J5263" s="6" t="s">
        <v>156</v>
      </c>
      <c r="K5263" s="6">
        <v>2</v>
      </c>
      <c r="L5263" s="6">
        <v>36.119999999999997</v>
      </c>
      <c r="M5263" s="31" t="str">
        <f t="shared" si="82"/>
        <v>Small</v>
      </c>
    </row>
    <row r="5264" spans="8:13" ht="15.75" customHeight="1">
      <c r="H5264" s="37">
        <v>43138</v>
      </c>
      <c r="I5264" s="6" t="s">
        <v>158</v>
      </c>
      <c r="J5264" s="6" t="s">
        <v>213</v>
      </c>
      <c r="K5264" s="6">
        <v>24</v>
      </c>
      <c r="L5264" s="6">
        <v>240.1</v>
      </c>
      <c r="M5264" s="31" t="str">
        <f t="shared" si="82"/>
        <v>Small</v>
      </c>
    </row>
    <row r="5265" spans="8:13" ht="15.75" customHeight="1">
      <c r="H5265" s="37">
        <v>43414</v>
      </c>
      <c r="I5265" s="6" t="s">
        <v>158</v>
      </c>
      <c r="J5265" s="6" t="s">
        <v>208</v>
      </c>
      <c r="K5265" s="6">
        <v>3</v>
      </c>
      <c r="L5265" s="6">
        <v>38.76</v>
      </c>
      <c r="M5265" s="31" t="str">
        <f t="shared" si="82"/>
        <v>Small</v>
      </c>
    </row>
    <row r="5266" spans="8:13" ht="15.75" customHeight="1">
      <c r="H5266" s="37">
        <v>43445</v>
      </c>
      <c r="I5266" s="6" t="s">
        <v>158</v>
      </c>
      <c r="J5266" s="6" t="s">
        <v>185</v>
      </c>
      <c r="K5266" s="6">
        <v>1</v>
      </c>
      <c r="L5266" s="6">
        <v>10.57</v>
      </c>
      <c r="M5266" s="31" t="str">
        <f t="shared" si="82"/>
        <v>Small</v>
      </c>
    </row>
    <row r="5267" spans="8:13" ht="15.75" customHeight="1">
      <c r="H5267" s="37">
        <v>43354</v>
      </c>
      <c r="I5267" s="6" t="s">
        <v>198</v>
      </c>
      <c r="J5267" s="6" t="s">
        <v>186</v>
      </c>
      <c r="K5267" s="6">
        <v>2</v>
      </c>
      <c r="L5267" s="6">
        <v>31.12</v>
      </c>
      <c r="M5267" s="31" t="str">
        <f t="shared" si="82"/>
        <v>Small</v>
      </c>
    </row>
    <row r="5268" spans="8:13" ht="15.75" customHeight="1">
      <c r="H5268" s="37">
        <v>43109</v>
      </c>
      <c r="I5268" s="6" t="s">
        <v>177</v>
      </c>
      <c r="J5268" s="6" t="s">
        <v>212</v>
      </c>
      <c r="K5268" s="6">
        <v>2</v>
      </c>
      <c r="L5268" s="6">
        <v>24.2</v>
      </c>
      <c r="M5268" s="31" t="str">
        <f t="shared" si="82"/>
        <v>Small</v>
      </c>
    </row>
    <row r="5269" spans="8:13" ht="15.75" customHeight="1">
      <c r="H5269" s="37">
        <v>43194</v>
      </c>
      <c r="I5269" s="6" t="s">
        <v>175</v>
      </c>
      <c r="J5269" s="6" t="s">
        <v>156</v>
      </c>
      <c r="K5269" s="6">
        <v>3</v>
      </c>
      <c r="L5269" s="6">
        <v>46.02</v>
      </c>
      <c r="M5269" s="31" t="str">
        <f t="shared" si="82"/>
        <v>Small</v>
      </c>
    </row>
    <row r="5270" spans="8:13" ht="15.75" customHeight="1">
      <c r="H5270" s="37">
        <v>43415</v>
      </c>
      <c r="I5270" s="6" t="s">
        <v>158</v>
      </c>
      <c r="J5270" s="6" t="s">
        <v>156</v>
      </c>
      <c r="K5270" s="6">
        <v>1</v>
      </c>
      <c r="L5270" s="6">
        <v>15.09</v>
      </c>
      <c r="M5270" s="31" t="str">
        <f t="shared" si="82"/>
        <v>Small</v>
      </c>
    </row>
    <row r="5271" spans="8:13" ht="15.75" customHeight="1">
      <c r="H5271" s="37">
        <v>43412</v>
      </c>
      <c r="I5271" s="6" t="s">
        <v>141</v>
      </c>
      <c r="J5271" s="6" t="s">
        <v>214</v>
      </c>
      <c r="K5271" s="6">
        <v>4</v>
      </c>
      <c r="L5271" s="6">
        <v>77.48</v>
      </c>
      <c r="M5271" s="31" t="str">
        <f t="shared" si="82"/>
        <v>Small</v>
      </c>
    </row>
    <row r="5272" spans="8:13" ht="15.75" customHeight="1">
      <c r="H5272" s="37">
        <v>43261</v>
      </c>
      <c r="I5272" s="6" t="s">
        <v>138</v>
      </c>
      <c r="J5272" s="6" t="s">
        <v>185</v>
      </c>
      <c r="K5272" s="6">
        <v>2</v>
      </c>
      <c r="L5272" s="6">
        <v>39.619999999999997</v>
      </c>
      <c r="M5272" s="31" t="str">
        <f t="shared" si="82"/>
        <v>Small</v>
      </c>
    </row>
    <row r="5273" spans="8:13" ht="15.75" customHeight="1">
      <c r="H5273" s="37">
        <v>43256</v>
      </c>
      <c r="I5273" s="6" t="s">
        <v>175</v>
      </c>
      <c r="J5273" s="6" t="s">
        <v>159</v>
      </c>
      <c r="K5273" s="6">
        <v>2</v>
      </c>
      <c r="L5273" s="6">
        <v>31.6</v>
      </c>
      <c r="M5273" s="31" t="str">
        <f t="shared" si="82"/>
        <v>Small</v>
      </c>
    </row>
    <row r="5274" spans="8:13" ht="15.75" customHeight="1">
      <c r="H5274" s="37">
        <v>43384</v>
      </c>
      <c r="I5274" s="6" t="s">
        <v>201</v>
      </c>
      <c r="J5274" s="6" t="s">
        <v>185</v>
      </c>
      <c r="K5274" s="6">
        <v>57</v>
      </c>
      <c r="L5274" s="6">
        <v>337.14</v>
      </c>
      <c r="M5274" s="31" t="str">
        <f t="shared" si="82"/>
        <v>Large</v>
      </c>
    </row>
    <row r="5275" spans="8:13" ht="15.75" customHeight="1">
      <c r="H5275" s="37">
        <v>43109</v>
      </c>
      <c r="I5275" s="6" t="s">
        <v>158</v>
      </c>
      <c r="J5275" s="6" t="s">
        <v>211</v>
      </c>
      <c r="K5275" s="6">
        <v>5</v>
      </c>
      <c r="L5275" s="6">
        <v>63.65</v>
      </c>
      <c r="M5275" s="31" t="str">
        <f t="shared" si="82"/>
        <v>Small</v>
      </c>
    </row>
    <row r="5276" spans="8:13" ht="15.75" customHeight="1">
      <c r="H5276" s="37">
        <v>43465</v>
      </c>
      <c r="I5276" s="6" t="s">
        <v>160</v>
      </c>
      <c r="J5276" s="6" t="s">
        <v>185</v>
      </c>
      <c r="K5276" s="6">
        <v>1</v>
      </c>
      <c r="L5276" s="6">
        <v>10.97</v>
      </c>
      <c r="M5276" s="31" t="str">
        <f t="shared" si="82"/>
        <v>Small</v>
      </c>
    </row>
    <row r="5277" spans="8:13" ht="15.75" customHeight="1">
      <c r="H5277" s="37">
        <v>43380</v>
      </c>
      <c r="I5277" s="6" t="s">
        <v>175</v>
      </c>
      <c r="J5277" s="6" t="s">
        <v>156</v>
      </c>
      <c r="K5277" s="6">
        <v>3</v>
      </c>
      <c r="L5277" s="6">
        <v>45.21</v>
      </c>
      <c r="M5277" s="31" t="str">
        <f t="shared" si="82"/>
        <v>Small</v>
      </c>
    </row>
    <row r="5278" spans="8:13" ht="15.75" customHeight="1">
      <c r="H5278" s="37">
        <v>43379</v>
      </c>
      <c r="I5278" s="6" t="s">
        <v>175</v>
      </c>
      <c r="J5278" s="6" t="s">
        <v>236</v>
      </c>
      <c r="K5278" s="6">
        <v>4</v>
      </c>
      <c r="L5278" s="6">
        <v>47.52</v>
      </c>
      <c r="M5278" s="31" t="str">
        <f t="shared" si="82"/>
        <v>Small</v>
      </c>
    </row>
    <row r="5279" spans="8:13" ht="15.75" customHeight="1">
      <c r="H5279" s="37">
        <v>43453</v>
      </c>
      <c r="I5279" s="6" t="s">
        <v>163</v>
      </c>
      <c r="J5279" s="6" t="s">
        <v>184</v>
      </c>
      <c r="K5279" s="6">
        <v>2</v>
      </c>
      <c r="L5279" s="6">
        <v>26.86</v>
      </c>
      <c r="M5279" s="31" t="str">
        <f t="shared" si="82"/>
        <v>Small</v>
      </c>
    </row>
    <row r="5280" spans="8:13" ht="15.75" customHeight="1">
      <c r="H5280" s="37">
        <v>43339</v>
      </c>
      <c r="I5280" s="6" t="s">
        <v>168</v>
      </c>
      <c r="J5280" s="6" t="s">
        <v>219</v>
      </c>
      <c r="K5280" s="6">
        <v>1</v>
      </c>
      <c r="L5280" s="6">
        <v>16.66</v>
      </c>
      <c r="M5280" s="31" t="str">
        <f t="shared" si="82"/>
        <v>Small</v>
      </c>
    </row>
    <row r="5281" spans="8:13" ht="15.75" customHeight="1">
      <c r="H5281" s="37">
        <v>43423</v>
      </c>
      <c r="I5281" s="6" t="s">
        <v>158</v>
      </c>
      <c r="J5281" s="6" t="s">
        <v>197</v>
      </c>
      <c r="K5281" s="6">
        <v>4</v>
      </c>
      <c r="L5281" s="6">
        <v>70.680000000000007</v>
      </c>
      <c r="M5281" s="31" t="str">
        <f t="shared" si="82"/>
        <v>Small</v>
      </c>
    </row>
    <row r="5282" spans="8:13" ht="15.75" customHeight="1">
      <c r="H5282" s="37">
        <v>43173</v>
      </c>
      <c r="I5282" s="6" t="s">
        <v>175</v>
      </c>
      <c r="J5282" s="6" t="s">
        <v>170</v>
      </c>
      <c r="K5282" s="6">
        <v>2</v>
      </c>
      <c r="L5282" s="6">
        <v>33.26</v>
      </c>
      <c r="M5282" s="31" t="str">
        <f t="shared" si="82"/>
        <v>Small</v>
      </c>
    </row>
    <row r="5283" spans="8:13" ht="15.75" customHeight="1">
      <c r="H5283" s="37">
        <v>43343</v>
      </c>
      <c r="I5283" s="6" t="s">
        <v>158</v>
      </c>
      <c r="J5283" s="6" t="s">
        <v>180</v>
      </c>
      <c r="K5283" s="6">
        <v>1</v>
      </c>
      <c r="L5283" s="6">
        <v>13.34</v>
      </c>
      <c r="M5283" s="31" t="str">
        <f t="shared" si="82"/>
        <v>Small</v>
      </c>
    </row>
    <row r="5284" spans="8:13" ht="15.75" customHeight="1">
      <c r="H5284" s="37">
        <v>43458</v>
      </c>
      <c r="I5284" s="6" t="s">
        <v>171</v>
      </c>
      <c r="J5284" s="6" t="s">
        <v>235</v>
      </c>
      <c r="K5284" s="6">
        <v>3</v>
      </c>
      <c r="L5284" s="6">
        <v>39.51</v>
      </c>
      <c r="M5284" s="31" t="str">
        <f t="shared" si="82"/>
        <v>Small</v>
      </c>
    </row>
    <row r="5285" spans="8:13" ht="15.75" customHeight="1">
      <c r="H5285" s="37">
        <v>43294</v>
      </c>
      <c r="I5285" s="6" t="s">
        <v>141</v>
      </c>
      <c r="J5285" s="6" t="s">
        <v>156</v>
      </c>
      <c r="K5285" s="6">
        <v>72</v>
      </c>
      <c r="L5285" s="6">
        <v>532.08000000000004</v>
      </c>
      <c r="M5285" s="31" t="str">
        <f t="shared" si="82"/>
        <v>Large</v>
      </c>
    </row>
    <row r="5286" spans="8:13" ht="15.75" customHeight="1">
      <c r="H5286" s="37">
        <v>43199</v>
      </c>
      <c r="I5286" s="6" t="s">
        <v>168</v>
      </c>
      <c r="J5286" s="6" t="s">
        <v>169</v>
      </c>
      <c r="K5286" s="6">
        <v>3</v>
      </c>
      <c r="L5286" s="6">
        <v>58.35</v>
      </c>
      <c r="M5286" s="31" t="str">
        <f t="shared" si="82"/>
        <v>Small</v>
      </c>
    </row>
    <row r="5287" spans="8:13" ht="15.75" customHeight="1">
      <c r="H5287" s="37">
        <v>43422</v>
      </c>
      <c r="I5287" s="6" t="s">
        <v>168</v>
      </c>
      <c r="J5287" s="6" t="s">
        <v>183</v>
      </c>
      <c r="K5287" s="6">
        <v>1</v>
      </c>
      <c r="L5287" s="6">
        <v>19.07</v>
      </c>
      <c r="M5287" s="31" t="str">
        <f t="shared" si="82"/>
        <v>Small</v>
      </c>
    </row>
    <row r="5288" spans="8:13" ht="15.75" customHeight="1">
      <c r="H5288" s="37">
        <v>43461</v>
      </c>
      <c r="I5288" s="6" t="s">
        <v>175</v>
      </c>
      <c r="J5288" s="6" t="s">
        <v>233</v>
      </c>
      <c r="K5288" s="6">
        <v>2</v>
      </c>
      <c r="L5288" s="6">
        <v>24.6</v>
      </c>
      <c r="M5288" s="31" t="str">
        <f t="shared" si="82"/>
        <v>Small</v>
      </c>
    </row>
    <row r="5289" spans="8:13" ht="15.75" customHeight="1">
      <c r="H5289" s="37">
        <v>43119</v>
      </c>
      <c r="I5289" s="6" t="s">
        <v>158</v>
      </c>
      <c r="J5289" s="6" t="s">
        <v>157</v>
      </c>
      <c r="K5289" s="6">
        <v>2</v>
      </c>
      <c r="L5289" s="6">
        <v>38.1</v>
      </c>
      <c r="M5289" s="31" t="str">
        <f t="shared" si="82"/>
        <v>Small</v>
      </c>
    </row>
    <row r="5290" spans="8:13" ht="15.75" customHeight="1">
      <c r="H5290" s="37">
        <v>43462</v>
      </c>
      <c r="I5290" s="6" t="s">
        <v>127</v>
      </c>
      <c r="J5290" s="6" t="s">
        <v>215</v>
      </c>
      <c r="K5290" s="6">
        <v>1</v>
      </c>
      <c r="L5290" s="6">
        <v>19.52</v>
      </c>
      <c r="M5290" s="31" t="str">
        <f t="shared" si="82"/>
        <v>Small</v>
      </c>
    </row>
    <row r="5291" spans="8:13" ht="15.75" customHeight="1">
      <c r="H5291" s="37">
        <v>43360</v>
      </c>
      <c r="I5291" s="6" t="s">
        <v>160</v>
      </c>
      <c r="J5291" s="6" t="s">
        <v>156</v>
      </c>
      <c r="K5291" s="6">
        <v>4</v>
      </c>
      <c r="L5291" s="6">
        <v>69.12</v>
      </c>
      <c r="M5291" s="31" t="str">
        <f t="shared" si="82"/>
        <v>Small</v>
      </c>
    </row>
    <row r="5292" spans="8:13" ht="15.75" customHeight="1">
      <c r="H5292" s="37">
        <v>43425</v>
      </c>
      <c r="I5292" s="6" t="s">
        <v>163</v>
      </c>
      <c r="J5292" s="6" t="s">
        <v>232</v>
      </c>
      <c r="K5292" s="6">
        <v>3</v>
      </c>
      <c r="L5292" s="6">
        <v>31.86</v>
      </c>
      <c r="M5292" s="31" t="str">
        <f t="shared" si="82"/>
        <v>Small</v>
      </c>
    </row>
    <row r="5293" spans="8:13" ht="15.75" customHeight="1">
      <c r="H5293" s="37">
        <v>43202</v>
      </c>
      <c r="I5293" s="6" t="s">
        <v>175</v>
      </c>
      <c r="J5293" s="6" t="s">
        <v>156</v>
      </c>
      <c r="K5293" s="6">
        <v>2</v>
      </c>
      <c r="L5293" s="6">
        <v>26.1</v>
      </c>
      <c r="M5293" s="31" t="str">
        <f t="shared" si="82"/>
        <v>Small</v>
      </c>
    </row>
    <row r="5294" spans="8:13" ht="15.75" customHeight="1">
      <c r="H5294" s="37">
        <v>43424</v>
      </c>
      <c r="I5294" s="6" t="s">
        <v>158</v>
      </c>
      <c r="J5294" s="6" t="s">
        <v>229</v>
      </c>
      <c r="K5294" s="6">
        <v>4</v>
      </c>
      <c r="L5294" s="6">
        <v>56</v>
      </c>
      <c r="M5294" s="31" t="str">
        <f t="shared" si="82"/>
        <v>Small</v>
      </c>
    </row>
    <row r="5295" spans="8:13" ht="15.75" customHeight="1">
      <c r="H5295" s="37">
        <v>43448</v>
      </c>
      <c r="I5295" s="6" t="s">
        <v>218</v>
      </c>
      <c r="J5295" s="6" t="s">
        <v>185</v>
      </c>
      <c r="K5295" s="6">
        <v>2</v>
      </c>
      <c r="L5295" s="6">
        <v>30.7</v>
      </c>
      <c r="M5295" s="31" t="str">
        <f t="shared" si="82"/>
        <v>Small</v>
      </c>
    </row>
    <row r="5296" spans="8:13" ht="15.75" customHeight="1">
      <c r="H5296" s="37">
        <v>43113</v>
      </c>
      <c r="I5296" s="6" t="s">
        <v>141</v>
      </c>
      <c r="J5296" s="6" t="s">
        <v>194</v>
      </c>
      <c r="K5296" s="6">
        <v>1</v>
      </c>
      <c r="L5296" s="6">
        <v>14.36</v>
      </c>
      <c r="M5296" s="31" t="str">
        <f t="shared" si="82"/>
        <v>Small</v>
      </c>
    </row>
    <row r="5297" spans="8:13" ht="15.75" customHeight="1">
      <c r="H5297" s="37">
        <v>43429</v>
      </c>
      <c r="I5297" s="6" t="s">
        <v>141</v>
      </c>
      <c r="J5297" s="6" t="s">
        <v>229</v>
      </c>
      <c r="K5297" s="6">
        <v>2</v>
      </c>
      <c r="L5297" s="6">
        <v>31.62</v>
      </c>
      <c r="M5297" s="31" t="str">
        <f t="shared" si="82"/>
        <v>Small</v>
      </c>
    </row>
    <row r="5298" spans="8:13" ht="15.75" customHeight="1">
      <c r="H5298" s="37">
        <v>43444</v>
      </c>
      <c r="I5298" s="6" t="s">
        <v>168</v>
      </c>
      <c r="J5298" s="6" t="s">
        <v>191</v>
      </c>
      <c r="K5298" s="6">
        <v>2</v>
      </c>
      <c r="L5298" s="6">
        <v>21.74</v>
      </c>
      <c r="M5298" s="31" t="str">
        <f t="shared" si="82"/>
        <v>Small</v>
      </c>
    </row>
    <row r="5299" spans="8:13" ht="15.75" customHeight="1">
      <c r="H5299" s="37">
        <v>43465</v>
      </c>
      <c r="I5299" s="6" t="s">
        <v>216</v>
      </c>
      <c r="J5299" s="6" t="s">
        <v>240</v>
      </c>
      <c r="K5299" s="6">
        <v>5</v>
      </c>
      <c r="L5299" s="6">
        <v>68.31</v>
      </c>
      <c r="M5299" s="31" t="str">
        <f t="shared" si="82"/>
        <v>Small</v>
      </c>
    </row>
    <row r="5300" spans="8:13" ht="15.75" customHeight="1">
      <c r="H5300" s="37">
        <v>43465</v>
      </c>
      <c r="I5300" s="6" t="s">
        <v>223</v>
      </c>
      <c r="J5300" s="6" t="s">
        <v>194</v>
      </c>
      <c r="K5300" s="6">
        <v>1</v>
      </c>
      <c r="L5300" s="6">
        <v>11.92</v>
      </c>
      <c r="M5300" s="31" t="str">
        <f t="shared" si="82"/>
        <v>Small</v>
      </c>
    </row>
    <row r="5301" spans="8:13" ht="15.75" customHeight="1">
      <c r="H5301" s="37">
        <v>43287</v>
      </c>
      <c r="I5301" s="6" t="s">
        <v>163</v>
      </c>
      <c r="J5301" s="6" t="s">
        <v>184</v>
      </c>
      <c r="K5301" s="6">
        <v>2</v>
      </c>
      <c r="L5301" s="6">
        <v>37.44</v>
      </c>
      <c r="M5301" s="31" t="str">
        <f t="shared" si="82"/>
        <v>Small</v>
      </c>
    </row>
    <row r="5302" spans="8:13" ht="15.75" customHeight="1">
      <c r="H5302" s="37">
        <v>43239</v>
      </c>
      <c r="I5302" s="6" t="s">
        <v>160</v>
      </c>
      <c r="J5302" s="6" t="s">
        <v>202</v>
      </c>
      <c r="K5302" s="6">
        <v>3</v>
      </c>
      <c r="L5302" s="6">
        <v>39.78</v>
      </c>
      <c r="M5302" s="31" t="str">
        <f t="shared" si="82"/>
        <v>Small</v>
      </c>
    </row>
    <row r="5303" spans="8:13" ht="15.75" customHeight="1">
      <c r="H5303" s="37">
        <v>43427</v>
      </c>
      <c r="I5303" s="6" t="s">
        <v>141</v>
      </c>
      <c r="J5303" s="6" t="s">
        <v>187</v>
      </c>
      <c r="K5303" s="6">
        <v>3</v>
      </c>
      <c r="L5303" s="6">
        <v>43.35</v>
      </c>
      <c r="M5303" s="31" t="str">
        <f t="shared" si="82"/>
        <v>Small</v>
      </c>
    </row>
    <row r="5304" spans="8:13" ht="15.75" customHeight="1">
      <c r="H5304" s="37">
        <v>43360</v>
      </c>
      <c r="I5304" s="6" t="s">
        <v>160</v>
      </c>
      <c r="J5304" s="6" t="s">
        <v>234</v>
      </c>
      <c r="K5304" s="6">
        <v>1</v>
      </c>
      <c r="L5304" s="6">
        <v>14.56</v>
      </c>
      <c r="M5304" s="31" t="str">
        <f t="shared" si="82"/>
        <v>Small</v>
      </c>
    </row>
    <row r="5305" spans="8:13" ht="15.75" customHeight="1">
      <c r="H5305" s="37">
        <v>43420</v>
      </c>
      <c r="I5305" s="6" t="s">
        <v>160</v>
      </c>
      <c r="J5305" s="6" t="s">
        <v>214</v>
      </c>
      <c r="K5305" s="6">
        <v>1</v>
      </c>
      <c r="L5305" s="6">
        <v>19.559999999999999</v>
      </c>
      <c r="M5305" s="31" t="str">
        <f t="shared" si="82"/>
        <v>Small</v>
      </c>
    </row>
    <row r="5306" spans="8:13" ht="15.75" customHeight="1">
      <c r="H5306" s="37">
        <v>43320</v>
      </c>
      <c r="I5306" s="6" t="s">
        <v>198</v>
      </c>
      <c r="J5306" s="6" t="s">
        <v>170</v>
      </c>
      <c r="K5306" s="6">
        <v>1</v>
      </c>
      <c r="L5306" s="6">
        <v>18.93</v>
      </c>
      <c r="M5306" s="31" t="str">
        <f t="shared" si="82"/>
        <v>Small</v>
      </c>
    </row>
    <row r="5307" spans="8:13" ht="15.75" customHeight="1">
      <c r="H5307" s="37">
        <v>43439</v>
      </c>
      <c r="I5307" s="6" t="s">
        <v>223</v>
      </c>
      <c r="J5307" s="6" t="s">
        <v>174</v>
      </c>
      <c r="K5307" s="6">
        <v>2</v>
      </c>
      <c r="L5307" s="6">
        <v>28.74</v>
      </c>
      <c r="M5307" s="31" t="str">
        <f t="shared" si="82"/>
        <v>Small</v>
      </c>
    </row>
    <row r="5308" spans="8:13" ht="15.75" customHeight="1">
      <c r="H5308" s="37">
        <v>43461</v>
      </c>
      <c r="I5308" s="6" t="s">
        <v>158</v>
      </c>
      <c r="J5308" s="6" t="s">
        <v>156</v>
      </c>
      <c r="K5308" s="6">
        <v>2</v>
      </c>
      <c r="L5308" s="6">
        <v>35.94</v>
      </c>
      <c r="M5308" s="31" t="str">
        <f t="shared" si="82"/>
        <v>Small</v>
      </c>
    </row>
    <row r="5309" spans="8:13" ht="15.75" customHeight="1">
      <c r="H5309" s="37">
        <v>43450</v>
      </c>
      <c r="I5309" s="6" t="s">
        <v>158</v>
      </c>
      <c r="J5309" s="6" t="s">
        <v>170</v>
      </c>
      <c r="K5309" s="6">
        <v>4</v>
      </c>
      <c r="L5309" s="6">
        <v>47.48</v>
      </c>
      <c r="M5309" s="31" t="str">
        <f t="shared" si="82"/>
        <v>Small</v>
      </c>
    </row>
    <row r="5310" spans="8:13" ht="15.75" customHeight="1">
      <c r="H5310" s="37">
        <v>43444</v>
      </c>
      <c r="I5310" s="6" t="s">
        <v>200</v>
      </c>
      <c r="J5310" s="6" t="s">
        <v>195</v>
      </c>
      <c r="K5310" s="6">
        <v>2</v>
      </c>
      <c r="L5310" s="6">
        <v>38.840000000000003</v>
      </c>
      <c r="M5310" s="31" t="str">
        <f t="shared" si="82"/>
        <v>Small</v>
      </c>
    </row>
    <row r="5311" spans="8:13" ht="15.75" customHeight="1">
      <c r="H5311" s="37">
        <v>43417</v>
      </c>
      <c r="I5311" s="6" t="s">
        <v>200</v>
      </c>
      <c r="J5311" s="6" t="s">
        <v>184</v>
      </c>
      <c r="K5311" s="6">
        <v>2</v>
      </c>
      <c r="L5311" s="6">
        <v>32.42</v>
      </c>
      <c r="M5311" s="31" t="str">
        <f t="shared" si="82"/>
        <v>Small</v>
      </c>
    </row>
    <row r="5312" spans="8:13" ht="15.75" customHeight="1">
      <c r="H5312" s="37">
        <v>43104</v>
      </c>
      <c r="I5312" s="6" t="s">
        <v>158</v>
      </c>
      <c r="J5312" s="6" t="s">
        <v>156</v>
      </c>
      <c r="K5312" s="6">
        <v>1</v>
      </c>
      <c r="L5312" s="6">
        <v>16.93</v>
      </c>
      <c r="M5312" s="31" t="str">
        <f t="shared" si="82"/>
        <v>Small</v>
      </c>
    </row>
    <row r="5313" spans="8:13" ht="15.75" customHeight="1">
      <c r="H5313" s="37">
        <v>43287</v>
      </c>
      <c r="I5313" s="6" t="s">
        <v>198</v>
      </c>
      <c r="J5313" s="6" t="s">
        <v>195</v>
      </c>
      <c r="K5313" s="6">
        <v>51</v>
      </c>
      <c r="L5313" s="6">
        <v>324.62</v>
      </c>
      <c r="M5313" s="31" t="str">
        <f t="shared" si="82"/>
        <v>Large</v>
      </c>
    </row>
    <row r="5314" spans="8:13" ht="15.75" customHeight="1">
      <c r="H5314" s="37">
        <v>43112</v>
      </c>
      <c r="I5314" s="6" t="s">
        <v>163</v>
      </c>
      <c r="J5314" s="6" t="s">
        <v>185</v>
      </c>
      <c r="K5314" s="6">
        <v>3</v>
      </c>
      <c r="L5314" s="6">
        <v>35.28</v>
      </c>
      <c r="M5314" s="31" t="str">
        <f t="shared" si="82"/>
        <v>Small</v>
      </c>
    </row>
    <row r="5315" spans="8:13" ht="15.75" customHeight="1">
      <c r="H5315" s="37">
        <v>43445</v>
      </c>
      <c r="I5315" s="6" t="s">
        <v>223</v>
      </c>
      <c r="J5315" s="6" t="s">
        <v>205</v>
      </c>
      <c r="K5315" s="6">
        <v>1</v>
      </c>
      <c r="L5315" s="6">
        <v>13.97</v>
      </c>
      <c r="M5315" s="31" t="str">
        <f t="shared" si="82"/>
        <v>Small</v>
      </c>
    </row>
    <row r="5316" spans="8:13" ht="15.75" customHeight="1">
      <c r="H5316" s="37">
        <v>43198</v>
      </c>
      <c r="I5316" s="6" t="s">
        <v>141</v>
      </c>
      <c r="J5316" s="6" t="s">
        <v>184</v>
      </c>
      <c r="K5316" s="6">
        <v>1</v>
      </c>
      <c r="L5316" s="6">
        <v>12.06</v>
      </c>
      <c r="M5316" s="31" t="str">
        <f t="shared" si="82"/>
        <v>Small</v>
      </c>
    </row>
    <row r="5317" spans="8:13" ht="15.75" customHeight="1">
      <c r="H5317" s="37">
        <v>43144</v>
      </c>
      <c r="I5317" s="6" t="s">
        <v>158</v>
      </c>
      <c r="J5317" s="6" t="s">
        <v>208</v>
      </c>
      <c r="K5317" s="6">
        <v>2</v>
      </c>
      <c r="L5317" s="6">
        <v>30.18</v>
      </c>
      <c r="M5317" s="31" t="str">
        <f t="shared" si="82"/>
        <v>Small</v>
      </c>
    </row>
    <row r="5318" spans="8:13" ht="15.75" customHeight="1">
      <c r="H5318" s="37">
        <v>43266</v>
      </c>
      <c r="I5318" s="6" t="s">
        <v>158</v>
      </c>
      <c r="J5318" s="6" t="s">
        <v>207</v>
      </c>
      <c r="K5318" s="6">
        <v>1</v>
      </c>
      <c r="L5318" s="6">
        <v>11.94</v>
      </c>
      <c r="M5318" s="31" t="str">
        <f t="shared" si="82"/>
        <v>Small</v>
      </c>
    </row>
    <row r="5319" spans="8:13" ht="15.75" customHeight="1">
      <c r="H5319" s="37">
        <v>43399</v>
      </c>
      <c r="I5319" s="6" t="s">
        <v>165</v>
      </c>
      <c r="J5319" s="6" t="s">
        <v>208</v>
      </c>
      <c r="K5319" s="6">
        <v>1</v>
      </c>
      <c r="L5319" s="6">
        <v>12.53</v>
      </c>
      <c r="M5319" s="31" t="str">
        <f t="shared" si="82"/>
        <v>Small</v>
      </c>
    </row>
    <row r="5320" spans="8:13" ht="15.75" customHeight="1">
      <c r="H5320" s="37">
        <v>43287</v>
      </c>
      <c r="I5320" s="6" t="s">
        <v>224</v>
      </c>
      <c r="J5320" s="6" t="s">
        <v>194</v>
      </c>
      <c r="K5320" s="6">
        <v>3</v>
      </c>
      <c r="L5320" s="6">
        <v>55.95</v>
      </c>
      <c r="M5320" s="31" t="str">
        <f t="shared" ref="M5320:M5383" si="83">IF(L5320&gt;250,"Large","Small")</f>
        <v>Small</v>
      </c>
    </row>
    <row r="5321" spans="8:13" ht="15.75" customHeight="1">
      <c r="H5321" s="37">
        <v>43428</v>
      </c>
      <c r="I5321" s="6" t="s">
        <v>163</v>
      </c>
      <c r="J5321" s="6" t="s">
        <v>185</v>
      </c>
      <c r="K5321" s="6">
        <v>3</v>
      </c>
      <c r="L5321" s="6">
        <v>31.35</v>
      </c>
      <c r="M5321" s="31" t="str">
        <f t="shared" si="83"/>
        <v>Small</v>
      </c>
    </row>
    <row r="5322" spans="8:13" ht="15.75" customHeight="1">
      <c r="H5322" s="37">
        <v>43426</v>
      </c>
      <c r="I5322" s="6" t="s">
        <v>135</v>
      </c>
      <c r="J5322" s="6" t="s">
        <v>156</v>
      </c>
      <c r="K5322" s="6">
        <v>1</v>
      </c>
      <c r="L5322" s="6">
        <v>15.41</v>
      </c>
      <c r="M5322" s="31" t="str">
        <f t="shared" si="83"/>
        <v>Small</v>
      </c>
    </row>
    <row r="5323" spans="8:13" ht="15.75" customHeight="1">
      <c r="H5323" s="37">
        <v>43462</v>
      </c>
      <c r="I5323" s="6" t="s">
        <v>160</v>
      </c>
      <c r="J5323" s="6" t="s">
        <v>194</v>
      </c>
      <c r="K5323" s="6">
        <v>39</v>
      </c>
      <c r="L5323" s="6">
        <v>423.31</v>
      </c>
      <c r="M5323" s="31" t="str">
        <f t="shared" si="83"/>
        <v>Large</v>
      </c>
    </row>
    <row r="5324" spans="8:13" ht="15.75" customHeight="1">
      <c r="H5324" s="37">
        <v>43115</v>
      </c>
      <c r="I5324" s="6" t="s">
        <v>158</v>
      </c>
      <c r="J5324" s="6" t="s">
        <v>194</v>
      </c>
      <c r="K5324" s="6">
        <v>1</v>
      </c>
      <c r="L5324" s="6">
        <v>17.25</v>
      </c>
      <c r="M5324" s="31" t="str">
        <f t="shared" si="83"/>
        <v>Small</v>
      </c>
    </row>
    <row r="5325" spans="8:13" ht="15.75" customHeight="1">
      <c r="H5325" s="37">
        <v>43288</v>
      </c>
      <c r="I5325" s="6" t="s">
        <v>163</v>
      </c>
      <c r="J5325" s="6" t="s">
        <v>181</v>
      </c>
      <c r="K5325" s="6">
        <v>2</v>
      </c>
      <c r="L5325" s="6">
        <v>24.06</v>
      </c>
      <c r="M5325" s="31" t="str">
        <f t="shared" si="83"/>
        <v>Small</v>
      </c>
    </row>
    <row r="5326" spans="8:13" ht="15.75" customHeight="1">
      <c r="H5326" s="37">
        <v>43459</v>
      </c>
      <c r="I5326" s="6" t="s">
        <v>141</v>
      </c>
      <c r="J5326" s="6" t="s">
        <v>156</v>
      </c>
      <c r="K5326" s="6">
        <v>2</v>
      </c>
      <c r="L5326" s="6">
        <v>37.04</v>
      </c>
      <c r="M5326" s="31" t="str">
        <f t="shared" si="83"/>
        <v>Small</v>
      </c>
    </row>
    <row r="5327" spans="8:13" ht="15.75" customHeight="1">
      <c r="H5327" s="37">
        <v>43192</v>
      </c>
      <c r="I5327" s="6" t="s">
        <v>158</v>
      </c>
      <c r="J5327" s="6" t="s">
        <v>156</v>
      </c>
      <c r="K5327" s="6">
        <v>1</v>
      </c>
      <c r="L5327" s="6">
        <v>17.989999999999998</v>
      </c>
      <c r="M5327" s="31" t="str">
        <f t="shared" si="83"/>
        <v>Small</v>
      </c>
    </row>
    <row r="5328" spans="8:13" ht="15.75" customHeight="1">
      <c r="H5328" s="37">
        <v>43454</v>
      </c>
      <c r="I5328" s="6" t="s">
        <v>201</v>
      </c>
      <c r="J5328" s="6" t="s">
        <v>235</v>
      </c>
      <c r="K5328" s="6">
        <v>2</v>
      </c>
      <c r="L5328" s="6">
        <v>29.94</v>
      </c>
      <c r="M5328" s="31" t="str">
        <f t="shared" si="83"/>
        <v>Small</v>
      </c>
    </row>
    <row r="5329" spans="8:13" ht="15.75" customHeight="1">
      <c r="H5329" s="37">
        <v>43462</v>
      </c>
      <c r="I5329" s="6" t="s">
        <v>198</v>
      </c>
      <c r="J5329" s="6" t="s">
        <v>191</v>
      </c>
      <c r="K5329" s="6">
        <v>4</v>
      </c>
      <c r="L5329" s="6">
        <v>69.12</v>
      </c>
      <c r="M5329" s="31" t="str">
        <f t="shared" si="83"/>
        <v>Small</v>
      </c>
    </row>
    <row r="5330" spans="8:13" ht="15.75" customHeight="1">
      <c r="H5330" s="37">
        <v>43433</v>
      </c>
      <c r="I5330" s="6" t="s">
        <v>171</v>
      </c>
      <c r="J5330" s="6" t="s">
        <v>213</v>
      </c>
      <c r="K5330" s="6">
        <v>57</v>
      </c>
      <c r="L5330" s="6">
        <v>380.28</v>
      </c>
      <c r="M5330" s="31" t="str">
        <f t="shared" si="83"/>
        <v>Large</v>
      </c>
    </row>
    <row r="5331" spans="8:13" ht="15.75" customHeight="1">
      <c r="H5331" s="37">
        <v>43400</v>
      </c>
      <c r="I5331" s="6" t="s">
        <v>163</v>
      </c>
      <c r="J5331" s="6" t="s">
        <v>185</v>
      </c>
      <c r="K5331" s="6">
        <v>1</v>
      </c>
      <c r="L5331" s="6">
        <v>16.23</v>
      </c>
      <c r="M5331" s="31" t="str">
        <f t="shared" si="83"/>
        <v>Small</v>
      </c>
    </row>
    <row r="5332" spans="8:13" ht="15.75" customHeight="1">
      <c r="H5332" s="37">
        <v>43251</v>
      </c>
      <c r="I5332" s="6" t="s">
        <v>168</v>
      </c>
      <c r="J5332" s="6" t="s">
        <v>181</v>
      </c>
      <c r="K5332" s="6">
        <v>60</v>
      </c>
      <c r="L5332" s="6">
        <v>390.76</v>
      </c>
      <c r="M5332" s="31" t="str">
        <f t="shared" si="83"/>
        <v>Large</v>
      </c>
    </row>
    <row r="5333" spans="8:13" ht="15.75" customHeight="1">
      <c r="H5333" s="37">
        <v>43224</v>
      </c>
      <c r="I5333" s="6" t="s">
        <v>224</v>
      </c>
      <c r="J5333" s="6" t="s">
        <v>173</v>
      </c>
      <c r="K5333" s="6">
        <v>2</v>
      </c>
      <c r="L5333" s="6">
        <v>34.979999999999997</v>
      </c>
      <c r="M5333" s="31" t="str">
        <f t="shared" si="83"/>
        <v>Small</v>
      </c>
    </row>
    <row r="5334" spans="8:13" ht="15.75" customHeight="1">
      <c r="H5334" s="37">
        <v>43231</v>
      </c>
      <c r="I5334" s="6" t="s">
        <v>168</v>
      </c>
      <c r="J5334" s="6" t="s">
        <v>181</v>
      </c>
      <c r="K5334" s="6">
        <v>1</v>
      </c>
      <c r="L5334" s="6">
        <v>10.87</v>
      </c>
      <c r="M5334" s="31" t="str">
        <f t="shared" si="83"/>
        <v>Small</v>
      </c>
    </row>
    <row r="5335" spans="8:13" ht="15.75" customHeight="1">
      <c r="H5335" s="37">
        <v>43265</v>
      </c>
      <c r="I5335" s="6" t="s">
        <v>141</v>
      </c>
      <c r="J5335" s="6" t="s">
        <v>213</v>
      </c>
      <c r="K5335" s="6">
        <v>1</v>
      </c>
      <c r="L5335" s="6">
        <v>17.52</v>
      </c>
      <c r="M5335" s="31" t="str">
        <f t="shared" si="83"/>
        <v>Small</v>
      </c>
    </row>
    <row r="5336" spans="8:13" ht="15.75" customHeight="1">
      <c r="H5336" s="37">
        <v>43339</v>
      </c>
      <c r="I5336" s="6" t="s">
        <v>135</v>
      </c>
      <c r="J5336" s="6" t="s">
        <v>239</v>
      </c>
      <c r="K5336" s="6">
        <v>2</v>
      </c>
      <c r="L5336" s="6">
        <v>36.5</v>
      </c>
      <c r="M5336" s="31" t="str">
        <f t="shared" si="83"/>
        <v>Small</v>
      </c>
    </row>
    <row r="5337" spans="8:13" ht="15.75" customHeight="1">
      <c r="H5337" s="37">
        <v>43132</v>
      </c>
      <c r="I5337" s="6" t="s">
        <v>138</v>
      </c>
      <c r="J5337" s="6" t="s">
        <v>209</v>
      </c>
      <c r="K5337" s="6">
        <v>50</v>
      </c>
      <c r="L5337" s="6">
        <v>291.5</v>
      </c>
      <c r="M5337" s="31" t="str">
        <f t="shared" si="83"/>
        <v>Large</v>
      </c>
    </row>
    <row r="5338" spans="8:13" ht="15.75" customHeight="1">
      <c r="H5338" s="37">
        <v>43294</v>
      </c>
      <c r="I5338" s="6" t="s">
        <v>190</v>
      </c>
      <c r="J5338" s="6" t="s">
        <v>174</v>
      </c>
      <c r="K5338" s="6">
        <v>60</v>
      </c>
      <c r="L5338" s="6">
        <v>501.49</v>
      </c>
      <c r="M5338" s="31" t="str">
        <f t="shared" si="83"/>
        <v>Large</v>
      </c>
    </row>
    <row r="5339" spans="8:13" ht="15.75" customHeight="1">
      <c r="H5339" s="37">
        <v>43255</v>
      </c>
      <c r="I5339" s="6" t="s">
        <v>135</v>
      </c>
      <c r="J5339" s="6" t="s">
        <v>156</v>
      </c>
      <c r="K5339" s="6">
        <v>4</v>
      </c>
      <c r="L5339" s="6">
        <v>78</v>
      </c>
      <c r="M5339" s="31" t="str">
        <f t="shared" si="83"/>
        <v>Small</v>
      </c>
    </row>
    <row r="5340" spans="8:13" ht="15.75" customHeight="1">
      <c r="H5340" s="37">
        <v>43450</v>
      </c>
      <c r="I5340" s="6" t="s">
        <v>216</v>
      </c>
      <c r="J5340" s="6" t="s">
        <v>236</v>
      </c>
      <c r="K5340" s="6">
        <v>2</v>
      </c>
      <c r="L5340" s="6">
        <v>27.74</v>
      </c>
      <c r="M5340" s="31" t="str">
        <f t="shared" si="83"/>
        <v>Small</v>
      </c>
    </row>
    <row r="5341" spans="8:13" ht="15.75" customHeight="1">
      <c r="H5341" s="37">
        <v>43182</v>
      </c>
      <c r="I5341" s="6" t="s">
        <v>171</v>
      </c>
      <c r="J5341" s="6" t="s">
        <v>170</v>
      </c>
      <c r="K5341" s="6">
        <v>48</v>
      </c>
      <c r="L5341" s="6">
        <v>372.19</v>
      </c>
      <c r="M5341" s="31" t="str">
        <f t="shared" si="83"/>
        <v>Large</v>
      </c>
    </row>
    <row r="5342" spans="8:13" ht="15.75" customHeight="1">
      <c r="H5342" s="37">
        <v>43417</v>
      </c>
      <c r="I5342" s="6" t="s">
        <v>155</v>
      </c>
      <c r="J5342" s="6" t="s">
        <v>185</v>
      </c>
      <c r="K5342" s="6">
        <v>60</v>
      </c>
      <c r="L5342" s="6">
        <v>472.55</v>
      </c>
      <c r="M5342" s="31" t="str">
        <f t="shared" si="83"/>
        <v>Large</v>
      </c>
    </row>
    <row r="5343" spans="8:13" ht="15.75" customHeight="1">
      <c r="H5343" s="37">
        <v>43402</v>
      </c>
      <c r="I5343" s="6" t="s">
        <v>218</v>
      </c>
      <c r="J5343" s="6" t="s">
        <v>209</v>
      </c>
      <c r="K5343" s="6">
        <v>2</v>
      </c>
      <c r="L5343" s="6">
        <v>24.1</v>
      </c>
      <c r="M5343" s="31" t="str">
        <f t="shared" si="83"/>
        <v>Small</v>
      </c>
    </row>
    <row r="5344" spans="8:13" ht="15.75" customHeight="1">
      <c r="H5344" s="37">
        <v>43461</v>
      </c>
      <c r="I5344" s="6" t="s">
        <v>201</v>
      </c>
      <c r="J5344" s="6" t="s">
        <v>231</v>
      </c>
      <c r="K5344" s="6">
        <v>2</v>
      </c>
      <c r="L5344" s="6">
        <v>27.96</v>
      </c>
      <c r="M5344" s="31" t="str">
        <f t="shared" si="83"/>
        <v>Small</v>
      </c>
    </row>
    <row r="5345" spans="8:13" ht="15.75" customHeight="1">
      <c r="H5345" s="37">
        <v>43461</v>
      </c>
      <c r="I5345" s="6" t="s">
        <v>163</v>
      </c>
      <c r="J5345" s="6" t="s">
        <v>174</v>
      </c>
      <c r="K5345" s="6">
        <v>1</v>
      </c>
      <c r="L5345" s="6">
        <v>19.54</v>
      </c>
      <c r="M5345" s="31" t="str">
        <f t="shared" si="83"/>
        <v>Small</v>
      </c>
    </row>
    <row r="5346" spans="8:13" ht="15.75" customHeight="1">
      <c r="H5346" s="37">
        <v>43408</v>
      </c>
      <c r="I5346" s="6" t="s">
        <v>201</v>
      </c>
      <c r="J5346" s="6" t="s">
        <v>180</v>
      </c>
      <c r="K5346" s="6">
        <v>3</v>
      </c>
      <c r="L5346" s="6">
        <v>54.84</v>
      </c>
      <c r="M5346" s="31" t="str">
        <f t="shared" si="83"/>
        <v>Small</v>
      </c>
    </row>
    <row r="5347" spans="8:13" ht="15.75" customHeight="1">
      <c r="H5347" s="37">
        <v>43220</v>
      </c>
      <c r="I5347" s="6" t="s">
        <v>158</v>
      </c>
      <c r="J5347" s="6" t="s">
        <v>185</v>
      </c>
      <c r="K5347" s="6">
        <v>4</v>
      </c>
      <c r="L5347" s="6">
        <v>46.92</v>
      </c>
      <c r="M5347" s="31" t="str">
        <f t="shared" si="83"/>
        <v>Small</v>
      </c>
    </row>
    <row r="5348" spans="8:13" ht="15.75" customHeight="1">
      <c r="H5348" s="37">
        <v>43255</v>
      </c>
      <c r="I5348" s="6" t="s">
        <v>158</v>
      </c>
      <c r="J5348" s="6" t="s">
        <v>156</v>
      </c>
      <c r="K5348" s="6">
        <v>2</v>
      </c>
      <c r="L5348" s="6">
        <v>20.62</v>
      </c>
      <c r="M5348" s="31" t="str">
        <f t="shared" si="83"/>
        <v>Small</v>
      </c>
    </row>
    <row r="5349" spans="8:13" ht="15.75" customHeight="1">
      <c r="H5349" s="37">
        <v>43342</v>
      </c>
      <c r="I5349" s="6" t="s">
        <v>158</v>
      </c>
      <c r="J5349" s="6" t="s">
        <v>185</v>
      </c>
      <c r="K5349" s="6">
        <v>2</v>
      </c>
      <c r="L5349" s="6">
        <v>28.28</v>
      </c>
      <c r="M5349" s="31" t="str">
        <f t="shared" si="83"/>
        <v>Small</v>
      </c>
    </row>
    <row r="5350" spans="8:13" ht="15.75" customHeight="1">
      <c r="H5350" s="37">
        <v>43252</v>
      </c>
      <c r="I5350" s="6" t="s">
        <v>190</v>
      </c>
      <c r="J5350" s="6" t="s">
        <v>156</v>
      </c>
      <c r="K5350" s="6">
        <v>1</v>
      </c>
      <c r="L5350" s="6">
        <v>10.67</v>
      </c>
      <c r="M5350" s="31" t="str">
        <f t="shared" si="83"/>
        <v>Small</v>
      </c>
    </row>
    <row r="5351" spans="8:13" ht="15.75" customHeight="1">
      <c r="H5351" s="37">
        <v>43441</v>
      </c>
      <c r="I5351" s="6" t="s">
        <v>158</v>
      </c>
      <c r="J5351" s="6" t="s">
        <v>227</v>
      </c>
      <c r="K5351" s="6">
        <v>1</v>
      </c>
      <c r="L5351" s="6">
        <v>10.4</v>
      </c>
      <c r="M5351" s="31" t="str">
        <f t="shared" si="83"/>
        <v>Small</v>
      </c>
    </row>
    <row r="5352" spans="8:13" ht="15.75" customHeight="1">
      <c r="H5352" s="37">
        <v>43437</v>
      </c>
      <c r="I5352" s="6" t="s">
        <v>171</v>
      </c>
      <c r="J5352" s="6" t="s">
        <v>185</v>
      </c>
      <c r="K5352" s="6">
        <v>2</v>
      </c>
      <c r="L5352" s="6">
        <v>25.44</v>
      </c>
      <c r="M5352" s="31" t="str">
        <f t="shared" si="83"/>
        <v>Small</v>
      </c>
    </row>
    <row r="5353" spans="8:13" ht="15.75" customHeight="1">
      <c r="H5353" s="37">
        <v>43331</v>
      </c>
      <c r="I5353" s="6" t="s">
        <v>158</v>
      </c>
      <c r="J5353" s="6" t="s">
        <v>222</v>
      </c>
      <c r="K5353" s="6">
        <v>44</v>
      </c>
      <c r="L5353" s="6">
        <v>404.45</v>
      </c>
      <c r="M5353" s="31" t="str">
        <f t="shared" si="83"/>
        <v>Large</v>
      </c>
    </row>
    <row r="5354" spans="8:13" ht="15.75" customHeight="1">
      <c r="H5354" s="37">
        <v>43456</v>
      </c>
      <c r="I5354" s="6" t="s">
        <v>218</v>
      </c>
      <c r="J5354" s="6" t="s">
        <v>220</v>
      </c>
      <c r="K5354" s="6">
        <v>4</v>
      </c>
      <c r="L5354" s="6">
        <v>42.68</v>
      </c>
      <c r="M5354" s="31" t="str">
        <f t="shared" si="83"/>
        <v>Small</v>
      </c>
    </row>
    <row r="5355" spans="8:13" ht="15.75" customHeight="1">
      <c r="H5355" s="37">
        <v>43396</v>
      </c>
      <c r="I5355" s="6" t="s">
        <v>135</v>
      </c>
      <c r="J5355" s="6" t="s">
        <v>240</v>
      </c>
      <c r="K5355" s="6">
        <v>1</v>
      </c>
      <c r="L5355" s="6">
        <v>18.309999999999999</v>
      </c>
      <c r="M5355" s="31" t="str">
        <f t="shared" si="83"/>
        <v>Small</v>
      </c>
    </row>
    <row r="5356" spans="8:13" ht="15.75" customHeight="1">
      <c r="H5356" s="37">
        <v>43314</v>
      </c>
      <c r="I5356" s="6" t="s">
        <v>160</v>
      </c>
      <c r="J5356" s="6" t="s">
        <v>170</v>
      </c>
      <c r="K5356" s="6">
        <v>6</v>
      </c>
      <c r="L5356" s="6">
        <v>63.32</v>
      </c>
      <c r="M5356" s="31" t="str">
        <f t="shared" si="83"/>
        <v>Small</v>
      </c>
    </row>
    <row r="5357" spans="8:13" ht="15.75" customHeight="1">
      <c r="H5357" s="37">
        <v>43115</v>
      </c>
      <c r="I5357" s="6" t="s">
        <v>160</v>
      </c>
      <c r="J5357" s="6" t="s">
        <v>204</v>
      </c>
      <c r="K5357" s="6">
        <v>2</v>
      </c>
      <c r="L5357" s="6">
        <v>34.200000000000003</v>
      </c>
      <c r="M5357" s="31" t="str">
        <f t="shared" si="83"/>
        <v>Small</v>
      </c>
    </row>
    <row r="5358" spans="8:13" ht="15.75" customHeight="1">
      <c r="H5358" s="37">
        <v>43459</v>
      </c>
      <c r="I5358" s="6" t="s">
        <v>135</v>
      </c>
      <c r="J5358" s="6" t="s">
        <v>180</v>
      </c>
      <c r="K5358" s="6">
        <v>24</v>
      </c>
      <c r="L5358" s="6">
        <v>244.61</v>
      </c>
      <c r="M5358" s="31" t="str">
        <f t="shared" si="83"/>
        <v>Small</v>
      </c>
    </row>
    <row r="5359" spans="8:13" ht="15.75" customHeight="1">
      <c r="H5359" s="37">
        <v>43379</v>
      </c>
      <c r="I5359" s="6" t="s">
        <v>190</v>
      </c>
      <c r="J5359" s="6" t="s">
        <v>156</v>
      </c>
      <c r="K5359" s="6">
        <v>2</v>
      </c>
      <c r="L5359" s="6">
        <v>25</v>
      </c>
      <c r="M5359" s="31" t="str">
        <f t="shared" si="83"/>
        <v>Small</v>
      </c>
    </row>
    <row r="5360" spans="8:13" ht="15.75" customHeight="1">
      <c r="H5360" s="37">
        <v>43276</v>
      </c>
      <c r="I5360" s="6" t="s">
        <v>168</v>
      </c>
      <c r="J5360" s="6" t="s">
        <v>231</v>
      </c>
      <c r="K5360" s="6">
        <v>2</v>
      </c>
      <c r="L5360" s="6">
        <v>33.28</v>
      </c>
      <c r="M5360" s="31" t="str">
        <f t="shared" si="83"/>
        <v>Small</v>
      </c>
    </row>
    <row r="5361" spans="8:13" ht="15.75" customHeight="1">
      <c r="H5361" s="37">
        <v>43400</v>
      </c>
      <c r="I5361" s="6" t="s">
        <v>141</v>
      </c>
      <c r="J5361" s="6" t="s">
        <v>182</v>
      </c>
      <c r="K5361" s="6">
        <v>2</v>
      </c>
      <c r="L5361" s="6">
        <v>37.14</v>
      </c>
      <c r="M5361" s="31" t="str">
        <f t="shared" si="83"/>
        <v>Small</v>
      </c>
    </row>
    <row r="5362" spans="8:13" ht="15.75" customHeight="1">
      <c r="H5362" s="37">
        <v>43104</v>
      </c>
      <c r="I5362" s="6" t="s">
        <v>158</v>
      </c>
      <c r="J5362" s="6" t="s">
        <v>169</v>
      </c>
      <c r="K5362" s="6">
        <v>2</v>
      </c>
      <c r="L5362" s="6">
        <v>25.28</v>
      </c>
      <c r="M5362" s="31" t="str">
        <f t="shared" si="83"/>
        <v>Small</v>
      </c>
    </row>
    <row r="5363" spans="8:13" ht="15.75" customHeight="1">
      <c r="H5363" s="37">
        <v>43199</v>
      </c>
      <c r="I5363" s="6" t="s">
        <v>218</v>
      </c>
      <c r="J5363" s="6" t="s">
        <v>212</v>
      </c>
      <c r="K5363" s="6">
        <v>3</v>
      </c>
      <c r="L5363" s="6">
        <v>46.98</v>
      </c>
      <c r="M5363" s="31" t="str">
        <f t="shared" si="83"/>
        <v>Small</v>
      </c>
    </row>
    <row r="5364" spans="8:13" ht="15.75" customHeight="1">
      <c r="H5364" s="37">
        <v>43309</v>
      </c>
      <c r="I5364" s="6" t="s">
        <v>160</v>
      </c>
      <c r="J5364" s="6" t="s">
        <v>156</v>
      </c>
      <c r="K5364" s="6">
        <v>3</v>
      </c>
      <c r="L5364" s="6">
        <v>53.31</v>
      </c>
      <c r="M5364" s="31" t="str">
        <f t="shared" si="83"/>
        <v>Small</v>
      </c>
    </row>
    <row r="5365" spans="8:13" ht="15.75" customHeight="1">
      <c r="H5365" s="37">
        <v>43422</v>
      </c>
      <c r="I5365" s="6" t="s">
        <v>198</v>
      </c>
      <c r="J5365" s="6" t="s">
        <v>213</v>
      </c>
      <c r="K5365" s="6">
        <v>2</v>
      </c>
      <c r="L5365" s="6">
        <v>36.74</v>
      </c>
      <c r="M5365" s="31" t="str">
        <f t="shared" si="83"/>
        <v>Small</v>
      </c>
    </row>
    <row r="5366" spans="8:13" ht="15.75" customHeight="1">
      <c r="H5366" s="37">
        <v>43426</v>
      </c>
      <c r="I5366" s="6" t="s">
        <v>223</v>
      </c>
      <c r="J5366" s="6" t="s">
        <v>178</v>
      </c>
      <c r="K5366" s="6">
        <v>2</v>
      </c>
      <c r="L5366" s="6">
        <v>29.62</v>
      </c>
      <c r="M5366" s="31" t="str">
        <f t="shared" si="83"/>
        <v>Small</v>
      </c>
    </row>
    <row r="5367" spans="8:13" ht="15.75" customHeight="1">
      <c r="H5367" s="37">
        <v>43316</v>
      </c>
      <c r="I5367" s="6" t="s">
        <v>135</v>
      </c>
      <c r="J5367" s="6" t="s">
        <v>184</v>
      </c>
      <c r="K5367" s="6">
        <v>2</v>
      </c>
      <c r="L5367" s="6">
        <v>24.48</v>
      </c>
      <c r="M5367" s="31" t="str">
        <f t="shared" si="83"/>
        <v>Small</v>
      </c>
    </row>
    <row r="5368" spans="8:13" ht="15.75" customHeight="1">
      <c r="H5368" s="37">
        <v>43452</v>
      </c>
      <c r="I5368" s="6" t="s">
        <v>201</v>
      </c>
      <c r="J5368" s="6" t="s">
        <v>156</v>
      </c>
      <c r="K5368" s="6">
        <v>1</v>
      </c>
      <c r="L5368" s="6">
        <v>14.89</v>
      </c>
      <c r="M5368" s="31" t="str">
        <f t="shared" si="83"/>
        <v>Small</v>
      </c>
    </row>
    <row r="5369" spans="8:13" ht="15.75" customHeight="1">
      <c r="H5369" s="37">
        <v>43392</v>
      </c>
      <c r="I5369" s="6" t="s">
        <v>158</v>
      </c>
      <c r="J5369" s="6" t="s">
        <v>187</v>
      </c>
      <c r="K5369" s="6">
        <v>2</v>
      </c>
      <c r="L5369" s="6">
        <v>21.74</v>
      </c>
      <c r="M5369" s="31" t="str">
        <f t="shared" si="83"/>
        <v>Small</v>
      </c>
    </row>
    <row r="5370" spans="8:13" ht="15.75" customHeight="1">
      <c r="H5370" s="37">
        <v>43414</v>
      </c>
      <c r="I5370" s="6" t="s">
        <v>158</v>
      </c>
      <c r="J5370" s="6" t="s">
        <v>169</v>
      </c>
      <c r="K5370" s="6">
        <v>4</v>
      </c>
      <c r="L5370" s="6">
        <v>69.760000000000005</v>
      </c>
      <c r="M5370" s="31" t="str">
        <f t="shared" si="83"/>
        <v>Small</v>
      </c>
    </row>
    <row r="5371" spans="8:13" ht="15.75" customHeight="1">
      <c r="H5371" s="37">
        <v>43289</v>
      </c>
      <c r="I5371" s="6" t="s">
        <v>175</v>
      </c>
      <c r="J5371" s="6" t="s">
        <v>180</v>
      </c>
      <c r="K5371" s="6">
        <v>48</v>
      </c>
      <c r="L5371" s="6">
        <v>419.51</v>
      </c>
      <c r="M5371" s="31" t="str">
        <f t="shared" si="83"/>
        <v>Large</v>
      </c>
    </row>
    <row r="5372" spans="8:13" ht="15.75" customHeight="1">
      <c r="H5372" s="37">
        <v>43419</v>
      </c>
      <c r="I5372" s="6" t="s">
        <v>141</v>
      </c>
      <c r="J5372" s="6" t="s">
        <v>156</v>
      </c>
      <c r="K5372" s="6">
        <v>1</v>
      </c>
      <c r="L5372" s="6">
        <v>10.18</v>
      </c>
      <c r="M5372" s="31" t="str">
        <f t="shared" si="83"/>
        <v>Small</v>
      </c>
    </row>
    <row r="5373" spans="8:13" ht="15.75" customHeight="1">
      <c r="H5373" s="37">
        <v>43306</v>
      </c>
      <c r="I5373" s="6" t="s">
        <v>163</v>
      </c>
      <c r="J5373" s="6" t="s">
        <v>238</v>
      </c>
      <c r="K5373" s="6">
        <v>1</v>
      </c>
      <c r="L5373" s="6">
        <v>19.45</v>
      </c>
      <c r="M5373" s="31" t="str">
        <f t="shared" si="83"/>
        <v>Small</v>
      </c>
    </row>
    <row r="5374" spans="8:13" ht="15.75" customHeight="1">
      <c r="H5374" s="37">
        <v>43161</v>
      </c>
      <c r="I5374" s="6" t="s">
        <v>141</v>
      </c>
      <c r="J5374" s="6" t="s">
        <v>208</v>
      </c>
      <c r="K5374" s="6">
        <v>2</v>
      </c>
      <c r="L5374" s="6">
        <v>38.5</v>
      </c>
      <c r="M5374" s="31" t="str">
        <f t="shared" si="83"/>
        <v>Small</v>
      </c>
    </row>
    <row r="5375" spans="8:13" ht="15.75" customHeight="1">
      <c r="H5375" s="37">
        <v>43408</v>
      </c>
      <c r="I5375" s="6" t="s">
        <v>135</v>
      </c>
      <c r="J5375" s="6" t="s">
        <v>188</v>
      </c>
      <c r="K5375" s="6">
        <v>1</v>
      </c>
      <c r="L5375" s="6">
        <v>16.54</v>
      </c>
      <c r="M5375" s="31" t="str">
        <f t="shared" si="83"/>
        <v>Small</v>
      </c>
    </row>
    <row r="5376" spans="8:13" ht="15.75" customHeight="1">
      <c r="H5376" s="37">
        <v>43464</v>
      </c>
      <c r="I5376" s="6" t="s">
        <v>168</v>
      </c>
      <c r="J5376" s="6" t="s">
        <v>199</v>
      </c>
      <c r="K5376" s="6">
        <v>2</v>
      </c>
      <c r="L5376" s="6">
        <v>21.26</v>
      </c>
      <c r="M5376" s="31" t="str">
        <f t="shared" si="83"/>
        <v>Small</v>
      </c>
    </row>
    <row r="5377" spans="8:13" ht="15.75" customHeight="1">
      <c r="H5377" s="37">
        <v>43395</v>
      </c>
      <c r="I5377" s="6" t="s">
        <v>171</v>
      </c>
      <c r="J5377" s="6" t="s">
        <v>176</v>
      </c>
      <c r="K5377" s="6">
        <v>1</v>
      </c>
      <c r="L5377" s="6">
        <v>18.61</v>
      </c>
      <c r="M5377" s="31" t="str">
        <f t="shared" si="83"/>
        <v>Small</v>
      </c>
    </row>
    <row r="5378" spans="8:13" ht="15.75" customHeight="1">
      <c r="H5378" s="37">
        <v>43446</v>
      </c>
      <c r="I5378" s="6" t="s">
        <v>135</v>
      </c>
      <c r="J5378" s="6" t="s">
        <v>238</v>
      </c>
      <c r="K5378" s="6">
        <v>4</v>
      </c>
      <c r="L5378" s="6">
        <v>43.72</v>
      </c>
      <c r="M5378" s="31" t="str">
        <f t="shared" si="83"/>
        <v>Small</v>
      </c>
    </row>
    <row r="5379" spans="8:13" ht="15.75" customHeight="1">
      <c r="H5379" s="37">
        <v>43228</v>
      </c>
      <c r="I5379" s="6" t="s">
        <v>175</v>
      </c>
      <c r="J5379" s="6" t="s">
        <v>209</v>
      </c>
      <c r="K5379" s="6">
        <v>2</v>
      </c>
      <c r="L5379" s="6">
        <v>31.62</v>
      </c>
      <c r="M5379" s="31" t="str">
        <f t="shared" si="83"/>
        <v>Small</v>
      </c>
    </row>
    <row r="5380" spans="8:13" ht="15.75" customHeight="1">
      <c r="H5380" s="37">
        <v>43438</v>
      </c>
      <c r="I5380" s="6" t="s">
        <v>163</v>
      </c>
      <c r="J5380" s="6" t="s">
        <v>233</v>
      </c>
      <c r="K5380" s="6">
        <v>1</v>
      </c>
      <c r="L5380" s="6">
        <v>16.05</v>
      </c>
      <c r="M5380" s="31" t="str">
        <f t="shared" si="83"/>
        <v>Small</v>
      </c>
    </row>
    <row r="5381" spans="8:13" ht="15.75" customHeight="1">
      <c r="H5381" s="37">
        <v>43459</v>
      </c>
      <c r="I5381" s="6" t="s">
        <v>158</v>
      </c>
      <c r="J5381" s="6" t="s">
        <v>195</v>
      </c>
      <c r="K5381" s="6">
        <v>6</v>
      </c>
      <c r="L5381" s="6">
        <v>100.62</v>
      </c>
      <c r="M5381" s="31" t="str">
        <f t="shared" si="83"/>
        <v>Small</v>
      </c>
    </row>
    <row r="5382" spans="8:13" ht="15.75" customHeight="1">
      <c r="H5382" s="37">
        <v>43193</v>
      </c>
      <c r="I5382" s="6" t="s">
        <v>158</v>
      </c>
      <c r="J5382" s="6" t="s">
        <v>182</v>
      </c>
      <c r="K5382" s="6">
        <v>2</v>
      </c>
      <c r="L5382" s="6">
        <v>23.16</v>
      </c>
      <c r="M5382" s="31" t="str">
        <f t="shared" si="83"/>
        <v>Small</v>
      </c>
    </row>
    <row r="5383" spans="8:13" ht="15.75" customHeight="1">
      <c r="H5383" s="37">
        <v>43406</v>
      </c>
      <c r="I5383" s="6" t="s">
        <v>218</v>
      </c>
      <c r="J5383" s="6" t="s">
        <v>208</v>
      </c>
      <c r="K5383" s="6">
        <v>1</v>
      </c>
      <c r="L5383" s="6">
        <v>19.350000000000001</v>
      </c>
      <c r="M5383" s="31" t="str">
        <f t="shared" si="83"/>
        <v>Small</v>
      </c>
    </row>
    <row r="5384" spans="8:13" ht="15.75" customHeight="1">
      <c r="H5384" s="37">
        <v>43391</v>
      </c>
      <c r="I5384" s="6" t="s">
        <v>158</v>
      </c>
      <c r="J5384" s="6" t="s">
        <v>205</v>
      </c>
      <c r="K5384" s="6">
        <v>3</v>
      </c>
      <c r="L5384" s="6">
        <v>54.21</v>
      </c>
      <c r="M5384" s="31" t="str">
        <f t="shared" ref="M5384:M5447" si="84">IF(L5384&gt;250,"Large","Small")</f>
        <v>Small</v>
      </c>
    </row>
    <row r="5385" spans="8:13" ht="15.75" customHeight="1">
      <c r="H5385" s="37">
        <v>43111</v>
      </c>
      <c r="I5385" s="6" t="s">
        <v>168</v>
      </c>
      <c r="J5385" s="6" t="s">
        <v>196</v>
      </c>
      <c r="K5385" s="6">
        <v>1</v>
      </c>
      <c r="L5385" s="6">
        <v>15</v>
      </c>
      <c r="M5385" s="31" t="str">
        <f t="shared" si="84"/>
        <v>Small</v>
      </c>
    </row>
    <row r="5386" spans="8:13" ht="15.75" customHeight="1">
      <c r="H5386" s="37">
        <v>43413</v>
      </c>
      <c r="I5386" s="6" t="s">
        <v>163</v>
      </c>
      <c r="J5386" s="6" t="s">
        <v>159</v>
      </c>
      <c r="K5386" s="6">
        <v>2</v>
      </c>
      <c r="L5386" s="6">
        <v>25.98</v>
      </c>
      <c r="M5386" s="31" t="str">
        <f t="shared" si="84"/>
        <v>Small</v>
      </c>
    </row>
    <row r="5387" spans="8:13" ht="15.75" customHeight="1">
      <c r="H5387" s="37">
        <v>43192</v>
      </c>
      <c r="I5387" s="6" t="s">
        <v>158</v>
      </c>
      <c r="J5387" s="6" t="s">
        <v>180</v>
      </c>
      <c r="K5387" s="6">
        <v>2</v>
      </c>
      <c r="L5387" s="6">
        <v>23.1</v>
      </c>
      <c r="M5387" s="31" t="str">
        <f t="shared" si="84"/>
        <v>Small</v>
      </c>
    </row>
    <row r="5388" spans="8:13" ht="15.75" customHeight="1">
      <c r="H5388" s="37">
        <v>43198</v>
      </c>
      <c r="I5388" s="6" t="s">
        <v>158</v>
      </c>
      <c r="J5388" s="6" t="s">
        <v>217</v>
      </c>
      <c r="K5388" s="6">
        <v>2</v>
      </c>
      <c r="L5388" s="6">
        <v>39.020000000000003</v>
      </c>
      <c r="M5388" s="31" t="str">
        <f t="shared" si="84"/>
        <v>Small</v>
      </c>
    </row>
    <row r="5389" spans="8:13" ht="15.75" customHeight="1">
      <c r="H5389" s="37">
        <v>43465</v>
      </c>
      <c r="I5389" s="6" t="s">
        <v>165</v>
      </c>
      <c r="J5389" s="6" t="s">
        <v>228</v>
      </c>
      <c r="K5389" s="6">
        <v>4</v>
      </c>
      <c r="L5389" s="6">
        <v>79.56</v>
      </c>
      <c r="M5389" s="31" t="str">
        <f t="shared" si="84"/>
        <v>Small</v>
      </c>
    </row>
    <row r="5390" spans="8:13" ht="15.75" customHeight="1">
      <c r="H5390" s="37">
        <v>43463</v>
      </c>
      <c r="I5390" s="6" t="s">
        <v>171</v>
      </c>
      <c r="J5390" s="6" t="s">
        <v>185</v>
      </c>
      <c r="K5390" s="6">
        <v>2</v>
      </c>
      <c r="L5390" s="6">
        <v>28.26</v>
      </c>
      <c r="M5390" s="31" t="str">
        <f t="shared" si="84"/>
        <v>Small</v>
      </c>
    </row>
    <row r="5391" spans="8:13" ht="15.75" customHeight="1">
      <c r="H5391" s="37">
        <v>43463</v>
      </c>
      <c r="I5391" s="6" t="s">
        <v>158</v>
      </c>
      <c r="J5391" s="6" t="s">
        <v>156</v>
      </c>
      <c r="K5391" s="6">
        <v>4</v>
      </c>
      <c r="L5391" s="6">
        <v>50.96</v>
      </c>
      <c r="M5391" s="31" t="str">
        <f t="shared" si="84"/>
        <v>Small</v>
      </c>
    </row>
    <row r="5392" spans="8:13" ht="15.75" customHeight="1">
      <c r="H5392" s="37">
        <v>43237</v>
      </c>
      <c r="I5392" s="6" t="s">
        <v>168</v>
      </c>
      <c r="J5392" s="6" t="s">
        <v>187</v>
      </c>
      <c r="K5392" s="6">
        <v>4</v>
      </c>
      <c r="L5392" s="6">
        <v>60</v>
      </c>
      <c r="M5392" s="31" t="str">
        <f t="shared" si="84"/>
        <v>Small</v>
      </c>
    </row>
    <row r="5393" spans="8:13" ht="15.75" customHeight="1">
      <c r="H5393" s="37">
        <v>43413</v>
      </c>
      <c r="I5393" s="6" t="s">
        <v>135</v>
      </c>
      <c r="J5393" s="6" t="s">
        <v>156</v>
      </c>
      <c r="K5393" s="6">
        <v>2</v>
      </c>
      <c r="L5393" s="6">
        <v>35.82</v>
      </c>
      <c r="M5393" s="31" t="str">
        <f t="shared" si="84"/>
        <v>Small</v>
      </c>
    </row>
    <row r="5394" spans="8:13" ht="15.75" customHeight="1">
      <c r="H5394" s="37">
        <v>43428</v>
      </c>
      <c r="I5394" s="6" t="s">
        <v>200</v>
      </c>
      <c r="J5394" s="6" t="s">
        <v>170</v>
      </c>
      <c r="K5394" s="6">
        <v>1</v>
      </c>
      <c r="L5394" s="6">
        <v>18.399999999999999</v>
      </c>
      <c r="M5394" s="31" t="str">
        <f t="shared" si="84"/>
        <v>Small</v>
      </c>
    </row>
    <row r="5395" spans="8:13" ht="15.75" customHeight="1">
      <c r="H5395" s="37">
        <v>43382</v>
      </c>
      <c r="I5395" s="6" t="s">
        <v>175</v>
      </c>
      <c r="J5395" s="6" t="s">
        <v>208</v>
      </c>
      <c r="K5395" s="6">
        <v>2</v>
      </c>
      <c r="L5395" s="6">
        <v>24.54</v>
      </c>
      <c r="M5395" s="31" t="str">
        <f t="shared" si="84"/>
        <v>Small</v>
      </c>
    </row>
    <row r="5396" spans="8:13" ht="15.75" customHeight="1">
      <c r="H5396" s="37">
        <v>43245</v>
      </c>
      <c r="I5396" s="6" t="s">
        <v>158</v>
      </c>
      <c r="J5396" s="6" t="s">
        <v>156</v>
      </c>
      <c r="K5396" s="6">
        <v>2</v>
      </c>
      <c r="L5396" s="6">
        <v>25.58</v>
      </c>
      <c r="M5396" s="31" t="str">
        <f t="shared" si="84"/>
        <v>Small</v>
      </c>
    </row>
    <row r="5397" spans="8:13" ht="15.75" customHeight="1">
      <c r="H5397" s="37">
        <v>43253</v>
      </c>
      <c r="I5397" s="6" t="s">
        <v>175</v>
      </c>
      <c r="J5397" s="6" t="s">
        <v>156</v>
      </c>
      <c r="K5397" s="6">
        <v>2</v>
      </c>
      <c r="L5397" s="6">
        <v>26.8</v>
      </c>
      <c r="M5397" s="31" t="str">
        <f t="shared" si="84"/>
        <v>Small</v>
      </c>
    </row>
    <row r="5398" spans="8:13" ht="15.75" customHeight="1">
      <c r="H5398" s="37">
        <v>43251</v>
      </c>
      <c r="I5398" s="6" t="s">
        <v>223</v>
      </c>
      <c r="J5398" s="6" t="s">
        <v>156</v>
      </c>
      <c r="K5398" s="6">
        <v>2</v>
      </c>
      <c r="L5398" s="6">
        <v>31.08</v>
      </c>
      <c r="M5398" s="31" t="str">
        <f t="shared" si="84"/>
        <v>Small</v>
      </c>
    </row>
    <row r="5399" spans="8:13" ht="15.75" customHeight="1">
      <c r="H5399" s="37">
        <v>43188</v>
      </c>
      <c r="I5399" s="6" t="s">
        <v>158</v>
      </c>
      <c r="J5399" s="6" t="s">
        <v>194</v>
      </c>
      <c r="K5399" s="6">
        <v>1</v>
      </c>
      <c r="L5399" s="6">
        <v>11.23</v>
      </c>
      <c r="M5399" s="31" t="str">
        <f t="shared" si="84"/>
        <v>Small</v>
      </c>
    </row>
    <row r="5400" spans="8:13" ht="15.75" customHeight="1">
      <c r="H5400" s="37">
        <v>43412</v>
      </c>
      <c r="I5400" s="6" t="s">
        <v>160</v>
      </c>
      <c r="J5400" s="6" t="s">
        <v>181</v>
      </c>
      <c r="K5400" s="6">
        <v>11</v>
      </c>
      <c r="L5400" s="6">
        <v>110.1</v>
      </c>
      <c r="M5400" s="31" t="str">
        <f t="shared" si="84"/>
        <v>Small</v>
      </c>
    </row>
    <row r="5401" spans="8:13" ht="15.75" customHeight="1">
      <c r="H5401" s="37">
        <v>43260</v>
      </c>
      <c r="I5401" s="6" t="s">
        <v>158</v>
      </c>
      <c r="J5401" s="6" t="s">
        <v>241</v>
      </c>
      <c r="K5401" s="6">
        <v>2</v>
      </c>
      <c r="L5401" s="6">
        <v>24.02</v>
      </c>
      <c r="M5401" s="31" t="str">
        <f t="shared" si="84"/>
        <v>Small</v>
      </c>
    </row>
    <row r="5402" spans="8:13" ht="15.75" customHeight="1">
      <c r="H5402" s="37">
        <v>43411</v>
      </c>
      <c r="I5402" s="6" t="s">
        <v>160</v>
      </c>
      <c r="J5402" s="6" t="s">
        <v>191</v>
      </c>
      <c r="K5402" s="6">
        <v>1</v>
      </c>
      <c r="L5402" s="6">
        <v>16.600000000000001</v>
      </c>
      <c r="M5402" s="31" t="str">
        <f t="shared" si="84"/>
        <v>Small</v>
      </c>
    </row>
    <row r="5403" spans="8:13" ht="15.75" customHeight="1">
      <c r="H5403" s="37">
        <v>43413</v>
      </c>
      <c r="I5403" s="6" t="s">
        <v>135</v>
      </c>
      <c r="J5403" s="6" t="s">
        <v>206</v>
      </c>
      <c r="K5403" s="6">
        <v>2</v>
      </c>
      <c r="L5403" s="6">
        <v>30.5</v>
      </c>
      <c r="M5403" s="31" t="str">
        <f t="shared" si="84"/>
        <v>Small</v>
      </c>
    </row>
    <row r="5404" spans="8:13" ht="15.75" customHeight="1">
      <c r="H5404" s="37">
        <v>43262</v>
      </c>
      <c r="I5404" s="6" t="s">
        <v>158</v>
      </c>
      <c r="J5404" s="6" t="s">
        <v>156</v>
      </c>
      <c r="K5404" s="6">
        <v>2</v>
      </c>
      <c r="L5404" s="6">
        <v>23.78</v>
      </c>
      <c r="M5404" s="31" t="str">
        <f t="shared" si="84"/>
        <v>Small</v>
      </c>
    </row>
    <row r="5405" spans="8:13" ht="15.75" customHeight="1">
      <c r="H5405" s="37">
        <v>43330</v>
      </c>
      <c r="I5405" s="6" t="s">
        <v>141</v>
      </c>
      <c r="J5405" s="6" t="s">
        <v>194</v>
      </c>
      <c r="K5405" s="6">
        <v>2</v>
      </c>
      <c r="L5405" s="6">
        <v>36.479999999999997</v>
      </c>
      <c r="M5405" s="31" t="str">
        <f t="shared" si="84"/>
        <v>Small</v>
      </c>
    </row>
    <row r="5406" spans="8:13" ht="15.75" customHeight="1">
      <c r="H5406" s="37">
        <v>43396</v>
      </c>
      <c r="I5406" s="6" t="s">
        <v>190</v>
      </c>
      <c r="J5406" s="6" t="s">
        <v>196</v>
      </c>
      <c r="K5406" s="6">
        <v>2</v>
      </c>
      <c r="L5406" s="6">
        <v>28.54</v>
      </c>
      <c r="M5406" s="31" t="str">
        <f t="shared" si="84"/>
        <v>Small</v>
      </c>
    </row>
    <row r="5407" spans="8:13" ht="15.75" customHeight="1">
      <c r="H5407" s="37">
        <v>43436</v>
      </c>
      <c r="I5407" s="6" t="s">
        <v>163</v>
      </c>
      <c r="J5407" s="6" t="s">
        <v>225</v>
      </c>
      <c r="K5407" s="6">
        <v>1</v>
      </c>
      <c r="L5407" s="6">
        <v>18.3</v>
      </c>
      <c r="M5407" s="31" t="str">
        <f t="shared" si="84"/>
        <v>Small</v>
      </c>
    </row>
    <row r="5408" spans="8:13" ht="15.75" customHeight="1">
      <c r="H5408" s="37">
        <v>43406</v>
      </c>
      <c r="I5408" s="6" t="s">
        <v>127</v>
      </c>
      <c r="J5408" s="6" t="s">
        <v>174</v>
      </c>
      <c r="K5408" s="6">
        <v>2</v>
      </c>
      <c r="L5408" s="6">
        <v>38.04</v>
      </c>
      <c r="M5408" s="31" t="str">
        <f t="shared" si="84"/>
        <v>Small</v>
      </c>
    </row>
    <row r="5409" spans="8:13" ht="15.75" customHeight="1">
      <c r="H5409" s="37">
        <v>43429</v>
      </c>
      <c r="I5409" s="6" t="s">
        <v>190</v>
      </c>
      <c r="J5409" s="6" t="s">
        <v>156</v>
      </c>
      <c r="K5409" s="6">
        <v>2</v>
      </c>
      <c r="L5409" s="6">
        <v>26.64</v>
      </c>
      <c r="M5409" s="31" t="str">
        <f t="shared" si="84"/>
        <v>Small</v>
      </c>
    </row>
    <row r="5410" spans="8:13" ht="15.75" customHeight="1">
      <c r="H5410" s="37">
        <v>43292</v>
      </c>
      <c r="I5410" s="6" t="s">
        <v>163</v>
      </c>
      <c r="J5410" s="6" t="s">
        <v>156</v>
      </c>
      <c r="K5410" s="6">
        <v>2</v>
      </c>
      <c r="L5410" s="6">
        <v>37.979999999999997</v>
      </c>
      <c r="M5410" s="31" t="str">
        <f t="shared" si="84"/>
        <v>Small</v>
      </c>
    </row>
    <row r="5411" spans="8:13" ht="15.75" customHeight="1">
      <c r="H5411" s="37">
        <v>43440</v>
      </c>
      <c r="I5411" s="6" t="s">
        <v>163</v>
      </c>
      <c r="J5411" s="6" t="s">
        <v>210</v>
      </c>
      <c r="K5411" s="6">
        <v>3</v>
      </c>
      <c r="L5411" s="6">
        <v>38.340000000000003</v>
      </c>
      <c r="M5411" s="31" t="str">
        <f t="shared" si="84"/>
        <v>Small</v>
      </c>
    </row>
    <row r="5412" spans="8:13" ht="15.75" customHeight="1">
      <c r="H5412" s="37">
        <v>43145</v>
      </c>
      <c r="I5412" s="6" t="s">
        <v>175</v>
      </c>
      <c r="J5412" s="6" t="s">
        <v>161</v>
      </c>
      <c r="K5412" s="6">
        <v>62</v>
      </c>
      <c r="L5412" s="6">
        <v>439.59</v>
      </c>
      <c r="M5412" s="31" t="str">
        <f t="shared" si="84"/>
        <v>Large</v>
      </c>
    </row>
    <row r="5413" spans="8:13" ht="15.75" customHeight="1">
      <c r="H5413" s="37">
        <v>43258</v>
      </c>
      <c r="I5413" s="6" t="s">
        <v>190</v>
      </c>
      <c r="J5413" s="6" t="s">
        <v>156</v>
      </c>
      <c r="K5413" s="6">
        <v>2</v>
      </c>
      <c r="L5413" s="6">
        <v>37.380000000000003</v>
      </c>
      <c r="M5413" s="31" t="str">
        <f t="shared" si="84"/>
        <v>Small</v>
      </c>
    </row>
    <row r="5414" spans="8:13" ht="15.75" customHeight="1">
      <c r="H5414" s="37">
        <v>43449</v>
      </c>
      <c r="I5414" s="6" t="s">
        <v>198</v>
      </c>
      <c r="J5414" s="6" t="s">
        <v>237</v>
      </c>
      <c r="K5414" s="6">
        <v>1</v>
      </c>
      <c r="L5414" s="6">
        <v>11.34</v>
      </c>
      <c r="M5414" s="31" t="str">
        <f t="shared" si="84"/>
        <v>Small</v>
      </c>
    </row>
    <row r="5415" spans="8:13" ht="15.75" customHeight="1">
      <c r="H5415" s="37">
        <v>43334</v>
      </c>
      <c r="I5415" s="6" t="s">
        <v>223</v>
      </c>
      <c r="J5415" s="6" t="s">
        <v>169</v>
      </c>
      <c r="K5415" s="6">
        <v>1</v>
      </c>
      <c r="L5415" s="6">
        <v>12.66</v>
      </c>
      <c r="M5415" s="31" t="str">
        <f t="shared" si="84"/>
        <v>Small</v>
      </c>
    </row>
    <row r="5416" spans="8:13" ht="15.75" customHeight="1">
      <c r="H5416" s="37">
        <v>43448</v>
      </c>
      <c r="I5416" s="6" t="s">
        <v>163</v>
      </c>
      <c r="J5416" s="6" t="s">
        <v>172</v>
      </c>
      <c r="K5416" s="6">
        <v>2</v>
      </c>
      <c r="L5416" s="6">
        <v>26.06</v>
      </c>
      <c r="M5416" s="31" t="str">
        <f t="shared" si="84"/>
        <v>Small</v>
      </c>
    </row>
    <row r="5417" spans="8:13" ht="15.75" customHeight="1">
      <c r="H5417" s="37">
        <v>43168</v>
      </c>
      <c r="I5417" s="6" t="s">
        <v>135</v>
      </c>
      <c r="J5417" s="6" t="s">
        <v>209</v>
      </c>
      <c r="K5417" s="6">
        <v>4</v>
      </c>
      <c r="L5417" s="6">
        <v>53.44</v>
      </c>
      <c r="M5417" s="31" t="str">
        <f t="shared" si="84"/>
        <v>Small</v>
      </c>
    </row>
    <row r="5418" spans="8:13" ht="15.75" customHeight="1">
      <c r="H5418" s="37">
        <v>43256</v>
      </c>
      <c r="I5418" s="6" t="s">
        <v>135</v>
      </c>
      <c r="J5418" s="6" t="s">
        <v>187</v>
      </c>
      <c r="K5418" s="6">
        <v>35</v>
      </c>
      <c r="L5418" s="6">
        <v>333.53</v>
      </c>
      <c r="M5418" s="31" t="str">
        <f t="shared" si="84"/>
        <v>Large</v>
      </c>
    </row>
    <row r="5419" spans="8:13" ht="15.75" customHeight="1">
      <c r="H5419" s="37">
        <v>43302</v>
      </c>
      <c r="I5419" s="6" t="s">
        <v>163</v>
      </c>
      <c r="J5419" s="6" t="s">
        <v>166</v>
      </c>
      <c r="K5419" s="6">
        <v>36</v>
      </c>
      <c r="L5419" s="6">
        <v>250.85</v>
      </c>
      <c r="M5419" s="31" t="str">
        <f t="shared" si="84"/>
        <v>Large</v>
      </c>
    </row>
    <row r="5420" spans="8:13" ht="15.75" customHeight="1">
      <c r="H5420" s="37">
        <v>43428</v>
      </c>
      <c r="I5420" s="6" t="s">
        <v>223</v>
      </c>
      <c r="J5420" s="6" t="s">
        <v>169</v>
      </c>
      <c r="K5420" s="6">
        <v>2</v>
      </c>
      <c r="L5420" s="6">
        <v>26.02</v>
      </c>
      <c r="M5420" s="31" t="str">
        <f t="shared" si="84"/>
        <v>Small</v>
      </c>
    </row>
    <row r="5421" spans="8:13" ht="15.75" customHeight="1">
      <c r="H5421" s="37">
        <v>43101</v>
      </c>
      <c r="I5421" s="6" t="s">
        <v>141</v>
      </c>
      <c r="J5421" s="6" t="s">
        <v>185</v>
      </c>
      <c r="K5421" s="6">
        <v>1</v>
      </c>
      <c r="L5421" s="6">
        <v>16.510000000000002</v>
      </c>
      <c r="M5421" s="31" t="str">
        <f t="shared" si="84"/>
        <v>Small</v>
      </c>
    </row>
    <row r="5422" spans="8:13" ht="15.75" customHeight="1">
      <c r="H5422" s="37">
        <v>43409</v>
      </c>
      <c r="I5422" s="6" t="s">
        <v>163</v>
      </c>
      <c r="J5422" s="6" t="s">
        <v>231</v>
      </c>
      <c r="K5422" s="6">
        <v>1</v>
      </c>
      <c r="L5422" s="6">
        <v>18.93</v>
      </c>
      <c r="M5422" s="31" t="str">
        <f t="shared" si="84"/>
        <v>Small</v>
      </c>
    </row>
    <row r="5423" spans="8:13" ht="15.75" customHeight="1">
      <c r="H5423" s="37">
        <v>43109</v>
      </c>
      <c r="I5423" s="6" t="s">
        <v>168</v>
      </c>
      <c r="J5423" s="6" t="s">
        <v>212</v>
      </c>
      <c r="K5423" s="6">
        <v>2</v>
      </c>
      <c r="L5423" s="6">
        <v>20.48</v>
      </c>
      <c r="M5423" s="31" t="str">
        <f t="shared" si="84"/>
        <v>Small</v>
      </c>
    </row>
    <row r="5424" spans="8:13" ht="15.75" customHeight="1">
      <c r="H5424" s="37">
        <v>43300</v>
      </c>
      <c r="I5424" s="6" t="s">
        <v>158</v>
      </c>
      <c r="J5424" s="6" t="s">
        <v>202</v>
      </c>
      <c r="K5424" s="6">
        <v>3</v>
      </c>
      <c r="L5424" s="6">
        <v>50.31</v>
      </c>
      <c r="M5424" s="31" t="str">
        <f t="shared" si="84"/>
        <v>Small</v>
      </c>
    </row>
    <row r="5425" spans="8:13" ht="15.75" customHeight="1">
      <c r="H5425" s="37">
        <v>43299</v>
      </c>
      <c r="I5425" s="6" t="s">
        <v>201</v>
      </c>
      <c r="J5425" s="6" t="s">
        <v>156</v>
      </c>
      <c r="K5425" s="6">
        <v>2</v>
      </c>
      <c r="L5425" s="6">
        <v>24.5</v>
      </c>
      <c r="M5425" s="31" t="str">
        <f t="shared" si="84"/>
        <v>Small</v>
      </c>
    </row>
    <row r="5426" spans="8:13" ht="15.75" customHeight="1">
      <c r="H5426" s="37">
        <v>43162</v>
      </c>
      <c r="I5426" s="6" t="s">
        <v>158</v>
      </c>
      <c r="J5426" s="6" t="s">
        <v>194</v>
      </c>
      <c r="K5426" s="6">
        <v>48</v>
      </c>
      <c r="L5426" s="6">
        <v>287.23</v>
      </c>
      <c r="M5426" s="31" t="str">
        <f t="shared" si="84"/>
        <v>Large</v>
      </c>
    </row>
    <row r="5427" spans="8:13" ht="15.75" customHeight="1">
      <c r="H5427" s="37">
        <v>43435</v>
      </c>
      <c r="I5427" s="6" t="s">
        <v>171</v>
      </c>
      <c r="J5427" s="6" t="s">
        <v>186</v>
      </c>
      <c r="K5427" s="6">
        <v>2</v>
      </c>
      <c r="L5427" s="6">
        <v>24.52</v>
      </c>
      <c r="M5427" s="31" t="str">
        <f t="shared" si="84"/>
        <v>Small</v>
      </c>
    </row>
    <row r="5428" spans="8:13" ht="15.75" customHeight="1">
      <c r="H5428" s="37">
        <v>43303</v>
      </c>
      <c r="I5428" s="6" t="s">
        <v>163</v>
      </c>
      <c r="J5428" s="6" t="s">
        <v>192</v>
      </c>
      <c r="K5428" s="6">
        <v>1</v>
      </c>
      <c r="L5428" s="6">
        <v>19.14</v>
      </c>
      <c r="M5428" s="31" t="str">
        <f t="shared" si="84"/>
        <v>Small</v>
      </c>
    </row>
    <row r="5429" spans="8:13" ht="15.75" customHeight="1">
      <c r="H5429" s="37">
        <v>43435</v>
      </c>
      <c r="I5429" s="6" t="s">
        <v>141</v>
      </c>
      <c r="J5429" s="6" t="s">
        <v>219</v>
      </c>
      <c r="K5429" s="6">
        <v>1</v>
      </c>
      <c r="L5429" s="6">
        <v>16.600000000000001</v>
      </c>
      <c r="M5429" s="31" t="str">
        <f t="shared" si="84"/>
        <v>Small</v>
      </c>
    </row>
    <row r="5430" spans="8:13" ht="15.75" customHeight="1">
      <c r="H5430" s="37">
        <v>43325</v>
      </c>
      <c r="I5430" s="6" t="s">
        <v>158</v>
      </c>
      <c r="J5430" s="6" t="s">
        <v>185</v>
      </c>
      <c r="K5430" s="6">
        <v>2</v>
      </c>
      <c r="L5430" s="6">
        <v>36.18</v>
      </c>
      <c r="M5430" s="31" t="str">
        <f t="shared" si="84"/>
        <v>Small</v>
      </c>
    </row>
    <row r="5431" spans="8:13" ht="15.75" customHeight="1">
      <c r="H5431" s="37">
        <v>43445</v>
      </c>
      <c r="I5431" s="6" t="s">
        <v>200</v>
      </c>
      <c r="J5431" s="6" t="s">
        <v>157</v>
      </c>
      <c r="K5431" s="6">
        <v>1</v>
      </c>
      <c r="L5431" s="6">
        <v>13.7</v>
      </c>
      <c r="M5431" s="31" t="str">
        <f t="shared" si="84"/>
        <v>Small</v>
      </c>
    </row>
    <row r="5432" spans="8:13" ht="15.75" customHeight="1">
      <c r="H5432" s="37">
        <v>43245</v>
      </c>
      <c r="I5432" s="6" t="s">
        <v>223</v>
      </c>
      <c r="J5432" s="6" t="s">
        <v>170</v>
      </c>
      <c r="K5432" s="6">
        <v>2</v>
      </c>
      <c r="L5432" s="6">
        <v>38.54</v>
      </c>
      <c r="M5432" s="31" t="str">
        <f t="shared" si="84"/>
        <v>Small</v>
      </c>
    </row>
    <row r="5433" spans="8:13" ht="15.75" customHeight="1">
      <c r="H5433" s="37">
        <v>43446</v>
      </c>
      <c r="I5433" s="6" t="s">
        <v>158</v>
      </c>
      <c r="J5433" s="6" t="s">
        <v>174</v>
      </c>
      <c r="K5433" s="6">
        <v>1</v>
      </c>
      <c r="L5433" s="6">
        <v>11.9</v>
      </c>
      <c r="M5433" s="31" t="str">
        <f t="shared" si="84"/>
        <v>Small</v>
      </c>
    </row>
    <row r="5434" spans="8:13" ht="15.75" customHeight="1">
      <c r="H5434" s="37">
        <v>43382</v>
      </c>
      <c r="I5434" s="6" t="s">
        <v>158</v>
      </c>
      <c r="J5434" s="6" t="s">
        <v>240</v>
      </c>
      <c r="K5434" s="6">
        <v>2</v>
      </c>
      <c r="L5434" s="6">
        <v>22.26</v>
      </c>
      <c r="M5434" s="31" t="str">
        <f t="shared" si="84"/>
        <v>Small</v>
      </c>
    </row>
    <row r="5435" spans="8:13" ht="15.75" customHeight="1">
      <c r="H5435" s="37">
        <v>43442</v>
      </c>
      <c r="I5435" s="6" t="s">
        <v>158</v>
      </c>
      <c r="J5435" s="6" t="s">
        <v>227</v>
      </c>
      <c r="K5435" s="6">
        <v>2</v>
      </c>
      <c r="L5435" s="6">
        <v>37.020000000000003</v>
      </c>
      <c r="M5435" s="31" t="str">
        <f t="shared" si="84"/>
        <v>Small</v>
      </c>
    </row>
    <row r="5436" spans="8:13" ht="15.75" customHeight="1">
      <c r="H5436" s="37">
        <v>43303</v>
      </c>
      <c r="I5436" s="6" t="s">
        <v>198</v>
      </c>
      <c r="J5436" s="6" t="s">
        <v>197</v>
      </c>
      <c r="K5436" s="6">
        <v>1</v>
      </c>
      <c r="L5436" s="6">
        <v>14.91</v>
      </c>
      <c r="M5436" s="31" t="str">
        <f t="shared" si="84"/>
        <v>Small</v>
      </c>
    </row>
    <row r="5437" spans="8:13" ht="15.75" customHeight="1">
      <c r="H5437" s="37">
        <v>43278</v>
      </c>
      <c r="I5437" s="6" t="s">
        <v>141</v>
      </c>
      <c r="J5437" s="6" t="s">
        <v>208</v>
      </c>
      <c r="K5437" s="6">
        <v>1</v>
      </c>
      <c r="L5437" s="6">
        <v>10.8</v>
      </c>
      <c r="M5437" s="31" t="str">
        <f t="shared" si="84"/>
        <v>Small</v>
      </c>
    </row>
    <row r="5438" spans="8:13" ht="15.75" customHeight="1">
      <c r="H5438" s="37">
        <v>43369</v>
      </c>
      <c r="I5438" s="6" t="s">
        <v>135</v>
      </c>
      <c r="J5438" s="6" t="s">
        <v>156</v>
      </c>
      <c r="K5438" s="6">
        <v>2</v>
      </c>
      <c r="L5438" s="6">
        <v>27.14</v>
      </c>
      <c r="M5438" s="31" t="str">
        <f t="shared" si="84"/>
        <v>Small</v>
      </c>
    </row>
    <row r="5439" spans="8:13" ht="15.75" customHeight="1">
      <c r="H5439" s="37">
        <v>43421</v>
      </c>
      <c r="I5439" s="6" t="s">
        <v>138</v>
      </c>
      <c r="J5439" s="6" t="s">
        <v>238</v>
      </c>
      <c r="K5439" s="6">
        <v>1</v>
      </c>
      <c r="L5439" s="6">
        <v>14.7</v>
      </c>
      <c r="M5439" s="31" t="str">
        <f t="shared" si="84"/>
        <v>Small</v>
      </c>
    </row>
    <row r="5440" spans="8:13" ht="15.75" customHeight="1">
      <c r="H5440" s="37">
        <v>43461</v>
      </c>
      <c r="I5440" s="6" t="s">
        <v>198</v>
      </c>
      <c r="J5440" s="6" t="s">
        <v>197</v>
      </c>
      <c r="K5440" s="6">
        <v>3</v>
      </c>
      <c r="L5440" s="6">
        <v>34.26</v>
      </c>
      <c r="M5440" s="31" t="str">
        <f t="shared" si="84"/>
        <v>Small</v>
      </c>
    </row>
    <row r="5441" spans="8:13" ht="15.75" customHeight="1">
      <c r="H5441" s="37">
        <v>43429</v>
      </c>
      <c r="I5441" s="6" t="s">
        <v>135</v>
      </c>
      <c r="J5441" s="6" t="s">
        <v>197</v>
      </c>
      <c r="K5441" s="6">
        <v>3</v>
      </c>
      <c r="L5441" s="6">
        <v>33.06</v>
      </c>
      <c r="M5441" s="31" t="str">
        <f t="shared" si="84"/>
        <v>Small</v>
      </c>
    </row>
    <row r="5442" spans="8:13" ht="15.75" customHeight="1">
      <c r="H5442" s="37">
        <v>43428</v>
      </c>
      <c r="I5442" s="6" t="s">
        <v>158</v>
      </c>
      <c r="J5442" s="6" t="s">
        <v>195</v>
      </c>
      <c r="K5442" s="6">
        <v>4</v>
      </c>
      <c r="L5442" s="6">
        <v>73.92</v>
      </c>
      <c r="M5442" s="31" t="str">
        <f t="shared" si="84"/>
        <v>Small</v>
      </c>
    </row>
    <row r="5443" spans="8:13" ht="15.75" customHeight="1">
      <c r="H5443" s="37">
        <v>43347</v>
      </c>
      <c r="I5443" s="6" t="s">
        <v>135</v>
      </c>
      <c r="J5443" s="6" t="s">
        <v>156</v>
      </c>
      <c r="K5443" s="6">
        <v>1</v>
      </c>
      <c r="L5443" s="6">
        <v>10.44</v>
      </c>
      <c r="M5443" s="31" t="str">
        <f t="shared" si="84"/>
        <v>Small</v>
      </c>
    </row>
    <row r="5444" spans="8:13" ht="15.75" customHeight="1">
      <c r="H5444" s="37">
        <v>43110</v>
      </c>
      <c r="I5444" s="6" t="s">
        <v>168</v>
      </c>
      <c r="J5444" s="6" t="s">
        <v>207</v>
      </c>
      <c r="K5444" s="6">
        <v>1</v>
      </c>
      <c r="L5444" s="6">
        <v>14.38</v>
      </c>
      <c r="M5444" s="31" t="str">
        <f t="shared" si="84"/>
        <v>Small</v>
      </c>
    </row>
    <row r="5445" spans="8:13" ht="15.75" customHeight="1">
      <c r="H5445" s="37">
        <v>43305</v>
      </c>
      <c r="I5445" s="6" t="s">
        <v>141</v>
      </c>
      <c r="J5445" s="6" t="s">
        <v>187</v>
      </c>
      <c r="K5445" s="6">
        <v>6</v>
      </c>
      <c r="L5445" s="6">
        <v>62.64</v>
      </c>
      <c r="M5445" s="31" t="str">
        <f t="shared" si="84"/>
        <v>Small</v>
      </c>
    </row>
    <row r="5446" spans="8:13" ht="15.75" customHeight="1">
      <c r="H5446" s="37">
        <v>43418</v>
      </c>
      <c r="I5446" s="6" t="s">
        <v>158</v>
      </c>
      <c r="J5446" s="6" t="s">
        <v>156</v>
      </c>
      <c r="K5446" s="6">
        <v>2</v>
      </c>
      <c r="L5446" s="6">
        <v>36</v>
      </c>
      <c r="M5446" s="31" t="str">
        <f t="shared" si="84"/>
        <v>Small</v>
      </c>
    </row>
    <row r="5447" spans="8:13" ht="15.75" customHeight="1">
      <c r="H5447" s="37">
        <v>43446</v>
      </c>
      <c r="I5447" s="6" t="s">
        <v>135</v>
      </c>
      <c r="J5447" s="6" t="s">
        <v>208</v>
      </c>
      <c r="K5447" s="6">
        <v>4</v>
      </c>
      <c r="L5447" s="6">
        <v>58</v>
      </c>
      <c r="M5447" s="31" t="str">
        <f t="shared" si="84"/>
        <v>Small</v>
      </c>
    </row>
    <row r="5448" spans="8:13" ht="15.75" customHeight="1">
      <c r="H5448" s="37">
        <v>43425</v>
      </c>
      <c r="I5448" s="6" t="s">
        <v>158</v>
      </c>
      <c r="J5448" s="6" t="s">
        <v>213</v>
      </c>
      <c r="K5448" s="6">
        <v>4</v>
      </c>
      <c r="L5448" s="6">
        <v>65.400000000000006</v>
      </c>
      <c r="M5448" s="31" t="str">
        <f t="shared" ref="M5448:M5511" si="85">IF(L5448&gt;250,"Large","Small")</f>
        <v>Small</v>
      </c>
    </row>
    <row r="5449" spans="8:13" ht="15.75" customHeight="1">
      <c r="H5449" s="37">
        <v>43361</v>
      </c>
      <c r="I5449" s="6" t="s">
        <v>168</v>
      </c>
      <c r="J5449" s="6" t="s">
        <v>185</v>
      </c>
      <c r="K5449" s="6">
        <v>1</v>
      </c>
      <c r="L5449" s="6">
        <v>10.44</v>
      </c>
      <c r="M5449" s="31" t="str">
        <f t="shared" si="85"/>
        <v>Small</v>
      </c>
    </row>
    <row r="5450" spans="8:13" ht="15.75" customHeight="1">
      <c r="H5450" s="37">
        <v>43272</v>
      </c>
      <c r="I5450" s="6" t="s">
        <v>163</v>
      </c>
      <c r="J5450" s="6" t="s">
        <v>219</v>
      </c>
      <c r="K5450" s="6">
        <v>2</v>
      </c>
      <c r="L5450" s="6">
        <v>39.04</v>
      </c>
      <c r="M5450" s="31" t="str">
        <f t="shared" si="85"/>
        <v>Small</v>
      </c>
    </row>
    <row r="5451" spans="8:13" ht="15.75" customHeight="1">
      <c r="H5451" s="37">
        <v>43149</v>
      </c>
      <c r="I5451" s="6" t="s">
        <v>160</v>
      </c>
      <c r="J5451" s="6" t="s">
        <v>227</v>
      </c>
      <c r="K5451" s="6">
        <v>12</v>
      </c>
      <c r="L5451" s="6">
        <v>155.5</v>
      </c>
      <c r="M5451" s="31" t="str">
        <f t="shared" si="85"/>
        <v>Small</v>
      </c>
    </row>
    <row r="5452" spans="8:13" ht="15.75" customHeight="1">
      <c r="H5452" s="37">
        <v>43413</v>
      </c>
      <c r="I5452" s="6" t="s">
        <v>141</v>
      </c>
      <c r="J5452" s="6" t="s">
        <v>156</v>
      </c>
      <c r="K5452" s="6">
        <v>1</v>
      </c>
      <c r="L5452" s="6">
        <v>15.39</v>
      </c>
      <c r="M5452" s="31" t="str">
        <f t="shared" si="85"/>
        <v>Small</v>
      </c>
    </row>
    <row r="5453" spans="8:13" ht="15.75" customHeight="1">
      <c r="H5453" s="37">
        <v>43235</v>
      </c>
      <c r="I5453" s="6" t="s">
        <v>175</v>
      </c>
      <c r="J5453" s="6" t="s">
        <v>210</v>
      </c>
      <c r="K5453" s="6">
        <v>46</v>
      </c>
      <c r="L5453" s="6">
        <v>573.51</v>
      </c>
      <c r="M5453" s="31" t="str">
        <f t="shared" si="85"/>
        <v>Large</v>
      </c>
    </row>
    <row r="5454" spans="8:13" ht="15.75" customHeight="1">
      <c r="H5454" s="37">
        <v>43418</v>
      </c>
      <c r="I5454" s="6" t="s">
        <v>160</v>
      </c>
      <c r="J5454" s="6" t="s">
        <v>202</v>
      </c>
      <c r="K5454" s="6">
        <v>3</v>
      </c>
      <c r="L5454" s="6">
        <v>36.21</v>
      </c>
      <c r="M5454" s="31" t="str">
        <f t="shared" si="85"/>
        <v>Small</v>
      </c>
    </row>
    <row r="5455" spans="8:13" ht="15.75" customHeight="1">
      <c r="H5455" s="37">
        <v>43162</v>
      </c>
      <c r="I5455" s="6" t="s">
        <v>223</v>
      </c>
      <c r="J5455" s="6" t="s">
        <v>197</v>
      </c>
      <c r="K5455" s="6">
        <v>4</v>
      </c>
      <c r="L5455" s="6">
        <v>50.4</v>
      </c>
      <c r="M5455" s="31" t="str">
        <f t="shared" si="85"/>
        <v>Small</v>
      </c>
    </row>
    <row r="5456" spans="8:13" ht="15.75" customHeight="1">
      <c r="H5456" s="37">
        <v>43354</v>
      </c>
      <c r="I5456" s="6" t="s">
        <v>163</v>
      </c>
      <c r="J5456" s="6" t="s">
        <v>185</v>
      </c>
      <c r="K5456" s="6">
        <v>2</v>
      </c>
      <c r="L5456" s="6">
        <v>26.54</v>
      </c>
      <c r="M5456" s="31" t="str">
        <f t="shared" si="85"/>
        <v>Small</v>
      </c>
    </row>
    <row r="5457" spans="8:13" ht="15.75" customHeight="1">
      <c r="H5457" s="37">
        <v>43383</v>
      </c>
      <c r="I5457" s="6" t="s">
        <v>175</v>
      </c>
      <c r="J5457" s="6" t="s">
        <v>157</v>
      </c>
      <c r="K5457" s="6">
        <v>1</v>
      </c>
      <c r="L5457" s="6">
        <v>13.6</v>
      </c>
      <c r="M5457" s="31" t="str">
        <f t="shared" si="85"/>
        <v>Small</v>
      </c>
    </row>
    <row r="5458" spans="8:13" ht="15.75" customHeight="1">
      <c r="H5458" s="37">
        <v>43158</v>
      </c>
      <c r="I5458" s="6" t="s">
        <v>158</v>
      </c>
      <c r="J5458" s="6" t="s">
        <v>170</v>
      </c>
      <c r="K5458" s="6">
        <v>3</v>
      </c>
      <c r="L5458" s="6">
        <v>43.11</v>
      </c>
      <c r="M5458" s="31" t="str">
        <f t="shared" si="85"/>
        <v>Small</v>
      </c>
    </row>
    <row r="5459" spans="8:13" ht="15.75" customHeight="1">
      <c r="H5459" s="37">
        <v>43436</v>
      </c>
      <c r="I5459" s="6" t="s">
        <v>158</v>
      </c>
      <c r="J5459" s="6" t="s">
        <v>181</v>
      </c>
      <c r="K5459" s="6">
        <v>2</v>
      </c>
      <c r="L5459" s="6">
        <v>35.32</v>
      </c>
      <c r="M5459" s="31" t="str">
        <f t="shared" si="85"/>
        <v>Small</v>
      </c>
    </row>
    <row r="5460" spans="8:13" ht="15.75" customHeight="1">
      <c r="H5460" s="37">
        <v>43353</v>
      </c>
      <c r="I5460" s="6" t="s">
        <v>224</v>
      </c>
      <c r="J5460" s="6" t="s">
        <v>185</v>
      </c>
      <c r="K5460" s="6">
        <v>2</v>
      </c>
      <c r="L5460" s="6">
        <v>36.380000000000003</v>
      </c>
      <c r="M5460" s="31" t="str">
        <f t="shared" si="85"/>
        <v>Small</v>
      </c>
    </row>
    <row r="5461" spans="8:13" ht="15.75" customHeight="1">
      <c r="H5461" s="37">
        <v>43462</v>
      </c>
      <c r="I5461" s="6" t="s">
        <v>190</v>
      </c>
      <c r="J5461" s="6" t="s">
        <v>185</v>
      </c>
      <c r="K5461" s="6">
        <v>1</v>
      </c>
      <c r="L5461" s="6">
        <v>19.97</v>
      </c>
      <c r="M5461" s="31" t="str">
        <f t="shared" si="85"/>
        <v>Small</v>
      </c>
    </row>
    <row r="5462" spans="8:13" ht="15.75" customHeight="1">
      <c r="H5462" s="37">
        <v>43403</v>
      </c>
      <c r="I5462" s="6" t="s">
        <v>158</v>
      </c>
      <c r="J5462" s="6" t="s">
        <v>159</v>
      </c>
      <c r="K5462" s="6">
        <v>4</v>
      </c>
      <c r="L5462" s="6">
        <v>77.84</v>
      </c>
      <c r="M5462" s="31" t="str">
        <f t="shared" si="85"/>
        <v>Small</v>
      </c>
    </row>
    <row r="5463" spans="8:13" ht="15.75" customHeight="1">
      <c r="H5463" s="37">
        <v>43209</v>
      </c>
      <c r="I5463" s="6" t="s">
        <v>163</v>
      </c>
      <c r="J5463" s="6" t="s">
        <v>169</v>
      </c>
      <c r="K5463" s="6">
        <v>4</v>
      </c>
      <c r="L5463" s="6">
        <v>55.88</v>
      </c>
      <c r="M5463" s="31" t="str">
        <f t="shared" si="85"/>
        <v>Small</v>
      </c>
    </row>
    <row r="5464" spans="8:13" ht="15.75" customHeight="1">
      <c r="H5464" s="37">
        <v>43348</v>
      </c>
      <c r="I5464" s="6" t="s">
        <v>141</v>
      </c>
      <c r="J5464" s="6" t="s">
        <v>196</v>
      </c>
      <c r="K5464" s="6">
        <v>1</v>
      </c>
      <c r="L5464" s="6">
        <v>18.920000000000002</v>
      </c>
      <c r="M5464" s="31" t="str">
        <f t="shared" si="85"/>
        <v>Small</v>
      </c>
    </row>
    <row r="5465" spans="8:13" ht="15.75" customHeight="1">
      <c r="H5465" s="37">
        <v>43435</v>
      </c>
      <c r="I5465" s="6" t="s">
        <v>168</v>
      </c>
      <c r="J5465" s="6" t="s">
        <v>156</v>
      </c>
      <c r="K5465" s="6">
        <v>3</v>
      </c>
      <c r="L5465" s="6">
        <v>51.93</v>
      </c>
      <c r="M5465" s="31" t="str">
        <f t="shared" si="85"/>
        <v>Small</v>
      </c>
    </row>
    <row r="5466" spans="8:13" ht="15.75" customHeight="1">
      <c r="H5466" s="37">
        <v>43130</v>
      </c>
      <c r="I5466" s="6" t="s">
        <v>175</v>
      </c>
      <c r="J5466" s="6" t="s">
        <v>227</v>
      </c>
      <c r="K5466" s="6">
        <v>47</v>
      </c>
      <c r="L5466" s="6">
        <v>451.55</v>
      </c>
      <c r="M5466" s="31" t="str">
        <f t="shared" si="85"/>
        <v>Large</v>
      </c>
    </row>
    <row r="5467" spans="8:13" ht="15.75" customHeight="1">
      <c r="H5467" s="37">
        <v>43335</v>
      </c>
      <c r="I5467" s="6" t="s">
        <v>160</v>
      </c>
      <c r="J5467" s="6" t="s">
        <v>156</v>
      </c>
      <c r="K5467" s="6">
        <v>2</v>
      </c>
      <c r="L5467" s="6">
        <v>32.56</v>
      </c>
      <c r="M5467" s="31" t="str">
        <f t="shared" si="85"/>
        <v>Small</v>
      </c>
    </row>
    <row r="5468" spans="8:13" ht="15.75" customHeight="1">
      <c r="H5468" s="37">
        <v>43198</v>
      </c>
      <c r="I5468" s="6" t="s">
        <v>218</v>
      </c>
      <c r="J5468" s="6" t="s">
        <v>172</v>
      </c>
      <c r="K5468" s="6">
        <v>2</v>
      </c>
      <c r="L5468" s="6">
        <v>38.700000000000003</v>
      </c>
      <c r="M5468" s="31" t="str">
        <f t="shared" si="85"/>
        <v>Small</v>
      </c>
    </row>
    <row r="5469" spans="8:13" ht="15.75" customHeight="1">
      <c r="H5469" s="37">
        <v>43455</v>
      </c>
      <c r="I5469" s="6" t="s">
        <v>158</v>
      </c>
      <c r="J5469" s="6" t="s">
        <v>240</v>
      </c>
      <c r="K5469" s="6">
        <v>1</v>
      </c>
      <c r="L5469" s="6">
        <v>17.68</v>
      </c>
      <c r="M5469" s="31" t="str">
        <f t="shared" si="85"/>
        <v>Small</v>
      </c>
    </row>
    <row r="5470" spans="8:13" ht="15.75" customHeight="1">
      <c r="H5470" s="37">
        <v>43412</v>
      </c>
      <c r="I5470" s="6" t="s">
        <v>168</v>
      </c>
      <c r="J5470" s="6" t="s">
        <v>215</v>
      </c>
      <c r="K5470" s="6">
        <v>2</v>
      </c>
      <c r="L5470" s="6">
        <v>29.18</v>
      </c>
      <c r="M5470" s="31" t="str">
        <f t="shared" si="85"/>
        <v>Small</v>
      </c>
    </row>
    <row r="5471" spans="8:13" ht="15.75" customHeight="1">
      <c r="H5471" s="37">
        <v>43460</v>
      </c>
      <c r="I5471" s="6" t="s">
        <v>158</v>
      </c>
      <c r="J5471" s="6" t="s">
        <v>189</v>
      </c>
      <c r="K5471" s="6">
        <v>4</v>
      </c>
      <c r="L5471" s="6">
        <v>79.08</v>
      </c>
      <c r="M5471" s="31" t="str">
        <f t="shared" si="85"/>
        <v>Small</v>
      </c>
    </row>
    <row r="5472" spans="8:13" ht="15.75" customHeight="1">
      <c r="H5472" s="37">
        <v>43420</v>
      </c>
      <c r="I5472" s="6" t="s">
        <v>163</v>
      </c>
      <c r="J5472" s="6" t="s">
        <v>208</v>
      </c>
      <c r="K5472" s="6">
        <v>1</v>
      </c>
      <c r="L5472" s="6">
        <v>14.36</v>
      </c>
      <c r="M5472" s="31" t="str">
        <f t="shared" si="85"/>
        <v>Small</v>
      </c>
    </row>
    <row r="5473" spans="8:13" ht="15.75" customHeight="1">
      <c r="H5473" s="37">
        <v>43214</v>
      </c>
      <c r="I5473" s="6" t="s">
        <v>158</v>
      </c>
      <c r="J5473" s="6" t="s">
        <v>156</v>
      </c>
      <c r="K5473" s="6">
        <v>5</v>
      </c>
      <c r="L5473" s="6">
        <v>80.55</v>
      </c>
      <c r="M5473" s="31" t="str">
        <f t="shared" si="85"/>
        <v>Small</v>
      </c>
    </row>
    <row r="5474" spans="8:13" ht="15.75" customHeight="1">
      <c r="H5474" s="37">
        <v>43459</v>
      </c>
      <c r="I5474" s="6" t="s">
        <v>158</v>
      </c>
      <c r="J5474" s="6" t="s">
        <v>220</v>
      </c>
      <c r="K5474" s="6">
        <v>2</v>
      </c>
      <c r="L5474" s="6">
        <v>39.200000000000003</v>
      </c>
      <c r="M5474" s="31" t="str">
        <f t="shared" si="85"/>
        <v>Small</v>
      </c>
    </row>
    <row r="5475" spans="8:13" ht="15.75" customHeight="1">
      <c r="H5475" s="37">
        <v>43433</v>
      </c>
      <c r="I5475" s="6" t="s">
        <v>168</v>
      </c>
      <c r="J5475" s="6" t="s">
        <v>217</v>
      </c>
      <c r="K5475" s="6">
        <v>1</v>
      </c>
      <c r="L5475" s="6">
        <v>14.8</v>
      </c>
      <c r="M5475" s="31" t="str">
        <f t="shared" si="85"/>
        <v>Small</v>
      </c>
    </row>
    <row r="5476" spans="8:13" ht="15.75" customHeight="1">
      <c r="H5476" s="37">
        <v>43291</v>
      </c>
      <c r="I5476" s="6" t="s">
        <v>160</v>
      </c>
      <c r="J5476" s="6" t="s">
        <v>184</v>
      </c>
      <c r="K5476" s="6">
        <v>2</v>
      </c>
      <c r="L5476" s="6">
        <v>27.58</v>
      </c>
      <c r="M5476" s="31" t="str">
        <f t="shared" si="85"/>
        <v>Small</v>
      </c>
    </row>
    <row r="5477" spans="8:13" ht="15.75" customHeight="1">
      <c r="H5477" s="37">
        <v>43407</v>
      </c>
      <c r="I5477" s="6" t="s">
        <v>163</v>
      </c>
      <c r="J5477" s="6" t="s">
        <v>222</v>
      </c>
      <c r="K5477" s="6">
        <v>1</v>
      </c>
      <c r="L5477" s="6">
        <v>12.25</v>
      </c>
      <c r="M5477" s="31" t="str">
        <f t="shared" si="85"/>
        <v>Small</v>
      </c>
    </row>
    <row r="5478" spans="8:13" ht="15.75" customHeight="1">
      <c r="H5478" s="37">
        <v>43121</v>
      </c>
      <c r="I5478" s="6" t="s">
        <v>168</v>
      </c>
      <c r="J5478" s="6" t="s">
        <v>228</v>
      </c>
      <c r="K5478" s="6">
        <v>3</v>
      </c>
      <c r="L5478" s="6">
        <v>41.79</v>
      </c>
      <c r="M5478" s="31" t="str">
        <f t="shared" si="85"/>
        <v>Small</v>
      </c>
    </row>
    <row r="5479" spans="8:13" ht="15.75" customHeight="1">
      <c r="H5479" s="37">
        <v>43135</v>
      </c>
      <c r="I5479" s="6" t="s">
        <v>190</v>
      </c>
      <c r="J5479" s="6" t="s">
        <v>192</v>
      </c>
      <c r="K5479" s="6">
        <v>2</v>
      </c>
      <c r="L5479" s="6">
        <v>31.4</v>
      </c>
      <c r="M5479" s="31" t="str">
        <f t="shared" si="85"/>
        <v>Small</v>
      </c>
    </row>
    <row r="5480" spans="8:13" ht="15.75" customHeight="1">
      <c r="H5480" s="37">
        <v>43283</v>
      </c>
      <c r="I5480" s="6" t="s">
        <v>175</v>
      </c>
      <c r="J5480" s="6" t="s">
        <v>156</v>
      </c>
      <c r="K5480" s="6">
        <v>2</v>
      </c>
      <c r="L5480" s="6">
        <v>24.06</v>
      </c>
      <c r="M5480" s="31" t="str">
        <f t="shared" si="85"/>
        <v>Small</v>
      </c>
    </row>
    <row r="5481" spans="8:13" ht="15.75" customHeight="1">
      <c r="H5481" s="37">
        <v>43103</v>
      </c>
      <c r="I5481" s="6" t="s">
        <v>163</v>
      </c>
      <c r="J5481" s="6" t="s">
        <v>185</v>
      </c>
      <c r="K5481" s="6">
        <v>1</v>
      </c>
      <c r="L5481" s="6">
        <v>18.149999999999999</v>
      </c>
      <c r="M5481" s="31" t="str">
        <f t="shared" si="85"/>
        <v>Small</v>
      </c>
    </row>
    <row r="5482" spans="8:13" ht="15.75" customHeight="1">
      <c r="H5482" s="37">
        <v>43109</v>
      </c>
      <c r="I5482" s="6" t="s">
        <v>223</v>
      </c>
      <c r="J5482" s="6" t="s">
        <v>212</v>
      </c>
      <c r="K5482" s="6">
        <v>2</v>
      </c>
      <c r="L5482" s="6">
        <v>20.48</v>
      </c>
      <c r="M5482" s="31" t="str">
        <f t="shared" si="85"/>
        <v>Small</v>
      </c>
    </row>
    <row r="5483" spans="8:13" ht="15.75" customHeight="1">
      <c r="H5483" s="37">
        <v>43345</v>
      </c>
      <c r="I5483" s="6" t="s">
        <v>198</v>
      </c>
      <c r="J5483" s="6" t="s">
        <v>156</v>
      </c>
      <c r="K5483" s="6">
        <v>2</v>
      </c>
      <c r="L5483" s="6">
        <v>34.04</v>
      </c>
      <c r="M5483" s="31" t="str">
        <f t="shared" si="85"/>
        <v>Small</v>
      </c>
    </row>
    <row r="5484" spans="8:13" ht="15.75" customHeight="1">
      <c r="H5484" s="37">
        <v>43135</v>
      </c>
      <c r="I5484" s="6" t="s">
        <v>158</v>
      </c>
      <c r="J5484" s="6" t="s">
        <v>204</v>
      </c>
      <c r="K5484" s="6">
        <v>1</v>
      </c>
      <c r="L5484" s="6">
        <v>15.49</v>
      </c>
      <c r="M5484" s="31" t="str">
        <f t="shared" si="85"/>
        <v>Small</v>
      </c>
    </row>
    <row r="5485" spans="8:13" ht="15.75" customHeight="1">
      <c r="H5485" s="37">
        <v>43357</v>
      </c>
      <c r="I5485" s="6" t="s">
        <v>175</v>
      </c>
      <c r="J5485" s="6" t="s">
        <v>161</v>
      </c>
      <c r="K5485" s="6">
        <v>2</v>
      </c>
      <c r="L5485" s="6">
        <v>33.9</v>
      </c>
      <c r="M5485" s="31" t="str">
        <f t="shared" si="85"/>
        <v>Small</v>
      </c>
    </row>
    <row r="5486" spans="8:13" ht="15.75" customHeight="1">
      <c r="H5486" s="37">
        <v>43394</v>
      </c>
      <c r="I5486" s="6" t="s">
        <v>141</v>
      </c>
      <c r="J5486" s="6" t="s">
        <v>214</v>
      </c>
      <c r="K5486" s="6">
        <v>2</v>
      </c>
      <c r="L5486" s="6">
        <v>32.119999999999997</v>
      </c>
      <c r="M5486" s="31" t="str">
        <f t="shared" si="85"/>
        <v>Small</v>
      </c>
    </row>
    <row r="5487" spans="8:13" ht="15.75" customHeight="1">
      <c r="H5487" s="37">
        <v>43423</v>
      </c>
      <c r="I5487" s="6" t="s">
        <v>163</v>
      </c>
      <c r="J5487" s="6" t="s">
        <v>210</v>
      </c>
      <c r="K5487" s="6">
        <v>1</v>
      </c>
      <c r="L5487" s="6">
        <v>18.100000000000001</v>
      </c>
      <c r="M5487" s="31" t="str">
        <f t="shared" si="85"/>
        <v>Small</v>
      </c>
    </row>
    <row r="5488" spans="8:13" ht="15.75" customHeight="1">
      <c r="H5488" s="37">
        <v>43173</v>
      </c>
      <c r="I5488" s="6" t="s">
        <v>168</v>
      </c>
      <c r="J5488" s="6" t="s">
        <v>170</v>
      </c>
      <c r="K5488" s="6">
        <v>1</v>
      </c>
      <c r="L5488" s="6">
        <v>15.75</v>
      </c>
      <c r="M5488" s="31" t="str">
        <f t="shared" si="85"/>
        <v>Small</v>
      </c>
    </row>
    <row r="5489" spans="8:13" ht="15.75" customHeight="1">
      <c r="H5489" s="37">
        <v>43443</v>
      </c>
      <c r="I5489" s="6" t="s">
        <v>158</v>
      </c>
      <c r="J5489" s="6" t="s">
        <v>187</v>
      </c>
      <c r="K5489" s="6">
        <v>12</v>
      </c>
      <c r="L5489" s="6">
        <v>125.31</v>
      </c>
      <c r="M5489" s="31" t="str">
        <f t="shared" si="85"/>
        <v>Small</v>
      </c>
    </row>
    <row r="5490" spans="8:13" ht="15.75" customHeight="1">
      <c r="H5490" s="37">
        <v>43428</v>
      </c>
      <c r="I5490" s="6" t="s">
        <v>163</v>
      </c>
      <c r="J5490" s="6" t="s">
        <v>188</v>
      </c>
      <c r="K5490" s="6">
        <v>1</v>
      </c>
      <c r="L5490" s="6">
        <v>16.96</v>
      </c>
      <c r="M5490" s="31" t="str">
        <f t="shared" si="85"/>
        <v>Small</v>
      </c>
    </row>
    <row r="5491" spans="8:13" ht="15.75" customHeight="1">
      <c r="H5491" s="37">
        <v>43174</v>
      </c>
      <c r="I5491" s="6" t="s">
        <v>175</v>
      </c>
      <c r="J5491" s="6" t="s">
        <v>156</v>
      </c>
      <c r="K5491" s="6">
        <v>1</v>
      </c>
      <c r="L5491" s="6">
        <v>19.61</v>
      </c>
      <c r="M5491" s="31" t="str">
        <f t="shared" si="85"/>
        <v>Small</v>
      </c>
    </row>
    <row r="5492" spans="8:13" ht="15.75" customHeight="1">
      <c r="H5492" s="37">
        <v>43250</v>
      </c>
      <c r="I5492" s="6" t="s">
        <v>168</v>
      </c>
      <c r="J5492" s="6" t="s">
        <v>233</v>
      </c>
      <c r="K5492" s="6">
        <v>2</v>
      </c>
      <c r="L5492" s="6">
        <v>21.52</v>
      </c>
      <c r="M5492" s="31" t="str">
        <f t="shared" si="85"/>
        <v>Small</v>
      </c>
    </row>
    <row r="5493" spans="8:13" ht="15.75" customHeight="1">
      <c r="H5493" s="37">
        <v>43165</v>
      </c>
      <c r="I5493" s="6" t="s">
        <v>155</v>
      </c>
      <c r="J5493" s="6" t="s">
        <v>156</v>
      </c>
      <c r="K5493" s="6">
        <v>1</v>
      </c>
      <c r="L5493" s="6">
        <v>15.79</v>
      </c>
      <c r="M5493" s="31" t="str">
        <f t="shared" si="85"/>
        <v>Small</v>
      </c>
    </row>
    <row r="5494" spans="8:13" ht="15.75" customHeight="1">
      <c r="H5494" s="37">
        <v>43454</v>
      </c>
      <c r="I5494" s="6" t="s">
        <v>160</v>
      </c>
      <c r="J5494" s="6" t="s">
        <v>240</v>
      </c>
      <c r="K5494" s="6">
        <v>2</v>
      </c>
      <c r="L5494" s="6">
        <v>20.68</v>
      </c>
      <c r="M5494" s="31" t="str">
        <f t="shared" si="85"/>
        <v>Small</v>
      </c>
    </row>
    <row r="5495" spans="8:13" ht="15.75" customHeight="1">
      <c r="H5495" s="37">
        <v>43373</v>
      </c>
      <c r="I5495" s="6" t="s">
        <v>224</v>
      </c>
      <c r="J5495" s="6" t="s">
        <v>167</v>
      </c>
      <c r="K5495" s="6">
        <v>2</v>
      </c>
      <c r="L5495" s="6">
        <v>23.36</v>
      </c>
      <c r="M5495" s="31" t="str">
        <f t="shared" si="85"/>
        <v>Small</v>
      </c>
    </row>
    <row r="5496" spans="8:13" ht="15.75" customHeight="1">
      <c r="H5496" s="37">
        <v>43461</v>
      </c>
      <c r="I5496" s="6" t="s">
        <v>171</v>
      </c>
      <c r="J5496" s="6" t="s">
        <v>211</v>
      </c>
      <c r="K5496" s="6">
        <v>2</v>
      </c>
      <c r="L5496" s="6">
        <v>33.26</v>
      </c>
      <c r="M5496" s="31" t="str">
        <f t="shared" si="85"/>
        <v>Small</v>
      </c>
    </row>
    <row r="5497" spans="8:13" ht="15.75" customHeight="1">
      <c r="H5497" s="37">
        <v>43242</v>
      </c>
      <c r="I5497" s="6" t="s">
        <v>158</v>
      </c>
      <c r="J5497" s="6" t="s">
        <v>219</v>
      </c>
      <c r="K5497" s="6">
        <v>3</v>
      </c>
      <c r="L5497" s="6">
        <v>42.99</v>
      </c>
      <c r="M5497" s="31" t="str">
        <f t="shared" si="85"/>
        <v>Small</v>
      </c>
    </row>
    <row r="5498" spans="8:13" ht="15.75" customHeight="1">
      <c r="H5498" s="37">
        <v>43438</v>
      </c>
      <c r="I5498" s="6" t="s">
        <v>135</v>
      </c>
      <c r="J5498" s="6" t="s">
        <v>162</v>
      </c>
      <c r="K5498" s="6">
        <v>2</v>
      </c>
      <c r="L5498" s="6">
        <v>30.68</v>
      </c>
      <c r="M5498" s="31" t="str">
        <f t="shared" si="85"/>
        <v>Small</v>
      </c>
    </row>
    <row r="5499" spans="8:13" ht="15.75" customHeight="1">
      <c r="H5499" s="37">
        <v>43329</v>
      </c>
      <c r="I5499" s="6" t="s">
        <v>155</v>
      </c>
      <c r="J5499" s="6" t="s">
        <v>180</v>
      </c>
      <c r="K5499" s="6">
        <v>1</v>
      </c>
      <c r="L5499" s="6">
        <v>14.82</v>
      </c>
      <c r="M5499" s="31" t="str">
        <f t="shared" si="85"/>
        <v>Small</v>
      </c>
    </row>
    <row r="5500" spans="8:13" ht="15.75" customHeight="1">
      <c r="H5500" s="37">
        <v>43102</v>
      </c>
      <c r="I5500" s="6" t="s">
        <v>135</v>
      </c>
      <c r="J5500" s="6" t="s">
        <v>236</v>
      </c>
      <c r="K5500" s="6">
        <v>2</v>
      </c>
      <c r="L5500" s="6">
        <v>20.66</v>
      </c>
      <c r="M5500" s="31" t="str">
        <f t="shared" si="85"/>
        <v>Small</v>
      </c>
    </row>
    <row r="5501" spans="8:13" ht="15.75" customHeight="1">
      <c r="H5501" s="37">
        <v>43391</v>
      </c>
      <c r="I5501" s="6" t="s">
        <v>224</v>
      </c>
      <c r="J5501" s="6" t="s">
        <v>180</v>
      </c>
      <c r="K5501" s="6">
        <v>3</v>
      </c>
      <c r="L5501" s="6">
        <v>30.3</v>
      </c>
      <c r="M5501" s="31" t="str">
        <f t="shared" si="85"/>
        <v>Small</v>
      </c>
    </row>
    <row r="5502" spans="8:13" ht="15.75" customHeight="1">
      <c r="H5502" s="37">
        <v>43399</v>
      </c>
      <c r="I5502" s="6" t="s">
        <v>175</v>
      </c>
      <c r="J5502" s="6" t="s">
        <v>156</v>
      </c>
      <c r="K5502" s="6">
        <v>3</v>
      </c>
      <c r="L5502" s="6">
        <v>31.92</v>
      </c>
      <c r="M5502" s="31" t="str">
        <f t="shared" si="85"/>
        <v>Small</v>
      </c>
    </row>
    <row r="5503" spans="8:13" ht="15.75" customHeight="1">
      <c r="H5503" s="37">
        <v>43167</v>
      </c>
      <c r="I5503" s="6" t="s">
        <v>141</v>
      </c>
      <c r="J5503" s="6" t="s">
        <v>204</v>
      </c>
      <c r="K5503" s="6">
        <v>1</v>
      </c>
      <c r="L5503" s="6">
        <v>11.97</v>
      </c>
      <c r="M5503" s="31" t="str">
        <f t="shared" si="85"/>
        <v>Small</v>
      </c>
    </row>
    <row r="5504" spans="8:13" ht="15.75" customHeight="1">
      <c r="H5504" s="37">
        <v>43171</v>
      </c>
      <c r="I5504" s="6" t="s">
        <v>158</v>
      </c>
      <c r="J5504" s="6" t="s">
        <v>235</v>
      </c>
      <c r="K5504" s="6">
        <v>1</v>
      </c>
      <c r="L5504" s="6">
        <v>10.36</v>
      </c>
      <c r="M5504" s="31" t="str">
        <f t="shared" si="85"/>
        <v>Small</v>
      </c>
    </row>
    <row r="5505" spans="8:13" ht="15.75" customHeight="1">
      <c r="H5505" s="37">
        <v>43237</v>
      </c>
      <c r="I5505" s="6" t="s">
        <v>127</v>
      </c>
      <c r="J5505" s="6" t="s">
        <v>156</v>
      </c>
      <c r="K5505" s="6">
        <v>4</v>
      </c>
      <c r="L5505" s="6">
        <v>51.56</v>
      </c>
      <c r="M5505" s="31" t="str">
        <f t="shared" si="85"/>
        <v>Small</v>
      </c>
    </row>
    <row r="5506" spans="8:13" ht="15.75" customHeight="1">
      <c r="H5506" s="37">
        <v>43292</v>
      </c>
      <c r="I5506" s="6" t="s">
        <v>163</v>
      </c>
      <c r="J5506" s="6" t="s">
        <v>180</v>
      </c>
      <c r="K5506" s="6">
        <v>1</v>
      </c>
      <c r="L5506" s="6">
        <v>10.01</v>
      </c>
      <c r="M5506" s="31" t="str">
        <f t="shared" si="85"/>
        <v>Small</v>
      </c>
    </row>
    <row r="5507" spans="8:13" ht="15.75" customHeight="1">
      <c r="H5507" s="37">
        <v>43349</v>
      </c>
      <c r="I5507" s="6" t="s">
        <v>158</v>
      </c>
      <c r="J5507" s="6" t="s">
        <v>156</v>
      </c>
      <c r="K5507" s="6">
        <v>2</v>
      </c>
      <c r="L5507" s="6">
        <v>33.96</v>
      </c>
      <c r="M5507" s="31" t="str">
        <f t="shared" si="85"/>
        <v>Small</v>
      </c>
    </row>
    <row r="5508" spans="8:13" ht="15.75" customHeight="1">
      <c r="H5508" s="37">
        <v>43310</v>
      </c>
      <c r="I5508" s="6" t="s">
        <v>163</v>
      </c>
      <c r="J5508" s="6" t="s">
        <v>157</v>
      </c>
      <c r="K5508" s="6">
        <v>1</v>
      </c>
      <c r="L5508" s="6">
        <v>16.04</v>
      </c>
      <c r="M5508" s="31" t="str">
        <f t="shared" si="85"/>
        <v>Small</v>
      </c>
    </row>
    <row r="5509" spans="8:13" ht="15.75" customHeight="1">
      <c r="H5509" s="37">
        <v>43299</v>
      </c>
      <c r="I5509" s="6" t="s">
        <v>190</v>
      </c>
      <c r="J5509" s="6" t="s">
        <v>215</v>
      </c>
      <c r="K5509" s="6">
        <v>1</v>
      </c>
      <c r="L5509" s="6">
        <v>11.59</v>
      </c>
      <c r="M5509" s="31" t="str">
        <f t="shared" si="85"/>
        <v>Small</v>
      </c>
    </row>
    <row r="5510" spans="8:13" ht="15.75" customHeight="1">
      <c r="H5510" s="37">
        <v>43163</v>
      </c>
      <c r="I5510" s="6" t="s">
        <v>155</v>
      </c>
      <c r="J5510" s="6" t="s">
        <v>182</v>
      </c>
      <c r="K5510" s="6">
        <v>3</v>
      </c>
      <c r="L5510" s="6">
        <v>42.51</v>
      </c>
      <c r="M5510" s="31" t="str">
        <f t="shared" si="85"/>
        <v>Small</v>
      </c>
    </row>
    <row r="5511" spans="8:13" ht="15.75" customHeight="1">
      <c r="H5511" s="37">
        <v>43359</v>
      </c>
      <c r="I5511" s="6" t="s">
        <v>135</v>
      </c>
      <c r="J5511" s="6" t="s">
        <v>206</v>
      </c>
      <c r="K5511" s="6">
        <v>2</v>
      </c>
      <c r="L5511" s="6">
        <v>21.02</v>
      </c>
      <c r="M5511" s="31" t="str">
        <f t="shared" si="85"/>
        <v>Small</v>
      </c>
    </row>
    <row r="5512" spans="8:13" ht="15.75" customHeight="1">
      <c r="H5512" s="37">
        <v>43166</v>
      </c>
      <c r="I5512" s="6" t="s">
        <v>175</v>
      </c>
      <c r="J5512" s="6" t="s">
        <v>174</v>
      </c>
      <c r="K5512" s="6">
        <v>6</v>
      </c>
      <c r="L5512" s="6">
        <v>103.14</v>
      </c>
      <c r="M5512" s="31" t="str">
        <f t="shared" ref="M5512:M5575" si="86">IF(L5512&gt;250,"Large","Small")</f>
        <v>Small</v>
      </c>
    </row>
    <row r="5513" spans="8:13" ht="15.75" customHeight="1">
      <c r="H5513" s="37">
        <v>43377</v>
      </c>
      <c r="I5513" s="6" t="s">
        <v>127</v>
      </c>
      <c r="J5513" s="6" t="s">
        <v>156</v>
      </c>
      <c r="K5513" s="6">
        <v>2</v>
      </c>
      <c r="L5513" s="6">
        <v>31.86</v>
      </c>
      <c r="M5513" s="31" t="str">
        <f t="shared" si="86"/>
        <v>Small</v>
      </c>
    </row>
    <row r="5514" spans="8:13" ht="15.75" customHeight="1">
      <c r="H5514" s="37">
        <v>43317</v>
      </c>
      <c r="I5514" s="6" t="s">
        <v>155</v>
      </c>
      <c r="J5514" s="6" t="s">
        <v>156</v>
      </c>
      <c r="K5514" s="6">
        <v>1</v>
      </c>
      <c r="L5514" s="6">
        <v>15.9</v>
      </c>
      <c r="M5514" s="31" t="str">
        <f t="shared" si="86"/>
        <v>Small</v>
      </c>
    </row>
    <row r="5515" spans="8:13" ht="15.75" customHeight="1">
      <c r="H5515" s="37">
        <v>43440</v>
      </c>
      <c r="I5515" s="6" t="s">
        <v>158</v>
      </c>
      <c r="J5515" s="6" t="s">
        <v>180</v>
      </c>
      <c r="K5515" s="6">
        <v>1</v>
      </c>
      <c r="L5515" s="6">
        <v>13.36</v>
      </c>
      <c r="M5515" s="31" t="str">
        <f t="shared" si="86"/>
        <v>Small</v>
      </c>
    </row>
    <row r="5516" spans="8:13" ht="15.75" customHeight="1">
      <c r="H5516" s="37">
        <v>43424</v>
      </c>
      <c r="I5516" s="6" t="s">
        <v>155</v>
      </c>
      <c r="J5516" s="6" t="s">
        <v>237</v>
      </c>
      <c r="K5516" s="6">
        <v>1</v>
      </c>
      <c r="L5516" s="6">
        <v>19.5</v>
      </c>
      <c r="M5516" s="31" t="str">
        <f t="shared" si="86"/>
        <v>Small</v>
      </c>
    </row>
    <row r="5517" spans="8:13" ht="15.75" customHeight="1">
      <c r="H5517" s="37">
        <v>43119</v>
      </c>
      <c r="I5517" s="6" t="s">
        <v>168</v>
      </c>
      <c r="J5517" s="6" t="s">
        <v>167</v>
      </c>
      <c r="K5517" s="6">
        <v>5</v>
      </c>
      <c r="L5517" s="6">
        <v>91.03</v>
      </c>
      <c r="M5517" s="31" t="str">
        <f t="shared" si="86"/>
        <v>Small</v>
      </c>
    </row>
    <row r="5518" spans="8:13" ht="15.75" customHeight="1">
      <c r="H5518" s="37">
        <v>43410</v>
      </c>
      <c r="I5518" s="6" t="s">
        <v>141</v>
      </c>
      <c r="J5518" s="6" t="s">
        <v>184</v>
      </c>
      <c r="K5518" s="6">
        <v>1</v>
      </c>
      <c r="L5518" s="6">
        <v>10.66</v>
      </c>
      <c r="M5518" s="31" t="str">
        <f t="shared" si="86"/>
        <v>Small</v>
      </c>
    </row>
    <row r="5519" spans="8:13" ht="15.75" customHeight="1">
      <c r="H5519" s="37">
        <v>43354</v>
      </c>
      <c r="I5519" s="6" t="s">
        <v>198</v>
      </c>
      <c r="J5519" s="6" t="s">
        <v>185</v>
      </c>
      <c r="K5519" s="6">
        <v>24</v>
      </c>
      <c r="L5519" s="6">
        <v>270.95</v>
      </c>
      <c r="M5519" s="31" t="str">
        <f t="shared" si="86"/>
        <v>Large</v>
      </c>
    </row>
    <row r="5520" spans="8:13" ht="15.75" customHeight="1">
      <c r="H5520" s="37">
        <v>43441</v>
      </c>
      <c r="I5520" s="6" t="s">
        <v>198</v>
      </c>
      <c r="J5520" s="6" t="s">
        <v>185</v>
      </c>
      <c r="K5520" s="6">
        <v>3</v>
      </c>
      <c r="L5520" s="6">
        <v>52.65</v>
      </c>
      <c r="M5520" s="31" t="str">
        <f t="shared" si="86"/>
        <v>Small</v>
      </c>
    </row>
    <row r="5521" spans="8:13" ht="15.75" customHeight="1">
      <c r="H5521" s="37">
        <v>43350</v>
      </c>
      <c r="I5521" s="6" t="s">
        <v>158</v>
      </c>
      <c r="J5521" s="6" t="s">
        <v>156</v>
      </c>
      <c r="K5521" s="6">
        <v>1</v>
      </c>
      <c r="L5521" s="6">
        <v>19.989999999999998</v>
      </c>
      <c r="M5521" s="31" t="str">
        <f t="shared" si="86"/>
        <v>Small</v>
      </c>
    </row>
    <row r="5522" spans="8:13" ht="15.75" customHeight="1">
      <c r="H5522" s="37">
        <v>43429</v>
      </c>
      <c r="I5522" s="6" t="s">
        <v>141</v>
      </c>
      <c r="J5522" s="6" t="s">
        <v>235</v>
      </c>
      <c r="K5522" s="6">
        <v>47</v>
      </c>
      <c r="L5522" s="6">
        <v>403.1</v>
      </c>
      <c r="M5522" s="31" t="str">
        <f t="shared" si="86"/>
        <v>Large</v>
      </c>
    </row>
    <row r="5523" spans="8:13" ht="15.75" customHeight="1">
      <c r="H5523" s="37">
        <v>43225</v>
      </c>
      <c r="I5523" s="6" t="s">
        <v>193</v>
      </c>
      <c r="J5523" s="6" t="s">
        <v>231</v>
      </c>
      <c r="K5523" s="6">
        <v>2</v>
      </c>
      <c r="L5523" s="6">
        <v>36.799999999999997</v>
      </c>
      <c r="M5523" s="31" t="str">
        <f t="shared" si="86"/>
        <v>Small</v>
      </c>
    </row>
    <row r="5524" spans="8:13" ht="15.75" customHeight="1">
      <c r="H5524" s="37">
        <v>43296</v>
      </c>
      <c r="I5524" s="6" t="s">
        <v>223</v>
      </c>
      <c r="J5524" s="6" t="s">
        <v>156</v>
      </c>
      <c r="K5524" s="6">
        <v>4</v>
      </c>
      <c r="L5524" s="6">
        <v>62.4</v>
      </c>
      <c r="M5524" s="31" t="str">
        <f t="shared" si="86"/>
        <v>Small</v>
      </c>
    </row>
    <row r="5525" spans="8:13" ht="15.75" customHeight="1">
      <c r="H5525" s="37">
        <v>43459</v>
      </c>
      <c r="I5525" s="6" t="s">
        <v>171</v>
      </c>
      <c r="J5525" s="6" t="s">
        <v>241</v>
      </c>
      <c r="K5525" s="6">
        <v>52</v>
      </c>
      <c r="L5525" s="6">
        <v>352.19</v>
      </c>
      <c r="M5525" s="31" t="str">
        <f t="shared" si="86"/>
        <v>Large</v>
      </c>
    </row>
    <row r="5526" spans="8:13" ht="15.75" customHeight="1">
      <c r="H5526" s="37">
        <v>43187</v>
      </c>
      <c r="I5526" s="6" t="s">
        <v>163</v>
      </c>
      <c r="J5526" s="6" t="s">
        <v>209</v>
      </c>
      <c r="K5526" s="6">
        <v>1</v>
      </c>
      <c r="L5526" s="6">
        <v>11.84</v>
      </c>
      <c r="M5526" s="31" t="str">
        <f t="shared" si="86"/>
        <v>Small</v>
      </c>
    </row>
    <row r="5527" spans="8:13" ht="15.75" customHeight="1">
      <c r="H5527" s="37">
        <v>43317</v>
      </c>
      <c r="I5527" s="6" t="s">
        <v>158</v>
      </c>
      <c r="J5527" s="6" t="s">
        <v>156</v>
      </c>
      <c r="K5527" s="6">
        <v>2</v>
      </c>
      <c r="L5527" s="6">
        <v>33.04</v>
      </c>
      <c r="M5527" s="31" t="str">
        <f t="shared" si="86"/>
        <v>Small</v>
      </c>
    </row>
    <row r="5528" spans="8:13" ht="15.75" customHeight="1">
      <c r="H5528" s="37">
        <v>43205</v>
      </c>
      <c r="I5528" s="6" t="s">
        <v>190</v>
      </c>
      <c r="J5528" s="6" t="s">
        <v>156</v>
      </c>
      <c r="K5528" s="6">
        <v>3</v>
      </c>
      <c r="L5528" s="6">
        <v>42.45</v>
      </c>
      <c r="M5528" s="31" t="str">
        <f t="shared" si="86"/>
        <v>Small</v>
      </c>
    </row>
    <row r="5529" spans="8:13" ht="15.75" customHeight="1">
      <c r="H5529" s="37">
        <v>43273</v>
      </c>
      <c r="I5529" s="6" t="s">
        <v>168</v>
      </c>
      <c r="J5529" s="6" t="s">
        <v>217</v>
      </c>
      <c r="K5529" s="6">
        <v>1</v>
      </c>
      <c r="L5529" s="6">
        <v>19.03</v>
      </c>
      <c r="M5529" s="31" t="str">
        <f t="shared" si="86"/>
        <v>Small</v>
      </c>
    </row>
    <row r="5530" spans="8:13" ht="15.75" customHeight="1">
      <c r="H5530" s="37">
        <v>43413</v>
      </c>
      <c r="I5530" s="6" t="s">
        <v>216</v>
      </c>
      <c r="J5530" s="6" t="s">
        <v>156</v>
      </c>
      <c r="K5530" s="6">
        <v>2</v>
      </c>
      <c r="L5530" s="6">
        <v>31.46</v>
      </c>
      <c r="M5530" s="31" t="str">
        <f t="shared" si="86"/>
        <v>Small</v>
      </c>
    </row>
    <row r="5531" spans="8:13" ht="15.75" customHeight="1">
      <c r="H5531" s="37">
        <v>43306</v>
      </c>
      <c r="I5531" s="6" t="s">
        <v>141</v>
      </c>
      <c r="J5531" s="6" t="s">
        <v>210</v>
      </c>
      <c r="K5531" s="6">
        <v>2</v>
      </c>
      <c r="L5531" s="6">
        <v>38.979999999999997</v>
      </c>
      <c r="M5531" s="31" t="str">
        <f t="shared" si="86"/>
        <v>Small</v>
      </c>
    </row>
    <row r="5532" spans="8:13" ht="15.75" customHeight="1">
      <c r="H5532" s="37">
        <v>43130</v>
      </c>
      <c r="I5532" s="6" t="s">
        <v>218</v>
      </c>
      <c r="J5532" s="6" t="s">
        <v>189</v>
      </c>
      <c r="K5532" s="6">
        <v>3</v>
      </c>
      <c r="L5532" s="6">
        <v>42.72</v>
      </c>
      <c r="M5532" s="31" t="str">
        <f t="shared" si="86"/>
        <v>Small</v>
      </c>
    </row>
    <row r="5533" spans="8:13" ht="15.75" customHeight="1">
      <c r="H5533" s="37">
        <v>43240</v>
      </c>
      <c r="I5533" s="6" t="s">
        <v>158</v>
      </c>
      <c r="J5533" s="6" t="s">
        <v>210</v>
      </c>
      <c r="K5533" s="6">
        <v>36</v>
      </c>
      <c r="L5533" s="6">
        <v>365.15</v>
      </c>
      <c r="M5533" s="31" t="str">
        <f t="shared" si="86"/>
        <v>Large</v>
      </c>
    </row>
    <row r="5534" spans="8:13" ht="15.75" customHeight="1">
      <c r="H5534" s="37">
        <v>43292</v>
      </c>
      <c r="I5534" s="6" t="s">
        <v>163</v>
      </c>
      <c r="J5534" s="6" t="s">
        <v>196</v>
      </c>
      <c r="K5534" s="6">
        <v>3</v>
      </c>
      <c r="L5534" s="6">
        <v>59.07</v>
      </c>
      <c r="M5534" s="31" t="str">
        <f t="shared" si="86"/>
        <v>Small</v>
      </c>
    </row>
    <row r="5535" spans="8:13" ht="15.75" customHeight="1">
      <c r="H5535" s="37">
        <v>43277</v>
      </c>
      <c r="I5535" s="6" t="s">
        <v>158</v>
      </c>
      <c r="J5535" s="6" t="s">
        <v>238</v>
      </c>
      <c r="K5535" s="6">
        <v>1</v>
      </c>
      <c r="L5535" s="6">
        <v>14.18</v>
      </c>
      <c r="M5535" s="31" t="str">
        <f t="shared" si="86"/>
        <v>Small</v>
      </c>
    </row>
    <row r="5536" spans="8:13" ht="15.75" customHeight="1">
      <c r="H5536" s="37">
        <v>43178</v>
      </c>
      <c r="I5536" s="6" t="s">
        <v>138</v>
      </c>
      <c r="J5536" s="6" t="s">
        <v>178</v>
      </c>
      <c r="K5536" s="6">
        <v>2</v>
      </c>
      <c r="L5536" s="6">
        <v>39.06</v>
      </c>
      <c r="M5536" s="31" t="str">
        <f t="shared" si="86"/>
        <v>Small</v>
      </c>
    </row>
    <row r="5537" spans="8:13" ht="15.75" customHeight="1">
      <c r="H5537" s="37">
        <v>43447</v>
      </c>
      <c r="I5537" s="6" t="s">
        <v>190</v>
      </c>
      <c r="J5537" s="6" t="s">
        <v>167</v>
      </c>
      <c r="K5537" s="6">
        <v>4</v>
      </c>
      <c r="L5537" s="6">
        <v>73.64</v>
      </c>
      <c r="M5537" s="31" t="str">
        <f t="shared" si="86"/>
        <v>Small</v>
      </c>
    </row>
    <row r="5538" spans="8:13" ht="15.75" customHeight="1">
      <c r="H5538" s="37">
        <v>43410</v>
      </c>
      <c r="I5538" s="6" t="s">
        <v>168</v>
      </c>
      <c r="J5538" s="6" t="s">
        <v>156</v>
      </c>
      <c r="K5538" s="6">
        <v>1</v>
      </c>
      <c r="L5538" s="6">
        <v>14.34</v>
      </c>
      <c r="M5538" s="31" t="str">
        <f t="shared" si="86"/>
        <v>Small</v>
      </c>
    </row>
    <row r="5539" spans="8:13" ht="15.75" customHeight="1">
      <c r="H5539" s="37">
        <v>43431</v>
      </c>
      <c r="I5539" s="6" t="s">
        <v>224</v>
      </c>
      <c r="J5539" s="6" t="s">
        <v>156</v>
      </c>
      <c r="K5539" s="6">
        <v>1</v>
      </c>
      <c r="L5539" s="6">
        <v>10.15</v>
      </c>
      <c r="M5539" s="31" t="str">
        <f t="shared" si="86"/>
        <v>Small</v>
      </c>
    </row>
    <row r="5540" spans="8:13" ht="15.75" customHeight="1">
      <c r="H5540" s="37">
        <v>43149</v>
      </c>
      <c r="I5540" s="6" t="s">
        <v>135</v>
      </c>
      <c r="J5540" s="6" t="s">
        <v>211</v>
      </c>
      <c r="K5540" s="6">
        <v>2</v>
      </c>
      <c r="L5540" s="6">
        <v>26.12</v>
      </c>
      <c r="M5540" s="31" t="str">
        <f t="shared" si="86"/>
        <v>Small</v>
      </c>
    </row>
    <row r="5541" spans="8:13" ht="15.75" customHeight="1">
      <c r="H5541" s="37">
        <v>43414</v>
      </c>
      <c r="I5541" s="6" t="s">
        <v>141</v>
      </c>
      <c r="J5541" s="6" t="s">
        <v>185</v>
      </c>
      <c r="K5541" s="6">
        <v>1</v>
      </c>
      <c r="L5541" s="6">
        <v>15.47</v>
      </c>
      <c r="M5541" s="31" t="str">
        <f t="shared" si="86"/>
        <v>Small</v>
      </c>
    </row>
    <row r="5542" spans="8:13" ht="15.75" customHeight="1">
      <c r="H5542" s="37">
        <v>43457</v>
      </c>
      <c r="I5542" s="6" t="s">
        <v>168</v>
      </c>
      <c r="J5542" s="6" t="s">
        <v>187</v>
      </c>
      <c r="K5542" s="6">
        <v>1</v>
      </c>
      <c r="L5542" s="6">
        <v>13.93</v>
      </c>
      <c r="M5542" s="31" t="str">
        <f t="shared" si="86"/>
        <v>Small</v>
      </c>
    </row>
    <row r="5543" spans="8:13" ht="15.75" customHeight="1">
      <c r="H5543" s="37">
        <v>43150</v>
      </c>
      <c r="I5543" s="6" t="s">
        <v>135</v>
      </c>
      <c r="J5543" s="6" t="s">
        <v>237</v>
      </c>
      <c r="K5543" s="6">
        <v>4</v>
      </c>
      <c r="L5543" s="6">
        <v>42.48</v>
      </c>
      <c r="M5543" s="31" t="str">
        <f t="shared" si="86"/>
        <v>Small</v>
      </c>
    </row>
    <row r="5544" spans="8:13" ht="15.75" customHeight="1">
      <c r="H5544" s="37">
        <v>43420</v>
      </c>
      <c r="I5544" s="6" t="s">
        <v>168</v>
      </c>
      <c r="J5544" s="6" t="s">
        <v>156</v>
      </c>
      <c r="K5544" s="6">
        <v>4</v>
      </c>
      <c r="L5544" s="6">
        <v>58.84</v>
      </c>
      <c r="M5544" s="31" t="str">
        <f t="shared" si="86"/>
        <v>Small</v>
      </c>
    </row>
    <row r="5545" spans="8:13" ht="15.75" customHeight="1">
      <c r="H5545" s="37">
        <v>43418</v>
      </c>
      <c r="I5545" s="6" t="s">
        <v>141</v>
      </c>
      <c r="J5545" s="6" t="s">
        <v>170</v>
      </c>
      <c r="K5545" s="6">
        <v>37</v>
      </c>
      <c r="L5545" s="6">
        <v>303.33999999999997</v>
      </c>
      <c r="M5545" s="31" t="str">
        <f t="shared" si="86"/>
        <v>Large</v>
      </c>
    </row>
    <row r="5546" spans="8:13" ht="15.75" customHeight="1">
      <c r="H5546" s="37">
        <v>43112</v>
      </c>
      <c r="I5546" s="6" t="s">
        <v>141</v>
      </c>
      <c r="J5546" s="6" t="s">
        <v>185</v>
      </c>
      <c r="K5546" s="6">
        <v>2</v>
      </c>
      <c r="L5546" s="6">
        <v>36.5</v>
      </c>
      <c r="M5546" s="31" t="str">
        <f t="shared" si="86"/>
        <v>Small</v>
      </c>
    </row>
    <row r="5547" spans="8:13" ht="15.75" customHeight="1">
      <c r="H5547" s="37">
        <v>43257</v>
      </c>
      <c r="I5547" s="6" t="s">
        <v>175</v>
      </c>
      <c r="J5547" s="6" t="s">
        <v>207</v>
      </c>
      <c r="K5547" s="6">
        <v>2</v>
      </c>
      <c r="L5547" s="6">
        <v>27.7</v>
      </c>
      <c r="M5547" s="31" t="str">
        <f t="shared" si="86"/>
        <v>Small</v>
      </c>
    </row>
    <row r="5548" spans="8:13" ht="15.75" customHeight="1">
      <c r="H5548" s="37">
        <v>43415</v>
      </c>
      <c r="I5548" s="6" t="s">
        <v>165</v>
      </c>
      <c r="J5548" s="6" t="s">
        <v>206</v>
      </c>
      <c r="K5548" s="6">
        <v>2</v>
      </c>
      <c r="L5548" s="6">
        <v>33.5</v>
      </c>
      <c r="M5548" s="31" t="str">
        <f t="shared" si="86"/>
        <v>Small</v>
      </c>
    </row>
    <row r="5549" spans="8:13" ht="15.75" customHeight="1">
      <c r="H5549" s="37">
        <v>43318</v>
      </c>
      <c r="I5549" s="6" t="s">
        <v>165</v>
      </c>
      <c r="J5549" s="6" t="s">
        <v>156</v>
      </c>
      <c r="K5549" s="6">
        <v>1</v>
      </c>
      <c r="L5549" s="6">
        <v>19.34</v>
      </c>
      <c r="M5549" s="31" t="str">
        <f t="shared" si="86"/>
        <v>Small</v>
      </c>
    </row>
    <row r="5550" spans="8:13" ht="15.75" customHeight="1">
      <c r="H5550" s="37">
        <v>43428</v>
      </c>
      <c r="I5550" s="6" t="s">
        <v>158</v>
      </c>
      <c r="J5550" s="6" t="s">
        <v>196</v>
      </c>
      <c r="K5550" s="6">
        <v>3</v>
      </c>
      <c r="L5550" s="6">
        <v>38.22</v>
      </c>
      <c r="M5550" s="31" t="str">
        <f t="shared" si="86"/>
        <v>Small</v>
      </c>
    </row>
    <row r="5551" spans="8:13" ht="15.75" customHeight="1">
      <c r="H5551" s="37">
        <v>43310</v>
      </c>
      <c r="I5551" s="6" t="s">
        <v>160</v>
      </c>
      <c r="J5551" s="6" t="s">
        <v>156</v>
      </c>
      <c r="K5551" s="6">
        <v>5</v>
      </c>
      <c r="L5551" s="6">
        <v>55.34</v>
      </c>
      <c r="M5551" s="31" t="str">
        <f t="shared" si="86"/>
        <v>Small</v>
      </c>
    </row>
    <row r="5552" spans="8:13" ht="15.75" customHeight="1">
      <c r="H5552" s="37">
        <v>43339</v>
      </c>
      <c r="I5552" s="6" t="s">
        <v>158</v>
      </c>
      <c r="J5552" s="6" t="s">
        <v>196</v>
      </c>
      <c r="K5552" s="6">
        <v>1</v>
      </c>
      <c r="L5552" s="6">
        <v>11.52</v>
      </c>
      <c r="M5552" s="31" t="str">
        <f t="shared" si="86"/>
        <v>Small</v>
      </c>
    </row>
    <row r="5553" spans="8:13" ht="15.75" customHeight="1">
      <c r="H5553" s="37">
        <v>43318</v>
      </c>
      <c r="I5553" s="6" t="s">
        <v>160</v>
      </c>
      <c r="J5553" s="6" t="s">
        <v>181</v>
      </c>
      <c r="K5553" s="6">
        <v>1</v>
      </c>
      <c r="L5553" s="6">
        <v>10.199999999999999</v>
      </c>
      <c r="M5553" s="31" t="str">
        <f t="shared" si="86"/>
        <v>Small</v>
      </c>
    </row>
    <row r="5554" spans="8:13" ht="15.75" customHeight="1">
      <c r="H5554" s="37">
        <v>43334</v>
      </c>
      <c r="I5554" s="6" t="s">
        <v>165</v>
      </c>
      <c r="J5554" s="6" t="s">
        <v>230</v>
      </c>
      <c r="K5554" s="6">
        <v>1</v>
      </c>
      <c r="L5554" s="6">
        <v>16.38</v>
      </c>
      <c r="M5554" s="31" t="str">
        <f t="shared" si="86"/>
        <v>Small</v>
      </c>
    </row>
    <row r="5555" spans="8:13" ht="15.75" customHeight="1">
      <c r="H5555" s="37">
        <v>43323</v>
      </c>
      <c r="I5555" s="6" t="s">
        <v>158</v>
      </c>
      <c r="J5555" s="6" t="s">
        <v>156</v>
      </c>
      <c r="K5555" s="6">
        <v>1</v>
      </c>
      <c r="L5555" s="6">
        <v>18.420000000000002</v>
      </c>
      <c r="M5555" s="31" t="str">
        <f t="shared" si="86"/>
        <v>Small</v>
      </c>
    </row>
    <row r="5556" spans="8:13" ht="15.75" customHeight="1">
      <c r="H5556" s="37">
        <v>43462</v>
      </c>
      <c r="I5556" s="6" t="s">
        <v>175</v>
      </c>
      <c r="J5556" s="6" t="s">
        <v>156</v>
      </c>
      <c r="K5556" s="6">
        <v>1</v>
      </c>
      <c r="L5556" s="6">
        <v>12.62</v>
      </c>
      <c r="M5556" s="31" t="str">
        <f t="shared" si="86"/>
        <v>Small</v>
      </c>
    </row>
    <row r="5557" spans="8:13" ht="15.75" customHeight="1">
      <c r="H5557" s="37">
        <v>43429</v>
      </c>
      <c r="I5557" s="6" t="s">
        <v>160</v>
      </c>
      <c r="J5557" s="6" t="s">
        <v>202</v>
      </c>
      <c r="K5557" s="6">
        <v>1</v>
      </c>
      <c r="L5557" s="6">
        <v>11.93</v>
      </c>
      <c r="M5557" s="31" t="str">
        <f t="shared" si="86"/>
        <v>Small</v>
      </c>
    </row>
    <row r="5558" spans="8:13" ht="15.75" customHeight="1">
      <c r="H5558" s="37">
        <v>43145</v>
      </c>
      <c r="I5558" s="6" t="s">
        <v>175</v>
      </c>
      <c r="J5558" s="6" t="s">
        <v>209</v>
      </c>
      <c r="K5558" s="6">
        <v>1</v>
      </c>
      <c r="L5558" s="6">
        <v>14.39</v>
      </c>
      <c r="M5558" s="31" t="str">
        <f t="shared" si="86"/>
        <v>Small</v>
      </c>
    </row>
    <row r="5559" spans="8:13" ht="15.75" customHeight="1">
      <c r="H5559" s="37">
        <v>43416</v>
      </c>
      <c r="I5559" s="6" t="s">
        <v>163</v>
      </c>
      <c r="J5559" s="6" t="s">
        <v>188</v>
      </c>
      <c r="K5559" s="6">
        <v>1</v>
      </c>
      <c r="L5559" s="6">
        <v>11.53</v>
      </c>
      <c r="M5559" s="31" t="str">
        <f t="shared" si="86"/>
        <v>Small</v>
      </c>
    </row>
    <row r="5560" spans="8:13" ht="15.75" customHeight="1">
      <c r="H5560" s="37">
        <v>43377</v>
      </c>
      <c r="I5560" s="6" t="s">
        <v>168</v>
      </c>
      <c r="J5560" s="6" t="s">
        <v>156</v>
      </c>
      <c r="K5560" s="6">
        <v>4</v>
      </c>
      <c r="L5560" s="6">
        <v>75.52</v>
      </c>
      <c r="M5560" s="31" t="str">
        <f t="shared" si="86"/>
        <v>Small</v>
      </c>
    </row>
    <row r="5561" spans="8:13" ht="15.75" customHeight="1">
      <c r="H5561" s="37">
        <v>43332</v>
      </c>
      <c r="I5561" s="6" t="s">
        <v>168</v>
      </c>
      <c r="J5561" s="6" t="s">
        <v>204</v>
      </c>
      <c r="K5561" s="6">
        <v>1</v>
      </c>
      <c r="L5561" s="6">
        <v>11</v>
      </c>
      <c r="M5561" s="31" t="str">
        <f t="shared" si="86"/>
        <v>Small</v>
      </c>
    </row>
    <row r="5562" spans="8:13" ht="15.75" customHeight="1">
      <c r="H5562" s="37">
        <v>43349</v>
      </c>
      <c r="I5562" s="6" t="s">
        <v>224</v>
      </c>
      <c r="J5562" s="6" t="s">
        <v>199</v>
      </c>
      <c r="K5562" s="6">
        <v>1</v>
      </c>
      <c r="L5562" s="6">
        <v>18.29</v>
      </c>
      <c r="M5562" s="31" t="str">
        <f t="shared" si="86"/>
        <v>Small</v>
      </c>
    </row>
    <row r="5563" spans="8:13" ht="15.75" customHeight="1">
      <c r="H5563" s="37">
        <v>43248</v>
      </c>
      <c r="I5563" s="6" t="s">
        <v>163</v>
      </c>
      <c r="J5563" s="6" t="s">
        <v>221</v>
      </c>
      <c r="K5563" s="6">
        <v>1</v>
      </c>
      <c r="L5563" s="6">
        <v>16.62</v>
      </c>
      <c r="M5563" s="31" t="str">
        <f t="shared" si="86"/>
        <v>Small</v>
      </c>
    </row>
    <row r="5564" spans="8:13" ht="15.75" customHeight="1">
      <c r="H5564" s="37">
        <v>43201</v>
      </c>
      <c r="I5564" s="6" t="s">
        <v>175</v>
      </c>
      <c r="J5564" s="6" t="s">
        <v>211</v>
      </c>
      <c r="K5564" s="6">
        <v>1</v>
      </c>
      <c r="L5564" s="6">
        <v>16.72</v>
      </c>
      <c r="M5564" s="31" t="str">
        <f t="shared" si="86"/>
        <v>Small</v>
      </c>
    </row>
    <row r="5565" spans="8:13" ht="15.75" customHeight="1">
      <c r="H5565" s="37">
        <v>43447</v>
      </c>
      <c r="I5565" s="6" t="s">
        <v>158</v>
      </c>
      <c r="J5565" s="6" t="s">
        <v>238</v>
      </c>
      <c r="K5565" s="6">
        <v>1</v>
      </c>
      <c r="L5565" s="6">
        <v>11.9</v>
      </c>
      <c r="M5565" s="31" t="str">
        <f t="shared" si="86"/>
        <v>Small</v>
      </c>
    </row>
    <row r="5566" spans="8:13" ht="15.75" customHeight="1">
      <c r="H5566" s="37">
        <v>43331</v>
      </c>
      <c r="I5566" s="6" t="s">
        <v>201</v>
      </c>
      <c r="J5566" s="6" t="s">
        <v>210</v>
      </c>
      <c r="K5566" s="6">
        <v>3</v>
      </c>
      <c r="L5566" s="6">
        <v>33.42</v>
      </c>
      <c r="M5566" s="31" t="str">
        <f t="shared" si="86"/>
        <v>Small</v>
      </c>
    </row>
    <row r="5567" spans="8:13" ht="15.75" customHeight="1">
      <c r="H5567" s="37">
        <v>43427</v>
      </c>
      <c r="I5567" s="6" t="s">
        <v>135</v>
      </c>
      <c r="J5567" s="6" t="s">
        <v>181</v>
      </c>
      <c r="K5567" s="6">
        <v>1</v>
      </c>
      <c r="L5567" s="6">
        <v>13.36</v>
      </c>
      <c r="M5567" s="31" t="str">
        <f t="shared" si="86"/>
        <v>Small</v>
      </c>
    </row>
    <row r="5568" spans="8:13" ht="15.75" customHeight="1">
      <c r="H5568" s="37">
        <v>43145</v>
      </c>
      <c r="I5568" s="6" t="s">
        <v>141</v>
      </c>
      <c r="J5568" s="6" t="s">
        <v>235</v>
      </c>
      <c r="K5568" s="6">
        <v>57</v>
      </c>
      <c r="L5568" s="6">
        <v>372.87</v>
      </c>
      <c r="M5568" s="31" t="str">
        <f t="shared" si="86"/>
        <v>Large</v>
      </c>
    </row>
    <row r="5569" spans="8:13" ht="15.75" customHeight="1">
      <c r="H5569" s="37">
        <v>43289</v>
      </c>
      <c r="I5569" s="6" t="s">
        <v>163</v>
      </c>
      <c r="J5569" s="6" t="s">
        <v>164</v>
      </c>
      <c r="K5569" s="6">
        <v>5</v>
      </c>
      <c r="L5569" s="6">
        <v>54.9</v>
      </c>
      <c r="M5569" s="31" t="str">
        <f t="shared" si="86"/>
        <v>Small</v>
      </c>
    </row>
    <row r="5570" spans="8:13" ht="15.75" customHeight="1">
      <c r="H5570" s="37">
        <v>43324</v>
      </c>
      <c r="I5570" s="6" t="s">
        <v>138</v>
      </c>
      <c r="J5570" s="6" t="s">
        <v>166</v>
      </c>
      <c r="K5570" s="6">
        <v>3</v>
      </c>
      <c r="L5570" s="6">
        <v>31.17</v>
      </c>
      <c r="M5570" s="31" t="str">
        <f t="shared" si="86"/>
        <v>Small</v>
      </c>
    </row>
    <row r="5571" spans="8:13" ht="15.75" customHeight="1">
      <c r="H5571" s="37">
        <v>43101</v>
      </c>
      <c r="I5571" s="6" t="s">
        <v>168</v>
      </c>
      <c r="J5571" s="6" t="s">
        <v>211</v>
      </c>
      <c r="K5571" s="6">
        <v>2</v>
      </c>
      <c r="L5571" s="6">
        <v>20</v>
      </c>
      <c r="M5571" s="31" t="str">
        <f t="shared" si="86"/>
        <v>Small</v>
      </c>
    </row>
    <row r="5572" spans="8:13" ht="15.75" customHeight="1">
      <c r="H5572" s="37">
        <v>43428</v>
      </c>
      <c r="I5572" s="6" t="s">
        <v>158</v>
      </c>
      <c r="J5572" s="6" t="s">
        <v>156</v>
      </c>
      <c r="K5572" s="6">
        <v>3</v>
      </c>
      <c r="L5572" s="6">
        <v>30.72</v>
      </c>
      <c r="M5572" s="31" t="str">
        <f t="shared" si="86"/>
        <v>Small</v>
      </c>
    </row>
    <row r="5573" spans="8:13" ht="15.75" customHeight="1">
      <c r="H5573" s="37">
        <v>43276</v>
      </c>
      <c r="I5573" s="6" t="s">
        <v>160</v>
      </c>
      <c r="J5573" s="6" t="s">
        <v>181</v>
      </c>
      <c r="K5573" s="6">
        <v>2</v>
      </c>
      <c r="L5573" s="6">
        <v>29.12</v>
      </c>
      <c r="M5573" s="31" t="str">
        <f t="shared" si="86"/>
        <v>Small</v>
      </c>
    </row>
    <row r="5574" spans="8:13" ht="15.75" customHeight="1">
      <c r="H5574" s="37">
        <v>43440</v>
      </c>
      <c r="I5574" s="6" t="s">
        <v>163</v>
      </c>
      <c r="J5574" s="6" t="s">
        <v>227</v>
      </c>
      <c r="K5574" s="6">
        <v>2</v>
      </c>
      <c r="L5574" s="6">
        <v>36.9</v>
      </c>
      <c r="M5574" s="31" t="str">
        <f t="shared" si="86"/>
        <v>Small</v>
      </c>
    </row>
    <row r="5575" spans="8:13" ht="15.75" customHeight="1">
      <c r="H5575" s="37">
        <v>43109</v>
      </c>
      <c r="I5575" s="6" t="s">
        <v>158</v>
      </c>
      <c r="J5575" s="6" t="s">
        <v>203</v>
      </c>
      <c r="K5575" s="6">
        <v>2</v>
      </c>
      <c r="L5575" s="6">
        <v>33.42</v>
      </c>
      <c r="M5575" s="31" t="str">
        <f t="shared" si="86"/>
        <v>Small</v>
      </c>
    </row>
    <row r="5576" spans="8:13" ht="15.75" customHeight="1">
      <c r="H5576" s="37">
        <v>43447</v>
      </c>
      <c r="I5576" s="6" t="s">
        <v>190</v>
      </c>
      <c r="J5576" s="6" t="s">
        <v>182</v>
      </c>
      <c r="K5576" s="6">
        <v>4</v>
      </c>
      <c r="L5576" s="6">
        <v>69.12</v>
      </c>
      <c r="M5576" s="31" t="str">
        <f t="shared" ref="M5576:M5639" si="87">IF(L5576&gt;250,"Large","Small")</f>
        <v>Small</v>
      </c>
    </row>
    <row r="5577" spans="8:13" ht="15.75" customHeight="1">
      <c r="H5577" s="37">
        <v>43207</v>
      </c>
      <c r="I5577" s="6" t="s">
        <v>200</v>
      </c>
      <c r="J5577" s="6" t="s">
        <v>156</v>
      </c>
      <c r="K5577" s="6">
        <v>1</v>
      </c>
      <c r="L5577" s="6">
        <v>12.06</v>
      </c>
      <c r="M5577" s="31" t="str">
        <f t="shared" si="87"/>
        <v>Small</v>
      </c>
    </row>
    <row r="5578" spans="8:13" ht="15.75" customHeight="1">
      <c r="H5578" s="37">
        <v>43289</v>
      </c>
      <c r="I5578" s="6" t="s">
        <v>158</v>
      </c>
      <c r="J5578" s="6" t="s">
        <v>195</v>
      </c>
      <c r="K5578" s="6">
        <v>1</v>
      </c>
      <c r="L5578" s="6">
        <v>11.77</v>
      </c>
      <c r="M5578" s="31" t="str">
        <f t="shared" si="87"/>
        <v>Small</v>
      </c>
    </row>
    <row r="5579" spans="8:13" ht="15.75" customHeight="1">
      <c r="H5579" s="37">
        <v>43157</v>
      </c>
      <c r="I5579" s="6" t="s">
        <v>155</v>
      </c>
      <c r="J5579" s="6" t="s">
        <v>156</v>
      </c>
      <c r="K5579" s="6">
        <v>1</v>
      </c>
      <c r="L5579" s="6">
        <v>18.86</v>
      </c>
      <c r="M5579" s="31" t="str">
        <f t="shared" si="87"/>
        <v>Small</v>
      </c>
    </row>
    <row r="5580" spans="8:13" ht="15.75" customHeight="1">
      <c r="H5580" s="37">
        <v>43225</v>
      </c>
      <c r="I5580" s="6" t="s">
        <v>175</v>
      </c>
      <c r="J5580" s="6" t="s">
        <v>167</v>
      </c>
      <c r="K5580" s="6">
        <v>2</v>
      </c>
      <c r="L5580" s="6">
        <v>30.54</v>
      </c>
      <c r="M5580" s="31" t="str">
        <f t="shared" si="87"/>
        <v>Small</v>
      </c>
    </row>
    <row r="5581" spans="8:13" ht="15.75" customHeight="1">
      <c r="H5581" s="37">
        <v>43434</v>
      </c>
      <c r="I5581" s="6" t="s">
        <v>218</v>
      </c>
      <c r="J5581" s="6" t="s">
        <v>180</v>
      </c>
      <c r="K5581" s="6">
        <v>2</v>
      </c>
      <c r="L5581" s="6">
        <v>32.619999999999997</v>
      </c>
      <c r="M5581" s="31" t="str">
        <f t="shared" si="87"/>
        <v>Small</v>
      </c>
    </row>
    <row r="5582" spans="8:13" ht="15.75" customHeight="1">
      <c r="H5582" s="37">
        <v>43418</v>
      </c>
      <c r="I5582" s="6" t="s">
        <v>158</v>
      </c>
      <c r="J5582" s="6" t="s">
        <v>156</v>
      </c>
      <c r="K5582" s="6">
        <v>1</v>
      </c>
      <c r="L5582" s="6">
        <v>12.08</v>
      </c>
      <c r="M5582" s="31" t="str">
        <f t="shared" si="87"/>
        <v>Small</v>
      </c>
    </row>
    <row r="5583" spans="8:13" ht="15.75" customHeight="1">
      <c r="H5583" s="37">
        <v>43461</v>
      </c>
      <c r="I5583" s="6" t="s">
        <v>158</v>
      </c>
      <c r="J5583" s="6" t="s">
        <v>189</v>
      </c>
      <c r="K5583" s="6">
        <v>2</v>
      </c>
      <c r="L5583" s="6">
        <v>34.880000000000003</v>
      </c>
      <c r="M5583" s="31" t="str">
        <f t="shared" si="87"/>
        <v>Small</v>
      </c>
    </row>
    <row r="5584" spans="8:13" ht="15.75" customHeight="1">
      <c r="H5584" s="37">
        <v>43119</v>
      </c>
      <c r="I5584" s="6" t="s">
        <v>141</v>
      </c>
      <c r="J5584" s="6" t="s">
        <v>196</v>
      </c>
      <c r="K5584" s="6">
        <v>2</v>
      </c>
      <c r="L5584" s="6">
        <v>35.76</v>
      </c>
      <c r="M5584" s="31" t="str">
        <f t="shared" si="87"/>
        <v>Small</v>
      </c>
    </row>
    <row r="5585" spans="8:13" ht="15.75" customHeight="1">
      <c r="H5585" s="37">
        <v>43436</v>
      </c>
      <c r="I5585" s="6" t="s">
        <v>175</v>
      </c>
      <c r="J5585" s="6" t="s">
        <v>164</v>
      </c>
      <c r="K5585" s="6">
        <v>35</v>
      </c>
      <c r="L5585" s="6">
        <v>237.26</v>
      </c>
      <c r="M5585" s="31" t="str">
        <f t="shared" si="87"/>
        <v>Small</v>
      </c>
    </row>
    <row r="5586" spans="8:13" ht="15.75" customHeight="1">
      <c r="H5586" s="37">
        <v>43421</v>
      </c>
      <c r="I5586" s="6" t="s">
        <v>141</v>
      </c>
      <c r="J5586" s="6" t="s">
        <v>207</v>
      </c>
      <c r="K5586" s="6">
        <v>1</v>
      </c>
      <c r="L5586" s="6">
        <v>11.74</v>
      </c>
      <c r="M5586" s="31" t="str">
        <f t="shared" si="87"/>
        <v>Small</v>
      </c>
    </row>
    <row r="5587" spans="8:13" ht="15.75" customHeight="1">
      <c r="H5587" s="37">
        <v>43368</v>
      </c>
      <c r="I5587" s="6" t="s">
        <v>158</v>
      </c>
      <c r="J5587" s="6" t="s">
        <v>187</v>
      </c>
      <c r="K5587" s="6">
        <v>1</v>
      </c>
      <c r="L5587" s="6">
        <v>10.41</v>
      </c>
      <c r="M5587" s="31" t="str">
        <f t="shared" si="87"/>
        <v>Small</v>
      </c>
    </row>
    <row r="5588" spans="8:13" ht="15.75" customHeight="1">
      <c r="H5588" s="37">
        <v>43394</v>
      </c>
      <c r="I5588" s="6" t="s">
        <v>175</v>
      </c>
      <c r="J5588" s="6" t="s">
        <v>209</v>
      </c>
      <c r="K5588" s="6">
        <v>2</v>
      </c>
      <c r="L5588" s="6">
        <v>31.32</v>
      </c>
      <c r="M5588" s="31" t="str">
        <f t="shared" si="87"/>
        <v>Small</v>
      </c>
    </row>
    <row r="5589" spans="8:13" ht="15.75" customHeight="1">
      <c r="H5589" s="37">
        <v>43225</v>
      </c>
      <c r="I5589" s="6" t="s">
        <v>193</v>
      </c>
      <c r="J5589" s="6" t="s">
        <v>219</v>
      </c>
      <c r="K5589" s="6">
        <v>3</v>
      </c>
      <c r="L5589" s="6">
        <v>34.229999999999997</v>
      </c>
      <c r="M5589" s="31" t="str">
        <f t="shared" si="87"/>
        <v>Small</v>
      </c>
    </row>
    <row r="5590" spans="8:13" ht="15.75" customHeight="1">
      <c r="H5590" s="37">
        <v>43182</v>
      </c>
      <c r="I5590" s="6" t="s">
        <v>158</v>
      </c>
      <c r="J5590" s="6" t="s">
        <v>211</v>
      </c>
      <c r="K5590" s="6">
        <v>4</v>
      </c>
      <c r="L5590" s="6">
        <v>65.56</v>
      </c>
      <c r="M5590" s="31" t="str">
        <f t="shared" si="87"/>
        <v>Small</v>
      </c>
    </row>
    <row r="5591" spans="8:13" ht="15.75" customHeight="1">
      <c r="H5591" s="37">
        <v>43391</v>
      </c>
      <c r="I5591" s="6" t="s">
        <v>160</v>
      </c>
      <c r="J5591" s="6" t="s">
        <v>156</v>
      </c>
      <c r="K5591" s="6">
        <v>3</v>
      </c>
      <c r="L5591" s="6">
        <v>44.7</v>
      </c>
      <c r="M5591" s="31" t="str">
        <f t="shared" si="87"/>
        <v>Small</v>
      </c>
    </row>
    <row r="5592" spans="8:13" ht="15.75" customHeight="1">
      <c r="H5592" s="37">
        <v>43425</v>
      </c>
      <c r="I5592" s="6" t="s">
        <v>198</v>
      </c>
      <c r="J5592" s="6" t="s">
        <v>183</v>
      </c>
      <c r="K5592" s="6">
        <v>72</v>
      </c>
      <c r="L5592" s="6">
        <v>608.4</v>
      </c>
      <c r="M5592" s="31" t="str">
        <f t="shared" si="87"/>
        <v>Large</v>
      </c>
    </row>
    <row r="5593" spans="8:13" ht="15.75" customHeight="1">
      <c r="H5593" s="37">
        <v>43423</v>
      </c>
      <c r="I5593" s="6" t="s">
        <v>135</v>
      </c>
      <c r="J5593" s="6" t="s">
        <v>207</v>
      </c>
      <c r="K5593" s="6">
        <v>1</v>
      </c>
      <c r="L5593" s="6">
        <v>14.64</v>
      </c>
      <c r="M5593" s="31" t="str">
        <f t="shared" si="87"/>
        <v>Small</v>
      </c>
    </row>
    <row r="5594" spans="8:13" ht="15.75" customHeight="1">
      <c r="H5594" s="37">
        <v>43414</v>
      </c>
      <c r="I5594" s="6" t="s">
        <v>168</v>
      </c>
      <c r="J5594" s="6" t="s">
        <v>187</v>
      </c>
      <c r="K5594" s="6">
        <v>1</v>
      </c>
      <c r="L5594" s="6">
        <v>15.88</v>
      </c>
      <c r="M5594" s="31" t="str">
        <f t="shared" si="87"/>
        <v>Small</v>
      </c>
    </row>
    <row r="5595" spans="8:13" ht="15.75" customHeight="1">
      <c r="H5595" s="37">
        <v>43265</v>
      </c>
      <c r="I5595" s="6" t="s">
        <v>127</v>
      </c>
      <c r="J5595" s="6" t="s">
        <v>203</v>
      </c>
      <c r="K5595" s="6">
        <v>48</v>
      </c>
      <c r="L5595" s="6">
        <v>468.63</v>
      </c>
      <c r="M5595" s="31" t="str">
        <f t="shared" si="87"/>
        <v>Large</v>
      </c>
    </row>
    <row r="5596" spans="8:13" ht="15.75" customHeight="1">
      <c r="H5596" s="37">
        <v>43321</v>
      </c>
      <c r="I5596" s="6" t="s">
        <v>127</v>
      </c>
      <c r="J5596" s="6" t="s">
        <v>156</v>
      </c>
      <c r="K5596" s="6">
        <v>38</v>
      </c>
      <c r="L5596" s="6">
        <v>394.46</v>
      </c>
      <c r="M5596" s="31" t="str">
        <f t="shared" si="87"/>
        <v>Large</v>
      </c>
    </row>
    <row r="5597" spans="8:13" ht="15.75" customHeight="1">
      <c r="H5597" s="37">
        <v>43116</v>
      </c>
      <c r="I5597" s="6" t="s">
        <v>175</v>
      </c>
      <c r="J5597" s="6" t="s">
        <v>156</v>
      </c>
      <c r="K5597" s="6">
        <v>1</v>
      </c>
      <c r="L5597" s="6">
        <v>13.09</v>
      </c>
      <c r="M5597" s="31" t="str">
        <f t="shared" si="87"/>
        <v>Small</v>
      </c>
    </row>
    <row r="5598" spans="8:13" ht="15.75" customHeight="1">
      <c r="H5598" s="37">
        <v>43462</v>
      </c>
      <c r="I5598" s="6" t="s">
        <v>168</v>
      </c>
      <c r="J5598" s="6" t="s">
        <v>174</v>
      </c>
      <c r="K5598" s="6">
        <v>2</v>
      </c>
      <c r="L5598" s="6">
        <v>36.9</v>
      </c>
      <c r="M5598" s="31" t="str">
        <f t="shared" si="87"/>
        <v>Small</v>
      </c>
    </row>
    <row r="5599" spans="8:13" ht="15.75" customHeight="1">
      <c r="H5599" s="37">
        <v>43224</v>
      </c>
      <c r="I5599" s="6" t="s">
        <v>127</v>
      </c>
      <c r="J5599" s="6" t="s">
        <v>187</v>
      </c>
      <c r="K5599" s="6">
        <v>1</v>
      </c>
      <c r="L5599" s="6">
        <v>10.4</v>
      </c>
      <c r="M5599" s="31" t="str">
        <f t="shared" si="87"/>
        <v>Small</v>
      </c>
    </row>
    <row r="5600" spans="8:13" ht="15.75" customHeight="1">
      <c r="H5600" s="37">
        <v>43290</v>
      </c>
      <c r="I5600" s="6" t="s">
        <v>135</v>
      </c>
      <c r="J5600" s="6" t="s">
        <v>238</v>
      </c>
      <c r="K5600" s="6">
        <v>2</v>
      </c>
      <c r="L5600" s="6">
        <v>23.56</v>
      </c>
      <c r="M5600" s="31" t="str">
        <f t="shared" si="87"/>
        <v>Small</v>
      </c>
    </row>
    <row r="5601" spans="8:13" ht="15.75" customHeight="1">
      <c r="H5601" s="37">
        <v>43104</v>
      </c>
      <c r="I5601" s="6" t="s">
        <v>158</v>
      </c>
      <c r="J5601" s="6" t="s">
        <v>191</v>
      </c>
      <c r="K5601" s="6">
        <v>1</v>
      </c>
      <c r="L5601" s="6">
        <v>16.22</v>
      </c>
      <c r="M5601" s="31" t="str">
        <f t="shared" si="87"/>
        <v>Small</v>
      </c>
    </row>
    <row r="5602" spans="8:13" ht="15.75" customHeight="1">
      <c r="H5602" s="37">
        <v>43393</v>
      </c>
      <c r="I5602" s="6" t="s">
        <v>158</v>
      </c>
      <c r="J5602" s="6" t="s">
        <v>235</v>
      </c>
      <c r="K5602" s="6">
        <v>2</v>
      </c>
      <c r="L5602" s="6">
        <v>23.18</v>
      </c>
      <c r="M5602" s="31" t="str">
        <f t="shared" si="87"/>
        <v>Small</v>
      </c>
    </row>
    <row r="5603" spans="8:13" ht="15.75" customHeight="1">
      <c r="H5603" s="37">
        <v>43286</v>
      </c>
      <c r="I5603" s="6" t="s">
        <v>168</v>
      </c>
      <c r="J5603" s="6" t="s">
        <v>185</v>
      </c>
      <c r="K5603" s="6">
        <v>2</v>
      </c>
      <c r="L5603" s="6">
        <v>27.48</v>
      </c>
      <c r="M5603" s="31" t="str">
        <f t="shared" si="87"/>
        <v>Small</v>
      </c>
    </row>
    <row r="5604" spans="8:13" ht="15.75" customHeight="1">
      <c r="H5604" s="37">
        <v>43124</v>
      </c>
      <c r="I5604" s="6" t="s">
        <v>127</v>
      </c>
      <c r="J5604" s="6" t="s">
        <v>178</v>
      </c>
      <c r="K5604" s="6">
        <v>1</v>
      </c>
      <c r="L5604" s="6">
        <v>19.71</v>
      </c>
      <c r="M5604" s="31" t="str">
        <f t="shared" si="87"/>
        <v>Small</v>
      </c>
    </row>
    <row r="5605" spans="8:13" ht="15.75" customHeight="1">
      <c r="H5605" s="37">
        <v>43408</v>
      </c>
      <c r="I5605" s="6" t="s">
        <v>160</v>
      </c>
      <c r="J5605" s="6" t="s">
        <v>227</v>
      </c>
      <c r="K5605" s="6">
        <v>2</v>
      </c>
      <c r="L5605" s="6">
        <v>30.16</v>
      </c>
      <c r="M5605" s="31" t="str">
        <f t="shared" si="87"/>
        <v>Small</v>
      </c>
    </row>
    <row r="5606" spans="8:13" ht="15.75" customHeight="1">
      <c r="H5606" s="37">
        <v>43379</v>
      </c>
      <c r="I5606" s="6" t="s">
        <v>168</v>
      </c>
      <c r="J5606" s="6" t="s">
        <v>194</v>
      </c>
      <c r="K5606" s="6">
        <v>2</v>
      </c>
      <c r="L5606" s="6">
        <v>23.08</v>
      </c>
      <c r="M5606" s="31" t="str">
        <f t="shared" si="87"/>
        <v>Small</v>
      </c>
    </row>
    <row r="5607" spans="8:13" ht="15.75" customHeight="1">
      <c r="H5607" s="37">
        <v>43414</v>
      </c>
      <c r="I5607" s="6" t="s">
        <v>141</v>
      </c>
      <c r="J5607" s="6" t="s">
        <v>166</v>
      </c>
      <c r="K5607" s="6">
        <v>1</v>
      </c>
      <c r="L5607" s="6">
        <v>16.149999999999999</v>
      </c>
      <c r="M5607" s="31" t="str">
        <f t="shared" si="87"/>
        <v>Small</v>
      </c>
    </row>
    <row r="5608" spans="8:13" ht="15.75" customHeight="1">
      <c r="H5608" s="37">
        <v>43334</v>
      </c>
      <c r="I5608" s="6" t="s">
        <v>168</v>
      </c>
      <c r="J5608" s="6" t="s">
        <v>199</v>
      </c>
      <c r="K5608" s="6">
        <v>1</v>
      </c>
      <c r="L5608" s="6">
        <v>12.26</v>
      </c>
      <c r="M5608" s="31" t="str">
        <f t="shared" si="87"/>
        <v>Small</v>
      </c>
    </row>
    <row r="5609" spans="8:13" ht="15.75" customHeight="1">
      <c r="H5609" s="37">
        <v>43335</v>
      </c>
      <c r="I5609" s="6" t="s">
        <v>135</v>
      </c>
      <c r="J5609" s="6" t="s">
        <v>237</v>
      </c>
      <c r="K5609" s="6">
        <v>3</v>
      </c>
      <c r="L5609" s="6">
        <v>51.21</v>
      </c>
      <c r="M5609" s="31" t="str">
        <f t="shared" si="87"/>
        <v>Small</v>
      </c>
    </row>
    <row r="5610" spans="8:13" ht="15.75" customHeight="1">
      <c r="H5610" s="37">
        <v>43277</v>
      </c>
      <c r="I5610" s="6" t="s">
        <v>158</v>
      </c>
      <c r="J5610" s="6" t="s">
        <v>169</v>
      </c>
      <c r="K5610" s="6">
        <v>3</v>
      </c>
      <c r="L5610" s="6">
        <v>42.12</v>
      </c>
      <c r="M5610" s="31" t="str">
        <f t="shared" si="87"/>
        <v>Small</v>
      </c>
    </row>
    <row r="5611" spans="8:13" ht="15.75" customHeight="1">
      <c r="H5611" s="37">
        <v>43350</v>
      </c>
      <c r="I5611" s="6" t="s">
        <v>135</v>
      </c>
      <c r="J5611" s="6" t="s">
        <v>205</v>
      </c>
      <c r="K5611" s="6">
        <v>58</v>
      </c>
      <c r="L5611" s="6">
        <v>320.60000000000002</v>
      </c>
      <c r="M5611" s="31" t="str">
        <f t="shared" si="87"/>
        <v>Large</v>
      </c>
    </row>
    <row r="5612" spans="8:13" ht="15.75" customHeight="1">
      <c r="H5612" s="37">
        <v>43423</v>
      </c>
      <c r="I5612" s="6" t="s">
        <v>158</v>
      </c>
      <c r="J5612" s="6" t="s">
        <v>185</v>
      </c>
      <c r="K5612" s="6">
        <v>2</v>
      </c>
      <c r="L5612" s="6">
        <v>25.84</v>
      </c>
      <c r="M5612" s="31" t="str">
        <f t="shared" si="87"/>
        <v>Small</v>
      </c>
    </row>
    <row r="5613" spans="8:13" ht="15.75" customHeight="1">
      <c r="H5613" s="37">
        <v>43464</v>
      </c>
      <c r="I5613" s="6" t="s">
        <v>177</v>
      </c>
      <c r="J5613" s="6" t="s">
        <v>166</v>
      </c>
      <c r="K5613" s="6">
        <v>1</v>
      </c>
      <c r="L5613" s="6">
        <v>19.440000000000001</v>
      </c>
      <c r="M5613" s="31" t="str">
        <f t="shared" si="87"/>
        <v>Small</v>
      </c>
    </row>
    <row r="5614" spans="8:13" ht="15.75" customHeight="1">
      <c r="H5614" s="37">
        <v>43315</v>
      </c>
      <c r="I5614" s="6" t="s">
        <v>135</v>
      </c>
      <c r="J5614" s="6" t="s">
        <v>156</v>
      </c>
      <c r="K5614" s="6">
        <v>1</v>
      </c>
      <c r="L5614" s="6">
        <v>10.029999999999999</v>
      </c>
      <c r="M5614" s="31" t="str">
        <f t="shared" si="87"/>
        <v>Small</v>
      </c>
    </row>
    <row r="5615" spans="8:13" ht="15.75" customHeight="1">
      <c r="H5615" s="37">
        <v>43454</v>
      </c>
      <c r="I5615" s="6" t="s">
        <v>141</v>
      </c>
      <c r="J5615" s="6" t="s">
        <v>194</v>
      </c>
      <c r="K5615" s="6">
        <v>1</v>
      </c>
      <c r="L5615" s="6">
        <v>19.07</v>
      </c>
      <c r="M5615" s="31" t="str">
        <f t="shared" si="87"/>
        <v>Small</v>
      </c>
    </row>
    <row r="5616" spans="8:13" ht="15.75" customHeight="1">
      <c r="H5616" s="37">
        <v>43156</v>
      </c>
      <c r="I5616" s="6" t="s">
        <v>141</v>
      </c>
      <c r="J5616" s="6" t="s">
        <v>170</v>
      </c>
      <c r="K5616" s="6">
        <v>1</v>
      </c>
      <c r="L5616" s="6">
        <v>12.22</v>
      </c>
      <c r="M5616" s="31" t="str">
        <f t="shared" si="87"/>
        <v>Small</v>
      </c>
    </row>
    <row r="5617" spans="8:13" ht="15.75" customHeight="1">
      <c r="H5617" s="37">
        <v>43341</v>
      </c>
      <c r="I5617" s="6" t="s">
        <v>175</v>
      </c>
      <c r="J5617" s="6" t="s">
        <v>211</v>
      </c>
      <c r="K5617" s="6">
        <v>1</v>
      </c>
      <c r="L5617" s="6">
        <v>17.46</v>
      </c>
      <c r="M5617" s="31" t="str">
        <f t="shared" si="87"/>
        <v>Small</v>
      </c>
    </row>
    <row r="5618" spans="8:13" ht="15.75" customHeight="1">
      <c r="H5618" s="37">
        <v>43432</v>
      </c>
      <c r="I5618" s="6" t="s">
        <v>223</v>
      </c>
      <c r="J5618" s="6" t="s">
        <v>238</v>
      </c>
      <c r="K5618" s="6">
        <v>2</v>
      </c>
      <c r="L5618" s="6">
        <v>26.36</v>
      </c>
      <c r="M5618" s="31" t="str">
        <f t="shared" si="87"/>
        <v>Small</v>
      </c>
    </row>
    <row r="5619" spans="8:13" ht="15.75" customHeight="1">
      <c r="H5619" s="37">
        <v>43258</v>
      </c>
      <c r="I5619" s="6" t="s">
        <v>160</v>
      </c>
      <c r="J5619" s="6" t="s">
        <v>208</v>
      </c>
      <c r="K5619" s="6">
        <v>1</v>
      </c>
      <c r="L5619" s="6">
        <v>15.74</v>
      </c>
      <c r="M5619" s="31" t="str">
        <f t="shared" si="87"/>
        <v>Small</v>
      </c>
    </row>
    <row r="5620" spans="8:13" ht="15.75" customHeight="1">
      <c r="H5620" s="37">
        <v>43384</v>
      </c>
      <c r="I5620" s="6" t="s">
        <v>138</v>
      </c>
      <c r="J5620" s="6" t="s">
        <v>159</v>
      </c>
      <c r="K5620" s="6">
        <v>1</v>
      </c>
      <c r="L5620" s="6">
        <v>11.27</v>
      </c>
      <c r="M5620" s="31" t="str">
        <f t="shared" si="87"/>
        <v>Small</v>
      </c>
    </row>
    <row r="5621" spans="8:13" ht="15.75" customHeight="1">
      <c r="H5621" s="37">
        <v>43239</v>
      </c>
      <c r="I5621" s="6" t="s">
        <v>127</v>
      </c>
      <c r="J5621" s="6" t="s">
        <v>210</v>
      </c>
      <c r="K5621" s="6">
        <v>62</v>
      </c>
      <c r="L5621" s="6">
        <v>461.65</v>
      </c>
      <c r="M5621" s="31" t="str">
        <f t="shared" si="87"/>
        <v>Large</v>
      </c>
    </row>
    <row r="5622" spans="8:13" ht="15.75" customHeight="1">
      <c r="H5622" s="37">
        <v>43146</v>
      </c>
      <c r="I5622" s="6" t="s">
        <v>190</v>
      </c>
      <c r="J5622" s="6" t="s">
        <v>156</v>
      </c>
      <c r="K5622" s="6">
        <v>72</v>
      </c>
      <c r="L5622" s="6">
        <v>702.72</v>
      </c>
      <c r="M5622" s="31" t="str">
        <f t="shared" si="87"/>
        <v>Large</v>
      </c>
    </row>
    <row r="5623" spans="8:13" ht="15.75" customHeight="1">
      <c r="H5623" s="37">
        <v>43435</v>
      </c>
      <c r="I5623" s="6" t="s">
        <v>201</v>
      </c>
      <c r="J5623" s="6" t="s">
        <v>228</v>
      </c>
      <c r="K5623" s="6">
        <v>1</v>
      </c>
      <c r="L5623" s="6">
        <v>10.06</v>
      </c>
      <c r="M5623" s="31" t="str">
        <f t="shared" si="87"/>
        <v>Small</v>
      </c>
    </row>
    <row r="5624" spans="8:13" ht="15.75" customHeight="1">
      <c r="H5624" s="37">
        <v>43266</v>
      </c>
      <c r="I5624" s="6" t="s">
        <v>158</v>
      </c>
      <c r="J5624" s="6" t="s">
        <v>210</v>
      </c>
      <c r="K5624" s="6">
        <v>1</v>
      </c>
      <c r="L5624" s="6">
        <v>12.94</v>
      </c>
      <c r="M5624" s="31" t="str">
        <f t="shared" si="87"/>
        <v>Small</v>
      </c>
    </row>
    <row r="5625" spans="8:13" ht="15.75" customHeight="1">
      <c r="H5625" s="37">
        <v>43234</v>
      </c>
      <c r="I5625" s="6" t="s">
        <v>171</v>
      </c>
      <c r="J5625" s="6" t="s">
        <v>194</v>
      </c>
      <c r="K5625" s="6">
        <v>1</v>
      </c>
      <c r="L5625" s="6">
        <v>19.39</v>
      </c>
      <c r="M5625" s="31" t="str">
        <f t="shared" si="87"/>
        <v>Small</v>
      </c>
    </row>
    <row r="5626" spans="8:13" ht="15.75" customHeight="1">
      <c r="H5626" s="37">
        <v>43410</v>
      </c>
      <c r="I5626" s="6" t="s">
        <v>155</v>
      </c>
      <c r="J5626" s="6" t="s">
        <v>239</v>
      </c>
      <c r="K5626" s="6">
        <v>48</v>
      </c>
      <c r="L5626" s="6">
        <v>266.45999999999998</v>
      </c>
      <c r="M5626" s="31" t="str">
        <f t="shared" si="87"/>
        <v>Large</v>
      </c>
    </row>
    <row r="5627" spans="8:13" ht="15.75" customHeight="1">
      <c r="H5627" s="37">
        <v>43169</v>
      </c>
      <c r="I5627" s="6" t="s">
        <v>163</v>
      </c>
      <c r="J5627" s="6" t="s">
        <v>173</v>
      </c>
      <c r="K5627" s="6">
        <v>2</v>
      </c>
      <c r="L5627" s="6">
        <v>39.020000000000003</v>
      </c>
      <c r="M5627" s="31" t="str">
        <f t="shared" si="87"/>
        <v>Small</v>
      </c>
    </row>
    <row r="5628" spans="8:13" ht="15.75" customHeight="1">
      <c r="H5628" s="37">
        <v>43106</v>
      </c>
      <c r="I5628" s="6" t="s">
        <v>175</v>
      </c>
      <c r="J5628" s="6" t="s">
        <v>240</v>
      </c>
      <c r="K5628" s="6">
        <v>65</v>
      </c>
      <c r="L5628" s="6">
        <v>482.66</v>
      </c>
      <c r="M5628" s="31" t="str">
        <f t="shared" si="87"/>
        <v>Large</v>
      </c>
    </row>
    <row r="5629" spans="8:13" ht="15.75" customHeight="1">
      <c r="H5629" s="37">
        <v>43460</v>
      </c>
      <c r="I5629" s="6" t="s">
        <v>155</v>
      </c>
      <c r="J5629" s="6" t="s">
        <v>210</v>
      </c>
      <c r="K5629" s="6">
        <v>2</v>
      </c>
      <c r="L5629" s="6">
        <v>33.840000000000003</v>
      </c>
      <c r="M5629" s="31" t="str">
        <f t="shared" si="87"/>
        <v>Small</v>
      </c>
    </row>
    <row r="5630" spans="8:13" ht="15.75" customHeight="1">
      <c r="H5630" s="37">
        <v>43162</v>
      </c>
      <c r="I5630" s="6" t="s">
        <v>158</v>
      </c>
      <c r="J5630" s="6" t="s">
        <v>234</v>
      </c>
      <c r="K5630" s="6">
        <v>1</v>
      </c>
      <c r="L5630" s="6">
        <v>19.21</v>
      </c>
      <c r="M5630" s="31" t="str">
        <f t="shared" si="87"/>
        <v>Small</v>
      </c>
    </row>
    <row r="5631" spans="8:13" ht="15.75" customHeight="1">
      <c r="H5631" s="37">
        <v>43257</v>
      </c>
      <c r="I5631" s="6" t="s">
        <v>175</v>
      </c>
      <c r="J5631" s="6" t="s">
        <v>211</v>
      </c>
      <c r="K5631" s="6">
        <v>3</v>
      </c>
      <c r="L5631" s="6">
        <v>59.22</v>
      </c>
      <c r="M5631" s="31" t="str">
        <f t="shared" si="87"/>
        <v>Small</v>
      </c>
    </row>
    <row r="5632" spans="8:13" ht="15.75" customHeight="1">
      <c r="H5632" s="37">
        <v>43400</v>
      </c>
      <c r="I5632" s="6" t="s">
        <v>168</v>
      </c>
      <c r="J5632" s="6" t="s">
        <v>194</v>
      </c>
      <c r="K5632" s="6">
        <v>2</v>
      </c>
      <c r="L5632" s="6">
        <v>22.78</v>
      </c>
      <c r="M5632" s="31" t="str">
        <f t="shared" si="87"/>
        <v>Small</v>
      </c>
    </row>
    <row r="5633" spans="8:13" ht="15.75" customHeight="1">
      <c r="H5633" s="37">
        <v>43396</v>
      </c>
      <c r="I5633" s="6" t="s">
        <v>163</v>
      </c>
      <c r="J5633" s="6" t="s">
        <v>208</v>
      </c>
      <c r="K5633" s="6">
        <v>2</v>
      </c>
      <c r="L5633" s="6">
        <v>32.56</v>
      </c>
      <c r="M5633" s="31" t="str">
        <f t="shared" si="87"/>
        <v>Small</v>
      </c>
    </row>
    <row r="5634" spans="8:13" ht="15.75" customHeight="1">
      <c r="H5634" s="37">
        <v>43339</v>
      </c>
      <c r="I5634" s="6" t="s">
        <v>160</v>
      </c>
      <c r="J5634" s="6" t="s">
        <v>185</v>
      </c>
      <c r="K5634" s="6">
        <v>2</v>
      </c>
      <c r="L5634" s="6">
        <v>38.04</v>
      </c>
      <c r="M5634" s="31" t="str">
        <f t="shared" si="87"/>
        <v>Small</v>
      </c>
    </row>
    <row r="5635" spans="8:13" ht="15.75" customHeight="1">
      <c r="H5635" s="37">
        <v>43464</v>
      </c>
      <c r="I5635" s="6" t="s">
        <v>158</v>
      </c>
      <c r="J5635" s="6" t="s">
        <v>172</v>
      </c>
      <c r="K5635" s="6">
        <v>72</v>
      </c>
      <c r="L5635" s="6">
        <v>386.29</v>
      </c>
      <c r="M5635" s="31" t="str">
        <f t="shared" si="87"/>
        <v>Large</v>
      </c>
    </row>
    <row r="5636" spans="8:13" ht="15.75" customHeight="1">
      <c r="H5636" s="37">
        <v>43300</v>
      </c>
      <c r="I5636" s="6" t="s">
        <v>160</v>
      </c>
      <c r="J5636" s="6" t="s">
        <v>194</v>
      </c>
      <c r="K5636" s="6">
        <v>2</v>
      </c>
      <c r="L5636" s="6">
        <v>39</v>
      </c>
      <c r="M5636" s="31" t="str">
        <f t="shared" si="87"/>
        <v>Small</v>
      </c>
    </row>
    <row r="5637" spans="8:13" ht="15.75" customHeight="1">
      <c r="H5637" s="37">
        <v>43440</v>
      </c>
      <c r="I5637" s="6" t="s">
        <v>216</v>
      </c>
      <c r="J5637" s="6" t="s">
        <v>187</v>
      </c>
      <c r="K5637" s="6">
        <v>4</v>
      </c>
      <c r="L5637" s="6">
        <v>59.44</v>
      </c>
      <c r="M5637" s="31" t="str">
        <f t="shared" si="87"/>
        <v>Small</v>
      </c>
    </row>
    <row r="5638" spans="8:13" ht="15.75" customHeight="1">
      <c r="H5638" s="37">
        <v>43447</v>
      </c>
      <c r="I5638" s="6" t="s">
        <v>155</v>
      </c>
      <c r="J5638" s="6" t="s">
        <v>185</v>
      </c>
      <c r="K5638" s="6">
        <v>2</v>
      </c>
      <c r="L5638" s="6">
        <v>31.36</v>
      </c>
      <c r="M5638" s="31" t="str">
        <f t="shared" si="87"/>
        <v>Small</v>
      </c>
    </row>
    <row r="5639" spans="8:13" ht="15.75" customHeight="1">
      <c r="H5639" s="37">
        <v>43212</v>
      </c>
      <c r="I5639" s="6" t="s">
        <v>135</v>
      </c>
      <c r="J5639" s="6" t="s">
        <v>185</v>
      </c>
      <c r="K5639" s="6">
        <v>4</v>
      </c>
      <c r="L5639" s="6">
        <v>79.8</v>
      </c>
      <c r="M5639" s="31" t="str">
        <f t="shared" si="87"/>
        <v>Small</v>
      </c>
    </row>
    <row r="5640" spans="8:13" ht="15.75" customHeight="1">
      <c r="H5640" s="37">
        <v>43316</v>
      </c>
      <c r="I5640" s="6" t="s">
        <v>158</v>
      </c>
      <c r="J5640" s="6" t="s">
        <v>185</v>
      </c>
      <c r="K5640" s="6">
        <v>1</v>
      </c>
      <c r="L5640" s="6">
        <v>15.81</v>
      </c>
      <c r="M5640" s="31" t="str">
        <f t="shared" ref="M5640:M5703" si="88">IF(L5640&gt;250,"Large","Small")</f>
        <v>Small</v>
      </c>
    </row>
    <row r="5641" spans="8:13" ht="15.75" customHeight="1">
      <c r="H5641" s="37">
        <v>43320</v>
      </c>
      <c r="I5641" s="6" t="s">
        <v>224</v>
      </c>
      <c r="J5641" s="6" t="s">
        <v>192</v>
      </c>
      <c r="K5641" s="6">
        <v>2</v>
      </c>
      <c r="L5641" s="6">
        <v>32.520000000000003</v>
      </c>
      <c r="M5641" s="31" t="str">
        <f t="shared" si="88"/>
        <v>Small</v>
      </c>
    </row>
    <row r="5642" spans="8:13" ht="15.75" customHeight="1">
      <c r="H5642" s="37">
        <v>43236</v>
      </c>
      <c r="I5642" s="6" t="s">
        <v>127</v>
      </c>
      <c r="J5642" s="6" t="s">
        <v>156</v>
      </c>
      <c r="K5642" s="6">
        <v>3</v>
      </c>
      <c r="L5642" s="6">
        <v>56.73</v>
      </c>
      <c r="M5642" s="31" t="str">
        <f t="shared" si="88"/>
        <v>Small</v>
      </c>
    </row>
    <row r="5643" spans="8:13" ht="15.75" customHeight="1">
      <c r="H5643" s="37">
        <v>43401</v>
      </c>
      <c r="I5643" s="6" t="s">
        <v>175</v>
      </c>
      <c r="J5643" s="6" t="s">
        <v>228</v>
      </c>
      <c r="K5643" s="6">
        <v>1</v>
      </c>
      <c r="L5643" s="6">
        <v>15.26</v>
      </c>
      <c r="M5643" s="31" t="str">
        <f t="shared" si="88"/>
        <v>Small</v>
      </c>
    </row>
    <row r="5644" spans="8:13" ht="15.75" customHeight="1">
      <c r="H5644" s="37">
        <v>43144</v>
      </c>
      <c r="I5644" s="6" t="s">
        <v>168</v>
      </c>
      <c r="J5644" s="6" t="s">
        <v>188</v>
      </c>
      <c r="K5644" s="6">
        <v>2</v>
      </c>
      <c r="L5644" s="6">
        <v>34.94</v>
      </c>
      <c r="M5644" s="31" t="str">
        <f t="shared" si="88"/>
        <v>Small</v>
      </c>
    </row>
    <row r="5645" spans="8:13" ht="15.75" customHeight="1">
      <c r="H5645" s="37">
        <v>43382</v>
      </c>
      <c r="I5645" s="6" t="s">
        <v>200</v>
      </c>
      <c r="J5645" s="6" t="s">
        <v>217</v>
      </c>
      <c r="K5645" s="6">
        <v>2</v>
      </c>
      <c r="L5645" s="6">
        <v>20.68</v>
      </c>
      <c r="M5645" s="31" t="str">
        <f t="shared" si="88"/>
        <v>Small</v>
      </c>
    </row>
    <row r="5646" spans="8:13" ht="15.75" customHeight="1">
      <c r="H5646" s="37">
        <v>43393</v>
      </c>
      <c r="I5646" s="6" t="s">
        <v>198</v>
      </c>
      <c r="J5646" s="6" t="s">
        <v>174</v>
      </c>
      <c r="K5646" s="6">
        <v>3</v>
      </c>
      <c r="L5646" s="6">
        <v>44.31</v>
      </c>
      <c r="M5646" s="31" t="str">
        <f t="shared" si="88"/>
        <v>Small</v>
      </c>
    </row>
    <row r="5647" spans="8:13" ht="15.75" customHeight="1">
      <c r="H5647" s="37">
        <v>43284</v>
      </c>
      <c r="I5647" s="6" t="s">
        <v>160</v>
      </c>
      <c r="J5647" s="6" t="s">
        <v>156</v>
      </c>
      <c r="K5647" s="6">
        <v>2</v>
      </c>
      <c r="L5647" s="6">
        <v>28.02</v>
      </c>
      <c r="M5647" s="31" t="str">
        <f t="shared" si="88"/>
        <v>Small</v>
      </c>
    </row>
    <row r="5648" spans="8:13" ht="15.75" customHeight="1">
      <c r="H5648" s="37">
        <v>43455</v>
      </c>
      <c r="I5648" s="6" t="s">
        <v>168</v>
      </c>
      <c r="J5648" s="6" t="s">
        <v>188</v>
      </c>
      <c r="K5648" s="6">
        <v>3</v>
      </c>
      <c r="L5648" s="6">
        <v>40.380000000000003</v>
      </c>
      <c r="M5648" s="31" t="str">
        <f t="shared" si="88"/>
        <v>Small</v>
      </c>
    </row>
    <row r="5649" spans="8:13" ht="15.75" customHeight="1">
      <c r="H5649" s="37">
        <v>43194</v>
      </c>
      <c r="I5649" s="6" t="s">
        <v>141</v>
      </c>
      <c r="J5649" s="6" t="s">
        <v>166</v>
      </c>
      <c r="K5649" s="6">
        <v>2</v>
      </c>
      <c r="L5649" s="6">
        <v>24.82</v>
      </c>
      <c r="M5649" s="31" t="str">
        <f t="shared" si="88"/>
        <v>Small</v>
      </c>
    </row>
    <row r="5650" spans="8:13" ht="15.75" customHeight="1">
      <c r="H5650" s="37">
        <v>43435</v>
      </c>
      <c r="I5650" s="6" t="s">
        <v>158</v>
      </c>
      <c r="J5650" s="6" t="s">
        <v>234</v>
      </c>
      <c r="K5650" s="6">
        <v>2</v>
      </c>
      <c r="L5650" s="6">
        <v>38.299999999999997</v>
      </c>
      <c r="M5650" s="31" t="str">
        <f t="shared" si="88"/>
        <v>Small</v>
      </c>
    </row>
    <row r="5651" spans="8:13" ht="15.75" customHeight="1">
      <c r="H5651" s="37">
        <v>43382</v>
      </c>
      <c r="I5651" s="6" t="s">
        <v>175</v>
      </c>
      <c r="J5651" s="6" t="s">
        <v>167</v>
      </c>
      <c r="K5651" s="6">
        <v>1</v>
      </c>
      <c r="L5651" s="6">
        <v>18.05</v>
      </c>
      <c r="M5651" s="31" t="str">
        <f t="shared" si="88"/>
        <v>Small</v>
      </c>
    </row>
    <row r="5652" spans="8:13" ht="15.75" customHeight="1">
      <c r="H5652" s="37">
        <v>43410</v>
      </c>
      <c r="I5652" s="6" t="s">
        <v>198</v>
      </c>
      <c r="J5652" s="6" t="s">
        <v>187</v>
      </c>
      <c r="K5652" s="6">
        <v>6</v>
      </c>
      <c r="L5652" s="6">
        <v>78.94</v>
      </c>
      <c r="M5652" s="31" t="str">
        <f t="shared" si="88"/>
        <v>Small</v>
      </c>
    </row>
    <row r="5653" spans="8:13" ht="15.75" customHeight="1">
      <c r="H5653" s="37">
        <v>43384</v>
      </c>
      <c r="I5653" s="6" t="s">
        <v>135</v>
      </c>
      <c r="J5653" s="6" t="s">
        <v>219</v>
      </c>
      <c r="K5653" s="6">
        <v>2</v>
      </c>
      <c r="L5653" s="6">
        <v>33.76</v>
      </c>
      <c r="M5653" s="31" t="str">
        <f t="shared" si="88"/>
        <v>Small</v>
      </c>
    </row>
    <row r="5654" spans="8:13" ht="15.75" customHeight="1">
      <c r="H5654" s="37">
        <v>43245</v>
      </c>
      <c r="I5654" s="6" t="s">
        <v>141</v>
      </c>
      <c r="J5654" s="6" t="s">
        <v>191</v>
      </c>
      <c r="K5654" s="6">
        <v>5</v>
      </c>
      <c r="L5654" s="6">
        <v>62.65</v>
      </c>
      <c r="M5654" s="31" t="str">
        <f t="shared" si="88"/>
        <v>Small</v>
      </c>
    </row>
    <row r="5655" spans="8:13" ht="15.75" customHeight="1">
      <c r="H5655" s="37">
        <v>43333</v>
      </c>
      <c r="I5655" s="6" t="s">
        <v>127</v>
      </c>
      <c r="J5655" s="6" t="s">
        <v>234</v>
      </c>
      <c r="K5655" s="6">
        <v>50</v>
      </c>
      <c r="L5655" s="6">
        <v>438.36</v>
      </c>
      <c r="M5655" s="31" t="str">
        <f t="shared" si="88"/>
        <v>Large</v>
      </c>
    </row>
    <row r="5656" spans="8:13" ht="15.75" customHeight="1">
      <c r="H5656" s="37">
        <v>43335</v>
      </c>
      <c r="I5656" s="6" t="s">
        <v>175</v>
      </c>
      <c r="J5656" s="6" t="s">
        <v>191</v>
      </c>
      <c r="K5656" s="6">
        <v>3</v>
      </c>
      <c r="L5656" s="6">
        <v>58.08</v>
      </c>
      <c r="M5656" s="31" t="str">
        <f t="shared" si="88"/>
        <v>Small</v>
      </c>
    </row>
    <row r="5657" spans="8:13" ht="15.75" customHeight="1">
      <c r="H5657" s="37">
        <v>43379</v>
      </c>
      <c r="I5657" s="6" t="s">
        <v>158</v>
      </c>
      <c r="J5657" s="6" t="s">
        <v>194</v>
      </c>
      <c r="K5657" s="6">
        <v>2</v>
      </c>
      <c r="L5657" s="6">
        <v>39.64</v>
      </c>
      <c r="M5657" s="31" t="str">
        <f t="shared" si="88"/>
        <v>Small</v>
      </c>
    </row>
    <row r="5658" spans="8:13" ht="15.75" customHeight="1">
      <c r="H5658" s="37">
        <v>43219</v>
      </c>
      <c r="I5658" s="6" t="s">
        <v>141</v>
      </c>
      <c r="J5658" s="6" t="s">
        <v>211</v>
      </c>
      <c r="K5658" s="6">
        <v>1</v>
      </c>
      <c r="L5658" s="6">
        <v>12.71</v>
      </c>
      <c r="M5658" s="31" t="str">
        <f t="shared" si="88"/>
        <v>Small</v>
      </c>
    </row>
    <row r="5659" spans="8:13" ht="15.75" customHeight="1">
      <c r="H5659" s="37">
        <v>43449</v>
      </c>
      <c r="I5659" s="6" t="s">
        <v>175</v>
      </c>
      <c r="J5659" s="6" t="s">
        <v>206</v>
      </c>
      <c r="K5659" s="6">
        <v>55</v>
      </c>
      <c r="L5659" s="6">
        <v>445.8</v>
      </c>
      <c r="M5659" s="31" t="str">
        <f t="shared" si="88"/>
        <v>Large</v>
      </c>
    </row>
    <row r="5660" spans="8:13" ht="15.75" customHeight="1">
      <c r="H5660" s="37">
        <v>43356</v>
      </c>
      <c r="I5660" s="6" t="s">
        <v>158</v>
      </c>
      <c r="J5660" s="6" t="s">
        <v>197</v>
      </c>
      <c r="K5660" s="6">
        <v>2</v>
      </c>
      <c r="L5660" s="6">
        <v>21.52</v>
      </c>
      <c r="M5660" s="31" t="str">
        <f t="shared" si="88"/>
        <v>Small</v>
      </c>
    </row>
    <row r="5661" spans="8:13" ht="15.75" customHeight="1">
      <c r="H5661" s="37">
        <v>43205</v>
      </c>
      <c r="I5661" s="6" t="s">
        <v>171</v>
      </c>
      <c r="J5661" s="6" t="s">
        <v>226</v>
      </c>
      <c r="K5661" s="6">
        <v>2</v>
      </c>
      <c r="L5661" s="6">
        <v>25.54</v>
      </c>
      <c r="M5661" s="31" t="str">
        <f t="shared" si="88"/>
        <v>Small</v>
      </c>
    </row>
    <row r="5662" spans="8:13" ht="15.75" customHeight="1">
      <c r="H5662" s="37">
        <v>43210</v>
      </c>
      <c r="I5662" s="6" t="s">
        <v>127</v>
      </c>
      <c r="J5662" s="6" t="s">
        <v>230</v>
      </c>
      <c r="K5662" s="6">
        <v>1</v>
      </c>
      <c r="L5662" s="6">
        <v>11.16</v>
      </c>
      <c r="M5662" s="31" t="str">
        <f t="shared" si="88"/>
        <v>Small</v>
      </c>
    </row>
    <row r="5663" spans="8:13" ht="15.75" customHeight="1">
      <c r="H5663" s="37">
        <v>43460</v>
      </c>
      <c r="I5663" s="6" t="s">
        <v>158</v>
      </c>
      <c r="J5663" s="6" t="s">
        <v>181</v>
      </c>
      <c r="K5663" s="6">
        <v>1</v>
      </c>
      <c r="L5663" s="6">
        <v>11.98</v>
      </c>
      <c r="M5663" s="31" t="str">
        <f t="shared" si="88"/>
        <v>Small</v>
      </c>
    </row>
    <row r="5664" spans="8:13" ht="15.75" customHeight="1">
      <c r="H5664" s="37">
        <v>43176</v>
      </c>
      <c r="I5664" s="6" t="s">
        <v>141</v>
      </c>
      <c r="J5664" s="6" t="s">
        <v>156</v>
      </c>
      <c r="K5664" s="6">
        <v>1</v>
      </c>
      <c r="L5664" s="6">
        <v>18.98</v>
      </c>
      <c r="M5664" s="31" t="str">
        <f t="shared" si="88"/>
        <v>Small</v>
      </c>
    </row>
    <row r="5665" spans="8:13" ht="15.75" customHeight="1">
      <c r="H5665" s="37">
        <v>43389</v>
      </c>
      <c r="I5665" s="6" t="s">
        <v>175</v>
      </c>
      <c r="J5665" s="6" t="s">
        <v>236</v>
      </c>
      <c r="K5665" s="6">
        <v>1</v>
      </c>
      <c r="L5665" s="6">
        <v>11.92</v>
      </c>
      <c r="M5665" s="31" t="str">
        <f t="shared" si="88"/>
        <v>Small</v>
      </c>
    </row>
    <row r="5666" spans="8:13" ht="15.75" customHeight="1">
      <c r="H5666" s="37">
        <v>43374</v>
      </c>
      <c r="I5666" s="6" t="s">
        <v>141</v>
      </c>
      <c r="J5666" s="6" t="s">
        <v>179</v>
      </c>
      <c r="K5666" s="6">
        <v>1</v>
      </c>
      <c r="L5666" s="6">
        <v>12.9</v>
      </c>
      <c r="M5666" s="31" t="str">
        <f t="shared" si="88"/>
        <v>Small</v>
      </c>
    </row>
    <row r="5667" spans="8:13" ht="15.75" customHeight="1">
      <c r="H5667" s="37">
        <v>43448</v>
      </c>
      <c r="I5667" s="6" t="s">
        <v>198</v>
      </c>
      <c r="J5667" s="6" t="s">
        <v>236</v>
      </c>
      <c r="K5667" s="6">
        <v>6</v>
      </c>
      <c r="L5667" s="6">
        <v>59.7</v>
      </c>
      <c r="M5667" s="31" t="str">
        <f t="shared" si="88"/>
        <v>Small</v>
      </c>
    </row>
    <row r="5668" spans="8:13" ht="15.75" customHeight="1">
      <c r="H5668" s="37">
        <v>43341</v>
      </c>
      <c r="I5668" s="6" t="s">
        <v>160</v>
      </c>
      <c r="J5668" s="6" t="s">
        <v>184</v>
      </c>
      <c r="K5668" s="6">
        <v>2</v>
      </c>
      <c r="L5668" s="6">
        <v>38.72</v>
      </c>
      <c r="M5668" s="31" t="str">
        <f t="shared" si="88"/>
        <v>Small</v>
      </c>
    </row>
    <row r="5669" spans="8:13" ht="15.75" customHeight="1">
      <c r="H5669" s="37">
        <v>43442</v>
      </c>
      <c r="I5669" s="6" t="s">
        <v>190</v>
      </c>
      <c r="J5669" s="6" t="s">
        <v>180</v>
      </c>
      <c r="K5669" s="6">
        <v>2</v>
      </c>
      <c r="L5669" s="6">
        <v>28.98</v>
      </c>
      <c r="M5669" s="31" t="str">
        <f t="shared" si="88"/>
        <v>Small</v>
      </c>
    </row>
    <row r="5670" spans="8:13" ht="15.75" customHeight="1">
      <c r="H5670" s="37">
        <v>43459</v>
      </c>
      <c r="I5670" s="6" t="s">
        <v>160</v>
      </c>
      <c r="J5670" s="6" t="s">
        <v>156</v>
      </c>
      <c r="K5670" s="6">
        <v>2</v>
      </c>
      <c r="L5670" s="6">
        <v>28.56</v>
      </c>
      <c r="M5670" s="31" t="str">
        <f t="shared" si="88"/>
        <v>Small</v>
      </c>
    </row>
    <row r="5671" spans="8:13" ht="15.75" customHeight="1">
      <c r="H5671" s="37">
        <v>43144</v>
      </c>
      <c r="I5671" s="6" t="s">
        <v>168</v>
      </c>
      <c r="J5671" s="6" t="s">
        <v>187</v>
      </c>
      <c r="K5671" s="6">
        <v>1</v>
      </c>
      <c r="L5671" s="6">
        <v>15.61</v>
      </c>
      <c r="M5671" s="31" t="str">
        <f t="shared" si="88"/>
        <v>Small</v>
      </c>
    </row>
    <row r="5672" spans="8:13" ht="15.75" customHeight="1">
      <c r="H5672" s="37">
        <v>43379</v>
      </c>
      <c r="I5672" s="6" t="s">
        <v>158</v>
      </c>
      <c r="J5672" s="6" t="s">
        <v>156</v>
      </c>
      <c r="K5672" s="6">
        <v>48</v>
      </c>
      <c r="L5672" s="6">
        <v>385.13</v>
      </c>
      <c r="M5672" s="31" t="str">
        <f t="shared" si="88"/>
        <v>Large</v>
      </c>
    </row>
    <row r="5673" spans="8:13" ht="15.75" customHeight="1">
      <c r="H5673" s="37">
        <v>43148</v>
      </c>
      <c r="I5673" s="6" t="s">
        <v>163</v>
      </c>
      <c r="J5673" s="6" t="s">
        <v>191</v>
      </c>
      <c r="K5673" s="6">
        <v>1</v>
      </c>
      <c r="L5673" s="6">
        <v>14.37</v>
      </c>
      <c r="M5673" s="31" t="str">
        <f t="shared" si="88"/>
        <v>Small</v>
      </c>
    </row>
    <row r="5674" spans="8:13" ht="15.75" customHeight="1">
      <c r="H5674" s="37">
        <v>43419</v>
      </c>
      <c r="I5674" s="6" t="s">
        <v>193</v>
      </c>
      <c r="J5674" s="6" t="s">
        <v>238</v>
      </c>
      <c r="K5674" s="6">
        <v>2</v>
      </c>
      <c r="L5674" s="6">
        <v>26.7</v>
      </c>
      <c r="M5674" s="31" t="str">
        <f t="shared" si="88"/>
        <v>Small</v>
      </c>
    </row>
    <row r="5675" spans="8:13" ht="15.75" customHeight="1">
      <c r="H5675" s="37">
        <v>43398</v>
      </c>
      <c r="I5675" s="6" t="s">
        <v>158</v>
      </c>
      <c r="J5675" s="6" t="s">
        <v>229</v>
      </c>
      <c r="K5675" s="6">
        <v>1</v>
      </c>
      <c r="L5675" s="6">
        <v>13.04</v>
      </c>
      <c r="M5675" s="31" t="str">
        <f t="shared" si="88"/>
        <v>Small</v>
      </c>
    </row>
    <row r="5676" spans="8:13" ht="15.75" customHeight="1">
      <c r="H5676" s="37">
        <v>43436</v>
      </c>
      <c r="I5676" s="6" t="s">
        <v>160</v>
      </c>
      <c r="J5676" s="6" t="s">
        <v>207</v>
      </c>
      <c r="K5676" s="6">
        <v>3</v>
      </c>
      <c r="L5676" s="6">
        <v>49.62</v>
      </c>
      <c r="M5676" s="31" t="str">
        <f t="shared" si="88"/>
        <v>Small</v>
      </c>
    </row>
    <row r="5677" spans="8:13" ht="15.75" customHeight="1">
      <c r="H5677" s="37">
        <v>43433</v>
      </c>
      <c r="I5677" s="6" t="s">
        <v>171</v>
      </c>
      <c r="J5677" s="6" t="s">
        <v>169</v>
      </c>
      <c r="K5677" s="6">
        <v>3</v>
      </c>
      <c r="L5677" s="6">
        <v>46.29</v>
      </c>
      <c r="M5677" s="31" t="str">
        <f t="shared" si="88"/>
        <v>Small</v>
      </c>
    </row>
    <row r="5678" spans="8:13" ht="15.75" customHeight="1">
      <c r="H5678" s="37">
        <v>43437</v>
      </c>
      <c r="I5678" s="6" t="s">
        <v>175</v>
      </c>
      <c r="J5678" s="6" t="s">
        <v>186</v>
      </c>
      <c r="K5678" s="6">
        <v>3</v>
      </c>
      <c r="L5678" s="6">
        <v>34.590000000000003</v>
      </c>
      <c r="M5678" s="31" t="str">
        <f t="shared" si="88"/>
        <v>Small</v>
      </c>
    </row>
    <row r="5679" spans="8:13" ht="15.75" customHeight="1">
      <c r="H5679" s="37">
        <v>43127</v>
      </c>
      <c r="I5679" s="6" t="s">
        <v>175</v>
      </c>
      <c r="J5679" s="6" t="s">
        <v>156</v>
      </c>
      <c r="K5679" s="6">
        <v>2</v>
      </c>
      <c r="L5679" s="6">
        <v>24.92</v>
      </c>
      <c r="M5679" s="31" t="str">
        <f t="shared" si="88"/>
        <v>Small</v>
      </c>
    </row>
    <row r="5680" spans="8:13" ht="15.75" customHeight="1">
      <c r="H5680" s="37">
        <v>43453</v>
      </c>
      <c r="I5680" s="6" t="s">
        <v>158</v>
      </c>
      <c r="J5680" s="6" t="s">
        <v>156</v>
      </c>
      <c r="K5680" s="6">
        <v>3</v>
      </c>
      <c r="L5680" s="6">
        <v>36.06</v>
      </c>
      <c r="M5680" s="31" t="str">
        <f t="shared" si="88"/>
        <v>Small</v>
      </c>
    </row>
    <row r="5681" spans="8:13" ht="15.75" customHeight="1">
      <c r="H5681" s="37">
        <v>43166</v>
      </c>
      <c r="I5681" s="6" t="s">
        <v>163</v>
      </c>
      <c r="J5681" s="6" t="s">
        <v>169</v>
      </c>
      <c r="K5681" s="6">
        <v>36</v>
      </c>
      <c r="L5681" s="6">
        <v>359.66</v>
      </c>
      <c r="M5681" s="31" t="str">
        <f t="shared" si="88"/>
        <v>Large</v>
      </c>
    </row>
    <row r="5682" spans="8:13" ht="15.75" customHeight="1">
      <c r="H5682" s="37">
        <v>43449</v>
      </c>
      <c r="I5682" s="6" t="s">
        <v>168</v>
      </c>
      <c r="J5682" s="6" t="s">
        <v>184</v>
      </c>
      <c r="K5682" s="6">
        <v>4</v>
      </c>
      <c r="L5682" s="6">
        <v>61.6</v>
      </c>
      <c r="M5682" s="31" t="str">
        <f t="shared" si="88"/>
        <v>Small</v>
      </c>
    </row>
    <row r="5683" spans="8:13" ht="15.75" customHeight="1">
      <c r="H5683" s="37">
        <v>43134</v>
      </c>
      <c r="I5683" s="6" t="s">
        <v>158</v>
      </c>
      <c r="J5683" s="6" t="s">
        <v>185</v>
      </c>
      <c r="K5683" s="6">
        <v>3</v>
      </c>
      <c r="L5683" s="6">
        <v>31.05</v>
      </c>
      <c r="M5683" s="31" t="str">
        <f t="shared" si="88"/>
        <v>Small</v>
      </c>
    </row>
    <row r="5684" spans="8:13" ht="15.75" customHeight="1">
      <c r="H5684" s="37">
        <v>43272</v>
      </c>
      <c r="I5684" s="6" t="s">
        <v>175</v>
      </c>
      <c r="J5684" s="6" t="s">
        <v>176</v>
      </c>
      <c r="K5684" s="6">
        <v>2</v>
      </c>
      <c r="L5684" s="6">
        <v>37.08</v>
      </c>
      <c r="M5684" s="31" t="str">
        <f t="shared" si="88"/>
        <v>Small</v>
      </c>
    </row>
    <row r="5685" spans="8:13" ht="15.75" customHeight="1">
      <c r="H5685" s="37">
        <v>43319</v>
      </c>
      <c r="I5685" s="6" t="s">
        <v>158</v>
      </c>
      <c r="J5685" s="6" t="s">
        <v>237</v>
      </c>
      <c r="K5685" s="6">
        <v>2</v>
      </c>
      <c r="L5685" s="6">
        <v>24.76</v>
      </c>
      <c r="M5685" s="31" t="str">
        <f t="shared" si="88"/>
        <v>Small</v>
      </c>
    </row>
    <row r="5686" spans="8:13" ht="15.75" customHeight="1">
      <c r="H5686" s="37">
        <v>43111</v>
      </c>
      <c r="I5686" s="6" t="s">
        <v>158</v>
      </c>
      <c r="J5686" s="6" t="s">
        <v>189</v>
      </c>
      <c r="K5686" s="6">
        <v>2</v>
      </c>
      <c r="L5686" s="6">
        <v>37.4</v>
      </c>
      <c r="M5686" s="31" t="str">
        <f t="shared" si="88"/>
        <v>Small</v>
      </c>
    </row>
    <row r="5687" spans="8:13" ht="15.75" customHeight="1">
      <c r="H5687" s="37">
        <v>43410</v>
      </c>
      <c r="I5687" s="6" t="s">
        <v>168</v>
      </c>
      <c r="J5687" s="6" t="s">
        <v>226</v>
      </c>
      <c r="K5687" s="6">
        <v>1</v>
      </c>
      <c r="L5687" s="6">
        <v>13.2</v>
      </c>
      <c r="M5687" s="31" t="str">
        <f t="shared" si="88"/>
        <v>Small</v>
      </c>
    </row>
    <row r="5688" spans="8:13" ht="15.75" customHeight="1">
      <c r="H5688" s="37">
        <v>43134</v>
      </c>
      <c r="I5688" s="6" t="s">
        <v>190</v>
      </c>
      <c r="J5688" s="6" t="s">
        <v>194</v>
      </c>
      <c r="K5688" s="6">
        <v>2</v>
      </c>
      <c r="L5688" s="6">
        <v>34.840000000000003</v>
      </c>
      <c r="M5688" s="31" t="str">
        <f t="shared" si="88"/>
        <v>Small</v>
      </c>
    </row>
    <row r="5689" spans="8:13" ht="15.75" customHeight="1">
      <c r="H5689" s="37">
        <v>43320</v>
      </c>
      <c r="I5689" s="6" t="s">
        <v>165</v>
      </c>
      <c r="J5689" s="6" t="s">
        <v>233</v>
      </c>
      <c r="K5689" s="6">
        <v>2</v>
      </c>
      <c r="L5689" s="6">
        <v>34.86</v>
      </c>
      <c r="M5689" s="31" t="str">
        <f t="shared" si="88"/>
        <v>Small</v>
      </c>
    </row>
    <row r="5690" spans="8:13" ht="15.75" customHeight="1">
      <c r="H5690" s="37">
        <v>43219</v>
      </c>
      <c r="I5690" s="6" t="s">
        <v>160</v>
      </c>
      <c r="J5690" s="6" t="s">
        <v>187</v>
      </c>
      <c r="K5690" s="6">
        <v>60</v>
      </c>
      <c r="L5690" s="6">
        <v>528.99</v>
      </c>
      <c r="M5690" s="31" t="str">
        <f t="shared" si="88"/>
        <v>Large</v>
      </c>
    </row>
    <row r="5691" spans="8:13" ht="15.75" customHeight="1">
      <c r="H5691" s="37">
        <v>43428</v>
      </c>
      <c r="I5691" s="6" t="s">
        <v>201</v>
      </c>
      <c r="J5691" s="6" t="s">
        <v>162</v>
      </c>
      <c r="K5691" s="6">
        <v>2</v>
      </c>
      <c r="L5691" s="6">
        <v>36.880000000000003</v>
      </c>
      <c r="M5691" s="31" t="str">
        <f t="shared" si="88"/>
        <v>Small</v>
      </c>
    </row>
    <row r="5692" spans="8:13" ht="15.75" customHeight="1">
      <c r="H5692" s="37">
        <v>43337</v>
      </c>
      <c r="I5692" s="6" t="s">
        <v>165</v>
      </c>
      <c r="J5692" s="6" t="s">
        <v>205</v>
      </c>
      <c r="K5692" s="6">
        <v>1</v>
      </c>
      <c r="L5692" s="6">
        <v>14.39</v>
      </c>
      <c r="M5692" s="31" t="str">
        <f t="shared" si="88"/>
        <v>Small</v>
      </c>
    </row>
    <row r="5693" spans="8:13" ht="15.75" customHeight="1">
      <c r="H5693" s="37">
        <v>43280</v>
      </c>
      <c r="I5693" s="6" t="s">
        <v>175</v>
      </c>
      <c r="J5693" s="6" t="s">
        <v>185</v>
      </c>
      <c r="K5693" s="6">
        <v>36</v>
      </c>
      <c r="L5693" s="6">
        <v>365.6</v>
      </c>
      <c r="M5693" s="31" t="str">
        <f t="shared" si="88"/>
        <v>Large</v>
      </c>
    </row>
    <row r="5694" spans="8:13" ht="15.75" customHeight="1">
      <c r="H5694" s="37">
        <v>43265</v>
      </c>
      <c r="I5694" s="6" t="s">
        <v>165</v>
      </c>
      <c r="J5694" s="6" t="s">
        <v>227</v>
      </c>
      <c r="K5694" s="6">
        <v>2</v>
      </c>
      <c r="L5694" s="6">
        <v>28.48</v>
      </c>
      <c r="M5694" s="31" t="str">
        <f t="shared" si="88"/>
        <v>Small</v>
      </c>
    </row>
    <row r="5695" spans="8:13" ht="15.75" customHeight="1">
      <c r="H5695" s="37">
        <v>43452</v>
      </c>
      <c r="I5695" s="6" t="s">
        <v>160</v>
      </c>
      <c r="J5695" s="6" t="s">
        <v>172</v>
      </c>
      <c r="K5695" s="6">
        <v>3</v>
      </c>
      <c r="L5695" s="6">
        <v>31.23</v>
      </c>
      <c r="M5695" s="31" t="str">
        <f t="shared" si="88"/>
        <v>Small</v>
      </c>
    </row>
    <row r="5696" spans="8:13" ht="15.75" customHeight="1">
      <c r="H5696" s="37">
        <v>43438</v>
      </c>
      <c r="I5696" s="6" t="s">
        <v>165</v>
      </c>
      <c r="J5696" s="6" t="s">
        <v>161</v>
      </c>
      <c r="K5696" s="6">
        <v>1</v>
      </c>
      <c r="L5696" s="6">
        <v>14.74</v>
      </c>
      <c r="M5696" s="31" t="str">
        <f t="shared" si="88"/>
        <v>Small</v>
      </c>
    </row>
    <row r="5697" spans="8:13" ht="15.75" customHeight="1">
      <c r="H5697" s="37">
        <v>43231</v>
      </c>
      <c r="I5697" s="6" t="s">
        <v>198</v>
      </c>
      <c r="J5697" s="6" t="s">
        <v>208</v>
      </c>
      <c r="K5697" s="6">
        <v>38</v>
      </c>
      <c r="L5697" s="6">
        <v>236.66</v>
      </c>
      <c r="M5697" s="31" t="str">
        <f t="shared" si="88"/>
        <v>Small</v>
      </c>
    </row>
    <row r="5698" spans="8:13" ht="15.75" customHeight="1">
      <c r="H5698" s="37">
        <v>43403</v>
      </c>
      <c r="I5698" s="6" t="s">
        <v>160</v>
      </c>
      <c r="J5698" s="6" t="s">
        <v>174</v>
      </c>
      <c r="K5698" s="6">
        <v>2</v>
      </c>
      <c r="L5698" s="6">
        <v>38.880000000000003</v>
      </c>
      <c r="M5698" s="31" t="str">
        <f t="shared" si="88"/>
        <v>Small</v>
      </c>
    </row>
    <row r="5699" spans="8:13" ht="15.75" customHeight="1">
      <c r="H5699" s="37">
        <v>43357</v>
      </c>
      <c r="I5699" s="6" t="s">
        <v>160</v>
      </c>
      <c r="J5699" s="6" t="s">
        <v>202</v>
      </c>
      <c r="K5699" s="6">
        <v>2</v>
      </c>
      <c r="L5699" s="6">
        <v>25.54</v>
      </c>
      <c r="M5699" s="31" t="str">
        <f t="shared" si="88"/>
        <v>Small</v>
      </c>
    </row>
    <row r="5700" spans="8:13" ht="15.75" customHeight="1">
      <c r="H5700" s="37">
        <v>43217</v>
      </c>
      <c r="I5700" s="6" t="s">
        <v>216</v>
      </c>
      <c r="J5700" s="6" t="s">
        <v>161</v>
      </c>
      <c r="K5700" s="6">
        <v>2</v>
      </c>
      <c r="L5700" s="6">
        <v>36.46</v>
      </c>
      <c r="M5700" s="31" t="str">
        <f t="shared" si="88"/>
        <v>Small</v>
      </c>
    </row>
    <row r="5701" spans="8:13" ht="15.75" customHeight="1">
      <c r="H5701" s="37">
        <v>43425</v>
      </c>
      <c r="I5701" s="6" t="s">
        <v>168</v>
      </c>
      <c r="J5701" s="6" t="s">
        <v>156</v>
      </c>
      <c r="K5701" s="6">
        <v>72</v>
      </c>
      <c r="L5701" s="6">
        <v>674.67</v>
      </c>
      <c r="M5701" s="31" t="str">
        <f t="shared" si="88"/>
        <v>Large</v>
      </c>
    </row>
    <row r="5702" spans="8:13" ht="15.75" customHeight="1">
      <c r="H5702" s="37">
        <v>43413</v>
      </c>
      <c r="I5702" s="6" t="s">
        <v>160</v>
      </c>
      <c r="J5702" s="6" t="s">
        <v>212</v>
      </c>
      <c r="K5702" s="6">
        <v>2</v>
      </c>
      <c r="L5702" s="6">
        <v>30.06</v>
      </c>
      <c r="M5702" s="31" t="str">
        <f t="shared" si="88"/>
        <v>Small</v>
      </c>
    </row>
    <row r="5703" spans="8:13" ht="15.75" customHeight="1">
      <c r="H5703" s="37">
        <v>43426</v>
      </c>
      <c r="I5703" s="6" t="s">
        <v>141</v>
      </c>
      <c r="J5703" s="6" t="s">
        <v>187</v>
      </c>
      <c r="K5703" s="6">
        <v>2</v>
      </c>
      <c r="L5703" s="6">
        <v>22.72</v>
      </c>
      <c r="M5703" s="31" t="str">
        <f t="shared" si="88"/>
        <v>Small</v>
      </c>
    </row>
    <row r="5704" spans="8:13" ht="15.75" customHeight="1">
      <c r="H5704" s="37">
        <v>43249</v>
      </c>
      <c r="I5704" s="6" t="s">
        <v>177</v>
      </c>
      <c r="J5704" s="6" t="s">
        <v>185</v>
      </c>
      <c r="K5704" s="6">
        <v>2</v>
      </c>
      <c r="L5704" s="6">
        <v>27.74</v>
      </c>
      <c r="M5704" s="31" t="str">
        <f t="shared" ref="M5704:M5767" si="89">IF(L5704&gt;250,"Large","Small")</f>
        <v>Small</v>
      </c>
    </row>
    <row r="5705" spans="8:13" ht="15.75" customHeight="1">
      <c r="H5705" s="37">
        <v>43426</v>
      </c>
      <c r="I5705" s="6" t="s">
        <v>160</v>
      </c>
      <c r="J5705" s="6" t="s">
        <v>214</v>
      </c>
      <c r="K5705" s="6">
        <v>2</v>
      </c>
      <c r="L5705" s="6">
        <v>32.979999999999997</v>
      </c>
      <c r="M5705" s="31" t="str">
        <f t="shared" si="89"/>
        <v>Small</v>
      </c>
    </row>
    <row r="5706" spans="8:13" ht="15.75" customHeight="1">
      <c r="H5706" s="37">
        <v>43440</v>
      </c>
      <c r="I5706" s="6" t="s">
        <v>218</v>
      </c>
      <c r="J5706" s="6" t="s">
        <v>181</v>
      </c>
      <c r="K5706" s="6">
        <v>2</v>
      </c>
      <c r="L5706" s="6">
        <v>39.18</v>
      </c>
      <c r="M5706" s="31" t="str">
        <f t="shared" si="89"/>
        <v>Small</v>
      </c>
    </row>
    <row r="5707" spans="8:13" ht="15.75" customHeight="1">
      <c r="H5707" s="37">
        <v>43414</v>
      </c>
      <c r="I5707" s="6" t="s">
        <v>127</v>
      </c>
      <c r="J5707" s="6" t="s">
        <v>184</v>
      </c>
      <c r="K5707" s="6">
        <v>2</v>
      </c>
      <c r="L5707" s="6">
        <v>35.659999999999997</v>
      </c>
      <c r="M5707" s="31" t="str">
        <f t="shared" si="89"/>
        <v>Small</v>
      </c>
    </row>
    <row r="5708" spans="8:13" ht="15.75" customHeight="1">
      <c r="H5708" s="37">
        <v>43441</v>
      </c>
      <c r="I5708" s="6" t="s">
        <v>200</v>
      </c>
      <c r="J5708" s="6" t="s">
        <v>185</v>
      </c>
      <c r="K5708" s="6">
        <v>1</v>
      </c>
      <c r="L5708" s="6">
        <v>14.68</v>
      </c>
      <c r="M5708" s="31" t="str">
        <f t="shared" si="89"/>
        <v>Small</v>
      </c>
    </row>
    <row r="5709" spans="8:13" ht="15.75" customHeight="1">
      <c r="H5709" s="37">
        <v>43342</v>
      </c>
      <c r="I5709" s="6" t="s">
        <v>190</v>
      </c>
      <c r="J5709" s="6" t="s">
        <v>157</v>
      </c>
      <c r="K5709" s="6">
        <v>1</v>
      </c>
      <c r="L5709" s="6">
        <v>17.14</v>
      </c>
      <c r="M5709" s="31" t="str">
        <f t="shared" si="89"/>
        <v>Small</v>
      </c>
    </row>
    <row r="5710" spans="8:13" ht="15.75" customHeight="1">
      <c r="H5710" s="37">
        <v>43421</v>
      </c>
      <c r="I5710" s="6" t="s">
        <v>135</v>
      </c>
      <c r="J5710" s="6" t="s">
        <v>225</v>
      </c>
      <c r="K5710" s="6">
        <v>1</v>
      </c>
      <c r="L5710" s="6">
        <v>19.41</v>
      </c>
      <c r="M5710" s="31" t="str">
        <f t="shared" si="89"/>
        <v>Small</v>
      </c>
    </row>
    <row r="5711" spans="8:13" ht="15.75" customHeight="1">
      <c r="H5711" s="37">
        <v>43415</v>
      </c>
      <c r="I5711" s="6" t="s">
        <v>168</v>
      </c>
      <c r="J5711" s="6" t="s">
        <v>156</v>
      </c>
      <c r="K5711" s="6">
        <v>3</v>
      </c>
      <c r="L5711" s="6">
        <v>50.22</v>
      </c>
      <c r="M5711" s="31" t="str">
        <f t="shared" si="89"/>
        <v>Small</v>
      </c>
    </row>
    <row r="5712" spans="8:13" ht="15.75" customHeight="1">
      <c r="H5712" s="37">
        <v>43234</v>
      </c>
      <c r="I5712" s="6" t="s">
        <v>193</v>
      </c>
      <c r="J5712" s="6" t="s">
        <v>184</v>
      </c>
      <c r="K5712" s="6">
        <v>2</v>
      </c>
      <c r="L5712" s="6">
        <v>29.42</v>
      </c>
      <c r="M5712" s="31" t="str">
        <f t="shared" si="89"/>
        <v>Small</v>
      </c>
    </row>
    <row r="5713" spans="8:13" ht="15.75" customHeight="1">
      <c r="H5713" s="37">
        <v>43110</v>
      </c>
      <c r="I5713" s="6" t="s">
        <v>168</v>
      </c>
      <c r="J5713" s="6" t="s">
        <v>156</v>
      </c>
      <c r="K5713" s="6">
        <v>1</v>
      </c>
      <c r="L5713" s="6">
        <v>13.72</v>
      </c>
      <c r="M5713" s="31" t="str">
        <f t="shared" si="89"/>
        <v>Small</v>
      </c>
    </row>
    <row r="5714" spans="8:13" ht="15.75" customHeight="1">
      <c r="H5714" s="37">
        <v>43142</v>
      </c>
      <c r="I5714" s="6" t="s">
        <v>158</v>
      </c>
      <c r="J5714" s="6" t="s">
        <v>156</v>
      </c>
      <c r="K5714" s="6">
        <v>3</v>
      </c>
      <c r="L5714" s="6">
        <v>31.44</v>
      </c>
      <c r="M5714" s="31" t="str">
        <f t="shared" si="89"/>
        <v>Small</v>
      </c>
    </row>
    <row r="5715" spans="8:13" ht="15.75" customHeight="1">
      <c r="H5715" s="37">
        <v>43368</v>
      </c>
      <c r="I5715" s="6" t="s">
        <v>158</v>
      </c>
      <c r="J5715" s="6" t="s">
        <v>191</v>
      </c>
      <c r="K5715" s="6">
        <v>2</v>
      </c>
      <c r="L5715" s="6">
        <v>35.700000000000003</v>
      </c>
      <c r="M5715" s="31" t="str">
        <f t="shared" si="89"/>
        <v>Small</v>
      </c>
    </row>
    <row r="5716" spans="8:13" ht="15.75" customHeight="1">
      <c r="H5716" s="37">
        <v>43419</v>
      </c>
      <c r="I5716" s="6" t="s">
        <v>168</v>
      </c>
      <c r="J5716" s="6" t="s">
        <v>184</v>
      </c>
      <c r="K5716" s="6">
        <v>4</v>
      </c>
      <c r="L5716" s="6">
        <v>59.96</v>
      </c>
      <c r="M5716" s="31" t="str">
        <f t="shared" si="89"/>
        <v>Small</v>
      </c>
    </row>
    <row r="5717" spans="8:13" ht="15.75" customHeight="1">
      <c r="H5717" s="37">
        <v>43369</v>
      </c>
      <c r="I5717" s="6" t="s">
        <v>168</v>
      </c>
      <c r="J5717" s="6" t="s">
        <v>185</v>
      </c>
      <c r="K5717" s="6">
        <v>52</v>
      </c>
      <c r="L5717" s="6">
        <v>377.3</v>
      </c>
      <c r="M5717" s="31" t="str">
        <f t="shared" si="89"/>
        <v>Large</v>
      </c>
    </row>
    <row r="5718" spans="8:13" ht="15.75" customHeight="1">
      <c r="H5718" s="37">
        <v>43278</v>
      </c>
      <c r="I5718" s="6" t="s">
        <v>193</v>
      </c>
      <c r="J5718" s="6" t="s">
        <v>185</v>
      </c>
      <c r="K5718" s="6">
        <v>2</v>
      </c>
      <c r="L5718" s="6">
        <v>29.7</v>
      </c>
      <c r="M5718" s="31" t="str">
        <f t="shared" si="89"/>
        <v>Small</v>
      </c>
    </row>
    <row r="5719" spans="8:13" ht="15.75" customHeight="1">
      <c r="H5719" s="37">
        <v>43412</v>
      </c>
      <c r="I5719" s="6" t="s">
        <v>158</v>
      </c>
      <c r="J5719" s="6" t="s">
        <v>226</v>
      </c>
      <c r="K5719" s="6">
        <v>2</v>
      </c>
      <c r="L5719" s="6">
        <v>21.02</v>
      </c>
      <c r="M5719" s="31" t="str">
        <f t="shared" si="89"/>
        <v>Small</v>
      </c>
    </row>
    <row r="5720" spans="8:13" ht="15.75" customHeight="1">
      <c r="H5720" s="37">
        <v>43200</v>
      </c>
      <c r="I5720" s="6" t="s">
        <v>171</v>
      </c>
      <c r="J5720" s="6" t="s">
        <v>185</v>
      </c>
      <c r="K5720" s="6">
        <v>2</v>
      </c>
      <c r="L5720" s="6">
        <v>36.42</v>
      </c>
      <c r="M5720" s="31" t="str">
        <f t="shared" si="89"/>
        <v>Small</v>
      </c>
    </row>
    <row r="5721" spans="8:13" ht="15.75" customHeight="1">
      <c r="H5721" s="37">
        <v>43368</v>
      </c>
      <c r="I5721" s="6" t="s">
        <v>158</v>
      </c>
      <c r="J5721" s="6" t="s">
        <v>192</v>
      </c>
      <c r="K5721" s="6">
        <v>2</v>
      </c>
      <c r="L5721" s="6">
        <v>34.56</v>
      </c>
      <c r="M5721" s="31" t="str">
        <f t="shared" si="89"/>
        <v>Small</v>
      </c>
    </row>
    <row r="5722" spans="8:13" ht="15.75" customHeight="1">
      <c r="H5722" s="37">
        <v>43254</v>
      </c>
      <c r="I5722" s="6" t="s">
        <v>198</v>
      </c>
      <c r="J5722" s="6" t="s">
        <v>220</v>
      </c>
      <c r="K5722" s="6">
        <v>2</v>
      </c>
      <c r="L5722" s="6">
        <v>35.86</v>
      </c>
      <c r="M5722" s="31" t="str">
        <f t="shared" si="89"/>
        <v>Small</v>
      </c>
    </row>
    <row r="5723" spans="8:13" ht="15.75" customHeight="1">
      <c r="H5723" s="37">
        <v>43450</v>
      </c>
      <c r="I5723" s="6" t="s">
        <v>177</v>
      </c>
      <c r="J5723" s="6" t="s">
        <v>156</v>
      </c>
      <c r="K5723" s="6">
        <v>4</v>
      </c>
      <c r="L5723" s="6">
        <v>58.12</v>
      </c>
      <c r="M5723" s="31" t="str">
        <f t="shared" si="89"/>
        <v>Small</v>
      </c>
    </row>
    <row r="5724" spans="8:13" ht="15.75" customHeight="1">
      <c r="H5724" s="37">
        <v>43370</v>
      </c>
      <c r="I5724" s="6" t="s">
        <v>168</v>
      </c>
      <c r="J5724" s="6" t="s">
        <v>187</v>
      </c>
      <c r="K5724" s="6">
        <v>1</v>
      </c>
      <c r="L5724" s="6">
        <v>15.56</v>
      </c>
      <c r="M5724" s="31" t="str">
        <f t="shared" si="89"/>
        <v>Small</v>
      </c>
    </row>
    <row r="5725" spans="8:13" ht="15.75" customHeight="1">
      <c r="H5725" s="37">
        <v>43449</v>
      </c>
      <c r="I5725" s="6" t="s">
        <v>175</v>
      </c>
      <c r="J5725" s="6" t="s">
        <v>156</v>
      </c>
      <c r="K5725" s="6">
        <v>3</v>
      </c>
      <c r="L5725" s="6">
        <v>54.45</v>
      </c>
      <c r="M5725" s="31" t="str">
        <f t="shared" si="89"/>
        <v>Small</v>
      </c>
    </row>
    <row r="5726" spans="8:13" ht="15.75" customHeight="1">
      <c r="H5726" s="37">
        <v>43412</v>
      </c>
      <c r="I5726" s="6" t="s">
        <v>141</v>
      </c>
      <c r="J5726" s="6" t="s">
        <v>156</v>
      </c>
      <c r="K5726" s="6">
        <v>1</v>
      </c>
      <c r="L5726" s="6">
        <v>14.89</v>
      </c>
      <c r="M5726" s="31" t="str">
        <f t="shared" si="89"/>
        <v>Small</v>
      </c>
    </row>
    <row r="5727" spans="8:13" ht="15.75" customHeight="1">
      <c r="H5727" s="37">
        <v>43318</v>
      </c>
      <c r="I5727" s="6" t="s">
        <v>158</v>
      </c>
      <c r="J5727" s="6" t="s">
        <v>203</v>
      </c>
      <c r="K5727" s="6">
        <v>2</v>
      </c>
      <c r="L5727" s="6">
        <v>25.2</v>
      </c>
      <c r="M5727" s="31" t="str">
        <f t="shared" si="89"/>
        <v>Small</v>
      </c>
    </row>
    <row r="5728" spans="8:13" ht="15.75" customHeight="1">
      <c r="H5728" s="37">
        <v>43430</v>
      </c>
      <c r="I5728" s="6" t="s">
        <v>141</v>
      </c>
      <c r="J5728" s="6" t="s">
        <v>240</v>
      </c>
      <c r="K5728" s="6">
        <v>3</v>
      </c>
      <c r="L5728" s="6">
        <v>32.700000000000003</v>
      </c>
      <c r="M5728" s="31" t="str">
        <f t="shared" si="89"/>
        <v>Small</v>
      </c>
    </row>
    <row r="5729" spans="8:13" ht="15.75" customHeight="1">
      <c r="H5729" s="37">
        <v>43431</v>
      </c>
      <c r="I5729" s="6" t="s">
        <v>171</v>
      </c>
      <c r="J5729" s="6" t="s">
        <v>169</v>
      </c>
      <c r="K5729" s="6">
        <v>1</v>
      </c>
      <c r="L5729" s="6">
        <v>16.309999999999999</v>
      </c>
      <c r="M5729" s="31" t="str">
        <f t="shared" si="89"/>
        <v>Small</v>
      </c>
    </row>
    <row r="5730" spans="8:13" ht="15.75" customHeight="1">
      <c r="H5730" s="37">
        <v>43461</v>
      </c>
      <c r="I5730" s="6" t="s">
        <v>158</v>
      </c>
      <c r="J5730" s="6" t="s">
        <v>185</v>
      </c>
      <c r="K5730" s="6">
        <v>2</v>
      </c>
      <c r="L5730" s="6">
        <v>39.64</v>
      </c>
      <c r="M5730" s="31" t="str">
        <f t="shared" si="89"/>
        <v>Small</v>
      </c>
    </row>
    <row r="5731" spans="8:13" ht="15.75" customHeight="1">
      <c r="H5731" s="37">
        <v>43370</v>
      </c>
      <c r="I5731" s="6" t="s">
        <v>158</v>
      </c>
      <c r="J5731" s="6" t="s">
        <v>173</v>
      </c>
      <c r="K5731" s="6">
        <v>2</v>
      </c>
      <c r="L5731" s="6">
        <v>20.5</v>
      </c>
      <c r="M5731" s="31" t="str">
        <f t="shared" si="89"/>
        <v>Small</v>
      </c>
    </row>
    <row r="5732" spans="8:13" ht="15.75" customHeight="1">
      <c r="H5732" s="37">
        <v>43299</v>
      </c>
      <c r="I5732" s="6" t="s">
        <v>160</v>
      </c>
      <c r="J5732" s="6" t="s">
        <v>156</v>
      </c>
      <c r="K5732" s="6">
        <v>1</v>
      </c>
      <c r="L5732" s="6">
        <v>15.57</v>
      </c>
      <c r="M5732" s="31" t="str">
        <f t="shared" si="89"/>
        <v>Small</v>
      </c>
    </row>
    <row r="5733" spans="8:13" ht="15.75" customHeight="1">
      <c r="H5733" s="37">
        <v>43122</v>
      </c>
      <c r="I5733" s="6" t="s">
        <v>135</v>
      </c>
      <c r="J5733" s="6" t="s">
        <v>225</v>
      </c>
      <c r="K5733" s="6">
        <v>1</v>
      </c>
      <c r="L5733" s="6">
        <v>17.04</v>
      </c>
      <c r="M5733" s="31" t="str">
        <f t="shared" si="89"/>
        <v>Small</v>
      </c>
    </row>
    <row r="5734" spans="8:13" ht="15.75" customHeight="1">
      <c r="H5734" s="37">
        <v>43430</v>
      </c>
      <c r="I5734" s="6" t="s">
        <v>160</v>
      </c>
      <c r="J5734" s="6" t="s">
        <v>170</v>
      </c>
      <c r="K5734" s="6">
        <v>33</v>
      </c>
      <c r="L5734" s="6">
        <v>330.74</v>
      </c>
      <c r="M5734" s="31" t="str">
        <f t="shared" si="89"/>
        <v>Large</v>
      </c>
    </row>
    <row r="5735" spans="8:13" ht="15.75" customHeight="1">
      <c r="H5735" s="37">
        <v>43193</v>
      </c>
      <c r="I5735" s="6" t="s">
        <v>158</v>
      </c>
      <c r="J5735" s="6" t="s">
        <v>185</v>
      </c>
      <c r="K5735" s="6">
        <v>3</v>
      </c>
      <c r="L5735" s="6">
        <v>48.99</v>
      </c>
      <c r="M5735" s="31" t="str">
        <f t="shared" si="89"/>
        <v>Small</v>
      </c>
    </row>
    <row r="5736" spans="8:13" ht="15.75" customHeight="1">
      <c r="H5736" s="37">
        <v>43338</v>
      </c>
      <c r="I5736" s="6" t="s">
        <v>141</v>
      </c>
      <c r="J5736" s="6" t="s">
        <v>181</v>
      </c>
      <c r="K5736" s="6">
        <v>2</v>
      </c>
      <c r="L5736" s="6">
        <v>23.26</v>
      </c>
      <c r="M5736" s="31" t="str">
        <f t="shared" si="89"/>
        <v>Small</v>
      </c>
    </row>
    <row r="5737" spans="8:13" ht="15.75" customHeight="1">
      <c r="H5737" s="37">
        <v>43167</v>
      </c>
      <c r="I5737" s="6" t="s">
        <v>168</v>
      </c>
      <c r="J5737" s="6" t="s">
        <v>161</v>
      </c>
      <c r="K5737" s="6">
        <v>2</v>
      </c>
      <c r="L5737" s="6">
        <v>23.64</v>
      </c>
      <c r="M5737" s="31" t="str">
        <f t="shared" si="89"/>
        <v>Small</v>
      </c>
    </row>
    <row r="5738" spans="8:13" ht="15.75" customHeight="1">
      <c r="H5738" s="37">
        <v>43426</v>
      </c>
      <c r="I5738" s="6" t="s">
        <v>223</v>
      </c>
      <c r="J5738" s="6" t="s">
        <v>215</v>
      </c>
      <c r="K5738" s="6">
        <v>3</v>
      </c>
      <c r="L5738" s="6">
        <v>47.76</v>
      </c>
      <c r="M5738" s="31" t="str">
        <f t="shared" si="89"/>
        <v>Small</v>
      </c>
    </row>
    <row r="5739" spans="8:13" ht="15.75" customHeight="1">
      <c r="H5739" s="37">
        <v>43457</v>
      </c>
      <c r="I5739" s="6" t="s">
        <v>216</v>
      </c>
      <c r="J5739" s="6" t="s">
        <v>156</v>
      </c>
      <c r="K5739" s="6">
        <v>1</v>
      </c>
      <c r="L5739" s="6">
        <v>16.37</v>
      </c>
      <c r="M5739" s="31" t="str">
        <f t="shared" si="89"/>
        <v>Small</v>
      </c>
    </row>
    <row r="5740" spans="8:13" ht="15.75" customHeight="1">
      <c r="H5740" s="37">
        <v>43410</v>
      </c>
      <c r="I5740" s="6" t="s">
        <v>160</v>
      </c>
      <c r="J5740" s="6" t="s">
        <v>214</v>
      </c>
      <c r="K5740" s="6">
        <v>2</v>
      </c>
      <c r="L5740" s="6">
        <v>32.119999999999997</v>
      </c>
      <c r="M5740" s="31" t="str">
        <f t="shared" si="89"/>
        <v>Small</v>
      </c>
    </row>
    <row r="5741" spans="8:13" ht="15.75" customHeight="1">
      <c r="H5741" s="37">
        <v>43421</v>
      </c>
      <c r="I5741" s="6" t="s">
        <v>168</v>
      </c>
      <c r="J5741" s="6" t="s">
        <v>194</v>
      </c>
      <c r="K5741" s="6">
        <v>3</v>
      </c>
      <c r="L5741" s="6">
        <v>45.18</v>
      </c>
      <c r="M5741" s="31" t="str">
        <f t="shared" si="89"/>
        <v>Small</v>
      </c>
    </row>
    <row r="5742" spans="8:13" ht="15.75" customHeight="1">
      <c r="H5742" s="37">
        <v>43445</v>
      </c>
      <c r="I5742" s="6" t="s">
        <v>138</v>
      </c>
      <c r="J5742" s="6" t="s">
        <v>208</v>
      </c>
      <c r="K5742" s="6">
        <v>1</v>
      </c>
      <c r="L5742" s="6">
        <v>11.23</v>
      </c>
      <c r="M5742" s="31" t="str">
        <f t="shared" si="89"/>
        <v>Small</v>
      </c>
    </row>
    <row r="5743" spans="8:13" ht="15.75" customHeight="1">
      <c r="H5743" s="37">
        <v>43156</v>
      </c>
      <c r="I5743" s="6" t="s">
        <v>168</v>
      </c>
      <c r="J5743" s="6" t="s">
        <v>221</v>
      </c>
      <c r="K5743" s="6">
        <v>2</v>
      </c>
      <c r="L5743" s="6">
        <v>39.86</v>
      </c>
      <c r="M5743" s="31" t="str">
        <f t="shared" si="89"/>
        <v>Small</v>
      </c>
    </row>
    <row r="5744" spans="8:13" ht="15.75" customHeight="1">
      <c r="H5744" s="37">
        <v>43304</v>
      </c>
      <c r="I5744" s="6" t="s">
        <v>177</v>
      </c>
      <c r="J5744" s="6" t="s">
        <v>228</v>
      </c>
      <c r="K5744" s="6">
        <v>2</v>
      </c>
      <c r="L5744" s="6">
        <v>34.1</v>
      </c>
      <c r="M5744" s="31" t="str">
        <f t="shared" si="89"/>
        <v>Small</v>
      </c>
    </row>
    <row r="5745" spans="8:13" ht="15.75" customHeight="1">
      <c r="H5745" s="37">
        <v>43445</v>
      </c>
      <c r="I5745" s="6" t="s">
        <v>141</v>
      </c>
      <c r="J5745" s="6" t="s">
        <v>156</v>
      </c>
      <c r="K5745" s="6">
        <v>1</v>
      </c>
      <c r="L5745" s="6">
        <v>14.59</v>
      </c>
      <c r="M5745" s="31" t="str">
        <f t="shared" si="89"/>
        <v>Small</v>
      </c>
    </row>
    <row r="5746" spans="8:13" ht="15.75" customHeight="1">
      <c r="H5746" s="37">
        <v>43157</v>
      </c>
      <c r="I5746" s="6" t="s">
        <v>223</v>
      </c>
      <c r="J5746" s="6" t="s">
        <v>156</v>
      </c>
      <c r="K5746" s="6">
        <v>2</v>
      </c>
      <c r="L5746" s="6">
        <v>34.94</v>
      </c>
      <c r="M5746" s="31" t="str">
        <f t="shared" si="89"/>
        <v>Small</v>
      </c>
    </row>
    <row r="5747" spans="8:13" ht="15.75" customHeight="1">
      <c r="H5747" s="37">
        <v>43239</v>
      </c>
      <c r="I5747" s="6" t="s">
        <v>141</v>
      </c>
      <c r="J5747" s="6" t="s">
        <v>162</v>
      </c>
      <c r="K5747" s="6">
        <v>1</v>
      </c>
      <c r="L5747" s="6">
        <v>18.14</v>
      </c>
      <c r="M5747" s="31" t="str">
        <f t="shared" si="89"/>
        <v>Small</v>
      </c>
    </row>
    <row r="5748" spans="8:13" ht="15.75" customHeight="1">
      <c r="H5748" s="37">
        <v>43406</v>
      </c>
      <c r="I5748" s="6" t="s">
        <v>158</v>
      </c>
      <c r="J5748" s="6" t="s">
        <v>199</v>
      </c>
      <c r="K5748" s="6">
        <v>24</v>
      </c>
      <c r="L5748" s="6">
        <v>146.59</v>
      </c>
      <c r="M5748" s="31" t="str">
        <f t="shared" si="89"/>
        <v>Small</v>
      </c>
    </row>
    <row r="5749" spans="8:13" ht="15.75" customHeight="1">
      <c r="H5749" s="37">
        <v>43463</v>
      </c>
      <c r="I5749" s="6" t="s">
        <v>158</v>
      </c>
      <c r="J5749" s="6" t="s">
        <v>157</v>
      </c>
      <c r="K5749" s="6">
        <v>1</v>
      </c>
      <c r="L5749" s="6">
        <v>16.77</v>
      </c>
      <c r="M5749" s="31" t="str">
        <f t="shared" si="89"/>
        <v>Small</v>
      </c>
    </row>
    <row r="5750" spans="8:13" ht="15.75" customHeight="1">
      <c r="H5750" s="37">
        <v>43129</v>
      </c>
      <c r="I5750" s="6" t="s">
        <v>158</v>
      </c>
      <c r="J5750" s="6" t="s">
        <v>184</v>
      </c>
      <c r="K5750" s="6">
        <v>2</v>
      </c>
      <c r="L5750" s="6">
        <v>29.04</v>
      </c>
      <c r="M5750" s="31" t="str">
        <f t="shared" si="89"/>
        <v>Small</v>
      </c>
    </row>
    <row r="5751" spans="8:13" ht="15.75" customHeight="1">
      <c r="H5751" s="37">
        <v>43356</v>
      </c>
      <c r="I5751" s="6" t="s">
        <v>127</v>
      </c>
      <c r="J5751" s="6" t="s">
        <v>173</v>
      </c>
      <c r="K5751" s="6">
        <v>1</v>
      </c>
      <c r="L5751" s="6">
        <v>12.07</v>
      </c>
      <c r="M5751" s="31" t="str">
        <f t="shared" si="89"/>
        <v>Small</v>
      </c>
    </row>
    <row r="5752" spans="8:13" ht="15.75" customHeight="1">
      <c r="H5752" s="37">
        <v>43222</v>
      </c>
      <c r="I5752" s="6" t="s">
        <v>158</v>
      </c>
      <c r="J5752" s="6" t="s">
        <v>185</v>
      </c>
      <c r="K5752" s="6">
        <v>60</v>
      </c>
      <c r="L5752" s="6">
        <v>503.1</v>
      </c>
      <c r="M5752" s="31" t="str">
        <f t="shared" si="89"/>
        <v>Large</v>
      </c>
    </row>
    <row r="5753" spans="8:13" ht="15.75" customHeight="1">
      <c r="H5753" s="37">
        <v>43447</v>
      </c>
      <c r="I5753" s="6" t="s">
        <v>158</v>
      </c>
      <c r="J5753" s="6" t="s">
        <v>211</v>
      </c>
      <c r="K5753" s="6">
        <v>1</v>
      </c>
      <c r="L5753" s="6">
        <v>10.76</v>
      </c>
      <c r="M5753" s="31" t="str">
        <f t="shared" si="89"/>
        <v>Small</v>
      </c>
    </row>
    <row r="5754" spans="8:13" ht="15.75" customHeight="1">
      <c r="H5754" s="37">
        <v>43405</v>
      </c>
      <c r="I5754" s="6" t="s">
        <v>168</v>
      </c>
      <c r="J5754" s="6" t="s">
        <v>180</v>
      </c>
      <c r="K5754" s="6">
        <v>2</v>
      </c>
      <c r="L5754" s="6">
        <v>29.2</v>
      </c>
      <c r="M5754" s="31" t="str">
        <f t="shared" si="89"/>
        <v>Small</v>
      </c>
    </row>
    <row r="5755" spans="8:13" ht="15.75" customHeight="1">
      <c r="H5755" s="37">
        <v>43418</v>
      </c>
      <c r="I5755" s="6" t="s">
        <v>127</v>
      </c>
      <c r="J5755" s="6" t="s">
        <v>156</v>
      </c>
      <c r="K5755" s="6">
        <v>1</v>
      </c>
      <c r="L5755" s="6">
        <v>10.44</v>
      </c>
      <c r="M5755" s="31" t="str">
        <f t="shared" si="89"/>
        <v>Small</v>
      </c>
    </row>
    <row r="5756" spans="8:13" ht="15.75" customHeight="1">
      <c r="H5756" s="37">
        <v>43307</v>
      </c>
      <c r="I5756" s="6" t="s">
        <v>175</v>
      </c>
      <c r="J5756" s="6" t="s">
        <v>179</v>
      </c>
      <c r="K5756" s="6">
        <v>1</v>
      </c>
      <c r="L5756" s="6">
        <v>18.86</v>
      </c>
      <c r="M5756" s="31" t="str">
        <f t="shared" si="89"/>
        <v>Small</v>
      </c>
    </row>
    <row r="5757" spans="8:13" ht="15.75" customHeight="1">
      <c r="H5757" s="37">
        <v>43320</v>
      </c>
      <c r="I5757" s="6" t="s">
        <v>160</v>
      </c>
      <c r="J5757" s="6" t="s">
        <v>194</v>
      </c>
      <c r="K5757" s="6">
        <v>1</v>
      </c>
      <c r="L5757" s="6">
        <v>10.49</v>
      </c>
      <c r="M5757" s="31" t="str">
        <f t="shared" si="89"/>
        <v>Small</v>
      </c>
    </row>
    <row r="5758" spans="8:13" ht="15.75" customHeight="1">
      <c r="H5758" s="37">
        <v>43151</v>
      </c>
      <c r="I5758" s="6" t="s">
        <v>135</v>
      </c>
      <c r="J5758" s="6" t="s">
        <v>180</v>
      </c>
      <c r="K5758" s="6">
        <v>4</v>
      </c>
      <c r="L5758" s="6">
        <v>63.2</v>
      </c>
      <c r="M5758" s="31" t="str">
        <f t="shared" si="89"/>
        <v>Small</v>
      </c>
    </row>
    <row r="5759" spans="8:13" ht="15.75" customHeight="1">
      <c r="H5759" s="37">
        <v>43161</v>
      </c>
      <c r="I5759" s="6" t="s">
        <v>141</v>
      </c>
      <c r="J5759" s="6" t="s">
        <v>210</v>
      </c>
      <c r="K5759" s="6">
        <v>1</v>
      </c>
      <c r="L5759" s="6">
        <v>14.02</v>
      </c>
      <c r="M5759" s="31" t="str">
        <f t="shared" si="89"/>
        <v>Small</v>
      </c>
    </row>
    <row r="5760" spans="8:13" ht="15.75" customHeight="1">
      <c r="H5760" s="37">
        <v>43132</v>
      </c>
      <c r="I5760" s="6" t="s">
        <v>190</v>
      </c>
      <c r="J5760" s="6" t="s">
        <v>210</v>
      </c>
      <c r="K5760" s="6">
        <v>4</v>
      </c>
      <c r="L5760" s="6">
        <v>43.28</v>
      </c>
      <c r="M5760" s="31" t="str">
        <f t="shared" si="89"/>
        <v>Small</v>
      </c>
    </row>
    <row r="5761" spans="8:13" ht="15.75" customHeight="1">
      <c r="H5761" s="37">
        <v>43419</v>
      </c>
      <c r="I5761" s="6" t="s">
        <v>158</v>
      </c>
      <c r="J5761" s="6" t="s">
        <v>187</v>
      </c>
      <c r="K5761" s="6">
        <v>55</v>
      </c>
      <c r="L5761" s="6">
        <v>538.76</v>
      </c>
      <c r="M5761" s="31" t="str">
        <f t="shared" si="89"/>
        <v>Large</v>
      </c>
    </row>
    <row r="5762" spans="8:13" ht="15.75" customHeight="1">
      <c r="H5762" s="37">
        <v>43361</v>
      </c>
      <c r="I5762" s="6" t="s">
        <v>216</v>
      </c>
      <c r="J5762" s="6" t="s">
        <v>178</v>
      </c>
      <c r="K5762" s="6">
        <v>24</v>
      </c>
      <c r="L5762" s="6">
        <v>191.12</v>
      </c>
      <c r="M5762" s="31" t="str">
        <f t="shared" si="89"/>
        <v>Small</v>
      </c>
    </row>
    <row r="5763" spans="8:13" ht="15.75" customHeight="1">
      <c r="H5763" s="37">
        <v>43168</v>
      </c>
      <c r="I5763" s="6" t="s">
        <v>168</v>
      </c>
      <c r="J5763" s="6" t="s">
        <v>229</v>
      </c>
      <c r="K5763" s="6">
        <v>2</v>
      </c>
      <c r="L5763" s="6">
        <v>35.64</v>
      </c>
      <c r="M5763" s="31" t="str">
        <f t="shared" si="89"/>
        <v>Small</v>
      </c>
    </row>
    <row r="5764" spans="8:13" ht="15.75" customHeight="1">
      <c r="H5764" s="37">
        <v>43281</v>
      </c>
      <c r="I5764" s="6" t="s">
        <v>175</v>
      </c>
      <c r="J5764" s="6" t="s">
        <v>178</v>
      </c>
      <c r="K5764" s="6">
        <v>2</v>
      </c>
      <c r="L5764" s="6">
        <v>25.44</v>
      </c>
      <c r="M5764" s="31" t="str">
        <f t="shared" si="89"/>
        <v>Small</v>
      </c>
    </row>
    <row r="5765" spans="8:13" ht="15.75" customHeight="1">
      <c r="H5765" s="37">
        <v>43309</v>
      </c>
      <c r="I5765" s="6" t="s">
        <v>163</v>
      </c>
      <c r="J5765" s="6" t="s">
        <v>213</v>
      </c>
      <c r="K5765" s="6">
        <v>72</v>
      </c>
      <c r="L5765" s="6">
        <v>387.88</v>
      </c>
      <c r="M5765" s="31" t="str">
        <f t="shared" si="89"/>
        <v>Large</v>
      </c>
    </row>
    <row r="5766" spans="8:13" ht="15.75" customHeight="1">
      <c r="H5766" s="37">
        <v>43398</v>
      </c>
      <c r="I5766" s="6" t="s">
        <v>135</v>
      </c>
      <c r="J5766" s="6" t="s">
        <v>210</v>
      </c>
      <c r="K5766" s="6">
        <v>2</v>
      </c>
      <c r="L5766" s="6">
        <v>38.76</v>
      </c>
      <c r="M5766" s="31" t="str">
        <f t="shared" si="89"/>
        <v>Small</v>
      </c>
    </row>
    <row r="5767" spans="8:13" ht="15.75" customHeight="1">
      <c r="H5767" s="37">
        <v>43416</v>
      </c>
      <c r="I5767" s="6" t="s">
        <v>168</v>
      </c>
      <c r="J5767" s="6" t="s">
        <v>226</v>
      </c>
      <c r="K5767" s="6">
        <v>4</v>
      </c>
      <c r="L5767" s="6">
        <v>50.76</v>
      </c>
      <c r="M5767" s="31" t="str">
        <f t="shared" si="89"/>
        <v>Small</v>
      </c>
    </row>
    <row r="5768" spans="8:13" ht="15.75" customHeight="1">
      <c r="H5768" s="37">
        <v>43327</v>
      </c>
      <c r="I5768" s="6" t="s">
        <v>160</v>
      </c>
      <c r="J5768" s="6" t="s">
        <v>187</v>
      </c>
      <c r="K5768" s="6">
        <v>2</v>
      </c>
      <c r="L5768" s="6">
        <v>26.94</v>
      </c>
      <c r="M5768" s="31" t="str">
        <f t="shared" ref="M5768:M5831" si="90">IF(L5768&gt;250,"Large","Small")</f>
        <v>Small</v>
      </c>
    </row>
    <row r="5769" spans="8:13" ht="15.75" customHeight="1">
      <c r="H5769" s="37">
        <v>43427</v>
      </c>
      <c r="I5769" s="6" t="s">
        <v>198</v>
      </c>
      <c r="J5769" s="6" t="s">
        <v>170</v>
      </c>
      <c r="K5769" s="6">
        <v>2</v>
      </c>
      <c r="L5769" s="6">
        <v>33.44</v>
      </c>
      <c r="M5769" s="31" t="str">
        <f t="shared" si="90"/>
        <v>Small</v>
      </c>
    </row>
    <row r="5770" spans="8:13" ht="15.75" customHeight="1">
      <c r="H5770" s="37">
        <v>43461</v>
      </c>
      <c r="I5770" s="6" t="s">
        <v>177</v>
      </c>
      <c r="J5770" s="6" t="s">
        <v>156</v>
      </c>
      <c r="K5770" s="6">
        <v>1</v>
      </c>
      <c r="L5770" s="6">
        <v>14.63</v>
      </c>
      <c r="M5770" s="31" t="str">
        <f t="shared" si="90"/>
        <v>Small</v>
      </c>
    </row>
    <row r="5771" spans="8:13" ht="15.75" customHeight="1">
      <c r="H5771" s="37">
        <v>43230</v>
      </c>
      <c r="I5771" s="6" t="s">
        <v>163</v>
      </c>
      <c r="J5771" s="6" t="s">
        <v>156</v>
      </c>
      <c r="K5771" s="6">
        <v>1</v>
      </c>
      <c r="L5771" s="6">
        <v>13.48</v>
      </c>
      <c r="M5771" s="31" t="str">
        <f t="shared" si="90"/>
        <v>Small</v>
      </c>
    </row>
    <row r="5772" spans="8:13" ht="15.75" customHeight="1">
      <c r="H5772" s="37">
        <v>43144</v>
      </c>
      <c r="I5772" s="6" t="s">
        <v>135</v>
      </c>
      <c r="J5772" s="6" t="s">
        <v>162</v>
      </c>
      <c r="K5772" s="6">
        <v>2</v>
      </c>
      <c r="L5772" s="6">
        <v>38.840000000000003</v>
      </c>
      <c r="M5772" s="31" t="str">
        <f t="shared" si="90"/>
        <v>Small</v>
      </c>
    </row>
    <row r="5773" spans="8:13" ht="15.75" customHeight="1">
      <c r="H5773" s="37">
        <v>43412</v>
      </c>
      <c r="I5773" s="6" t="s">
        <v>171</v>
      </c>
      <c r="J5773" s="6" t="s">
        <v>174</v>
      </c>
      <c r="K5773" s="6">
        <v>2</v>
      </c>
      <c r="L5773" s="6">
        <v>27.02</v>
      </c>
      <c r="M5773" s="31" t="str">
        <f t="shared" si="90"/>
        <v>Small</v>
      </c>
    </row>
    <row r="5774" spans="8:13" ht="15.75" customHeight="1">
      <c r="H5774" s="37">
        <v>43241</v>
      </c>
      <c r="I5774" s="6" t="s">
        <v>158</v>
      </c>
      <c r="J5774" s="6" t="s">
        <v>187</v>
      </c>
      <c r="K5774" s="6">
        <v>1</v>
      </c>
      <c r="L5774" s="6">
        <v>16.59</v>
      </c>
      <c r="M5774" s="31" t="str">
        <f t="shared" si="90"/>
        <v>Small</v>
      </c>
    </row>
    <row r="5775" spans="8:13" ht="15.75" customHeight="1">
      <c r="H5775" s="37">
        <v>43210</v>
      </c>
      <c r="I5775" s="6" t="s">
        <v>158</v>
      </c>
      <c r="J5775" s="6" t="s">
        <v>211</v>
      </c>
      <c r="K5775" s="6">
        <v>1</v>
      </c>
      <c r="L5775" s="6">
        <v>17.66</v>
      </c>
      <c r="M5775" s="31" t="str">
        <f t="shared" si="90"/>
        <v>Small</v>
      </c>
    </row>
    <row r="5776" spans="8:13" ht="15.75" customHeight="1">
      <c r="H5776" s="37">
        <v>43202</v>
      </c>
      <c r="I5776" s="6" t="s">
        <v>135</v>
      </c>
      <c r="J5776" s="6" t="s">
        <v>174</v>
      </c>
      <c r="K5776" s="6">
        <v>4</v>
      </c>
      <c r="L5776" s="6">
        <v>75.48</v>
      </c>
      <c r="M5776" s="31" t="str">
        <f t="shared" si="90"/>
        <v>Small</v>
      </c>
    </row>
    <row r="5777" spans="8:13" ht="15.75" customHeight="1">
      <c r="H5777" s="37">
        <v>43337</v>
      </c>
      <c r="I5777" s="6" t="s">
        <v>160</v>
      </c>
      <c r="J5777" s="6" t="s">
        <v>156</v>
      </c>
      <c r="K5777" s="6">
        <v>1</v>
      </c>
      <c r="L5777" s="6">
        <v>13.72</v>
      </c>
      <c r="M5777" s="31" t="str">
        <f t="shared" si="90"/>
        <v>Small</v>
      </c>
    </row>
    <row r="5778" spans="8:13" ht="15.75" customHeight="1">
      <c r="H5778" s="37">
        <v>43236</v>
      </c>
      <c r="I5778" s="6" t="s">
        <v>138</v>
      </c>
      <c r="J5778" s="6" t="s">
        <v>162</v>
      </c>
      <c r="K5778" s="6">
        <v>4</v>
      </c>
      <c r="L5778" s="6">
        <v>58.04</v>
      </c>
      <c r="M5778" s="31" t="str">
        <f t="shared" si="90"/>
        <v>Small</v>
      </c>
    </row>
    <row r="5779" spans="8:13" ht="15.75" customHeight="1">
      <c r="H5779" s="37">
        <v>43429</v>
      </c>
      <c r="I5779" s="6" t="s">
        <v>163</v>
      </c>
      <c r="J5779" s="6" t="s">
        <v>184</v>
      </c>
      <c r="K5779" s="6">
        <v>1</v>
      </c>
      <c r="L5779" s="6">
        <v>16.89</v>
      </c>
      <c r="M5779" s="31" t="str">
        <f t="shared" si="90"/>
        <v>Small</v>
      </c>
    </row>
    <row r="5780" spans="8:13" ht="15.75" customHeight="1">
      <c r="H5780" s="37">
        <v>43346</v>
      </c>
      <c r="I5780" s="6" t="s">
        <v>165</v>
      </c>
      <c r="J5780" s="6" t="s">
        <v>235</v>
      </c>
      <c r="K5780" s="6">
        <v>2</v>
      </c>
      <c r="L5780" s="6">
        <v>22.92</v>
      </c>
      <c r="M5780" s="31" t="str">
        <f t="shared" si="90"/>
        <v>Small</v>
      </c>
    </row>
    <row r="5781" spans="8:13" ht="15.75" customHeight="1">
      <c r="H5781" s="37">
        <v>43465</v>
      </c>
      <c r="I5781" s="6" t="s">
        <v>127</v>
      </c>
      <c r="J5781" s="6" t="s">
        <v>156</v>
      </c>
      <c r="K5781" s="6">
        <v>72</v>
      </c>
      <c r="L5781" s="6">
        <v>664.93</v>
      </c>
      <c r="M5781" s="31" t="str">
        <f t="shared" si="90"/>
        <v>Large</v>
      </c>
    </row>
    <row r="5782" spans="8:13" ht="15.75" customHeight="1">
      <c r="H5782" s="37">
        <v>43445</v>
      </c>
      <c r="I5782" s="6" t="s">
        <v>135</v>
      </c>
      <c r="J5782" s="6" t="s">
        <v>213</v>
      </c>
      <c r="K5782" s="6">
        <v>2</v>
      </c>
      <c r="L5782" s="6">
        <v>23.64</v>
      </c>
      <c r="M5782" s="31" t="str">
        <f t="shared" si="90"/>
        <v>Small</v>
      </c>
    </row>
    <row r="5783" spans="8:13" ht="15.75" customHeight="1">
      <c r="H5783" s="37">
        <v>43289</v>
      </c>
      <c r="I5783" s="6" t="s">
        <v>135</v>
      </c>
      <c r="J5783" s="6" t="s">
        <v>187</v>
      </c>
      <c r="K5783" s="6">
        <v>36</v>
      </c>
      <c r="L5783" s="6">
        <v>246.3</v>
      </c>
      <c r="M5783" s="31" t="str">
        <f t="shared" si="90"/>
        <v>Small</v>
      </c>
    </row>
    <row r="5784" spans="8:13" ht="15.75" customHeight="1">
      <c r="H5784" s="37">
        <v>43377</v>
      </c>
      <c r="I5784" s="6" t="s">
        <v>158</v>
      </c>
      <c r="J5784" s="6" t="s">
        <v>215</v>
      </c>
      <c r="K5784" s="6">
        <v>5</v>
      </c>
      <c r="L5784" s="6">
        <v>87.9</v>
      </c>
      <c r="M5784" s="31" t="str">
        <f t="shared" si="90"/>
        <v>Small</v>
      </c>
    </row>
    <row r="5785" spans="8:13" ht="15.75" customHeight="1">
      <c r="H5785" s="37">
        <v>43273</v>
      </c>
      <c r="I5785" s="6" t="s">
        <v>141</v>
      </c>
      <c r="J5785" s="6" t="s">
        <v>156</v>
      </c>
      <c r="K5785" s="6">
        <v>3</v>
      </c>
      <c r="L5785" s="6">
        <v>52.2</v>
      </c>
      <c r="M5785" s="31" t="str">
        <f t="shared" si="90"/>
        <v>Small</v>
      </c>
    </row>
    <row r="5786" spans="8:13" ht="15.75" customHeight="1">
      <c r="H5786" s="37">
        <v>43383</v>
      </c>
      <c r="I5786" s="6" t="s">
        <v>163</v>
      </c>
      <c r="J5786" s="6" t="s">
        <v>156</v>
      </c>
      <c r="K5786" s="6">
        <v>2</v>
      </c>
      <c r="L5786" s="6">
        <v>28.54</v>
      </c>
      <c r="M5786" s="31" t="str">
        <f t="shared" si="90"/>
        <v>Small</v>
      </c>
    </row>
    <row r="5787" spans="8:13" ht="15.75" customHeight="1">
      <c r="H5787" s="37">
        <v>43206</v>
      </c>
      <c r="I5787" s="6" t="s">
        <v>163</v>
      </c>
      <c r="J5787" s="6" t="s">
        <v>234</v>
      </c>
      <c r="K5787" s="6">
        <v>2</v>
      </c>
      <c r="L5787" s="6">
        <v>26.44</v>
      </c>
      <c r="M5787" s="31" t="str">
        <f t="shared" si="90"/>
        <v>Small</v>
      </c>
    </row>
    <row r="5788" spans="8:13" ht="15.75" customHeight="1">
      <c r="H5788" s="37">
        <v>43447</v>
      </c>
      <c r="I5788" s="6" t="s">
        <v>190</v>
      </c>
      <c r="J5788" s="6" t="s">
        <v>230</v>
      </c>
      <c r="K5788" s="6">
        <v>3</v>
      </c>
      <c r="L5788" s="6">
        <v>57.48</v>
      </c>
      <c r="M5788" s="31" t="str">
        <f t="shared" si="90"/>
        <v>Small</v>
      </c>
    </row>
    <row r="5789" spans="8:13" ht="15.75" customHeight="1">
      <c r="H5789" s="37">
        <v>43461</v>
      </c>
      <c r="I5789" s="6" t="s">
        <v>175</v>
      </c>
      <c r="J5789" s="6" t="s">
        <v>179</v>
      </c>
      <c r="K5789" s="6">
        <v>2</v>
      </c>
      <c r="L5789" s="6">
        <v>35.22</v>
      </c>
      <c r="M5789" s="31" t="str">
        <f t="shared" si="90"/>
        <v>Small</v>
      </c>
    </row>
    <row r="5790" spans="8:13" ht="15.75" customHeight="1">
      <c r="H5790" s="37">
        <v>43408</v>
      </c>
      <c r="I5790" s="6" t="s">
        <v>168</v>
      </c>
      <c r="J5790" s="6" t="s">
        <v>170</v>
      </c>
      <c r="K5790" s="6">
        <v>24</v>
      </c>
      <c r="L5790" s="6">
        <v>169.11</v>
      </c>
      <c r="M5790" s="31" t="str">
        <f t="shared" si="90"/>
        <v>Small</v>
      </c>
    </row>
    <row r="5791" spans="8:13" ht="15.75" customHeight="1">
      <c r="H5791" s="37">
        <v>43435</v>
      </c>
      <c r="I5791" s="6" t="s">
        <v>141</v>
      </c>
      <c r="J5791" s="6" t="s">
        <v>166</v>
      </c>
      <c r="K5791" s="6">
        <v>3</v>
      </c>
      <c r="L5791" s="6">
        <v>38.130000000000003</v>
      </c>
      <c r="M5791" s="31" t="str">
        <f t="shared" si="90"/>
        <v>Small</v>
      </c>
    </row>
    <row r="5792" spans="8:13" ht="15.75" customHeight="1">
      <c r="H5792" s="37">
        <v>43452</v>
      </c>
      <c r="I5792" s="6" t="s">
        <v>190</v>
      </c>
      <c r="J5792" s="6" t="s">
        <v>185</v>
      </c>
      <c r="K5792" s="6">
        <v>2</v>
      </c>
      <c r="L5792" s="6">
        <v>36.299999999999997</v>
      </c>
      <c r="M5792" s="31" t="str">
        <f t="shared" si="90"/>
        <v>Small</v>
      </c>
    </row>
    <row r="5793" spans="8:13" ht="15.75" customHeight="1">
      <c r="H5793" s="37">
        <v>43459</v>
      </c>
      <c r="I5793" s="6" t="s">
        <v>127</v>
      </c>
      <c r="J5793" s="6" t="s">
        <v>208</v>
      </c>
      <c r="K5793" s="6">
        <v>3</v>
      </c>
      <c r="L5793" s="6">
        <v>54.54</v>
      </c>
      <c r="M5793" s="31" t="str">
        <f t="shared" si="90"/>
        <v>Small</v>
      </c>
    </row>
    <row r="5794" spans="8:13" ht="15.75" customHeight="1">
      <c r="H5794" s="37">
        <v>43406</v>
      </c>
      <c r="I5794" s="6" t="s">
        <v>158</v>
      </c>
      <c r="J5794" s="6" t="s">
        <v>184</v>
      </c>
      <c r="K5794" s="6">
        <v>2</v>
      </c>
      <c r="L5794" s="6">
        <v>30.66</v>
      </c>
      <c r="M5794" s="31" t="str">
        <f t="shared" si="90"/>
        <v>Small</v>
      </c>
    </row>
    <row r="5795" spans="8:13" ht="15.75" customHeight="1">
      <c r="H5795" s="37">
        <v>43426</v>
      </c>
      <c r="I5795" s="6" t="s">
        <v>141</v>
      </c>
      <c r="J5795" s="6" t="s">
        <v>170</v>
      </c>
      <c r="K5795" s="6">
        <v>2</v>
      </c>
      <c r="L5795" s="6">
        <v>37.08</v>
      </c>
      <c r="M5795" s="31" t="str">
        <f t="shared" si="90"/>
        <v>Small</v>
      </c>
    </row>
    <row r="5796" spans="8:13" ht="15.75" customHeight="1">
      <c r="H5796" s="37">
        <v>43345</v>
      </c>
      <c r="I5796" s="6" t="s">
        <v>190</v>
      </c>
      <c r="J5796" s="6" t="s">
        <v>156</v>
      </c>
      <c r="K5796" s="6">
        <v>63</v>
      </c>
      <c r="L5796" s="6">
        <v>549.41999999999996</v>
      </c>
      <c r="M5796" s="31" t="str">
        <f t="shared" si="90"/>
        <v>Large</v>
      </c>
    </row>
    <row r="5797" spans="8:13" ht="15.75" customHeight="1">
      <c r="H5797" s="37">
        <v>43449</v>
      </c>
      <c r="I5797" s="6" t="s">
        <v>158</v>
      </c>
      <c r="J5797" s="6" t="s">
        <v>169</v>
      </c>
      <c r="K5797" s="6">
        <v>2</v>
      </c>
      <c r="L5797" s="6">
        <v>24.16</v>
      </c>
      <c r="M5797" s="31" t="str">
        <f t="shared" si="90"/>
        <v>Small</v>
      </c>
    </row>
    <row r="5798" spans="8:13" ht="15.75" customHeight="1">
      <c r="H5798" s="37">
        <v>43144</v>
      </c>
      <c r="I5798" s="6" t="s">
        <v>175</v>
      </c>
      <c r="J5798" s="6" t="s">
        <v>222</v>
      </c>
      <c r="K5798" s="6">
        <v>1</v>
      </c>
      <c r="L5798" s="6">
        <v>15.13</v>
      </c>
      <c r="M5798" s="31" t="str">
        <f t="shared" si="90"/>
        <v>Small</v>
      </c>
    </row>
    <row r="5799" spans="8:13" ht="15.75" customHeight="1">
      <c r="H5799" s="37">
        <v>43346</v>
      </c>
      <c r="I5799" s="6" t="s">
        <v>158</v>
      </c>
      <c r="J5799" s="6" t="s">
        <v>185</v>
      </c>
      <c r="K5799" s="6">
        <v>2</v>
      </c>
      <c r="L5799" s="6">
        <v>34.44</v>
      </c>
      <c r="M5799" s="31" t="str">
        <f t="shared" si="90"/>
        <v>Small</v>
      </c>
    </row>
    <row r="5800" spans="8:13" ht="15.75" customHeight="1">
      <c r="H5800" s="37">
        <v>43146</v>
      </c>
      <c r="I5800" s="6" t="s">
        <v>141</v>
      </c>
      <c r="J5800" s="6" t="s">
        <v>189</v>
      </c>
      <c r="K5800" s="6">
        <v>4</v>
      </c>
      <c r="L5800" s="6">
        <v>65.88</v>
      </c>
      <c r="M5800" s="31" t="str">
        <f t="shared" si="90"/>
        <v>Small</v>
      </c>
    </row>
    <row r="5801" spans="8:13" ht="15.75" customHeight="1">
      <c r="H5801" s="37">
        <v>43409</v>
      </c>
      <c r="I5801" s="6" t="s">
        <v>175</v>
      </c>
      <c r="J5801" s="6" t="s">
        <v>156</v>
      </c>
      <c r="K5801" s="6">
        <v>3</v>
      </c>
      <c r="L5801" s="6">
        <v>47.4</v>
      </c>
      <c r="M5801" s="31" t="str">
        <f t="shared" si="90"/>
        <v>Small</v>
      </c>
    </row>
    <row r="5802" spans="8:13" ht="15.75" customHeight="1">
      <c r="H5802" s="37">
        <v>43302</v>
      </c>
      <c r="I5802" s="6" t="s">
        <v>158</v>
      </c>
      <c r="J5802" s="6" t="s">
        <v>210</v>
      </c>
      <c r="K5802" s="6">
        <v>48</v>
      </c>
      <c r="L5802" s="6">
        <v>288.62</v>
      </c>
      <c r="M5802" s="31" t="str">
        <f t="shared" si="90"/>
        <v>Large</v>
      </c>
    </row>
    <row r="5803" spans="8:13" ht="15.75" customHeight="1">
      <c r="H5803" s="37">
        <v>43437</v>
      </c>
      <c r="I5803" s="6" t="s">
        <v>175</v>
      </c>
      <c r="J5803" s="6" t="s">
        <v>174</v>
      </c>
      <c r="K5803" s="6">
        <v>4</v>
      </c>
      <c r="L5803" s="6">
        <v>53.6</v>
      </c>
      <c r="M5803" s="31" t="str">
        <f t="shared" si="90"/>
        <v>Small</v>
      </c>
    </row>
    <row r="5804" spans="8:13" ht="15.75" customHeight="1">
      <c r="H5804" s="37">
        <v>43108</v>
      </c>
      <c r="I5804" s="6" t="s">
        <v>158</v>
      </c>
      <c r="J5804" s="6" t="s">
        <v>185</v>
      </c>
      <c r="K5804" s="6">
        <v>5</v>
      </c>
      <c r="L5804" s="6">
        <v>89.6</v>
      </c>
      <c r="M5804" s="31" t="str">
        <f t="shared" si="90"/>
        <v>Small</v>
      </c>
    </row>
    <row r="5805" spans="8:13" ht="15.75" customHeight="1">
      <c r="H5805" s="37">
        <v>43307</v>
      </c>
      <c r="I5805" s="6" t="s">
        <v>160</v>
      </c>
      <c r="J5805" s="6" t="s">
        <v>187</v>
      </c>
      <c r="K5805" s="6">
        <v>1</v>
      </c>
      <c r="L5805" s="6">
        <v>10.119999999999999</v>
      </c>
      <c r="M5805" s="31" t="str">
        <f t="shared" si="90"/>
        <v>Small</v>
      </c>
    </row>
    <row r="5806" spans="8:13" ht="15.75" customHeight="1">
      <c r="H5806" s="37">
        <v>43410</v>
      </c>
      <c r="I5806" s="6" t="s">
        <v>168</v>
      </c>
      <c r="J5806" s="6" t="s">
        <v>196</v>
      </c>
      <c r="K5806" s="6">
        <v>3</v>
      </c>
      <c r="L5806" s="6">
        <v>57.66</v>
      </c>
      <c r="M5806" s="31" t="str">
        <f t="shared" si="90"/>
        <v>Small</v>
      </c>
    </row>
    <row r="5807" spans="8:13" ht="15.75" customHeight="1">
      <c r="H5807" s="37">
        <v>43444</v>
      </c>
      <c r="I5807" s="6" t="s">
        <v>160</v>
      </c>
      <c r="J5807" s="6" t="s">
        <v>192</v>
      </c>
      <c r="K5807" s="6">
        <v>24</v>
      </c>
      <c r="L5807" s="6">
        <v>194.98</v>
      </c>
      <c r="M5807" s="31" t="str">
        <f t="shared" si="90"/>
        <v>Small</v>
      </c>
    </row>
    <row r="5808" spans="8:13" ht="15.75" customHeight="1">
      <c r="H5808" s="37">
        <v>43239</v>
      </c>
      <c r="I5808" s="6" t="s">
        <v>201</v>
      </c>
      <c r="J5808" s="6" t="s">
        <v>237</v>
      </c>
      <c r="K5808" s="6">
        <v>2</v>
      </c>
      <c r="L5808" s="6">
        <v>25.4</v>
      </c>
      <c r="M5808" s="31" t="str">
        <f t="shared" si="90"/>
        <v>Small</v>
      </c>
    </row>
    <row r="5809" spans="8:13" ht="15.75" customHeight="1">
      <c r="H5809" s="37">
        <v>43137</v>
      </c>
      <c r="I5809" s="6" t="s">
        <v>158</v>
      </c>
      <c r="J5809" s="6" t="s">
        <v>226</v>
      </c>
      <c r="K5809" s="6">
        <v>2</v>
      </c>
      <c r="L5809" s="6">
        <v>39.74</v>
      </c>
      <c r="M5809" s="31" t="str">
        <f t="shared" si="90"/>
        <v>Small</v>
      </c>
    </row>
    <row r="5810" spans="8:13" ht="15.75" customHeight="1">
      <c r="H5810" s="37">
        <v>43268</v>
      </c>
      <c r="I5810" s="6" t="s">
        <v>158</v>
      </c>
      <c r="J5810" s="6" t="s">
        <v>230</v>
      </c>
      <c r="K5810" s="6">
        <v>12</v>
      </c>
      <c r="L5810" s="6">
        <v>171.18</v>
      </c>
      <c r="M5810" s="31" t="str">
        <f t="shared" si="90"/>
        <v>Small</v>
      </c>
    </row>
    <row r="5811" spans="8:13" ht="15.75" customHeight="1">
      <c r="H5811" s="37">
        <v>43430</v>
      </c>
      <c r="I5811" s="6" t="s">
        <v>216</v>
      </c>
      <c r="J5811" s="6" t="s">
        <v>212</v>
      </c>
      <c r="K5811" s="6">
        <v>1</v>
      </c>
      <c r="L5811" s="6">
        <v>15.58</v>
      </c>
      <c r="M5811" s="31" t="str">
        <f t="shared" si="90"/>
        <v>Small</v>
      </c>
    </row>
    <row r="5812" spans="8:13" ht="15.75" customHeight="1">
      <c r="H5812" s="37">
        <v>43165</v>
      </c>
      <c r="I5812" s="6" t="s">
        <v>175</v>
      </c>
      <c r="J5812" s="6" t="s">
        <v>184</v>
      </c>
      <c r="K5812" s="6">
        <v>36</v>
      </c>
      <c r="L5812" s="6">
        <v>235.01</v>
      </c>
      <c r="M5812" s="31" t="str">
        <f t="shared" si="90"/>
        <v>Small</v>
      </c>
    </row>
    <row r="5813" spans="8:13" ht="15.75" customHeight="1">
      <c r="H5813" s="37">
        <v>43125</v>
      </c>
      <c r="I5813" s="6" t="s">
        <v>135</v>
      </c>
      <c r="J5813" s="6" t="s">
        <v>156</v>
      </c>
      <c r="K5813" s="6">
        <v>2</v>
      </c>
      <c r="L5813" s="6">
        <v>29.08</v>
      </c>
      <c r="M5813" s="31" t="str">
        <f t="shared" si="90"/>
        <v>Small</v>
      </c>
    </row>
    <row r="5814" spans="8:13" ht="15.75" customHeight="1">
      <c r="H5814" s="37">
        <v>43426</v>
      </c>
      <c r="I5814" s="6" t="s">
        <v>158</v>
      </c>
      <c r="J5814" s="6" t="s">
        <v>191</v>
      </c>
      <c r="K5814" s="6">
        <v>1</v>
      </c>
      <c r="L5814" s="6">
        <v>11.18</v>
      </c>
      <c r="M5814" s="31" t="str">
        <f t="shared" si="90"/>
        <v>Small</v>
      </c>
    </row>
    <row r="5815" spans="8:13" ht="15.75" customHeight="1">
      <c r="H5815" s="37">
        <v>43175</v>
      </c>
      <c r="I5815" s="6" t="s">
        <v>141</v>
      </c>
      <c r="J5815" s="6" t="s">
        <v>191</v>
      </c>
      <c r="K5815" s="6">
        <v>1</v>
      </c>
      <c r="L5815" s="6">
        <v>12.78</v>
      </c>
      <c r="M5815" s="31" t="str">
        <f t="shared" si="90"/>
        <v>Small</v>
      </c>
    </row>
    <row r="5816" spans="8:13" ht="15.75" customHeight="1">
      <c r="H5816" s="37">
        <v>43140</v>
      </c>
      <c r="I5816" s="6" t="s">
        <v>223</v>
      </c>
      <c r="J5816" s="6" t="s">
        <v>156</v>
      </c>
      <c r="K5816" s="6">
        <v>2</v>
      </c>
      <c r="L5816" s="6">
        <v>37.340000000000003</v>
      </c>
      <c r="M5816" s="31" t="str">
        <f t="shared" si="90"/>
        <v>Small</v>
      </c>
    </row>
    <row r="5817" spans="8:13" ht="15.75" customHeight="1">
      <c r="H5817" s="37">
        <v>43124</v>
      </c>
      <c r="I5817" s="6" t="s">
        <v>141</v>
      </c>
      <c r="J5817" s="6" t="s">
        <v>233</v>
      </c>
      <c r="K5817" s="6">
        <v>24</v>
      </c>
      <c r="L5817" s="6">
        <v>238.85</v>
      </c>
      <c r="M5817" s="31" t="str">
        <f t="shared" si="90"/>
        <v>Small</v>
      </c>
    </row>
    <row r="5818" spans="8:13" ht="15.75" customHeight="1">
      <c r="H5818" s="37">
        <v>43197</v>
      </c>
      <c r="I5818" s="6" t="s">
        <v>158</v>
      </c>
      <c r="J5818" s="6" t="s">
        <v>166</v>
      </c>
      <c r="K5818" s="6">
        <v>1</v>
      </c>
      <c r="L5818" s="6">
        <v>11.47</v>
      </c>
      <c r="M5818" s="31" t="str">
        <f t="shared" si="90"/>
        <v>Small</v>
      </c>
    </row>
    <row r="5819" spans="8:13" ht="15.75" customHeight="1">
      <c r="H5819" s="37">
        <v>43416</v>
      </c>
      <c r="I5819" s="6" t="s">
        <v>175</v>
      </c>
      <c r="J5819" s="6" t="s">
        <v>212</v>
      </c>
      <c r="K5819" s="6">
        <v>3</v>
      </c>
      <c r="L5819" s="6">
        <v>58.29</v>
      </c>
      <c r="M5819" s="31" t="str">
        <f t="shared" si="90"/>
        <v>Small</v>
      </c>
    </row>
    <row r="5820" spans="8:13" ht="15.75" customHeight="1">
      <c r="H5820" s="37">
        <v>43157</v>
      </c>
      <c r="I5820" s="6" t="s">
        <v>127</v>
      </c>
      <c r="J5820" s="6" t="s">
        <v>157</v>
      </c>
      <c r="K5820" s="6">
        <v>1</v>
      </c>
      <c r="L5820" s="6">
        <v>12.17</v>
      </c>
      <c r="M5820" s="31" t="str">
        <f t="shared" si="90"/>
        <v>Small</v>
      </c>
    </row>
    <row r="5821" spans="8:13" ht="15.75" customHeight="1">
      <c r="H5821" s="37">
        <v>43429</v>
      </c>
      <c r="I5821" s="6" t="s">
        <v>168</v>
      </c>
      <c r="J5821" s="6" t="s">
        <v>156</v>
      </c>
      <c r="K5821" s="6">
        <v>2</v>
      </c>
      <c r="L5821" s="6">
        <v>24.54</v>
      </c>
      <c r="M5821" s="31" t="str">
        <f t="shared" si="90"/>
        <v>Small</v>
      </c>
    </row>
    <row r="5822" spans="8:13" ht="15.75" customHeight="1">
      <c r="H5822" s="37">
        <v>43312</v>
      </c>
      <c r="I5822" s="6" t="s">
        <v>141</v>
      </c>
      <c r="J5822" s="6" t="s">
        <v>185</v>
      </c>
      <c r="K5822" s="6">
        <v>2</v>
      </c>
      <c r="L5822" s="6">
        <v>38.68</v>
      </c>
      <c r="M5822" s="31" t="str">
        <f t="shared" si="90"/>
        <v>Small</v>
      </c>
    </row>
    <row r="5823" spans="8:13" ht="15.75" customHeight="1">
      <c r="H5823" s="37">
        <v>43231</v>
      </c>
      <c r="I5823" s="6" t="s">
        <v>158</v>
      </c>
      <c r="J5823" s="6" t="s">
        <v>204</v>
      </c>
      <c r="K5823" s="6">
        <v>2</v>
      </c>
      <c r="L5823" s="6">
        <v>37.54</v>
      </c>
      <c r="M5823" s="31" t="str">
        <f t="shared" si="90"/>
        <v>Small</v>
      </c>
    </row>
    <row r="5824" spans="8:13" ht="15.75" customHeight="1">
      <c r="H5824" s="37">
        <v>43399</v>
      </c>
      <c r="I5824" s="6" t="s">
        <v>141</v>
      </c>
      <c r="J5824" s="6" t="s">
        <v>166</v>
      </c>
      <c r="K5824" s="6">
        <v>2</v>
      </c>
      <c r="L5824" s="6">
        <v>25.38</v>
      </c>
      <c r="M5824" s="31" t="str">
        <f t="shared" si="90"/>
        <v>Small</v>
      </c>
    </row>
    <row r="5825" spans="8:13" ht="15.75" customHeight="1">
      <c r="H5825" s="37">
        <v>43457</v>
      </c>
      <c r="I5825" s="6" t="s">
        <v>168</v>
      </c>
      <c r="J5825" s="6" t="s">
        <v>194</v>
      </c>
      <c r="K5825" s="6">
        <v>1</v>
      </c>
      <c r="L5825" s="6">
        <v>19.350000000000001</v>
      </c>
      <c r="M5825" s="31" t="str">
        <f t="shared" si="90"/>
        <v>Small</v>
      </c>
    </row>
    <row r="5826" spans="8:13" ht="15.75" customHeight="1">
      <c r="H5826" s="37">
        <v>43426</v>
      </c>
      <c r="I5826" s="6" t="s">
        <v>224</v>
      </c>
      <c r="J5826" s="6" t="s">
        <v>222</v>
      </c>
      <c r="K5826" s="6">
        <v>52</v>
      </c>
      <c r="L5826" s="6">
        <v>308.31</v>
      </c>
      <c r="M5826" s="31" t="str">
        <f t="shared" si="90"/>
        <v>Large</v>
      </c>
    </row>
    <row r="5827" spans="8:13" ht="15.75" customHeight="1">
      <c r="H5827" s="37">
        <v>43171</v>
      </c>
      <c r="I5827" s="6" t="s">
        <v>171</v>
      </c>
      <c r="J5827" s="6" t="s">
        <v>184</v>
      </c>
      <c r="K5827" s="6">
        <v>4</v>
      </c>
      <c r="L5827" s="6">
        <v>49.2</v>
      </c>
      <c r="M5827" s="31" t="str">
        <f t="shared" si="90"/>
        <v>Small</v>
      </c>
    </row>
    <row r="5828" spans="8:13" ht="15.75" customHeight="1">
      <c r="H5828" s="37">
        <v>43433</v>
      </c>
      <c r="I5828" s="6" t="s">
        <v>158</v>
      </c>
      <c r="J5828" s="6" t="s">
        <v>194</v>
      </c>
      <c r="K5828" s="6">
        <v>4</v>
      </c>
      <c r="L5828" s="6">
        <v>69.959999999999994</v>
      </c>
      <c r="M5828" s="31" t="str">
        <f t="shared" si="90"/>
        <v>Small</v>
      </c>
    </row>
    <row r="5829" spans="8:13" ht="15.75" customHeight="1">
      <c r="H5829" s="37">
        <v>43449</v>
      </c>
      <c r="I5829" s="6" t="s">
        <v>198</v>
      </c>
      <c r="J5829" s="6" t="s">
        <v>156</v>
      </c>
      <c r="K5829" s="6">
        <v>4</v>
      </c>
      <c r="L5829" s="6">
        <v>73.08</v>
      </c>
      <c r="M5829" s="31" t="str">
        <f t="shared" si="90"/>
        <v>Small</v>
      </c>
    </row>
    <row r="5830" spans="8:13" ht="15.75" customHeight="1">
      <c r="H5830" s="37">
        <v>43464</v>
      </c>
      <c r="I5830" s="6" t="s">
        <v>158</v>
      </c>
      <c r="J5830" s="6" t="s">
        <v>184</v>
      </c>
      <c r="K5830" s="6">
        <v>1</v>
      </c>
      <c r="L5830" s="6">
        <v>10.61</v>
      </c>
      <c r="M5830" s="31" t="str">
        <f t="shared" si="90"/>
        <v>Small</v>
      </c>
    </row>
    <row r="5831" spans="8:13" ht="15.75" customHeight="1">
      <c r="H5831" s="37">
        <v>43333</v>
      </c>
      <c r="I5831" s="6" t="s">
        <v>158</v>
      </c>
      <c r="J5831" s="6" t="s">
        <v>156</v>
      </c>
      <c r="K5831" s="6">
        <v>4</v>
      </c>
      <c r="L5831" s="6">
        <v>77.88</v>
      </c>
      <c r="M5831" s="31" t="str">
        <f t="shared" si="90"/>
        <v>Small</v>
      </c>
    </row>
    <row r="5832" spans="8:13" ht="15.75" customHeight="1">
      <c r="H5832" s="37">
        <v>43449</v>
      </c>
      <c r="I5832" s="6" t="s">
        <v>158</v>
      </c>
      <c r="J5832" s="6" t="s">
        <v>180</v>
      </c>
      <c r="K5832" s="6">
        <v>1</v>
      </c>
      <c r="L5832" s="6">
        <v>12.18</v>
      </c>
      <c r="M5832" s="31" t="str">
        <f t="shared" ref="M5832:M5895" si="91">IF(L5832&gt;250,"Large","Small")</f>
        <v>Small</v>
      </c>
    </row>
    <row r="5833" spans="8:13" ht="15.75" customHeight="1">
      <c r="H5833" s="37">
        <v>43342</v>
      </c>
      <c r="I5833" s="6" t="s">
        <v>160</v>
      </c>
      <c r="J5833" s="6" t="s">
        <v>225</v>
      </c>
      <c r="K5833" s="6">
        <v>3</v>
      </c>
      <c r="L5833" s="6">
        <v>52.89</v>
      </c>
      <c r="M5833" s="31" t="str">
        <f t="shared" si="91"/>
        <v>Small</v>
      </c>
    </row>
    <row r="5834" spans="8:13" ht="15.75" customHeight="1">
      <c r="H5834" s="37">
        <v>43109</v>
      </c>
      <c r="I5834" s="6" t="s">
        <v>160</v>
      </c>
      <c r="J5834" s="6" t="s">
        <v>211</v>
      </c>
      <c r="K5834" s="6">
        <v>2</v>
      </c>
      <c r="L5834" s="6">
        <v>39.28</v>
      </c>
      <c r="M5834" s="31" t="str">
        <f t="shared" si="91"/>
        <v>Small</v>
      </c>
    </row>
    <row r="5835" spans="8:13" ht="15.75" customHeight="1">
      <c r="H5835" s="37">
        <v>43353</v>
      </c>
      <c r="I5835" s="6" t="s">
        <v>141</v>
      </c>
      <c r="J5835" s="6" t="s">
        <v>166</v>
      </c>
      <c r="K5835" s="6">
        <v>2</v>
      </c>
      <c r="L5835" s="6">
        <v>26.86</v>
      </c>
      <c r="M5835" s="31" t="str">
        <f t="shared" si="91"/>
        <v>Small</v>
      </c>
    </row>
    <row r="5836" spans="8:13" ht="15.75" customHeight="1">
      <c r="H5836" s="37">
        <v>43456</v>
      </c>
      <c r="I5836" s="6" t="s">
        <v>127</v>
      </c>
      <c r="J5836" s="6" t="s">
        <v>178</v>
      </c>
      <c r="K5836" s="6">
        <v>6</v>
      </c>
      <c r="L5836" s="6">
        <v>76.8</v>
      </c>
      <c r="M5836" s="31" t="str">
        <f t="shared" si="91"/>
        <v>Small</v>
      </c>
    </row>
    <row r="5837" spans="8:13" ht="15.75" customHeight="1">
      <c r="H5837" s="37">
        <v>43409</v>
      </c>
      <c r="I5837" s="6" t="s">
        <v>175</v>
      </c>
      <c r="J5837" s="6" t="s">
        <v>185</v>
      </c>
      <c r="K5837" s="6">
        <v>2</v>
      </c>
      <c r="L5837" s="6">
        <v>32.42</v>
      </c>
      <c r="M5837" s="31" t="str">
        <f t="shared" si="91"/>
        <v>Small</v>
      </c>
    </row>
    <row r="5838" spans="8:13" ht="15.75" customHeight="1">
      <c r="H5838" s="37">
        <v>43400</v>
      </c>
      <c r="I5838" s="6" t="s">
        <v>171</v>
      </c>
      <c r="J5838" s="6" t="s">
        <v>184</v>
      </c>
      <c r="K5838" s="6">
        <v>2</v>
      </c>
      <c r="L5838" s="6">
        <v>38.799999999999997</v>
      </c>
      <c r="M5838" s="31" t="str">
        <f t="shared" si="91"/>
        <v>Small</v>
      </c>
    </row>
    <row r="5839" spans="8:13" ht="15.75" customHeight="1">
      <c r="H5839" s="37">
        <v>43143</v>
      </c>
      <c r="I5839" s="6" t="s">
        <v>168</v>
      </c>
      <c r="J5839" s="6" t="s">
        <v>184</v>
      </c>
      <c r="K5839" s="6">
        <v>3</v>
      </c>
      <c r="L5839" s="6">
        <v>42.84</v>
      </c>
      <c r="M5839" s="31" t="str">
        <f t="shared" si="91"/>
        <v>Small</v>
      </c>
    </row>
    <row r="5840" spans="8:13" ht="15.75" customHeight="1">
      <c r="H5840" s="37">
        <v>43215</v>
      </c>
      <c r="I5840" s="6" t="s">
        <v>201</v>
      </c>
      <c r="J5840" s="6" t="s">
        <v>167</v>
      </c>
      <c r="K5840" s="6">
        <v>1</v>
      </c>
      <c r="L5840" s="6">
        <v>14.45</v>
      </c>
      <c r="M5840" s="31" t="str">
        <f t="shared" si="91"/>
        <v>Small</v>
      </c>
    </row>
    <row r="5841" spans="8:13" ht="15.75" customHeight="1">
      <c r="H5841" s="37">
        <v>43373</v>
      </c>
      <c r="I5841" s="6" t="s">
        <v>158</v>
      </c>
      <c r="J5841" s="6" t="s">
        <v>239</v>
      </c>
      <c r="K5841" s="6">
        <v>1</v>
      </c>
      <c r="L5841" s="6">
        <v>18.89</v>
      </c>
      <c r="M5841" s="31" t="str">
        <f t="shared" si="91"/>
        <v>Small</v>
      </c>
    </row>
    <row r="5842" spans="8:13" ht="15.75" customHeight="1">
      <c r="H5842" s="37">
        <v>43195</v>
      </c>
      <c r="I5842" s="6" t="s">
        <v>141</v>
      </c>
      <c r="J5842" s="6" t="s">
        <v>185</v>
      </c>
      <c r="K5842" s="6">
        <v>1</v>
      </c>
      <c r="L5842" s="6">
        <v>19.690000000000001</v>
      </c>
      <c r="M5842" s="31" t="str">
        <f t="shared" si="91"/>
        <v>Small</v>
      </c>
    </row>
    <row r="5843" spans="8:13" ht="15.75" customHeight="1">
      <c r="H5843" s="37">
        <v>43105</v>
      </c>
      <c r="I5843" s="6" t="s">
        <v>127</v>
      </c>
      <c r="J5843" s="6" t="s">
        <v>234</v>
      </c>
      <c r="K5843" s="6">
        <v>1</v>
      </c>
      <c r="L5843" s="6">
        <v>10.9</v>
      </c>
      <c r="M5843" s="31" t="str">
        <f t="shared" si="91"/>
        <v>Small</v>
      </c>
    </row>
    <row r="5844" spans="8:13" ht="15.75" customHeight="1">
      <c r="H5844" s="37">
        <v>43407</v>
      </c>
      <c r="I5844" s="6" t="s">
        <v>168</v>
      </c>
      <c r="J5844" s="6" t="s">
        <v>187</v>
      </c>
      <c r="K5844" s="6">
        <v>1</v>
      </c>
      <c r="L5844" s="6">
        <v>16.53</v>
      </c>
      <c r="M5844" s="31" t="str">
        <f t="shared" si="91"/>
        <v>Small</v>
      </c>
    </row>
    <row r="5845" spans="8:13" ht="15.75" customHeight="1">
      <c r="H5845" s="37">
        <v>43149</v>
      </c>
      <c r="I5845" s="6" t="s">
        <v>158</v>
      </c>
      <c r="J5845" s="6" t="s">
        <v>195</v>
      </c>
      <c r="K5845" s="6">
        <v>3</v>
      </c>
      <c r="L5845" s="6">
        <v>33.630000000000003</v>
      </c>
      <c r="M5845" s="31" t="str">
        <f t="shared" si="91"/>
        <v>Small</v>
      </c>
    </row>
    <row r="5846" spans="8:13" ht="15.75" customHeight="1">
      <c r="H5846" s="37">
        <v>43307</v>
      </c>
      <c r="I5846" s="6" t="s">
        <v>163</v>
      </c>
      <c r="J5846" s="6" t="s">
        <v>156</v>
      </c>
      <c r="K5846" s="6">
        <v>6</v>
      </c>
      <c r="L5846" s="6">
        <v>103.89</v>
      </c>
      <c r="M5846" s="31" t="str">
        <f t="shared" si="91"/>
        <v>Small</v>
      </c>
    </row>
    <row r="5847" spans="8:13" ht="15.75" customHeight="1">
      <c r="H5847" s="37">
        <v>43442</v>
      </c>
      <c r="I5847" s="6" t="s">
        <v>158</v>
      </c>
      <c r="J5847" s="6" t="s">
        <v>207</v>
      </c>
      <c r="K5847" s="6">
        <v>55</v>
      </c>
      <c r="L5847" s="6">
        <v>466.19</v>
      </c>
      <c r="M5847" s="31" t="str">
        <f t="shared" si="91"/>
        <v>Large</v>
      </c>
    </row>
    <row r="5848" spans="8:13" ht="15.75" customHeight="1">
      <c r="H5848" s="37">
        <v>43169</v>
      </c>
      <c r="I5848" s="6" t="s">
        <v>168</v>
      </c>
      <c r="J5848" s="6" t="s">
        <v>189</v>
      </c>
      <c r="K5848" s="6">
        <v>1</v>
      </c>
      <c r="L5848" s="6">
        <v>14.62</v>
      </c>
      <c r="M5848" s="31" t="str">
        <f t="shared" si="91"/>
        <v>Small</v>
      </c>
    </row>
    <row r="5849" spans="8:13" ht="15.75" customHeight="1">
      <c r="H5849" s="37">
        <v>43349</v>
      </c>
      <c r="I5849" s="6" t="s">
        <v>163</v>
      </c>
      <c r="J5849" s="6" t="s">
        <v>241</v>
      </c>
      <c r="K5849" s="6">
        <v>1</v>
      </c>
      <c r="L5849" s="6">
        <v>19.149999999999999</v>
      </c>
      <c r="M5849" s="31" t="str">
        <f t="shared" si="91"/>
        <v>Small</v>
      </c>
    </row>
    <row r="5850" spans="8:13" ht="15.75" customHeight="1">
      <c r="H5850" s="37">
        <v>43201</v>
      </c>
      <c r="I5850" s="6" t="s">
        <v>160</v>
      </c>
      <c r="J5850" s="6" t="s">
        <v>183</v>
      </c>
      <c r="K5850" s="6">
        <v>2</v>
      </c>
      <c r="L5850" s="6">
        <v>38.520000000000003</v>
      </c>
      <c r="M5850" s="31" t="str">
        <f t="shared" si="91"/>
        <v>Small</v>
      </c>
    </row>
    <row r="5851" spans="8:13" ht="15.75" customHeight="1">
      <c r="H5851" s="37">
        <v>43287</v>
      </c>
      <c r="I5851" s="6" t="s">
        <v>158</v>
      </c>
      <c r="J5851" s="6" t="s">
        <v>202</v>
      </c>
      <c r="K5851" s="6">
        <v>1</v>
      </c>
      <c r="L5851" s="6">
        <v>13.77</v>
      </c>
      <c r="M5851" s="31" t="str">
        <f t="shared" si="91"/>
        <v>Small</v>
      </c>
    </row>
    <row r="5852" spans="8:13" ht="15.75" customHeight="1">
      <c r="H5852" s="37">
        <v>43415</v>
      </c>
      <c r="I5852" s="6" t="s">
        <v>141</v>
      </c>
      <c r="J5852" s="6" t="s">
        <v>209</v>
      </c>
      <c r="K5852" s="6">
        <v>24</v>
      </c>
      <c r="L5852" s="6">
        <v>251.78</v>
      </c>
      <c r="M5852" s="31" t="str">
        <f t="shared" si="91"/>
        <v>Large</v>
      </c>
    </row>
    <row r="5853" spans="8:13" ht="15.75" customHeight="1">
      <c r="H5853" s="37">
        <v>43462</v>
      </c>
      <c r="I5853" s="6" t="s">
        <v>158</v>
      </c>
      <c r="J5853" s="6" t="s">
        <v>225</v>
      </c>
      <c r="K5853" s="6">
        <v>2</v>
      </c>
      <c r="L5853" s="6">
        <v>24.84</v>
      </c>
      <c r="M5853" s="31" t="str">
        <f t="shared" si="91"/>
        <v>Small</v>
      </c>
    </row>
    <row r="5854" spans="8:13" ht="15.75" customHeight="1">
      <c r="H5854" s="37">
        <v>43260</v>
      </c>
      <c r="I5854" s="6" t="s">
        <v>141</v>
      </c>
      <c r="J5854" s="6" t="s">
        <v>156</v>
      </c>
      <c r="K5854" s="6">
        <v>4</v>
      </c>
      <c r="L5854" s="6">
        <v>79.760000000000005</v>
      </c>
      <c r="M5854" s="31" t="str">
        <f t="shared" si="91"/>
        <v>Small</v>
      </c>
    </row>
    <row r="5855" spans="8:13" ht="15.75" customHeight="1">
      <c r="H5855" s="37">
        <v>43369</v>
      </c>
      <c r="I5855" s="6" t="s">
        <v>160</v>
      </c>
      <c r="J5855" s="6" t="s">
        <v>185</v>
      </c>
      <c r="K5855" s="6">
        <v>2</v>
      </c>
      <c r="L5855" s="6">
        <v>28.46</v>
      </c>
      <c r="M5855" s="31" t="str">
        <f t="shared" si="91"/>
        <v>Small</v>
      </c>
    </row>
    <row r="5856" spans="8:13" ht="15.75" customHeight="1">
      <c r="H5856" s="37">
        <v>43451</v>
      </c>
      <c r="I5856" s="6" t="s">
        <v>155</v>
      </c>
      <c r="J5856" s="6" t="s">
        <v>235</v>
      </c>
      <c r="K5856" s="6">
        <v>1</v>
      </c>
      <c r="L5856" s="6">
        <v>12.94</v>
      </c>
      <c r="M5856" s="31" t="str">
        <f t="shared" si="91"/>
        <v>Small</v>
      </c>
    </row>
    <row r="5857" spans="8:13" ht="15.75" customHeight="1">
      <c r="H5857" s="37">
        <v>43412</v>
      </c>
      <c r="I5857" s="6" t="s">
        <v>168</v>
      </c>
      <c r="J5857" s="6" t="s">
        <v>184</v>
      </c>
      <c r="K5857" s="6">
        <v>2</v>
      </c>
      <c r="L5857" s="6">
        <v>36.880000000000003</v>
      </c>
      <c r="M5857" s="31" t="str">
        <f t="shared" si="91"/>
        <v>Small</v>
      </c>
    </row>
    <row r="5858" spans="8:13" ht="15.75" customHeight="1">
      <c r="H5858" s="37">
        <v>43433</v>
      </c>
      <c r="I5858" s="6" t="s">
        <v>218</v>
      </c>
      <c r="J5858" s="6" t="s">
        <v>222</v>
      </c>
      <c r="K5858" s="6">
        <v>1</v>
      </c>
      <c r="L5858" s="6">
        <v>13.38</v>
      </c>
      <c r="M5858" s="31" t="str">
        <f t="shared" si="91"/>
        <v>Small</v>
      </c>
    </row>
    <row r="5859" spans="8:13" ht="15.75" customHeight="1">
      <c r="H5859" s="37">
        <v>43112</v>
      </c>
      <c r="I5859" s="6" t="s">
        <v>200</v>
      </c>
      <c r="J5859" s="6" t="s">
        <v>184</v>
      </c>
      <c r="K5859" s="6">
        <v>2</v>
      </c>
      <c r="L5859" s="6">
        <v>34.840000000000003</v>
      </c>
      <c r="M5859" s="31" t="str">
        <f t="shared" si="91"/>
        <v>Small</v>
      </c>
    </row>
    <row r="5860" spans="8:13" ht="15.75" customHeight="1">
      <c r="H5860" s="37">
        <v>43388</v>
      </c>
      <c r="I5860" s="6" t="s">
        <v>168</v>
      </c>
      <c r="J5860" s="6" t="s">
        <v>185</v>
      </c>
      <c r="K5860" s="6">
        <v>57</v>
      </c>
      <c r="L5860" s="6">
        <v>553.76</v>
      </c>
      <c r="M5860" s="31" t="str">
        <f t="shared" si="91"/>
        <v>Large</v>
      </c>
    </row>
    <row r="5861" spans="8:13" ht="15.75" customHeight="1">
      <c r="H5861" s="37">
        <v>43419</v>
      </c>
      <c r="I5861" s="6" t="s">
        <v>135</v>
      </c>
      <c r="J5861" s="6" t="s">
        <v>184</v>
      </c>
      <c r="K5861" s="6">
        <v>2</v>
      </c>
      <c r="L5861" s="6">
        <v>30.9</v>
      </c>
      <c r="M5861" s="31" t="str">
        <f t="shared" si="91"/>
        <v>Small</v>
      </c>
    </row>
    <row r="5862" spans="8:13" ht="15.75" customHeight="1">
      <c r="H5862" s="37">
        <v>43381</v>
      </c>
      <c r="I5862" s="6" t="s">
        <v>168</v>
      </c>
      <c r="J5862" s="6" t="s">
        <v>156</v>
      </c>
      <c r="K5862" s="6">
        <v>2</v>
      </c>
      <c r="L5862" s="6">
        <v>22.04</v>
      </c>
      <c r="M5862" s="31" t="str">
        <f t="shared" si="91"/>
        <v>Small</v>
      </c>
    </row>
    <row r="5863" spans="8:13" ht="15.75" customHeight="1">
      <c r="H5863" s="37">
        <v>43225</v>
      </c>
      <c r="I5863" s="6" t="s">
        <v>171</v>
      </c>
      <c r="J5863" s="6" t="s">
        <v>187</v>
      </c>
      <c r="K5863" s="6">
        <v>6</v>
      </c>
      <c r="L5863" s="6">
        <v>102.42</v>
      </c>
      <c r="M5863" s="31" t="str">
        <f t="shared" si="91"/>
        <v>Small</v>
      </c>
    </row>
    <row r="5864" spans="8:13" ht="15.75" customHeight="1">
      <c r="H5864" s="37">
        <v>43445</v>
      </c>
      <c r="I5864" s="6" t="s">
        <v>163</v>
      </c>
      <c r="J5864" s="6" t="s">
        <v>212</v>
      </c>
      <c r="K5864" s="6">
        <v>1</v>
      </c>
      <c r="L5864" s="6">
        <v>11.4</v>
      </c>
      <c r="M5864" s="31" t="str">
        <f t="shared" si="91"/>
        <v>Small</v>
      </c>
    </row>
    <row r="5865" spans="8:13" ht="15.75" customHeight="1">
      <c r="H5865" s="37">
        <v>43322</v>
      </c>
      <c r="I5865" s="6" t="s">
        <v>168</v>
      </c>
      <c r="J5865" s="6" t="s">
        <v>185</v>
      </c>
      <c r="K5865" s="6">
        <v>1</v>
      </c>
      <c r="L5865" s="6">
        <v>13.79</v>
      </c>
      <c r="M5865" s="31" t="str">
        <f t="shared" si="91"/>
        <v>Small</v>
      </c>
    </row>
    <row r="5866" spans="8:13" ht="15.75" customHeight="1">
      <c r="H5866" s="37">
        <v>43364</v>
      </c>
      <c r="I5866" s="6" t="s">
        <v>141</v>
      </c>
      <c r="J5866" s="6" t="s">
        <v>196</v>
      </c>
      <c r="K5866" s="6">
        <v>2</v>
      </c>
      <c r="L5866" s="6">
        <v>34.28</v>
      </c>
      <c r="M5866" s="31" t="str">
        <f t="shared" si="91"/>
        <v>Small</v>
      </c>
    </row>
    <row r="5867" spans="8:13" ht="15.75" customHeight="1">
      <c r="H5867" s="37">
        <v>43453</v>
      </c>
      <c r="I5867" s="6" t="s">
        <v>168</v>
      </c>
      <c r="J5867" s="6" t="s">
        <v>184</v>
      </c>
      <c r="K5867" s="6">
        <v>1</v>
      </c>
      <c r="L5867" s="6">
        <v>19.36</v>
      </c>
      <c r="M5867" s="31" t="str">
        <f t="shared" si="91"/>
        <v>Small</v>
      </c>
    </row>
    <row r="5868" spans="8:13" ht="15.75" customHeight="1">
      <c r="H5868" s="37">
        <v>43147</v>
      </c>
      <c r="I5868" s="6" t="s">
        <v>177</v>
      </c>
      <c r="J5868" s="6" t="s">
        <v>236</v>
      </c>
      <c r="K5868" s="6">
        <v>2</v>
      </c>
      <c r="L5868" s="6">
        <v>21.04</v>
      </c>
      <c r="M5868" s="31" t="str">
        <f t="shared" si="91"/>
        <v>Small</v>
      </c>
    </row>
    <row r="5869" spans="8:13" ht="15.75" customHeight="1">
      <c r="H5869" s="37">
        <v>43410</v>
      </c>
      <c r="I5869" s="6" t="s">
        <v>175</v>
      </c>
      <c r="J5869" s="6" t="s">
        <v>194</v>
      </c>
      <c r="K5869" s="6">
        <v>2</v>
      </c>
      <c r="L5869" s="6">
        <v>34.799999999999997</v>
      </c>
      <c r="M5869" s="31" t="str">
        <f t="shared" si="91"/>
        <v>Small</v>
      </c>
    </row>
    <row r="5870" spans="8:13" ht="15.75" customHeight="1">
      <c r="H5870" s="37">
        <v>43444</v>
      </c>
      <c r="I5870" s="6" t="s">
        <v>158</v>
      </c>
      <c r="J5870" s="6" t="s">
        <v>156</v>
      </c>
      <c r="K5870" s="6">
        <v>1</v>
      </c>
      <c r="L5870" s="6">
        <v>14.96</v>
      </c>
      <c r="M5870" s="31" t="str">
        <f t="shared" si="91"/>
        <v>Small</v>
      </c>
    </row>
    <row r="5871" spans="8:13" ht="15.75" customHeight="1">
      <c r="H5871" s="37">
        <v>43451</v>
      </c>
      <c r="I5871" s="6" t="s">
        <v>165</v>
      </c>
      <c r="J5871" s="6" t="s">
        <v>237</v>
      </c>
      <c r="K5871" s="6">
        <v>2</v>
      </c>
      <c r="L5871" s="6">
        <v>32.159999999999997</v>
      </c>
      <c r="M5871" s="31" t="str">
        <f t="shared" si="91"/>
        <v>Small</v>
      </c>
    </row>
    <row r="5872" spans="8:13" ht="15.75" customHeight="1">
      <c r="H5872" s="37">
        <v>43406</v>
      </c>
      <c r="I5872" s="6" t="s">
        <v>190</v>
      </c>
      <c r="J5872" s="6" t="s">
        <v>180</v>
      </c>
      <c r="K5872" s="6">
        <v>4</v>
      </c>
      <c r="L5872" s="6">
        <v>78.319999999999993</v>
      </c>
      <c r="M5872" s="31" t="str">
        <f t="shared" si="91"/>
        <v>Small</v>
      </c>
    </row>
    <row r="5873" spans="8:13" ht="15.75" customHeight="1">
      <c r="H5873" s="37">
        <v>43438</v>
      </c>
      <c r="I5873" s="6" t="s">
        <v>160</v>
      </c>
      <c r="J5873" s="6" t="s">
        <v>182</v>
      </c>
      <c r="K5873" s="6">
        <v>1</v>
      </c>
      <c r="L5873" s="6">
        <v>12.43</v>
      </c>
      <c r="M5873" s="31" t="str">
        <f t="shared" si="91"/>
        <v>Small</v>
      </c>
    </row>
    <row r="5874" spans="8:13" ht="15.75" customHeight="1">
      <c r="H5874" s="37">
        <v>43419</v>
      </c>
      <c r="I5874" s="6" t="s">
        <v>141</v>
      </c>
      <c r="J5874" s="6" t="s">
        <v>211</v>
      </c>
      <c r="K5874" s="6">
        <v>1</v>
      </c>
      <c r="L5874" s="6">
        <v>13.17</v>
      </c>
      <c r="M5874" s="31" t="str">
        <f t="shared" si="91"/>
        <v>Small</v>
      </c>
    </row>
    <row r="5875" spans="8:13" ht="15.75" customHeight="1">
      <c r="H5875" s="37">
        <v>43102</v>
      </c>
      <c r="I5875" s="6" t="s">
        <v>141</v>
      </c>
      <c r="J5875" s="6" t="s">
        <v>156</v>
      </c>
      <c r="K5875" s="6">
        <v>3</v>
      </c>
      <c r="L5875" s="6">
        <v>52.47</v>
      </c>
      <c r="M5875" s="31" t="str">
        <f t="shared" si="91"/>
        <v>Small</v>
      </c>
    </row>
    <row r="5876" spans="8:13" ht="15.75" customHeight="1">
      <c r="H5876" s="37">
        <v>43186</v>
      </c>
      <c r="I5876" s="6" t="s">
        <v>165</v>
      </c>
      <c r="J5876" s="6" t="s">
        <v>240</v>
      </c>
      <c r="K5876" s="6">
        <v>3</v>
      </c>
      <c r="L5876" s="6">
        <v>38.130000000000003</v>
      </c>
      <c r="M5876" s="31" t="str">
        <f t="shared" si="91"/>
        <v>Small</v>
      </c>
    </row>
    <row r="5877" spans="8:13" ht="15.75" customHeight="1">
      <c r="H5877" s="37">
        <v>43442</v>
      </c>
      <c r="I5877" s="6" t="s">
        <v>138</v>
      </c>
      <c r="J5877" s="6" t="s">
        <v>227</v>
      </c>
      <c r="K5877" s="6">
        <v>1</v>
      </c>
      <c r="L5877" s="6">
        <v>16.3</v>
      </c>
      <c r="M5877" s="31" t="str">
        <f t="shared" si="91"/>
        <v>Small</v>
      </c>
    </row>
    <row r="5878" spans="8:13" ht="15.75" customHeight="1">
      <c r="H5878" s="37">
        <v>43413</v>
      </c>
      <c r="I5878" s="6" t="s">
        <v>190</v>
      </c>
      <c r="J5878" s="6" t="s">
        <v>185</v>
      </c>
      <c r="K5878" s="6">
        <v>3</v>
      </c>
      <c r="L5878" s="6">
        <v>37.770000000000003</v>
      </c>
      <c r="M5878" s="31" t="str">
        <f t="shared" si="91"/>
        <v>Small</v>
      </c>
    </row>
    <row r="5879" spans="8:13" ht="15.75" customHeight="1">
      <c r="H5879" s="37">
        <v>43353</v>
      </c>
      <c r="I5879" s="6" t="s">
        <v>141</v>
      </c>
      <c r="J5879" s="6" t="s">
        <v>185</v>
      </c>
      <c r="K5879" s="6">
        <v>2</v>
      </c>
      <c r="L5879" s="6">
        <v>25.12</v>
      </c>
      <c r="M5879" s="31" t="str">
        <f t="shared" si="91"/>
        <v>Small</v>
      </c>
    </row>
    <row r="5880" spans="8:13" ht="15.75" customHeight="1">
      <c r="H5880" s="37">
        <v>43182</v>
      </c>
      <c r="I5880" s="6" t="s">
        <v>218</v>
      </c>
      <c r="J5880" s="6" t="s">
        <v>212</v>
      </c>
      <c r="K5880" s="6">
        <v>44</v>
      </c>
      <c r="L5880" s="6">
        <v>291.35000000000002</v>
      </c>
      <c r="M5880" s="31" t="str">
        <f t="shared" si="91"/>
        <v>Large</v>
      </c>
    </row>
    <row r="5881" spans="8:13" ht="15.75" customHeight="1">
      <c r="H5881" s="37">
        <v>43444</v>
      </c>
      <c r="I5881" s="6" t="s">
        <v>158</v>
      </c>
      <c r="J5881" s="6" t="s">
        <v>230</v>
      </c>
      <c r="K5881" s="6">
        <v>4</v>
      </c>
      <c r="L5881" s="6">
        <v>69</v>
      </c>
      <c r="M5881" s="31" t="str">
        <f t="shared" si="91"/>
        <v>Small</v>
      </c>
    </row>
    <row r="5882" spans="8:13" ht="15.75" customHeight="1">
      <c r="H5882" s="37">
        <v>43423</v>
      </c>
      <c r="I5882" s="6" t="s">
        <v>158</v>
      </c>
      <c r="J5882" s="6" t="s">
        <v>217</v>
      </c>
      <c r="K5882" s="6">
        <v>3</v>
      </c>
      <c r="L5882" s="6">
        <v>42.33</v>
      </c>
      <c r="M5882" s="31" t="str">
        <f t="shared" si="91"/>
        <v>Small</v>
      </c>
    </row>
    <row r="5883" spans="8:13" ht="15.75" customHeight="1">
      <c r="H5883" s="37">
        <v>43342</v>
      </c>
      <c r="I5883" s="6" t="s">
        <v>141</v>
      </c>
      <c r="J5883" s="6" t="s">
        <v>233</v>
      </c>
      <c r="K5883" s="6">
        <v>2</v>
      </c>
      <c r="L5883" s="6">
        <v>24.42</v>
      </c>
      <c r="M5883" s="31" t="str">
        <f t="shared" si="91"/>
        <v>Small</v>
      </c>
    </row>
    <row r="5884" spans="8:13" ht="15.75" customHeight="1">
      <c r="H5884" s="37">
        <v>43306</v>
      </c>
      <c r="I5884" s="6" t="s">
        <v>171</v>
      </c>
      <c r="J5884" s="6" t="s">
        <v>170</v>
      </c>
      <c r="K5884" s="6">
        <v>3</v>
      </c>
      <c r="L5884" s="6">
        <v>51.24</v>
      </c>
      <c r="M5884" s="31" t="str">
        <f t="shared" si="91"/>
        <v>Small</v>
      </c>
    </row>
    <row r="5885" spans="8:13" ht="15.75" customHeight="1">
      <c r="H5885" s="37">
        <v>43144</v>
      </c>
      <c r="I5885" s="6" t="s">
        <v>218</v>
      </c>
      <c r="J5885" s="6" t="s">
        <v>185</v>
      </c>
      <c r="K5885" s="6">
        <v>4</v>
      </c>
      <c r="L5885" s="6">
        <v>52.04</v>
      </c>
      <c r="M5885" s="31" t="str">
        <f t="shared" si="91"/>
        <v>Small</v>
      </c>
    </row>
    <row r="5886" spans="8:13" ht="15.75" customHeight="1">
      <c r="H5886" s="37">
        <v>43418</v>
      </c>
      <c r="I5886" s="6" t="s">
        <v>223</v>
      </c>
      <c r="J5886" s="6" t="s">
        <v>184</v>
      </c>
      <c r="K5886" s="6">
        <v>1</v>
      </c>
      <c r="L5886" s="6">
        <v>17.82</v>
      </c>
      <c r="M5886" s="31" t="str">
        <f t="shared" si="91"/>
        <v>Small</v>
      </c>
    </row>
    <row r="5887" spans="8:13" ht="15.75" customHeight="1">
      <c r="H5887" s="37">
        <v>43197</v>
      </c>
      <c r="I5887" s="6" t="s">
        <v>190</v>
      </c>
      <c r="J5887" s="6" t="s">
        <v>169</v>
      </c>
      <c r="K5887" s="6">
        <v>3</v>
      </c>
      <c r="L5887" s="6">
        <v>48.33</v>
      </c>
      <c r="M5887" s="31" t="str">
        <f t="shared" si="91"/>
        <v>Small</v>
      </c>
    </row>
    <row r="5888" spans="8:13" ht="15.75" customHeight="1">
      <c r="H5888" s="37">
        <v>43374</v>
      </c>
      <c r="I5888" s="6" t="s">
        <v>163</v>
      </c>
      <c r="J5888" s="6" t="s">
        <v>156</v>
      </c>
      <c r="K5888" s="6">
        <v>2</v>
      </c>
      <c r="L5888" s="6">
        <v>24.2</v>
      </c>
      <c r="M5888" s="31" t="str">
        <f t="shared" si="91"/>
        <v>Small</v>
      </c>
    </row>
    <row r="5889" spans="8:13" ht="15.75" customHeight="1">
      <c r="H5889" s="37">
        <v>43442</v>
      </c>
      <c r="I5889" s="6" t="s">
        <v>175</v>
      </c>
      <c r="J5889" s="6" t="s">
        <v>208</v>
      </c>
      <c r="K5889" s="6">
        <v>1</v>
      </c>
      <c r="L5889" s="6">
        <v>10.65</v>
      </c>
      <c r="M5889" s="31" t="str">
        <f t="shared" si="91"/>
        <v>Small</v>
      </c>
    </row>
    <row r="5890" spans="8:13" ht="15.75" customHeight="1">
      <c r="H5890" s="37">
        <v>43405</v>
      </c>
      <c r="I5890" s="6" t="s">
        <v>141</v>
      </c>
      <c r="J5890" s="6" t="s">
        <v>169</v>
      </c>
      <c r="K5890" s="6">
        <v>2</v>
      </c>
      <c r="L5890" s="6">
        <v>22.86</v>
      </c>
      <c r="M5890" s="31" t="str">
        <f t="shared" si="91"/>
        <v>Small</v>
      </c>
    </row>
    <row r="5891" spans="8:13" ht="15.75" customHeight="1">
      <c r="H5891" s="37">
        <v>43258</v>
      </c>
      <c r="I5891" s="6" t="s">
        <v>198</v>
      </c>
      <c r="J5891" s="6" t="s">
        <v>228</v>
      </c>
      <c r="K5891" s="6">
        <v>4</v>
      </c>
      <c r="L5891" s="6">
        <v>65.319999999999993</v>
      </c>
      <c r="M5891" s="31" t="str">
        <f t="shared" si="91"/>
        <v>Small</v>
      </c>
    </row>
    <row r="5892" spans="8:13" ht="15.75" customHeight="1">
      <c r="H5892" s="37">
        <v>43363</v>
      </c>
      <c r="I5892" s="6" t="s">
        <v>141</v>
      </c>
      <c r="J5892" s="6" t="s">
        <v>172</v>
      </c>
      <c r="K5892" s="6">
        <v>3</v>
      </c>
      <c r="L5892" s="6">
        <v>44.34</v>
      </c>
      <c r="M5892" s="31" t="str">
        <f t="shared" si="91"/>
        <v>Small</v>
      </c>
    </row>
    <row r="5893" spans="8:13" ht="15.75" customHeight="1">
      <c r="H5893" s="37">
        <v>43122</v>
      </c>
      <c r="I5893" s="6" t="s">
        <v>175</v>
      </c>
      <c r="J5893" s="6" t="s">
        <v>221</v>
      </c>
      <c r="K5893" s="6">
        <v>2</v>
      </c>
      <c r="L5893" s="6">
        <v>33.44</v>
      </c>
      <c r="M5893" s="31" t="str">
        <f t="shared" si="91"/>
        <v>Small</v>
      </c>
    </row>
    <row r="5894" spans="8:13" ht="15.75" customHeight="1">
      <c r="H5894" s="37">
        <v>43420</v>
      </c>
      <c r="I5894" s="6" t="s">
        <v>177</v>
      </c>
      <c r="J5894" s="6" t="s">
        <v>182</v>
      </c>
      <c r="K5894" s="6">
        <v>1</v>
      </c>
      <c r="L5894" s="6">
        <v>17.57</v>
      </c>
      <c r="M5894" s="31" t="str">
        <f t="shared" si="91"/>
        <v>Small</v>
      </c>
    </row>
    <row r="5895" spans="8:13" ht="15.75" customHeight="1">
      <c r="H5895" s="37">
        <v>43323</v>
      </c>
      <c r="I5895" s="6" t="s">
        <v>175</v>
      </c>
      <c r="J5895" s="6" t="s">
        <v>156</v>
      </c>
      <c r="K5895" s="6">
        <v>3</v>
      </c>
      <c r="L5895" s="6">
        <v>54.09</v>
      </c>
      <c r="M5895" s="31" t="str">
        <f t="shared" si="91"/>
        <v>Small</v>
      </c>
    </row>
    <row r="5896" spans="8:13" ht="15.75" customHeight="1">
      <c r="H5896" s="37">
        <v>43322</v>
      </c>
      <c r="I5896" s="6" t="s">
        <v>141</v>
      </c>
      <c r="J5896" s="6" t="s">
        <v>174</v>
      </c>
      <c r="K5896" s="6">
        <v>2</v>
      </c>
      <c r="L5896" s="6">
        <v>36.76</v>
      </c>
      <c r="M5896" s="31" t="str">
        <f t="shared" ref="M5896:M5959" si="92">IF(L5896&gt;250,"Large","Small")</f>
        <v>Small</v>
      </c>
    </row>
    <row r="5897" spans="8:13" ht="15.75" customHeight="1">
      <c r="H5897" s="37">
        <v>43239</v>
      </c>
      <c r="I5897" s="6" t="s">
        <v>201</v>
      </c>
      <c r="J5897" s="6" t="s">
        <v>226</v>
      </c>
      <c r="K5897" s="6">
        <v>3</v>
      </c>
      <c r="L5897" s="6">
        <v>48.15</v>
      </c>
      <c r="M5897" s="31" t="str">
        <f t="shared" si="92"/>
        <v>Small</v>
      </c>
    </row>
    <row r="5898" spans="8:13" ht="15.75" customHeight="1">
      <c r="H5898" s="37">
        <v>43298</v>
      </c>
      <c r="I5898" s="6" t="s">
        <v>135</v>
      </c>
      <c r="J5898" s="6" t="s">
        <v>192</v>
      </c>
      <c r="K5898" s="6">
        <v>1</v>
      </c>
      <c r="L5898" s="6">
        <v>15.65</v>
      </c>
      <c r="M5898" s="31" t="str">
        <f t="shared" si="92"/>
        <v>Small</v>
      </c>
    </row>
    <row r="5899" spans="8:13" ht="15.75" customHeight="1">
      <c r="H5899" s="37">
        <v>43445</v>
      </c>
      <c r="I5899" s="6" t="s">
        <v>190</v>
      </c>
      <c r="J5899" s="6" t="s">
        <v>182</v>
      </c>
      <c r="K5899" s="6">
        <v>1</v>
      </c>
      <c r="L5899" s="6">
        <v>16.78</v>
      </c>
      <c r="M5899" s="31" t="str">
        <f t="shared" si="92"/>
        <v>Small</v>
      </c>
    </row>
    <row r="5900" spans="8:13" ht="15.75" customHeight="1">
      <c r="H5900" s="37">
        <v>43430</v>
      </c>
      <c r="I5900" s="6" t="s">
        <v>177</v>
      </c>
      <c r="J5900" s="6" t="s">
        <v>219</v>
      </c>
      <c r="K5900" s="6">
        <v>4</v>
      </c>
      <c r="L5900" s="6">
        <v>63.68</v>
      </c>
      <c r="M5900" s="31" t="str">
        <f t="shared" si="92"/>
        <v>Small</v>
      </c>
    </row>
    <row r="5901" spans="8:13" ht="15.75" customHeight="1">
      <c r="H5901" s="37">
        <v>43177</v>
      </c>
      <c r="I5901" s="6" t="s">
        <v>158</v>
      </c>
      <c r="J5901" s="6" t="s">
        <v>211</v>
      </c>
      <c r="K5901" s="6">
        <v>2</v>
      </c>
      <c r="L5901" s="6">
        <v>21.98</v>
      </c>
      <c r="M5901" s="31" t="str">
        <f t="shared" si="92"/>
        <v>Small</v>
      </c>
    </row>
    <row r="5902" spans="8:13" ht="15.75" customHeight="1">
      <c r="H5902" s="37">
        <v>43158</v>
      </c>
      <c r="I5902" s="6" t="s">
        <v>135</v>
      </c>
      <c r="J5902" s="6" t="s">
        <v>156</v>
      </c>
      <c r="K5902" s="6">
        <v>2</v>
      </c>
      <c r="L5902" s="6">
        <v>29.9</v>
      </c>
      <c r="M5902" s="31" t="str">
        <f t="shared" si="92"/>
        <v>Small</v>
      </c>
    </row>
    <row r="5903" spans="8:13" ht="15.75" customHeight="1">
      <c r="H5903" s="37">
        <v>43291</v>
      </c>
      <c r="I5903" s="6" t="s">
        <v>160</v>
      </c>
      <c r="J5903" s="6" t="s">
        <v>211</v>
      </c>
      <c r="K5903" s="6">
        <v>2</v>
      </c>
      <c r="L5903" s="6">
        <v>31.14</v>
      </c>
      <c r="M5903" s="31" t="str">
        <f t="shared" si="92"/>
        <v>Small</v>
      </c>
    </row>
    <row r="5904" spans="8:13" ht="15.75" customHeight="1">
      <c r="H5904" s="37">
        <v>43180</v>
      </c>
      <c r="I5904" s="6" t="s">
        <v>224</v>
      </c>
      <c r="J5904" s="6" t="s">
        <v>210</v>
      </c>
      <c r="K5904" s="6">
        <v>24</v>
      </c>
      <c r="L5904" s="6">
        <v>191.88</v>
      </c>
      <c r="M5904" s="31" t="str">
        <f t="shared" si="92"/>
        <v>Small</v>
      </c>
    </row>
    <row r="5905" spans="8:13" ht="15.75" customHeight="1">
      <c r="H5905" s="37">
        <v>43448</v>
      </c>
      <c r="I5905" s="6" t="s">
        <v>155</v>
      </c>
      <c r="J5905" s="6" t="s">
        <v>230</v>
      </c>
      <c r="K5905" s="6">
        <v>2</v>
      </c>
      <c r="L5905" s="6">
        <v>20.48</v>
      </c>
      <c r="M5905" s="31" t="str">
        <f t="shared" si="92"/>
        <v>Small</v>
      </c>
    </row>
    <row r="5906" spans="8:13" ht="15.75" customHeight="1">
      <c r="H5906" s="37">
        <v>43409</v>
      </c>
      <c r="I5906" s="6" t="s">
        <v>201</v>
      </c>
      <c r="J5906" s="6" t="s">
        <v>222</v>
      </c>
      <c r="K5906" s="6">
        <v>1</v>
      </c>
      <c r="L5906" s="6">
        <v>19.329999999999998</v>
      </c>
      <c r="M5906" s="31" t="str">
        <f t="shared" si="92"/>
        <v>Small</v>
      </c>
    </row>
    <row r="5907" spans="8:13" ht="15.75" customHeight="1">
      <c r="H5907" s="37">
        <v>43426</v>
      </c>
      <c r="I5907" s="6" t="s">
        <v>160</v>
      </c>
      <c r="J5907" s="6" t="s">
        <v>237</v>
      </c>
      <c r="K5907" s="6">
        <v>2</v>
      </c>
      <c r="L5907" s="6">
        <v>33.9</v>
      </c>
      <c r="M5907" s="31" t="str">
        <f t="shared" si="92"/>
        <v>Small</v>
      </c>
    </row>
    <row r="5908" spans="8:13" ht="15.75" customHeight="1">
      <c r="H5908" s="37">
        <v>43271</v>
      </c>
      <c r="I5908" s="6" t="s">
        <v>190</v>
      </c>
      <c r="J5908" s="6" t="s">
        <v>209</v>
      </c>
      <c r="K5908" s="6">
        <v>2</v>
      </c>
      <c r="L5908" s="6">
        <v>27.28</v>
      </c>
      <c r="M5908" s="31" t="str">
        <f t="shared" si="92"/>
        <v>Small</v>
      </c>
    </row>
    <row r="5909" spans="8:13" ht="15.75" customHeight="1">
      <c r="H5909" s="37">
        <v>43400</v>
      </c>
      <c r="I5909" s="6" t="s">
        <v>177</v>
      </c>
      <c r="J5909" s="6" t="s">
        <v>181</v>
      </c>
      <c r="K5909" s="6">
        <v>3</v>
      </c>
      <c r="L5909" s="6">
        <v>50.67</v>
      </c>
      <c r="M5909" s="31" t="str">
        <f t="shared" si="92"/>
        <v>Small</v>
      </c>
    </row>
    <row r="5910" spans="8:13" ht="15.75" customHeight="1">
      <c r="H5910" s="37">
        <v>43214</v>
      </c>
      <c r="I5910" s="6" t="s">
        <v>200</v>
      </c>
      <c r="J5910" s="6" t="s">
        <v>180</v>
      </c>
      <c r="K5910" s="6">
        <v>41</v>
      </c>
      <c r="L5910" s="6">
        <v>407.23</v>
      </c>
      <c r="M5910" s="31" t="str">
        <f t="shared" si="92"/>
        <v>Large</v>
      </c>
    </row>
    <row r="5911" spans="8:13" ht="15.75" customHeight="1">
      <c r="H5911" s="37">
        <v>43205</v>
      </c>
      <c r="I5911" s="6" t="s">
        <v>190</v>
      </c>
      <c r="J5911" s="6" t="s">
        <v>194</v>
      </c>
      <c r="K5911" s="6">
        <v>2</v>
      </c>
      <c r="L5911" s="6">
        <v>37.979999999999997</v>
      </c>
      <c r="M5911" s="31" t="str">
        <f t="shared" si="92"/>
        <v>Small</v>
      </c>
    </row>
    <row r="5912" spans="8:13" ht="15.75" customHeight="1">
      <c r="H5912" s="37">
        <v>43220</v>
      </c>
      <c r="I5912" s="6" t="s">
        <v>163</v>
      </c>
      <c r="J5912" s="6" t="s">
        <v>185</v>
      </c>
      <c r="K5912" s="6">
        <v>60</v>
      </c>
      <c r="L5912" s="6">
        <v>588</v>
      </c>
      <c r="M5912" s="31" t="str">
        <f t="shared" si="92"/>
        <v>Large</v>
      </c>
    </row>
    <row r="5913" spans="8:13" ht="15.75" customHeight="1">
      <c r="H5913" s="37">
        <v>43408</v>
      </c>
      <c r="I5913" s="6" t="s">
        <v>223</v>
      </c>
      <c r="J5913" s="6" t="s">
        <v>194</v>
      </c>
      <c r="K5913" s="6">
        <v>4</v>
      </c>
      <c r="L5913" s="6">
        <v>68.760000000000005</v>
      </c>
      <c r="M5913" s="31" t="str">
        <f t="shared" si="92"/>
        <v>Small</v>
      </c>
    </row>
    <row r="5914" spans="8:13" ht="15.75" customHeight="1">
      <c r="H5914" s="37">
        <v>43206</v>
      </c>
      <c r="I5914" s="6" t="s">
        <v>160</v>
      </c>
      <c r="J5914" s="6" t="s">
        <v>166</v>
      </c>
      <c r="K5914" s="6">
        <v>41</v>
      </c>
      <c r="L5914" s="6">
        <v>252.6</v>
      </c>
      <c r="M5914" s="31" t="str">
        <f t="shared" si="92"/>
        <v>Large</v>
      </c>
    </row>
    <row r="5915" spans="8:13" ht="15.75" customHeight="1">
      <c r="H5915" s="37">
        <v>43431</v>
      </c>
      <c r="I5915" s="6" t="s">
        <v>155</v>
      </c>
      <c r="J5915" s="6" t="s">
        <v>197</v>
      </c>
      <c r="K5915" s="6">
        <v>5</v>
      </c>
      <c r="L5915" s="6">
        <v>63.05</v>
      </c>
      <c r="M5915" s="31" t="str">
        <f t="shared" si="92"/>
        <v>Small</v>
      </c>
    </row>
    <row r="5916" spans="8:13" ht="15.75" customHeight="1">
      <c r="H5916" s="37">
        <v>43345</v>
      </c>
      <c r="I5916" s="6" t="s">
        <v>175</v>
      </c>
      <c r="J5916" s="6" t="s">
        <v>196</v>
      </c>
      <c r="K5916" s="6">
        <v>1</v>
      </c>
      <c r="L5916" s="6">
        <v>14.55</v>
      </c>
      <c r="M5916" s="31" t="str">
        <f t="shared" si="92"/>
        <v>Small</v>
      </c>
    </row>
    <row r="5917" spans="8:13" ht="15.75" customHeight="1">
      <c r="H5917" s="37">
        <v>43412</v>
      </c>
      <c r="I5917" s="6" t="s">
        <v>163</v>
      </c>
      <c r="J5917" s="6" t="s">
        <v>185</v>
      </c>
      <c r="K5917" s="6">
        <v>2</v>
      </c>
      <c r="L5917" s="6">
        <v>31.4</v>
      </c>
      <c r="M5917" s="31" t="str">
        <f t="shared" si="92"/>
        <v>Small</v>
      </c>
    </row>
    <row r="5918" spans="8:13" ht="15.75" customHeight="1">
      <c r="H5918" s="37">
        <v>43201</v>
      </c>
      <c r="I5918" s="6" t="s">
        <v>155</v>
      </c>
      <c r="J5918" s="6" t="s">
        <v>237</v>
      </c>
      <c r="K5918" s="6">
        <v>2</v>
      </c>
      <c r="L5918" s="6">
        <v>31.84</v>
      </c>
      <c r="M5918" s="31" t="str">
        <f t="shared" si="92"/>
        <v>Small</v>
      </c>
    </row>
    <row r="5919" spans="8:13" ht="15.75" customHeight="1">
      <c r="H5919" s="37">
        <v>43413</v>
      </c>
      <c r="I5919" s="6" t="s">
        <v>158</v>
      </c>
      <c r="J5919" s="6" t="s">
        <v>156</v>
      </c>
      <c r="K5919" s="6">
        <v>1</v>
      </c>
      <c r="L5919" s="6">
        <v>18.23</v>
      </c>
      <c r="M5919" s="31" t="str">
        <f t="shared" si="92"/>
        <v>Small</v>
      </c>
    </row>
    <row r="5920" spans="8:13" ht="15.75" customHeight="1">
      <c r="H5920" s="37">
        <v>43454</v>
      </c>
      <c r="I5920" s="6" t="s">
        <v>158</v>
      </c>
      <c r="J5920" s="6" t="s">
        <v>156</v>
      </c>
      <c r="K5920" s="6">
        <v>2</v>
      </c>
      <c r="L5920" s="6">
        <v>33.44</v>
      </c>
      <c r="M5920" s="31" t="str">
        <f t="shared" si="92"/>
        <v>Small</v>
      </c>
    </row>
    <row r="5921" spans="8:13" ht="15.75" customHeight="1">
      <c r="H5921" s="37">
        <v>43216</v>
      </c>
      <c r="I5921" s="6" t="s">
        <v>175</v>
      </c>
      <c r="J5921" s="6" t="s">
        <v>174</v>
      </c>
      <c r="K5921" s="6">
        <v>3</v>
      </c>
      <c r="L5921" s="6">
        <v>45.09</v>
      </c>
      <c r="M5921" s="31" t="str">
        <f t="shared" si="92"/>
        <v>Small</v>
      </c>
    </row>
    <row r="5922" spans="8:13" ht="15.75" customHeight="1">
      <c r="H5922" s="37">
        <v>43446</v>
      </c>
      <c r="I5922" s="6" t="s">
        <v>168</v>
      </c>
      <c r="J5922" s="6" t="s">
        <v>229</v>
      </c>
      <c r="K5922" s="6">
        <v>2</v>
      </c>
      <c r="L5922" s="6">
        <v>21.74</v>
      </c>
      <c r="M5922" s="31" t="str">
        <f t="shared" si="92"/>
        <v>Small</v>
      </c>
    </row>
    <row r="5923" spans="8:13" ht="15.75" customHeight="1">
      <c r="H5923" s="37">
        <v>43290</v>
      </c>
      <c r="I5923" s="6" t="s">
        <v>158</v>
      </c>
      <c r="J5923" s="6" t="s">
        <v>156</v>
      </c>
      <c r="K5923" s="6">
        <v>2</v>
      </c>
      <c r="L5923" s="6">
        <v>36.08</v>
      </c>
      <c r="M5923" s="31" t="str">
        <f t="shared" si="92"/>
        <v>Small</v>
      </c>
    </row>
    <row r="5924" spans="8:13" ht="15.75" customHeight="1">
      <c r="H5924" s="37">
        <v>43190</v>
      </c>
      <c r="I5924" s="6" t="s">
        <v>163</v>
      </c>
      <c r="J5924" s="6" t="s">
        <v>192</v>
      </c>
      <c r="K5924" s="6">
        <v>1</v>
      </c>
      <c r="L5924" s="6">
        <v>15.91</v>
      </c>
      <c r="M5924" s="31" t="str">
        <f t="shared" si="92"/>
        <v>Small</v>
      </c>
    </row>
    <row r="5925" spans="8:13" ht="15.75" customHeight="1">
      <c r="H5925" s="37">
        <v>43428</v>
      </c>
      <c r="I5925" s="6" t="s">
        <v>158</v>
      </c>
      <c r="J5925" s="6" t="s">
        <v>156</v>
      </c>
      <c r="K5925" s="6">
        <v>1</v>
      </c>
      <c r="L5925" s="6">
        <v>10.74</v>
      </c>
      <c r="M5925" s="31" t="str">
        <f t="shared" si="92"/>
        <v>Small</v>
      </c>
    </row>
    <row r="5926" spans="8:13" ht="15.75" customHeight="1">
      <c r="H5926" s="37">
        <v>43123</v>
      </c>
      <c r="I5926" s="6" t="s">
        <v>160</v>
      </c>
      <c r="J5926" s="6" t="s">
        <v>156</v>
      </c>
      <c r="K5926" s="6">
        <v>2</v>
      </c>
      <c r="L5926" s="6">
        <v>29.16</v>
      </c>
      <c r="M5926" s="31" t="str">
        <f t="shared" si="92"/>
        <v>Small</v>
      </c>
    </row>
    <row r="5927" spans="8:13" ht="15.75" customHeight="1">
      <c r="H5927" s="37">
        <v>43351</v>
      </c>
      <c r="I5927" s="6" t="s">
        <v>158</v>
      </c>
      <c r="J5927" s="6" t="s">
        <v>156</v>
      </c>
      <c r="K5927" s="6">
        <v>2</v>
      </c>
      <c r="L5927" s="6">
        <v>27.78</v>
      </c>
      <c r="M5927" s="31" t="str">
        <f t="shared" si="92"/>
        <v>Small</v>
      </c>
    </row>
    <row r="5928" spans="8:13" ht="15.75" customHeight="1">
      <c r="H5928" s="37">
        <v>43438</v>
      </c>
      <c r="I5928" s="6" t="s">
        <v>190</v>
      </c>
      <c r="J5928" s="6" t="s">
        <v>186</v>
      </c>
      <c r="K5928" s="6">
        <v>24</v>
      </c>
      <c r="L5928" s="6">
        <v>301.08</v>
      </c>
      <c r="M5928" s="31" t="str">
        <f t="shared" si="92"/>
        <v>Large</v>
      </c>
    </row>
    <row r="5929" spans="8:13" ht="15.75" customHeight="1">
      <c r="H5929" s="37">
        <v>43235</v>
      </c>
      <c r="I5929" s="6" t="s">
        <v>163</v>
      </c>
      <c r="J5929" s="6" t="s">
        <v>157</v>
      </c>
      <c r="K5929" s="6">
        <v>2</v>
      </c>
      <c r="L5929" s="6">
        <v>22.58</v>
      </c>
      <c r="M5929" s="31" t="str">
        <f t="shared" si="92"/>
        <v>Small</v>
      </c>
    </row>
    <row r="5930" spans="8:13" ht="15.75" customHeight="1">
      <c r="H5930" s="37">
        <v>43446</v>
      </c>
      <c r="I5930" s="6" t="s">
        <v>171</v>
      </c>
      <c r="J5930" s="6" t="s">
        <v>159</v>
      </c>
      <c r="K5930" s="6">
        <v>1</v>
      </c>
      <c r="L5930" s="6">
        <v>19.91</v>
      </c>
      <c r="M5930" s="31" t="str">
        <f t="shared" si="92"/>
        <v>Small</v>
      </c>
    </row>
    <row r="5931" spans="8:13" ht="15.75" customHeight="1">
      <c r="H5931" s="37">
        <v>43249</v>
      </c>
      <c r="I5931" s="6" t="s">
        <v>158</v>
      </c>
      <c r="J5931" s="6" t="s">
        <v>156</v>
      </c>
      <c r="K5931" s="6">
        <v>1</v>
      </c>
      <c r="L5931" s="6">
        <v>16.39</v>
      </c>
      <c r="M5931" s="31" t="str">
        <f t="shared" si="92"/>
        <v>Small</v>
      </c>
    </row>
    <row r="5932" spans="8:13" ht="15.75" customHeight="1">
      <c r="H5932" s="37">
        <v>43426</v>
      </c>
      <c r="I5932" s="6" t="s">
        <v>175</v>
      </c>
      <c r="J5932" s="6" t="s">
        <v>239</v>
      </c>
      <c r="K5932" s="6">
        <v>1</v>
      </c>
      <c r="L5932" s="6">
        <v>15.4</v>
      </c>
      <c r="M5932" s="31" t="str">
        <f t="shared" si="92"/>
        <v>Small</v>
      </c>
    </row>
    <row r="5933" spans="8:13" ht="15.75" customHeight="1">
      <c r="H5933" s="37">
        <v>43105</v>
      </c>
      <c r="I5933" s="6" t="s">
        <v>158</v>
      </c>
      <c r="J5933" s="6" t="s">
        <v>185</v>
      </c>
      <c r="K5933" s="6">
        <v>2</v>
      </c>
      <c r="L5933" s="6">
        <v>24.18</v>
      </c>
      <c r="M5933" s="31" t="str">
        <f t="shared" si="92"/>
        <v>Small</v>
      </c>
    </row>
    <row r="5934" spans="8:13" ht="15.75" customHeight="1">
      <c r="H5934" s="37">
        <v>43342</v>
      </c>
      <c r="I5934" s="6" t="s">
        <v>175</v>
      </c>
      <c r="J5934" s="6" t="s">
        <v>157</v>
      </c>
      <c r="K5934" s="6">
        <v>1</v>
      </c>
      <c r="L5934" s="6">
        <v>12.02</v>
      </c>
      <c r="M5934" s="31" t="str">
        <f t="shared" si="92"/>
        <v>Small</v>
      </c>
    </row>
    <row r="5935" spans="8:13" ht="15.75" customHeight="1">
      <c r="H5935" s="37">
        <v>43443</v>
      </c>
      <c r="I5935" s="6" t="s">
        <v>135</v>
      </c>
      <c r="J5935" s="6" t="s">
        <v>174</v>
      </c>
      <c r="K5935" s="6">
        <v>3</v>
      </c>
      <c r="L5935" s="6">
        <v>49.2</v>
      </c>
      <c r="M5935" s="31" t="str">
        <f t="shared" si="92"/>
        <v>Small</v>
      </c>
    </row>
    <row r="5936" spans="8:13" ht="15.75" customHeight="1">
      <c r="H5936" s="37">
        <v>43462</v>
      </c>
      <c r="I5936" s="6" t="s">
        <v>216</v>
      </c>
      <c r="J5936" s="6" t="s">
        <v>156</v>
      </c>
      <c r="K5936" s="6">
        <v>1</v>
      </c>
      <c r="L5936" s="6">
        <v>17.149999999999999</v>
      </c>
      <c r="M5936" s="31" t="str">
        <f t="shared" si="92"/>
        <v>Small</v>
      </c>
    </row>
    <row r="5937" spans="8:13" ht="15.75" customHeight="1">
      <c r="H5937" s="37">
        <v>43115</v>
      </c>
      <c r="I5937" s="6" t="s">
        <v>193</v>
      </c>
      <c r="J5937" s="6" t="s">
        <v>162</v>
      </c>
      <c r="K5937" s="6">
        <v>4</v>
      </c>
      <c r="L5937" s="6">
        <v>45.4</v>
      </c>
      <c r="M5937" s="31" t="str">
        <f t="shared" si="92"/>
        <v>Small</v>
      </c>
    </row>
    <row r="5938" spans="8:13" ht="15.75" customHeight="1">
      <c r="H5938" s="37">
        <v>43445</v>
      </c>
      <c r="I5938" s="6" t="s">
        <v>158</v>
      </c>
      <c r="J5938" s="6" t="s">
        <v>209</v>
      </c>
      <c r="K5938" s="6">
        <v>4</v>
      </c>
      <c r="L5938" s="6">
        <v>44.6</v>
      </c>
      <c r="M5938" s="31" t="str">
        <f t="shared" si="92"/>
        <v>Small</v>
      </c>
    </row>
    <row r="5939" spans="8:13" ht="15.75" customHeight="1">
      <c r="H5939" s="37">
        <v>43157</v>
      </c>
      <c r="I5939" s="6" t="s">
        <v>163</v>
      </c>
      <c r="J5939" s="6" t="s">
        <v>156</v>
      </c>
      <c r="K5939" s="6">
        <v>1</v>
      </c>
      <c r="L5939" s="6">
        <v>14.66</v>
      </c>
      <c r="M5939" s="31" t="str">
        <f t="shared" si="92"/>
        <v>Small</v>
      </c>
    </row>
    <row r="5940" spans="8:13" ht="15.75" customHeight="1">
      <c r="H5940" s="37">
        <v>43442</v>
      </c>
      <c r="I5940" s="6" t="s">
        <v>158</v>
      </c>
      <c r="J5940" s="6" t="s">
        <v>156</v>
      </c>
      <c r="K5940" s="6">
        <v>1</v>
      </c>
      <c r="L5940" s="6">
        <v>17.73</v>
      </c>
      <c r="M5940" s="31" t="str">
        <f t="shared" si="92"/>
        <v>Small</v>
      </c>
    </row>
    <row r="5941" spans="8:13" ht="15.75" customHeight="1">
      <c r="H5941" s="37">
        <v>43233</v>
      </c>
      <c r="I5941" s="6" t="s">
        <v>158</v>
      </c>
      <c r="J5941" s="6" t="s">
        <v>222</v>
      </c>
      <c r="K5941" s="6">
        <v>2</v>
      </c>
      <c r="L5941" s="6">
        <v>23.28</v>
      </c>
      <c r="M5941" s="31" t="str">
        <f t="shared" si="92"/>
        <v>Small</v>
      </c>
    </row>
    <row r="5942" spans="8:13" ht="15.75" customHeight="1">
      <c r="H5942" s="37">
        <v>43254</v>
      </c>
      <c r="I5942" s="6" t="s">
        <v>158</v>
      </c>
      <c r="J5942" s="6" t="s">
        <v>227</v>
      </c>
      <c r="K5942" s="6">
        <v>38</v>
      </c>
      <c r="L5942" s="6">
        <v>299.87</v>
      </c>
      <c r="M5942" s="31" t="str">
        <f t="shared" si="92"/>
        <v>Large</v>
      </c>
    </row>
    <row r="5943" spans="8:13" ht="15.75" customHeight="1">
      <c r="H5943" s="37">
        <v>43260</v>
      </c>
      <c r="I5943" s="6" t="s">
        <v>175</v>
      </c>
      <c r="J5943" s="6" t="s">
        <v>174</v>
      </c>
      <c r="K5943" s="6">
        <v>3</v>
      </c>
      <c r="L5943" s="6">
        <v>36.69</v>
      </c>
      <c r="M5943" s="31" t="str">
        <f t="shared" si="92"/>
        <v>Small</v>
      </c>
    </row>
    <row r="5944" spans="8:13" ht="15.75" customHeight="1">
      <c r="H5944" s="37">
        <v>43269</v>
      </c>
      <c r="I5944" s="6" t="s">
        <v>135</v>
      </c>
      <c r="J5944" s="6" t="s">
        <v>172</v>
      </c>
      <c r="K5944" s="6">
        <v>1</v>
      </c>
      <c r="L5944" s="6">
        <v>17.64</v>
      </c>
      <c r="M5944" s="31" t="str">
        <f t="shared" si="92"/>
        <v>Small</v>
      </c>
    </row>
    <row r="5945" spans="8:13" ht="15.75" customHeight="1">
      <c r="H5945" s="37">
        <v>43314</v>
      </c>
      <c r="I5945" s="6" t="s">
        <v>158</v>
      </c>
      <c r="J5945" s="6" t="s">
        <v>185</v>
      </c>
      <c r="K5945" s="6">
        <v>1</v>
      </c>
      <c r="L5945" s="6">
        <v>12.83</v>
      </c>
      <c r="M5945" s="31" t="str">
        <f t="shared" si="92"/>
        <v>Small</v>
      </c>
    </row>
    <row r="5946" spans="8:13" ht="15.75" customHeight="1">
      <c r="H5946" s="37">
        <v>43247</v>
      </c>
      <c r="I5946" s="6" t="s">
        <v>201</v>
      </c>
      <c r="J5946" s="6" t="s">
        <v>210</v>
      </c>
      <c r="K5946" s="6">
        <v>1</v>
      </c>
      <c r="L5946" s="6">
        <v>14</v>
      </c>
      <c r="M5946" s="31" t="str">
        <f t="shared" si="92"/>
        <v>Small</v>
      </c>
    </row>
    <row r="5947" spans="8:13" ht="15.75" customHeight="1">
      <c r="H5947" s="37">
        <v>43148</v>
      </c>
      <c r="I5947" s="6" t="s">
        <v>127</v>
      </c>
      <c r="J5947" s="6" t="s">
        <v>208</v>
      </c>
      <c r="K5947" s="6">
        <v>3</v>
      </c>
      <c r="L5947" s="6">
        <v>45.57</v>
      </c>
      <c r="M5947" s="31" t="str">
        <f t="shared" si="92"/>
        <v>Small</v>
      </c>
    </row>
    <row r="5948" spans="8:13" ht="15.75" customHeight="1">
      <c r="H5948" s="37">
        <v>43206</v>
      </c>
      <c r="I5948" s="6" t="s">
        <v>127</v>
      </c>
      <c r="J5948" s="6" t="s">
        <v>188</v>
      </c>
      <c r="K5948" s="6">
        <v>1</v>
      </c>
      <c r="L5948" s="6">
        <v>14.21</v>
      </c>
      <c r="M5948" s="31" t="str">
        <f t="shared" si="92"/>
        <v>Small</v>
      </c>
    </row>
    <row r="5949" spans="8:13" ht="15.75" customHeight="1">
      <c r="H5949" s="37">
        <v>43297</v>
      </c>
      <c r="I5949" s="6" t="s">
        <v>223</v>
      </c>
      <c r="J5949" s="6" t="s">
        <v>240</v>
      </c>
      <c r="K5949" s="6">
        <v>5</v>
      </c>
      <c r="L5949" s="6">
        <v>60.65</v>
      </c>
      <c r="M5949" s="31" t="str">
        <f t="shared" si="92"/>
        <v>Small</v>
      </c>
    </row>
    <row r="5950" spans="8:13" ht="15.75" customHeight="1">
      <c r="H5950" s="37">
        <v>43190</v>
      </c>
      <c r="I5950" s="6" t="s">
        <v>190</v>
      </c>
      <c r="J5950" s="6" t="s">
        <v>185</v>
      </c>
      <c r="K5950" s="6">
        <v>2</v>
      </c>
      <c r="L5950" s="6">
        <v>30</v>
      </c>
      <c r="M5950" s="31" t="str">
        <f t="shared" si="92"/>
        <v>Small</v>
      </c>
    </row>
    <row r="5951" spans="8:13" ht="15.75" customHeight="1">
      <c r="H5951" s="37">
        <v>43380</v>
      </c>
      <c r="I5951" s="6" t="s">
        <v>127</v>
      </c>
      <c r="J5951" s="6" t="s">
        <v>156</v>
      </c>
      <c r="K5951" s="6">
        <v>3</v>
      </c>
      <c r="L5951" s="6">
        <v>59.07</v>
      </c>
      <c r="M5951" s="31" t="str">
        <f t="shared" si="92"/>
        <v>Small</v>
      </c>
    </row>
    <row r="5952" spans="8:13" ht="15.75" customHeight="1">
      <c r="H5952" s="37">
        <v>43447</v>
      </c>
      <c r="I5952" s="6" t="s">
        <v>160</v>
      </c>
      <c r="J5952" s="6" t="s">
        <v>180</v>
      </c>
      <c r="K5952" s="6">
        <v>1</v>
      </c>
      <c r="L5952" s="6">
        <v>15.8</v>
      </c>
      <c r="M5952" s="31" t="str">
        <f t="shared" si="92"/>
        <v>Small</v>
      </c>
    </row>
    <row r="5953" spans="8:13" ht="15.75" customHeight="1">
      <c r="H5953" s="37">
        <v>43439</v>
      </c>
      <c r="I5953" s="6" t="s">
        <v>163</v>
      </c>
      <c r="J5953" s="6" t="s">
        <v>185</v>
      </c>
      <c r="K5953" s="6">
        <v>2</v>
      </c>
      <c r="L5953" s="6">
        <v>39.76</v>
      </c>
      <c r="M5953" s="31" t="str">
        <f t="shared" si="92"/>
        <v>Small</v>
      </c>
    </row>
    <row r="5954" spans="8:13" ht="15.75" customHeight="1">
      <c r="H5954" s="37">
        <v>43369</v>
      </c>
      <c r="I5954" s="6" t="s">
        <v>158</v>
      </c>
      <c r="J5954" s="6" t="s">
        <v>178</v>
      </c>
      <c r="K5954" s="6">
        <v>4</v>
      </c>
      <c r="L5954" s="6">
        <v>72.56</v>
      </c>
      <c r="M5954" s="31" t="str">
        <f t="shared" si="92"/>
        <v>Small</v>
      </c>
    </row>
    <row r="5955" spans="8:13" ht="15.75" customHeight="1">
      <c r="H5955" s="37">
        <v>43428</v>
      </c>
      <c r="I5955" s="6" t="s">
        <v>160</v>
      </c>
      <c r="J5955" s="6" t="s">
        <v>169</v>
      </c>
      <c r="K5955" s="6">
        <v>1</v>
      </c>
      <c r="L5955" s="6">
        <v>19.71</v>
      </c>
      <c r="M5955" s="31" t="str">
        <f t="shared" si="92"/>
        <v>Small</v>
      </c>
    </row>
    <row r="5956" spans="8:13" ht="15.75" customHeight="1">
      <c r="H5956" s="37">
        <v>43432</v>
      </c>
      <c r="I5956" s="6" t="s">
        <v>135</v>
      </c>
      <c r="J5956" s="6" t="s">
        <v>156</v>
      </c>
      <c r="K5956" s="6">
        <v>1</v>
      </c>
      <c r="L5956" s="6">
        <v>14.31</v>
      </c>
      <c r="M5956" s="31" t="str">
        <f t="shared" si="92"/>
        <v>Small</v>
      </c>
    </row>
    <row r="5957" spans="8:13" ht="15.75" customHeight="1">
      <c r="H5957" s="37">
        <v>43204</v>
      </c>
      <c r="I5957" s="6" t="s">
        <v>127</v>
      </c>
      <c r="J5957" s="6" t="s">
        <v>180</v>
      </c>
      <c r="K5957" s="6">
        <v>2</v>
      </c>
      <c r="L5957" s="6">
        <v>26.72</v>
      </c>
      <c r="M5957" s="31" t="str">
        <f t="shared" si="92"/>
        <v>Small</v>
      </c>
    </row>
    <row r="5958" spans="8:13" ht="15.75" customHeight="1">
      <c r="H5958" s="37">
        <v>43393</v>
      </c>
      <c r="I5958" s="6" t="s">
        <v>171</v>
      </c>
      <c r="J5958" s="6" t="s">
        <v>185</v>
      </c>
      <c r="K5958" s="6">
        <v>46</v>
      </c>
      <c r="L5958" s="6">
        <v>296.98</v>
      </c>
      <c r="M5958" s="31" t="str">
        <f t="shared" si="92"/>
        <v>Large</v>
      </c>
    </row>
    <row r="5959" spans="8:13" ht="15.75" customHeight="1">
      <c r="H5959" s="37">
        <v>43243</v>
      </c>
      <c r="I5959" s="6" t="s">
        <v>135</v>
      </c>
      <c r="J5959" s="6" t="s">
        <v>197</v>
      </c>
      <c r="K5959" s="6">
        <v>1</v>
      </c>
      <c r="L5959" s="6">
        <v>15.19</v>
      </c>
      <c r="M5959" s="31" t="str">
        <f t="shared" si="92"/>
        <v>Small</v>
      </c>
    </row>
    <row r="5960" spans="8:13" ht="15.75" customHeight="1">
      <c r="H5960" s="37">
        <v>43460</v>
      </c>
      <c r="I5960" s="6" t="s">
        <v>141</v>
      </c>
      <c r="J5960" s="6" t="s">
        <v>184</v>
      </c>
      <c r="K5960" s="6">
        <v>3</v>
      </c>
      <c r="L5960" s="6">
        <v>42.42</v>
      </c>
      <c r="M5960" s="31" t="str">
        <f t="shared" ref="M5960:M6023" si="93">IF(L5960&gt;250,"Large","Small")</f>
        <v>Small</v>
      </c>
    </row>
    <row r="5961" spans="8:13" ht="15.75" customHeight="1">
      <c r="H5961" s="37">
        <v>43446</v>
      </c>
      <c r="I5961" s="6" t="s">
        <v>135</v>
      </c>
      <c r="J5961" s="6" t="s">
        <v>156</v>
      </c>
      <c r="K5961" s="6">
        <v>4</v>
      </c>
      <c r="L5961" s="6">
        <v>60.96</v>
      </c>
      <c r="M5961" s="31" t="str">
        <f t="shared" si="93"/>
        <v>Small</v>
      </c>
    </row>
    <row r="5962" spans="8:13" ht="15.75" customHeight="1">
      <c r="H5962" s="37">
        <v>43438</v>
      </c>
      <c r="I5962" s="6" t="s">
        <v>168</v>
      </c>
      <c r="J5962" s="6" t="s">
        <v>156</v>
      </c>
      <c r="K5962" s="6">
        <v>3</v>
      </c>
      <c r="L5962" s="6">
        <v>54.96</v>
      </c>
      <c r="M5962" s="31" t="str">
        <f t="shared" si="93"/>
        <v>Small</v>
      </c>
    </row>
    <row r="5963" spans="8:13" ht="15.75" customHeight="1">
      <c r="H5963" s="37">
        <v>43458</v>
      </c>
      <c r="I5963" s="6" t="s">
        <v>135</v>
      </c>
      <c r="J5963" s="6" t="s">
        <v>232</v>
      </c>
      <c r="K5963" s="6">
        <v>2</v>
      </c>
      <c r="L5963" s="6">
        <v>27.14</v>
      </c>
      <c r="M5963" s="31" t="str">
        <f t="shared" si="93"/>
        <v>Small</v>
      </c>
    </row>
    <row r="5964" spans="8:13" ht="15.75" customHeight="1">
      <c r="H5964" s="37">
        <v>43324</v>
      </c>
      <c r="I5964" s="6" t="s">
        <v>158</v>
      </c>
      <c r="J5964" s="6" t="s">
        <v>169</v>
      </c>
      <c r="K5964" s="6">
        <v>40</v>
      </c>
      <c r="L5964" s="6">
        <v>359.28</v>
      </c>
      <c r="M5964" s="31" t="str">
        <f t="shared" si="93"/>
        <v>Large</v>
      </c>
    </row>
    <row r="5965" spans="8:13" ht="15.75" customHeight="1">
      <c r="H5965" s="37">
        <v>43453</v>
      </c>
      <c r="I5965" s="6" t="s">
        <v>158</v>
      </c>
      <c r="J5965" s="6" t="s">
        <v>187</v>
      </c>
      <c r="K5965" s="6">
        <v>2</v>
      </c>
      <c r="L5965" s="6">
        <v>25.12</v>
      </c>
      <c r="M5965" s="31" t="str">
        <f t="shared" si="93"/>
        <v>Small</v>
      </c>
    </row>
    <row r="5966" spans="8:13" ht="15.75" customHeight="1">
      <c r="H5966" s="37">
        <v>43417</v>
      </c>
      <c r="I5966" s="6" t="s">
        <v>198</v>
      </c>
      <c r="J5966" s="6" t="s">
        <v>211</v>
      </c>
      <c r="K5966" s="6">
        <v>2</v>
      </c>
      <c r="L5966" s="6">
        <v>22.78</v>
      </c>
      <c r="M5966" s="31" t="str">
        <f t="shared" si="93"/>
        <v>Small</v>
      </c>
    </row>
    <row r="5967" spans="8:13" ht="15.75" customHeight="1">
      <c r="H5967" s="37">
        <v>43333</v>
      </c>
      <c r="I5967" s="6" t="s">
        <v>163</v>
      </c>
      <c r="J5967" s="6" t="s">
        <v>192</v>
      </c>
      <c r="K5967" s="6">
        <v>2</v>
      </c>
      <c r="L5967" s="6">
        <v>27.2</v>
      </c>
      <c r="M5967" s="31" t="str">
        <f t="shared" si="93"/>
        <v>Small</v>
      </c>
    </row>
    <row r="5968" spans="8:13" ht="15.75" customHeight="1">
      <c r="H5968" s="37">
        <v>43198</v>
      </c>
      <c r="I5968" s="6" t="s">
        <v>158</v>
      </c>
      <c r="J5968" s="6" t="s">
        <v>156</v>
      </c>
      <c r="K5968" s="6">
        <v>4</v>
      </c>
      <c r="L5968" s="6">
        <v>43.92</v>
      </c>
      <c r="M5968" s="31" t="str">
        <f t="shared" si="93"/>
        <v>Small</v>
      </c>
    </row>
    <row r="5969" spans="8:13" ht="15.75" customHeight="1">
      <c r="H5969" s="37">
        <v>43228</v>
      </c>
      <c r="I5969" s="6" t="s">
        <v>171</v>
      </c>
      <c r="J5969" s="6" t="s">
        <v>173</v>
      </c>
      <c r="K5969" s="6">
        <v>48</v>
      </c>
      <c r="L5969" s="6">
        <v>368.02</v>
      </c>
      <c r="M5969" s="31" t="str">
        <f t="shared" si="93"/>
        <v>Large</v>
      </c>
    </row>
    <row r="5970" spans="8:13" ht="15.75" customHeight="1">
      <c r="H5970" s="37">
        <v>43446</v>
      </c>
      <c r="I5970" s="6" t="s">
        <v>158</v>
      </c>
      <c r="J5970" s="6" t="s">
        <v>156</v>
      </c>
      <c r="K5970" s="6">
        <v>1</v>
      </c>
      <c r="L5970" s="6">
        <v>17.18</v>
      </c>
      <c r="M5970" s="31" t="str">
        <f t="shared" si="93"/>
        <v>Small</v>
      </c>
    </row>
    <row r="5971" spans="8:13" ht="15.75" customHeight="1">
      <c r="H5971" s="37">
        <v>43345</v>
      </c>
      <c r="I5971" s="6" t="s">
        <v>158</v>
      </c>
      <c r="J5971" s="6" t="s">
        <v>156</v>
      </c>
      <c r="K5971" s="6">
        <v>2</v>
      </c>
      <c r="L5971" s="6">
        <v>36.76</v>
      </c>
      <c r="M5971" s="31" t="str">
        <f t="shared" si="93"/>
        <v>Small</v>
      </c>
    </row>
    <row r="5972" spans="8:13" ht="15.75" customHeight="1">
      <c r="H5972" s="37">
        <v>43452</v>
      </c>
      <c r="I5972" s="6" t="s">
        <v>177</v>
      </c>
      <c r="J5972" s="6" t="s">
        <v>156</v>
      </c>
      <c r="K5972" s="6">
        <v>63</v>
      </c>
      <c r="L5972" s="6">
        <v>357.89</v>
      </c>
      <c r="M5972" s="31" t="str">
        <f t="shared" si="93"/>
        <v>Large</v>
      </c>
    </row>
    <row r="5973" spans="8:13" ht="15.75" customHeight="1">
      <c r="H5973" s="37">
        <v>43208</v>
      </c>
      <c r="I5973" s="6" t="s">
        <v>158</v>
      </c>
      <c r="J5973" s="6" t="s">
        <v>169</v>
      </c>
      <c r="K5973" s="6">
        <v>1</v>
      </c>
      <c r="L5973" s="6">
        <v>14.93</v>
      </c>
      <c r="M5973" s="31" t="str">
        <f t="shared" si="93"/>
        <v>Small</v>
      </c>
    </row>
    <row r="5974" spans="8:13" ht="15.75" customHeight="1">
      <c r="H5974" s="37">
        <v>43443</v>
      </c>
      <c r="I5974" s="6" t="s">
        <v>158</v>
      </c>
      <c r="J5974" s="6" t="s">
        <v>187</v>
      </c>
      <c r="K5974" s="6">
        <v>2</v>
      </c>
      <c r="L5974" s="6">
        <v>24.74</v>
      </c>
      <c r="M5974" s="31" t="str">
        <f t="shared" si="93"/>
        <v>Small</v>
      </c>
    </row>
    <row r="5975" spans="8:13" ht="15.75" customHeight="1">
      <c r="H5975" s="37">
        <v>43434</v>
      </c>
      <c r="I5975" s="6" t="s">
        <v>141</v>
      </c>
      <c r="J5975" s="6" t="s">
        <v>196</v>
      </c>
      <c r="K5975" s="6">
        <v>3</v>
      </c>
      <c r="L5975" s="6">
        <v>43.44</v>
      </c>
      <c r="M5975" s="31" t="str">
        <f t="shared" si="93"/>
        <v>Small</v>
      </c>
    </row>
    <row r="5976" spans="8:13" ht="15.75" customHeight="1">
      <c r="H5976" s="37">
        <v>43170</v>
      </c>
      <c r="I5976" s="6" t="s">
        <v>168</v>
      </c>
      <c r="J5976" s="6" t="s">
        <v>156</v>
      </c>
      <c r="K5976" s="6">
        <v>42</v>
      </c>
      <c r="L5976" s="6">
        <v>455.91</v>
      </c>
      <c r="M5976" s="31" t="str">
        <f t="shared" si="93"/>
        <v>Large</v>
      </c>
    </row>
    <row r="5977" spans="8:13" ht="15.75" customHeight="1">
      <c r="H5977" s="37">
        <v>43397</v>
      </c>
      <c r="I5977" s="6" t="s">
        <v>168</v>
      </c>
      <c r="J5977" s="6" t="s">
        <v>203</v>
      </c>
      <c r="K5977" s="6">
        <v>1</v>
      </c>
      <c r="L5977" s="6">
        <v>15.2</v>
      </c>
      <c r="M5977" s="31" t="str">
        <f t="shared" si="93"/>
        <v>Small</v>
      </c>
    </row>
    <row r="5978" spans="8:13" ht="15.75" customHeight="1">
      <c r="H5978" s="37">
        <v>43395</v>
      </c>
      <c r="I5978" s="6" t="s">
        <v>168</v>
      </c>
      <c r="J5978" s="6" t="s">
        <v>182</v>
      </c>
      <c r="K5978" s="6">
        <v>4</v>
      </c>
      <c r="L5978" s="6">
        <v>45.88</v>
      </c>
      <c r="M5978" s="31" t="str">
        <f t="shared" si="93"/>
        <v>Small</v>
      </c>
    </row>
    <row r="5979" spans="8:13" ht="15.75" customHeight="1">
      <c r="H5979" s="37">
        <v>43455</v>
      </c>
      <c r="I5979" s="6" t="s">
        <v>171</v>
      </c>
      <c r="J5979" s="6" t="s">
        <v>156</v>
      </c>
      <c r="K5979" s="6">
        <v>4</v>
      </c>
      <c r="L5979" s="6">
        <v>66.84</v>
      </c>
      <c r="M5979" s="31" t="str">
        <f t="shared" si="93"/>
        <v>Small</v>
      </c>
    </row>
    <row r="5980" spans="8:13" ht="15.75" customHeight="1">
      <c r="H5980" s="37">
        <v>43364</v>
      </c>
      <c r="I5980" s="6" t="s">
        <v>158</v>
      </c>
      <c r="J5980" s="6" t="s">
        <v>241</v>
      </c>
      <c r="K5980" s="6">
        <v>53</v>
      </c>
      <c r="L5980" s="6">
        <v>505.73</v>
      </c>
      <c r="M5980" s="31" t="str">
        <f t="shared" si="93"/>
        <v>Large</v>
      </c>
    </row>
    <row r="5981" spans="8:13" ht="15.75" customHeight="1">
      <c r="H5981" s="37">
        <v>43299</v>
      </c>
      <c r="I5981" s="6" t="s">
        <v>141</v>
      </c>
      <c r="J5981" s="6" t="s">
        <v>188</v>
      </c>
      <c r="K5981" s="6">
        <v>1</v>
      </c>
      <c r="L5981" s="6">
        <v>12.97</v>
      </c>
      <c r="M5981" s="31" t="str">
        <f t="shared" si="93"/>
        <v>Small</v>
      </c>
    </row>
    <row r="5982" spans="8:13" ht="15.75" customHeight="1">
      <c r="H5982" s="37">
        <v>43120</v>
      </c>
      <c r="I5982" s="6" t="s">
        <v>190</v>
      </c>
      <c r="J5982" s="6" t="s">
        <v>167</v>
      </c>
      <c r="K5982" s="6">
        <v>4</v>
      </c>
      <c r="L5982" s="6">
        <v>62.8</v>
      </c>
      <c r="M5982" s="31" t="str">
        <f t="shared" si="93"/>
        <v>Small</v>
      </c>
    </row>
    <row r="5983" spans="8:13" ht="15.75" customHeight="1">
      <c r="H5983" s="37">
        <v>43206</v>
      </c>
      <c r="I5983" s="6" t="s">
        <v>141</v>
      </c>
      <c r="J5983" s="6" t="s">
        <v>172</v>
      </c>
      <c r="K5983" s="6">
        <v>1</v>
      </c>
      <c r="L5983" s="6">
        <v>19.739999999999998</v>
      </c>
      <c r="M5983" s="31" t="str">
        <f t="shared" si="93"/>
        <v>Small</v>
      </c>
    </row>
    <row r="5984" spans="8:13" ht="15.75" customHeight="1">
      <c r="H5984" s="37">
        <v>43357</v>
      </c>
      <c r="I5984" s="6" t="s">
        <v>141</v>
      </c>
      <c r="J5984" s="6" t="s">
        <v>208</v>
      </c>
      <c r="K5984" s="6">
        <v>60</v>
      </c>
      <c r="L5984" s="6">
        <v>557.45000000000005</v>
      </c>
      <c r="M5984" s="31" t="str">
        <f t="shared" si="93"/>
        <v>Large</v>
      </c>
    </row>
    <row r="5985" spans="8:13" ht="15.75" customHeight="1">
      <c r="H5985" s="37">
        <v>43413</v>
      </c>
      <c r="I5985" s="6" t="s">
        <v>218</v>
      </c>
      <c r="J5985" s="6" t="s">
        <v>185</v>
      </c>
      <c r="K5985" s="6">
        <v>1</v>
      </c>
      <c r="L5985" s="6">
        <v>18.95</v>
      </c>
      <c r="M5985" s="31" t="str">
        <f t="shared" si="93"/>
        <v>Small</v>
      </c>
    </row>
    <row r="5986" spans="8:13" ht="15.75" customHeight="1">
      <c r="H5986" s="37">
        <v>43399</v>
      </c>
      <c r="I5986" s="6" t="s">
        <v>193</v>
      </c>
      <c r="J5986" s="6" t="s">
        <v>233</v>
      </c>
      <c r="K5986" s="6">
        <v>3</v>
      </c>
      <c r="L5986" s="6">
        <v>36.450000000000003</v>
      </c>
      <c r="M5986" s="31" t="str">
        <f t="shared" si="93"/>
        <v>Small</v>
      </c>
    </row>
    <row r="5987" spans="8:13" ht="15.75" customHeight="1">
      <c r="H5987" s="37">
        <v>43438</v>
      </c>
      <c r="I5987" s="6" t="s">
        <v>158</v>
      </c>
      <c r="J5987" s="6" t="s">
        <v>210</v>
      </c>
      <c r="K5987" s="6">
        <v>2</v>
      </c>
      <c r="L5987" s="6">
        <v>35.36</v>
      </c>
      <c r="M5987" s="31" t="str">
        <f t="shared" si="93"/>
        <v>Small</v>
      </c>
    </row>
    <row r="5988" spans="8:13" ht="15.75" customHeight="1">
      <c r="H5988" s="37">
        <v>43265</v>
      </c>
      <c r="I5988" s="6" t="s">
        <v>127</v>
      </c>
      <c r="J5988" s="6" t="s">
        <v>185</v>
      </c>
      <c r="K5988" s="6">
        <v>1</v>
      </c>
      <c r="L5988" s="6">
        <v>16.170000000000002</v>
      </c>
      <c r="M5988" s="31" t="str">
        <f t="shared" si="93"/>
        <v>Small</v>
      </c>
    </row>
    <row r="5989" spans="8:13" ht="15.75" customHeight="1">
      <c r="H5989" s="37">
        <v>43441</v>
      </c>
      <c r="I5989" s="6" t="s">
        <v>168</v>
      </c>
      <c r="J5989" s="6" t="s">
        <v>220</v>
      </c>
      <c r="K5989" s="6">
        <v>2</v>
      </c>
      <c r="L5989" s="6">
        <v>36.04</v>
      </c>
      <c r="M5989" s="31" t="str">
        <f t="shared" si="93"/>
        <v>Small</v>
      </c>
    </row>
    <row r="5990" spans="8:13" ht="15.75" customHeight="1">
      <c r="H5990" s="37">
        <v>43174</v>
      </c>
      <c r="I5990" s="6" t="s">
        <v>163</v>
      </c>
      <c r="J5990" s="6" t="s">
        <v>222</v>
      </c>
      <c r="K5990" s="6">
        <v>2</v>
      </c>
      <c r="L5990" s="6">
        <v>21.72</v>
      </c>
      <c r="M5990" s="31" t="str">
        <f t="shared" si="93"/>
        <v>Small</v>
      </c>
    </row>
    <row r="5991" spans="8:13" ht="15.75" customHeight="1">
      <c r="H5991" s="37">
        <v>43343</v>
      </c>
      <c r="I5991" s="6" t="s">
        <v>158</v>
      </c>
      <c r="J5991" s="6" t="s">
        <v>211</v>
      </c>
      <c r="K5991" s="6">
        <v>2</v>
      </c>
      <c r="L5991" s="6">
        <v>34.299999999999997</v>
      </c>
      <c r="M5991" s="31" t="str">
        <f t="shared" si="93"/>
        <v>Small</v>
      </c>
    </row>
    <row r="5992" spans="8:13" ht="15.75" customHeight="1">
      <c r="H5992" s="37">
        <v>43122</v>
      </c>
      <c r="I5992" s="6" t="s">
        <v>168</v>
      </c>
      <c r="J5992" s="6" t="s">
        <v>202</v>
      </c>
      <c r="K5992" s="6">
        <v>1</v>
      </c>
      <c r="L5992" s="6">
        <v>19.559999999999999</v>
      </c>
      <c r="M5992" s="31" t="str">
        <f t="shared" si="93"/>
        <v>Small</v>
      </c>
    </row>
    <row r="5993" spans="8:13" ht="15.75" customHeight="1">
      <c r="H5993" s="37">
        <v>43258</v>
      </c>
      <c r="I5993" s="6" t="s">
        <v>158</v>
      </c>
      <c r="J5993" s="6" t="s">
        <v>167</v>
      </c>
      <c r="K5993" s="6">
        <v>2</v>
      </c>
      <c r="L5993" s="6">
        <v>35.24</v>
      </c>
      <c r="M5993" s="31" t="str">
        <f t="shared" si="93"/>
        <v>Small</v>
      </c>
    </row>
    <row r="5994" spans="8:13" ht="15.75" customHeight="1">
      <c r="H5994" s="37">
        <v>43421</v>
      </c>
      <c r="I5994" s="6" t="s">
        <v>168</v>
      </c>
      <c r="J5994" s="6" t="s">
        <v>185</v>
      </c>
      <c r="K5994" s="6">
        <v>1</v>
      </c>
      <c r="L5994" s="6">
        <v>15.7</v>
      </c>
      <c r="M5994" s="31" t="str">
        <f t="shared" si="93"/>
        <v>Small</v>
      </c>
    </row>
    <row r="5995" spans="8:13" ht="15.75" customHeight="1">
      <c r="H5995" s="37">
        <v>43460</v>
      </c>
      <c r="I5995" s="6" t="s">
        <v>160</v>
      </c>
      <c r="J5995" s="6" t="s">
        <v>156</v>
      </c>
      <c r="K5995" s="6">
        <v>1</v>
      </c>
      <c r="L5995" s="6">
        <v>18.87</v>
      </c>
      <c r="M5995" s="31" t="str">
        <f t="shared" si="93"/>
        <v>Small</v>
      </c>
    </row>
    <row r="5996" spans="8:13" ht="15.75" customHeight="1">
      <c r="H5996" s="37">
        <v>43365</v>
      </c>
      <c r="I5996" s="6" t="s">
        <v>175</v>
      </c>
      <c r="J5996" s="6" t="s">
        <v>159</v>
      </c>
      <c r="K5996" s="6">
        <v>4</v>
      </c>
      <c r="L5996" s="6">
        <v>48.8</v>
      </c>
      <c r="M5996" s="31" t="str">
        <f t="shared" si="93"/>
        <v>Small</v>
      </c>
    </row>
    <row r="5997" spans="8:13" ht="15.75" customHeight="1">
      <c r="H5997" s="37">
        <v>43460</v>
      </c>
      <c r="I5997" s="6" t="s">
        <v>160</v>
      </c>
      <c r="J5997" s="6" t="s">
        <v>210</v>
      </c>
      <c r="K5997" s="6">
        <v>1</v>
      </c>
      <c r="L5997" s="6">
        <v>15.45</v>
      </c>
      <c r="M5997" s="31" t="str">
        <f t="shared" si="93"/>
        <v>Small</v>
      </c>
    </row>
    <row r="5998" spans="8:13" ht="15.75" customHeight="1">
      <c r="H5998" s="37">
        <v>43344</v>
      </c>
      <c r="I5998" s="6" t="s">
        <v>160</v>
      </c>
      <c r="J5998" s="6" t="s">
        <v>197</v>
      </c>
      <c r="K5998" s="6">
        <v>2</v>
      </c>
      <c r="L5998" s="6">
        <v>22.6</v>
      </c>
      <c r="M5998" s="31" t="str">
        <f t="shared" si="93"/>
        <v>Small</v>
      </c>
    </row>
    <row r="5999" spans="8:13" ht="15.75" customHeight="1">
      <c r="H5999" s="37">
        <v>43325</v>
      </c>
      <c r="I5999" s="6" t="s">
        <v>158</v>
      </c>
      <c r="J5999" s="6" t="s">
        <v>156</v>
      </c>
      <c r="K5999" s="6">
        <v>1</v>
      </c>
      <c r="L5999" s="6">
        <v>18.21</v>
      </c>
      <c r="M5999" s="31" t="str">
        <f t="shared" si="93"/>
        <v>Small</v>
      </c>
    </row>
    <row r="6000" spans="8:13" ht="15.75" customHeight="1">
      <c r="H6000" s="37">
        <v>43306</v>
      </c>
      <c r="I6000" s="6" t="s">
        <v>158</v>
      </c>
      <c r="J6000" s="6" t="s">
        <v>185</v>
      </c>
      <c r="K6000" s="6">
        <v>1</v>
      </c>
      <c r="L6000" s="6">
        <v>17.57</v>
      </c>
      <c r="M6000" s="31" t="str">
        <f t="shared" si="93"/>
        <v>Small</v>
      </c>
    </row>
    <row r="6001" spans="8:13" ht="15.75" customHeight="1">
      <c r="H6001" s="37">
        <v>43407</v>
      </c>
      <c r="I6001" s="6" t="s">
        <v>135</v>
      </c>
      <c r="J6001" s="6" t="s">
        <v>184</v>
      </c>
      <c r="K6001" s="6">
        <v>46</v>
      </c>
      <c r="L6001" s="6">
        <v>375.36</v>
      </c>
      <c r="M6001" s="31" t="str">
        <f t="shared" si="93"/>
        <v>Large</v>
      </c>
    </row>
    <row r="6002" spans="8:13" ht="15.75" customHeight="1">
      <c r="H6002" s="37">
        <v>43369</v>
      </c>
      <c r="I6002" s="6" t="s">
        <v>158</v>
      </c>
      <c r="J6002" s="6" t="s">
        <v>222</v>
      </c>
      <c r="K6002" s="6">
        <v>2</v>
      </c>
      <c r="L6002" s="6">
        <v>29.62</v>
      </c>
      <c r="M6002" s="31" t="str">
        <f t="shared" si="93"/>
        <v>Small</v>
      </c>
    </row>
    <row r="6003" spans="8:13" ht="15.75" customHeight="1">
      <c r="H6003" s="37">
        <v>43235</v>
      </c>
      <c r="I6003" s="6" t="s">
        <v>198</v>
      </c>
      <c r="J6003" s="6" t="s">
        <v>189</v>
      </c>
      <c r="K6003" s="6">
        <v>1</v>
      </c>
      <c r="L6003" s="6">
        <v>11.91</v>
      </c>
      <c r="M6003" s="31" t="str">
        <f t="shared" si="93"/>
        <v>Small</v>
      </c>
    </row>
    <row r="6004" spans="8:13" ht="15.75" customHeight="1">
      <c r="H6004" s="37">
        <v>43371</v>
      </c>
      <c r="I6004" s="6" t="s">
        <v>175</v>
      </c>
      <c r="J6004" s="6" t="s">
        <v>169</v>
      </c>
      <c r="K6004" s="6">
        <v>1</v>
      </c>
      <c r="L6004" s="6">
        <v>16.14</v>
      </c>
      <c r="M6004" s="31" t="str">
        <f t="shared" si="93"/>
        <v>Small</v>
      </c>
    </row>
    <row r="6005" spans="8:13" ht="15.75" customHeight="1">
      <c r="H6005" s="37">
        <v>43289</v>
      </c>
      <c r="I6005" s="6" t="s">
        <v>171</v>
      </c>
      <c r="J6005" s="6" t="s">
        <v>156</v>
      </c>
      <c r="K6005" s="6">
        <v>2</v>
      </c>
      <c r="L6005" s="6">
        <v>27.64</v>
      </c>
      <c r="M6005" s="31" t="str">
        <f t="shared" si="93"/>
        <v>Small</v>
      </c>
    </row>
    <row r="6006" spans="8:13" ht="15.75" customHeight="1">
      <c r="H6006" s="37">
        <v>43291</v>
      </c>
      <c r="I6006" s="6" t="s">
        <v>158</v>
      </c>
      <c r="J6006" s="6" t="s">
        <v>156</v>
      </c>
      <c r="K6006" s="6">
        <v>5</v>
      </c>
      <c r="L6006" s="6">
        <v>81.150000000000006</v>
      </c>
      <c r="M6006" s="31" t="str">
        <f t="shared" si="93"/>
        <v>Small</v>
      </c>
    </row>
    <row r="6007" spans="8:13" ht="15.75" customHeight="1">
      <c r="H6007" s="37">
        <v>43405</v>
      </c>
      <c r="I6007" s="6" t="s">
        <v>177</v>
      </c>
      <c r="J6007" s="6" t="s">
        <v>184</v>
      </c>
      <c r="K6007" s="6">
        <v>1</v>
      </c>
      <c r="L6007" s="6">
        <v>17.37</v>
      </c>
      <c r="M6007" s="31" t="str">
        <f t="shared" si="93"/>
        <v>Small</v>
      </c>
    </row>
    <row r="6008" spans="8:13" ht="15.75" customHeight="1">
      <c r="H6008" s="37">
        <v>43110</v>
      </c>
      <c r="I6008" s="6" t="s">
        <v>168</v>
      </c>
      <c r="J6008" s="6" t="s">
        <v>185</v>
      </c>
      <c r="K6008" s="6">
        <v>60</v>
      </c>
      <c r="L6008" s="6">
        <v>483.48</v>
      </c>
      <c r="M6008" s="31" t="str">
        <f t="shared" si="93"/>
        <v>Large</v>
      </c>
    </row>
    <row r="6009" spans="8:13" ht="15.75" customHeight="1">
      <c r="H6009" s="37">
        <v>43459</v>
      </c>
      <c r="I6009" s="6" t="s">
        <v>175</v>
      </c>
      <c r="J6009" s="6" t="s">
        <v>183</v>
      </c>
      <c r="K6009" s="6">
        <v>2</v>
      </c>
      <c r="L6009" s="6">
        <v>30.76</v>
      </c>
      <c r="M6009" s="31" t="str">
        <f t="shared" si="93"/>
        <v>Small</v>
      </c>
    </row>
    <row r="6010" spans="8:13" ht="15.75" customHeight="1">
      <c r="H6010" s="37">
        <v>43184</v>
      </c>
      <c r="I6010" s="6" t="s">
        <v>158</v>
      </c>
      <c r="J6010" s="6" t="s">
        <v>187</v>
      </c>
      <c r="K6010" s="6">
        <v>1</v>
      </c>
      <c r="L6010" s="6">
        <v>12.7</v>
      </c>
      <c r="M6010" s="31" t="str">
        <f t="shared" si="93"/>
        <v>Small</v>
      </c>
    </row>
    <row r="6011" spans="8:13" ht="15.75" customHeight="1">
      <c r="H6011" s="37">
        <v>43289</v>
      </c>
      <c r="I6011" s="6" t="s">
        <v>171</v>
      </c>
      <c r="J6011" s="6" t="s">
        <v>197</v>
      </c>
      <c r="K6011" s="6">
        <v>2</v>
      </c>
      <c r="L6011" s="6">
        <v>32.1</v>
      </c>
      <c r="M6011" s="31" t="str">
        <f t="shared" si="93"/>
        <v>Small</v>
      </c>
    </row>
    <row r="6012" spans="8:13" ht="15.75" customHeight="1">
      <c r="H6012" s="37">
        <v>43463</v>
      </c>
      <c r="I6012" s="6" t="s">
        <v>163</v>
      </c>
      <c r="J6012" s="6" t="s">
        <v>208</v>
      </c>
      <c r="K6012" s="6">
        <v>4</v>
      </c>
      <c r="L6012" s="6">
        <v>62.4</v>
      </c>
      <c r="M6012" s="31" t="str">
        <f t="shared" si="93"/>
        <v>Small</v>
      </c>
    </row>
    <row r="6013" spans="8:13" ht="15.75" customHeight="1">
      <c r="H6013" s="37">
        <v>43435</v>
      </c>
      <c r="I6013" s="6" t="s">
        <v>158</v>
      </c>
      <c r="J6013" s="6" t="s">
        <v>187</v>
      </c>
      <c r="K6013" s="6">
        <v>1</v>
      </c>
      <c r="L6013" s="6">
        <v>11.85</v>
      </c>
      <c r="M6013" s="31" t="str">
        <f t="shared" si="93"/>
        <v>Small</v>
      </c>
    </row>
    <row r="6014" spans="8:13" ht="15.75" customHeight="1">
      <c r="H6014" s="37">
        <v>43452</v>
      </c>
      <c r="I6014" s="6" t="s">
        <v>171</v>
      </c>
      <c r="J6014" s="6" t="s">
        <v>172</v>
      </c>
      <c r="K6014" s="6">
        <v>1</v>
      </c>
      <c r="L6014" s="6">
        <v>17.440000000000001</v>
      </c>
      <c r="M6014" s="31" t="str">
        <f t="shared" si="93"/>
        <v>Small</v>
      </c>
    </row>
    <row r="6015" spans="8:13" ht="15.75" customHeight="1">
      <c r="H6015" s="37">
        <v>43456</v>
      </c>
      <c r="I6015" s="6" t="s">
        <v>177</v>
      </c>
      <c r="J6015" s="6" t="s">
        <v>228</v>
      </c>
      <c r="K6015" s="6">
        <v>2</v>
      </c>
      <c r="L6015" s="6">
        <v>21.68</v>
      </c>
      <c r="M6015" s="31" t="str">
        <f t="shared" si="93"/>
        <v>Small</v>
      </c>
    </row>
    <row r="6016" spans="8:13" ht="15.75" customHeight="1">
      <c r="H6016" s="37">
        <v>43220</v>
      </c>
      <c r="I6016" s="6" t="s">
        <v>218</v>
      </c>
      <c r="J6016" s="6" t="s">
        <v>210</v>
      </c>
      <c r="K6016" s="6">
        <v>3</v>
      </c>
      <c r="L6016" s="6">
        <v>33.15</v>
      </c>
      <c r="M6016" s="31" t="str">
        <f t="shared" si="93"/>
        <v>Small</v>
      </c>
    </row>
    <row r="6017" spans="8:13" ht="15.75" customHeight="1">
      <c r="H6017" s="37">
        <v>43390</v>
      </c>
      <c r="I6017" s="6" t="s">
        <v>168</v>
      </c>
      <c r="J6017" s="6" t="s">
        <v>156</v>
      </c>
      <c r="K6017" s="6">
        <v>2</v>
      </c>
      <c r="L6017" s="6">
        <v>31.8</v>
      </c>
      <c r="M6017" s="31" t="str">
        <f t="shared" si="93"/>
        <v>Small</v>
      </c>
    </row>
    <row r="6018" spans="8:13" ht="15.75" customHeight="1">
      <c r="H6018" s="37">
        <v>43454</v>
      </c>
      <c r="I6018" s="6" t="s">
        <v>223</v>
      </c>
      <c r="J6018" s="6" t="s">
        <v>156</v>
      </c>
      <c r="K6018" s="6">
        <v>1</v>
      </c>
      <c r="L6018" s="6">
        <v>18.27</v>
      </c>
      <c r="M6018" s="31" t="str">
        <f t="shared" si="93"/>
        <v>Small</v>
      </c>
    </row>
    <row r="6019" spans="8:13" ht="15.75" customHeight="1">
      <c r="H6019" s="37">
        <v>43145</v>
      </c>
      <c r="I6019" s="6" t="s">
        <v>158</v>
      </c>
      <c r="J6019" s="6" t="s">
        <v>164</v>
      </c>
      <c r="K6019" s="6">
        <v>3</v>
      </c>
      <c r="L6019" s="6">
        <v>39.270000000000003</v>
      </c>
      <c r="M6019" s="31" t="str">
        <f t="shared" si="93"/>
        <v>Small</v>
      </c>
    </row>
    <row r="6020" spans="8:13" ht="15.75" customHeight="1">
      <c r="H6020" s="37">
        <v>43175</v>
      </c>
      <c r="I6020" s="6" t="s">
        <v>158</v>
      </c>
      <c r="J6020" s="6" t="s">
        <v>156</v>
      </c>
      <c r="K6020" s="6">
        <v>54</v>
      </c>
      <c r="L6020" s="6">
        <v>436.29</v>
      </c>
      <c r="M6020" s="31" t="str">
        <f t="shared" si="93"/>
        <v>Large</v>
      </c>
    </row>
    <row r="6021" spans="8:13" ht="15.75" customHeight="1">
      <c r="H6021" s="37">
        <v>43155</v>
      </c>
      <c r="I6021" s="6" t="s">
        <v>168</v>
      </c>
      <c r="J6021" s="6" t="s">
        <v>219</v>
      </c>
      <c r="K6021" s="6">
        <v>2</v>
      </c>
      <c r="L6021" s="6">
        <v>27.28</v>
      </c>
      <c r="M6021" s="31" t="str">
        <f t="shared" si="93"/>
        <v>Small</v>
      </c>
    </row>
    <row r="6022" spans="8:13" ht="15.75" customHeight="1">
      <c r="H6022" s="37">
        <v>43386</v>
      </c>
      <c r="I6022" s="6" t="s">
        <v>163</v>
      </c>
      <c r="J6022" s="6" t="s">
        <v>157</v>
      </c>
      <c r="K6022" s="6">
        <v>36</v>
      </c>
      <c r="L6022" s="6">
        <v>238.38</v>
      </c>
      <c r="M6022" s="31" t="str">
        <f t="shared" si="93"/>
        <v>Small</v>
      </c>
    </row>
    <row r="6023" spans="8:13" ht="15.75" customHeight="1">
      <c r="H6023" s="37">
        <v>43375</v>
      </c>
      <c r="I6023" s="6" t="s">
        <v>175</v>
      </c>
      <c r="J6023" s="6" t="s">
        <v>204</v>
      </c>
      <c r="K6023" s="6">
        <v>1</v>
      </c>
      <c r="L6023" s="6">
        <v>14.58</v>
      </c>
      <c r="M6023" s="31" t="str">
        <f t="shared" si="93"/>
        <v>Small</v>
      </c>
    </row>
    <row r="6024" spans="8:13" ht="15.75" customHeight="1">
      <c r="H6024" s="37">
        <v>43462</v>
      </c>
      <c r="I6024" s="6" t="s">
        <v>160</v>
      </c>
      <c r="J6024" s="6" t="s">
        <v>212</v>
      </c>
      <c r="K6024" s="6">
        <v>1</v>
      </c>
      <c r="L6024" s="6">
        <v>14.93</v>
      </c>
      <c r="M6024" s="31" t="str">
        <f t="shared" ref="M6024:M6087" si="94">IF(L6024&gt;250,"Large","Small")</f>
        <v>Small</v>
      </c>
    </row>
    <row r="6025" spans="8:13" ht="15.75" customHeight="1">
      <c r="H6025" s="37">
        <v>43451</v>
      </c>
      <c r="I6025" s="6" t="s">
        <v>163</v>
      </c>
      <c r="J6025" s="6" t="s">
        <v>231</v>
      </c>
      <c r="K6025" s="6">
        <v>2</v>
      </c>
      <c r="L6025" s="6">
        <v>32.979999999999997</v>
      </c>
      <c r="M6025" s="31" t="str">
        <f t="shared" si="94"/>
        <v>Small</v>
      </c>
    </row>
    <row r="6026" spans="8:13" ht="15.75" customHeight="1">
      <c r="H6026" s="37">
        <v>43407</v>
      </c>
      <c r="I6026" s="6" t="s">
        <v>160</v>
      </c>
      <c r="J6026" s="6" t="s">
        <v>183</v>
      </c>
      <c r="K6026" s="6">
        <v>1</v>
      </c>
      <c r="L6026" s="6">
        <v>16.190000000000001</v>
      </c>
      <c r="M6026" s="31" t="str">
        <f t="shared" si="94"/>
        <v>Small</v>
      </c>
    </row>
    <row r="6027" spans="8:13" ht="15.75" customHeight="1">
      <c r="H6027" s="37">
        <v>43412</v>
      </c>
      <c r="I6027" s="6" t="s">
        <v>175</v>
      </c>
      <c r="J6027" s="6" t="s">
        <v>181</v>
      </c>
      <c r="K6027" s="6">
        <v>3</v>
      </c>
      <c r="L6027" s="6">
        <v>34.799999999999997</v>
      </c>
      <c r="M6027" s="31" t="str">
        <f t="shared" si="94"/>
        <v>Small</v>
      </c>
    </row>
    <row r="6028" spans="8:13" ht="15.75" customHeight="1">
      <c r="H6028" s="37">
        <v>43143</v>
      </c>
      <c r="I6028" s="6" t="s">
        <v>158</v>
      </c>
      <c r="J6028" s="6" t="s">
        <v>206</v>
      </c>
      <c r="K6028" s="6">
        <v>2</v>
      </c>
      <c r="L6028" s="6">
        <v>37.56</v>
      </c>
      <c r="M6028" s="31" t="str">
        <f t="shared" si="94"/>
        <v>Small</v>
      </c>
    </row>
    <row r="6029" spans="8:13" ht="15.75" customHeight="1">
      <c r="H6029" s="37">
        <v>43239</v>
      </c>
      <c r="I6029" s="6" t="s">
        <v>158</v>
      </c>
      <c r="J6029" s="6" t="s">
        <v>208</v>
      </c>
      <c r="K6029" s="6">
        <v>3</v>
      </c>
      <c r="L6029" s="6">
        <v>47.31</v>
      </c>
      <c r="M6029" s="31" t="str">
        <f t="shared" si="94"/>
        <v>Small</v>
      </c>
    </row>
    <row r="6030" spans="8:13" ht="15.75" customHeight="1">
      <c r="H6030" s="37">
        <v>43125</v>
      </c>
      <c r="I6030" s="6" t="s">
        <v>175</v>
      </c>
      <c r="J6030" s="6" t="s">
        <v>164</v>
      </c>
      <c r="K6030" s="6">
        <v>3</v>
      </c>
      <c r="L6030" s="6">
        <v>57.48</v>
      </c>
      <c r="M6030" s="31" t="str">
        <f t="shared" si="94"/>
        <v>Small</v>
      </c>
    </row>
    <row r="6031" spans="8:13" ht="15.75" customHeight="1">
      <c r="H6031" s="37">
        <v>43364</v>
      </c>
      <c r="I6031" s="6" t="s">
        <v>163</v>
      </c>
      <c r="J6031" s="6" t="s">
        <v>238</v>
      </c>
      <c r="K6031" s="6">
        <v>2</v>
      </c>
      <c r="L6031" s="6">
        <v>30.08</v>
      </c>
      <c r="M6031" s="31" t="str">
        <f t="shared" si="94"/>
        <v>Small</v>
      </c>
    </row>
    <row r="6032" spans="8:13" ht="15.75" customHeight="1">
      <c r="H6032" s="37">
        <v>43444</v>
      </c>
      <c r="I6032" s="6" t="s">
        <v>163</v>
      </c>
      <c r="J6032" s="6" t="s">
        <v>235</v>
      </c>
      <c r="K6032" s="6">
        <v>2</v>
      </c>
      <c r="L6032" s="6">
        <v>21.86</v>
      </c>
      <c r="M6032" s="31" t="str">
        <f t="shared" si="94"/>
        <v>Small</v>
      </c>
    </row>
    <row r="6033" spans="8:13" ht="15.75" customHeight="1">
      <c r="H6033" s="37">
        <v>43103</v>
      </c>
      <c r="I6033" s="6" t="s">
        <v>158</v>
      </c>
      <c r="J6033" s="6" t="s">
        <v>214</v>
      </c>
      <c r="K6033" s="6">
        <v>2</v>
      </c>
      <c r="L6033" s="6">
        <v>32.200000000000003</v>
      </c>
      <c r="M6033" s="31" t="str">
        <f t="shared" si="94"/>
        <v>Small</v>
      </c>
    </row>
    <row r="6034" spans="8:13" ht="15.75" customHeight="1">
      <c r="H6034" s="37">
        <v>43161</v>
      </c>
      <c r="I6034" s="6" t="s">
        <v>175</v>
      </c>
      <c r="J6034" s="6" t="s">
        <v>199</v>
      </c>
      <c r="K6034" s="6">
        <v>3</v>
      </c>
      <c r="L6034" s="6">
        <v>33.9</v>
      </c>
      <c r="M6034" s="31" t="str">
        <f t="shared" si="94"/>
        <v>Small</v>
      </c>
    </row>
    <row r="6035" spans="8:13" ht="15.75" customHeight="1">
      <c r="H6035" s="37">
        <v>43332</v>
      </c>
      <c r="I6035" s="6" t="s">
        <v>168</v>
      </c>
      <c r="J6035" s="6" t="s">
        <v>210</v>
      </c>
      <c r="K6035" s="6">
        <v>2</v>
      </c>
      <c r="L6035" s="6">
        <v>34.5</v>
      </c>
      <c r="M6035" s="31" t="str">
        <f t="shared" si="94"/>
        <v>Small</v>
      </c>
    </row>
    <row r="6036" spans="8:13" ht="15.75" customHeight="1">
      <c r="H6036" s="37">
        <v>43226</v>
      </c>
      <c r="I6036" s="6" t="s">
        <v>160</v>
      </c>
      <c r="J6036" s="6" t="s">
        <v>156</v>
      </c>
      <c r="K6036" s="6">
        <v>2</v>
      </c>
      <c r="L6036" s="6">
        <v>21.5</v>
      </c>
      <c r="M6036" s="31" t="str">
        <f t="shared" si="94"/>
        <v>Small</v>
      </c>
    </row>
    <row r="6037" spans="8:13" ht="15.75" customHeight="1">
      <c r="H6037" s="37">
        <v>43353</v>
      </c>
      <c r="I6037" s="6" t="s">
        <v>175</v>
      </c>
      <c r="J6037" s="6" t="s">
        <v>192</v>
      </c>
      <c r="K6037" s="6">
        <v>2</v>
      </c>
      <c r="L6037" s="6">
        <v>36.56</v>
      </c>
      <c r="M6037" s="31" t="str">
        <f t="shared" si="94"/>
        <v>Small</v>
      </c>
    </row>
    <row r="6038" spans="8:13" ht="15.75" customHeight="1">
      <c r="H6038" s="37">
        <v>43117</v>
      </c>
      <c r="I6038" s="6" t="s">
        <v>190</v>
      </c>
      <c r="J6038" s="6" t="s">
        <v>222</v>
      </c>
      <c r="K6038" s="6">
        <v>2</v>
      </c>
      <c r="L6038" s="6">
        <v>31.32</v>
      </c>
      <c r="M6038" s="31" t="str">
        <f t="shared" si="94"/>
        <v>Small</v>
      </c>
    </row>
    <row r="6039" spans="8:13" ht="15.75" customHeight="1">
      <c r="H6039" s="37">
        <v>43247</v>
      </c>
      <c r="I6039" s="6" t="s">
        <v>177</v>
      </c>
      <c r="J6039" s="6" t="s">
        <v>211</v>
      </c>
      <c r="K6039" s="6">
        <v>6</v>
      </c>
      <c r="L6039" s="6">
        <v>64.03</v>
      </c>
      <c r="M6039" s="31" t="str">
        <f t="shared" si="94"/>
        <v>Small</v>
      </c>
    </row>
    <row r="6040" spans="8:13" ht="15.75" customHeight="1">
      <c r="H6040" s="37">
        <v>43248</v>
      </c>
      <c r="I6040" s="6" t="s">
        <v>216</v>
      </c>
      <c r="J6040" s="6" t="s">
        <v>180</v>
      </c>
      <c r="K6040" s="6">
        <v>1</v>
      </c>
      <c r="L6040" s="6">
        <v>18.899999999999999</v>
      </c>
      <c r="M6040" s="31" t="str">
        <f t="shared" si="94"/>
        <v>Small</v>
      </c>
    </row>
    <row r="6041" spans="8:13" ht="15.75" customHeight="1">
      <c r="H6041" s="37">
        <v>43417</v>
      </c>
      <c r="I6041" s="6" t="s">
        <v>160</v>
      </c>
      <c r="J6041" s="6" t="s">
        <v>217</v>
      </c>
      <c r="K6041" s="6">
        <v>1</v>
      </c>
      <c r="L6041" s="6">
        <v>10.65</v>
      </c>
      <c r="M6041" s="31" t="str">
        <f t="shared" si="94"/>
        <v>Small</v>
      </c>
    </row>
    <row r="6042" spans="8:13" ht="15.75" customHeight="1">
      <c r="H6042" s="37">
        <v>43230</v>
      </c>
      <c r="I6042" s="6" t="s">
        <v>141</v>
      </c>
      <c r="J6042" s="6" t="s">
        <v>227</v>
      </c>
      <c r="K6042" s="6">
        <v>1</v>
      </c>
      <c r="L6042" s="6">
        <v>19.89</v>
      </c>
      <c r="M6042" s="31" t="str">
        <f t="shared" si="94"/>
        <v>Small</v>
      </c>
    </row>
    <row r="6043" spans="8:13" ht="15.75" customHeight="1">
      <c r="H6043" s="37">
        <v>43195</v>
      </c>
      <c r="I6043" s="6" t="s">
        <v>135</v>
      </c>
      <c r="J6043" s="6" t="s">
        <v>194</v>
      </c>
      <c r="K6043" s="6">
        <v>2</v>
      </c>
      <c r="L6043" s="6">
        <v>39.28</v>
      </c>
      <c r="M6043" s="31" t="str">
        <f t="shared" si="94"/>
        <v>Small</v>
      </c>
    </row>
    <row r="6044" spans="8:13" ht="15.75" customHeight="1">
      <c r="H6044" s="37">
        <v>43331</v>
      </c>
      <c r="I6044" s="6" t="s">
        <v>160</v>
      </c>
      <c r="J6044" s="6" t="s">
        <v>185</v>
      </c>
      <c r="K6044" s="6">
        <v>2</v>
      </c>
      <c r="L6044" s="6">
        <v>33.36</v>
      </c>
      <c r="M6044" s="31" t="str">
        <f t="shared" si="94"/>
        <v>Small</v>
      </c>
    </row>
    <row r="6045" spans="8:13" ht="15.75" customHeight="1">
      <c r="H6045" s="37">
        <v>43177</v>
      </c>
      <c r="I6045" s="6" t="s">
        <v>141</v>
      </c>
      <c r="J6045" s="6" t="s">
        <v>185</v>
      </c>
      <c r="K6045" s="6">
        <v>1</v>
      </c>
      <c r="L6045" s="6">
        <v>19.97</v>
      </c>
      <c r="M6045" s="31" t="str">
        <f t="shared" si="94"/>
        <v>Small</v>
      </c>
    </row>
    <row r="6046" spans="8:13" ht="15.75" customHeight="1">
      <c r="H6046" s="37">
        <v>43447</v>
      </c>
      <c r="I6046" s="6" t="s">
        <v>160</v>
      </c>
      <c r="J6046" s="6" t="s">
        <v>213</v>
      </c>
      <c r="K6046" s="6">
        <v>2</v>
      </c>
      <c r="L6046" s="6">
        <v>25.96</v>
      </c>
      <c r="M6046" s="31" t="str">
        <f t="shared" si="94"/>
        <v>Small</v>
      </c>
    </row>
    <row r="6047" spans="8:13" ht="15.75" customHeight="1">
      <c r="H6047" s="37">
        <v>43342</v>
      </c>
      <c r="I6047" s="6" t="s">
        <v>163</v>
      </c>
      <c r="J6047" s="6" t="s">
        <v>208</v>
      </c>
      <c r="K6047" s="6">
        <v>3</v>
      </c>
      <c r="L6047" s="6">
        <v>44.37</v>
      </c>
      <c r="M6047" s="31" t="str">
        <f t="shared" si="94"/>
        <v>Small</v>
      </c>
    </row>
    <row r="6048" spans="8:13" ht="15.75" customHeight="1">
      <c r="H6048" s="37">
        <v>43225</v>
      </c>
      <c r="I6048" s="6" t="s">
        <v>198</v>
      </c>
      <c r="J6048" s="6" t="s">
        <v>206</v>
      </c>
      <c r="K6048" s="6">
        <v>1</v>
      </c>
      <c r="L6048" s="6">
        <v>12.12</v>
      </c>
      <c r="M6048" s="31" t="str">
        <f t="shared" si="94"/>
        <v>Small</v>
      </c>
    </row>
    <row r="6049" spans="8:13" ht="15.75" customHeight="1">
      <c r="H6049" s="37">
        <v>43174</v>
      </c>
      <c r="I6049" s="6" t="s">
        <v>198</v>
      </c>
      <c r="J6049" s="6" t="s">
        <v>197</v>
      </c>
      <c r="K6049" s="6">
        <v>2</v>
      </c>
      <c r="L6049" s="6">
        <v>25.34</v>
      </c>
      <c r="M6049" s="31" t="str">
        <f t="shared" si="94"/>
        <v>Small</v>
      </c>
    </row>
    <row r="6050" spans="8:13" ht="15.75" customHeight="1">
      <c r="H6050" s="37">
        <v>43260</v>
      </c>
      <c r="I6050" s="6" t="s">
        <v>168</v>
      </c>
      <c r="J6050" s="6" t="s">
        <v>156</v>
      </c>
      <c r="K6050" s="6">
        <v>1</v>
      </c>
      <c r="L6050" s="6">
        <v>10.119999999999999</v>
      </c>
      <c r="M6050" s="31" t="str">
        <f t="shared" si="94"/>
        <v>Small</v>
      </c>
    </row>
    <row r="6051" spans="8:13" ht="15.75" customHeight="1">
      <c r="H6051" s="37">
        <v>43405</v>
      </c>
      <c r="I6051" s="6" t="s">
        <v>155</v>
      </c>
      <c r="J6051" s="6" t="s">
        <v>232</v>
      </c>
      <c r="K6051" s="6">
        <v>2</v>
      </c>
      <c r="L6051" s="6">
        <v>24.34</v>
      </c>
      <c r="M6051" s="31" t="str">
        <f t="shared" si="94"/>
        <v>Small</v>
      </c>
    </row>
    <row r="6052" spans="8:13" ht="15.75" customHeight="1">
      <c r="H6052" s="37">
        <v>43342</v>
      </c>
      <c r="I6052" s="6" t="s">
        <v>160</v>
      </c>
      <c r="J6052" s="6" t="s">
        <v>195</v>
      </c>
      <c r="K6052" s="6">
        <v>2</v>
      </c>
      <c r="L6052" s="6">
        <v>31.58</v>
      </c>
      <c r="M6052" s="31" t="str">
        <f t="shared" si="94"/>
        <v>Small</v>
      </c>
    </row>
    <row r="6053" spans="8:13" ht="15.75" customHeight="1">
      <c r="H6053" s="37">
        <v>43362</v>
      </c>
      <c r="I6053" s="6" t="s">
        <v>158</v>
      </c>
      <c r="J6053" s="6" t="s">
        <v>157</v>
      </c>
      <c r="K6053" s="6">
        <v>1</v>
      </c>
      <c r="L6053" s="6">
        <v>13.72</v>
      </c>
      <c r="M6053" s="31" t="str">
        <f t="shared" si="94"/>
        <v>Small</v>
      </c>
    </row>
    <row r="6054" spans="8:13" ht="15.75" customHeight="1">
      <c r="H6054" s="37">
        <v>43416</v>
      </c>
      <c r="I6054" s="6" t="s">
        <v>171</v>
      </c>
      <c r="J6054" s="6" t="s">
        <v>210</v>
      </c>
      <c r="K6054" s="6">
        <v>3</v>
      </c>
      <c r="L6054" s="6">
        <v>31.77</v>
      </c>
      <c r="M6054" s="31" t="str">
        <f t="shared" si="94"/>
        <v>Small</v>
      </c>
    </row>
    <row r="6055" spans="8:13" ht="15.75" customHeight="1">
      <c r="H6055" s="37">
        <v>43419</v>
      </c>
      <c r="I6055" s="6" t="s">
        <v>158</v>
      </c>
      <c r="J6055" s="6" t="s">
        <v>159</v>
      </c>
      <c r="K6055" s="6">
        <v>3</v>
      </c>
      <c r="L6055" s="6">
        <v>33.57</v>
      </c>
      <c r="M6055" s="31" t="str">
        <f t="shared" si="94"/>
        <v>Small</v>
      </c>
    </row>
    <row r="6056" spans="8:13" ht="15.75" customHeight="1">
      <c r="H6056" s="37">
        <v>43170</v>
      </c>
      <c r="I6056" s="6" t="s">
        <v>141</v>
      </c>
      <c r="J6056" s="6" t="s">
        <v>214</v>
      </c>
      <c r="K6056" s="6">
        <v>1</v>
      </c>
      <c r="L6056" s="6">
        <v>16.02</v>
      </c>
      <c r="M6056" s="31" t="str">
        <f t="shared" si="94"/>
        <v>Small</v>
      </c>
    </row>
    <row r="6057" spans="8:13" ht="15.75" customHeight="1">
      <c r="H6057" s="37">
        <v>43309</v>
      </c>
      <c r="I6057" s="6" t="s">
        <v>175</v>
      </c>
      <c r="J6057" s="6" t="s">
        <v>210</v>
      </c>
      <c r="K6057" s="6">
        <v>1</v>
      </c>
      <c r="L6057" s="6">
        <v>14.42</v>
      </c>
      <c r="M6057" s="31" t="str">
        <f t="shared" si="94"/>
        <v>Small</v>
      </c>
    </row>
    <row r="6058" spans="8:13" ht="15.75" customHeight="1">
      <c r="H6058" s="37">
        <v>43319</v>
      </c>
      <c r="I6058" s="6" t="s">
        <v>171</v>
      </c>
      <c r="J6058" s="6" t="s">
        <v>156</v>
      </c>
      <c r="K6058" s="6">
        <v>2</v>
      </c>
      <c r="L6058" s="6">
        <v>20.420000000000002</v>
      </c>
      <c r="M6058" s="31" t="str">
        <f t="shared" si="94"/>
        <v>Small</v>
      </c>
    </row>
    <row r="6059" spans="8:13" ht="15.75" customHeight="1">
      <c r="H6059" s="37">
        <v>43170</v>
      </c>
      <c r="I6059" s="6" t="s">
        <v>168</v>
      </c>
      <c r="J6059" s="6" t="s">
        <v>235</v>
      </c>
      <c r="K6059" s="6">
        <v>2</v>
      </c>
      <c r="L6059" s="6">
        <v>21.42</v>
      </c>
      <c r="M6059" s="31" t="str">
        <f t="shared" si="94"/>
        <v>Small</v>
      </c>
    </row>
    <row r="6060" spans="8:13" ht="15.75" customHeight="1">
      <c r="H6060" s="37">
        <v>43428</v>
      </c>
      <c r="I6060" s="6" t="s">
        <v>141</v>
      </c>
      <c r="J6060" s="6" t="s">
        <v>227</v>
      </c>
      <c r="K6060" s="6">
        <v>1</v>
      </c>
      <c r="L6060" s="6">
        <v>17.75</v>
      </c>
      <c r="M6060" s="31" t="str">
        <f t="shared" si="94"/>
        <v>Small</v>
      </c>
    </row>
    <row r="6061" spans="8:13" ht="15.75" customHeight="1">
      <c r="H6061" s="37">
        <v>43354</v>
      </c>
      <c r="I6061" s="6" t="s">
        <v>141</v>
      </c>
      <c r="J6061" s="6" t="s">
        <v>233</v>
      </c>
      <c r="K6061" s="6">
        <v>1</v>
      </c>
      <c r="L6061" s="6">
        <v>17.12</v>
      </c>
      <c r="M6061" s="31" t="str">
        <f t="shared" si="94"/>
        <v>Small</v>
      </c>
    </row>
    <row r="6062" spans="8:13" ht="15.75" customHeight="1">
      <c r="H6062" s="37">
        <v>43446</v>
      </c>
      <c r="I6062" s="6" t="s">
        <v>158</v>
      </c>
      <c r="J6062" s="6" t="s">
        <v>227</v>
      </c>
      <c r="K6062" s="6">
        <v>2</v>
      </c>
      <c r="L6062" s="6">
        <v>26</v>
      </c>
      <c r="M6062" s="31" t="str">
        <f t="shared" si="94"/>
        <v>Small</v>
      </c>
    </row>
    <row r="6063" spans="8:13" ht="15.75" customHeight="1">
      <c r="H6063" s="37">
        <v>43429</v>
      </c>
      <c r="I6063" s="6" t="s">
        <v>171</v>
      </c>
      <c r="J6063" s="6" t="s">
        <v>214</v>
      </c>
      <c r="K6063" s="6">
        <v>4</v>
      </c>
      <c r="L6063" s="6">
        <v>60.84</v>
      </c>
      <c r="M6063" s="31" t="str">
        <f t="shared" si="94"/>
        <v>Small</v>
      </c>
    </row>
    <row r="6064" spans="8:13" ht="15.75" customHeight="1">
      <c r="H6064" s="37">
        <v>43313</v>
      </c>
      <c r="I6064" s="6" t="s">
        <v>135</v>
      </c>
      <c r="J6064" s="6" t="s">
        <v>169</v>
      </c>
      <c r="K6064" s="6">
        <v>2</v>
      </c>
      <c r="L6064" s="6">
        <v>35.299999999999997</v>
      </c>
      <c r="M6064" s="31" t="str">
        <f t="shared" si="94"/>
        <v>Small</v>
      </c>
    </row>
    <row r="6065" spans="8:13" ht="15.75" customHeight="1">
      <c r="H6065" s="37">
        <v>43259</v>
      </c>
      <c r="I6065" s="6" t="s">
        <v>135</v>
      </c>
      <c r="J6065" s="6" t="s">
        <v>186</v>
      </c>
      <c r="K6065" s="6">
        <v>1</v>
      </c>
      <c r="L6065" s="6">
        <v>13.81</v>
      </c>
      <c r="M6065" s="31" t="str">
        <f t="shared" si="94"/>
        <v>Small</v>
      </c>
    </row>
    <row r="6066" spans="8:13" ht="15.75" customHeight="1">
      <c r="H6066" s="37">
        <v>43251</v>
      </c>
      <c r="I6066" s="6" t="s">
        <v>175</v>
      </c>
      <c r="J6066" s="6" t="s">
        <v>169</v>
      </c>
      <c r="K6066" s="6">
        <v>1</v>
      </c>
      <c r="L6066" s="6">
        <v>11.05</v>
      </c>
      <c r="M6066" s="31" t="str">
        <f t="shared" si="94"/>
        <v>Small</v>
      </c>
    </row>
    <row r="6067" spans="8:13" ht="15.75" customHeight="1">
      <c r="H6067" s="37">
        <v>43143</v>
      </c>
      <c r="I6067" s="6" t="s">
        <v>200</v>
      </c>
      <c r="J6067" s="6" t="s">
        <v>156</v>
      </c>
      <c r="K6067" s="6">
        <v>1</v>
      </c>
      <c r="L6067" s="6">
        <v>17.309999999999999</v>
      </c>
      <c r="M6067" s="31" t="str">
        <f t="shared" si="94"/>
        <v>Small</v>
      </c>
    </row>
    <row r="6068" spans="8:13" ht="15.75" customHeight="1">
      <c r="H6068" s="37">
        <v>43461</v>
      </c>
      <c r="I6068" s="6" t="s">
        <v>190</v>
      </c>
      <c r="J6068" s="6" t="s">
        <v>181</v>
      </c>
      <c r="K6068" s="6">
        <v>2</v>
      </c>
      <c r="L6068" s="6">
        <v>20.82</v>
      </c>
      <c r="M6068" s="31" t="str">
        <f t="shared" si="94"/>
        <v>Small</v>
      </c>
    </row>
    <row r="6069" spans="8:13" ht="15.75" customHeight="1">
      <c r="H6069" s="37">
        <v>43334</v>
      </c>
      <c r="I6069" s="6" t="s">
        <v>135</v>
      </c>
      <c r="J6069" s="6" t="s">
        <v>230</v>
      </c>
      <c r="K6069" s="6">
        <v>2</v>
      </c>
      <c r="L6069" s="6">
        <v>30.6</v>
      </c>
      <c r="M6069" s="31" t="str">
        <f t="shared" si="94"/>
        <v>Small</v>
      </c>
    </row>
    <row r="6070" spans="8:13" ht="15.75" customHeight="1">
      <c r="H6070" s="37">
        <v>43390</v>
      </c>
      <c r="I6070" s="6" t="s">
        <v>160</v>
      </c>
      <c r="J6070" s="6" t="s">
        <v>217</v>
      </c>
      <c r="K6070" s="6">
        <v>2</v>
      </c>
      <c r="L6070" s="6">
        <v>24.14</v>
      </c>
      <c r="M6070" s="31" t="str">
        <f t="shared" si="94"/>
        <v>Small</v>
      </c>
    </row>
    <row r="6071" spans="8:13" ht="15.75" customHeight="1">
      <c r="H6071" s="37">
        <v>43250</v>
      </c>
      <c r="I6071" s="6" t="s">
        <v>198</v>
      </c>
      <c r="J6071" s="6" t="s">
        <v>208</v>
      </c>
      <c r="K6071" s="6">
        <v>1</v>
      </c>
      <c r="L6071" s="6">
        <v>19.38</v>
      </c>
      <c r="M6071" s="31" t="str">
        <f t="shared" si="94"/>
        <v>Small</v>
      </c>
    </row>
    <row r="6072" spans="8:13" ht="15.75" customHeight="1">
      <c r="H6072" s="37">
        <v>43295</v>
      </c>
      <c r="I6072" s="6" t="s">
        <v>190</v>
      </c>
      <c r="J6072" s="6" t="s">
        <v>173</v>
      </c>
      <c r="K6072" s="6">
        <v>2</v>
      </c>
      <c r="L6072" s="6">
        <v>27.9</v>
      </c>
      <c r="M6072" s="31" t="str">
        <f t="shared" si="94"/>
        <v>Small</v>
      </c>
    </row>
    <row r="6073" spans="8:13" ht="15.75" customHeight="1">
      <c r="H6073" s="37">
        <v>43414</v>
      </c>
      <c r="I6073" s="6" t="s">
        <v>171</v>
      </c>
      <c r="J6073" s="6" t="s">
        <v>156</v>
      </c>
      <c r="K6073" s="6">
        <v>1</v>
      </c>
      <c r="L6073" s="6">
        <v>14.01</v>
      </c>
      <c r="M6073" s="31" t="str">
        <f t="shared" si="94"/>
        <v>Small</v>
      </c>
    </row>
    <row r="6074" spans="8:13" ht="15.75" customHeight="1">
      <c r="H6074" s="37">
        <v>43451</v>
      </c>
      <c r="I6074" s="6" t="s">
        <v>168</v>
      </c>
      <c r="J6074" s="6" t="s">
        <v>179</v>
      </c>
      <c r="K6074" s="6">
        <v>2</v>
      </c>
      <c r="L6074" s="6">
        <v>30.26</v>
      </c>
      <c r="M6074" s="31" t="str">
        <f t="shared" si="94"/>
        <v>Small</v>
      </c>
    </row>
    <row r="6075" spans="8:13" ht="15.75" customHeight="1">
      <c r="H6075" s="37">
        <v>43389</v>
      </c>
      <c r="I6075" s="6" t="s">
        <v>175</v>
      </c>
      <c r="J6075" s="6" t="s">
        <v>238</v>
      </c>
      <c r="K6075" s="6">
        <v>1</v>
      </c>
      <c r="L6075" s="6">
        <v>14.82</v>
      </c>
      <c r="M6075" s="31" t="str">
        <f t="shared" si="94"/>
        <v>Small</v>
      </c>
    </row>
    <row r="6076" spans="8:13" ht="15.75" customHeight="1">
      <c r="H6076" s="37">
        <v>43439</v>
      </c>
      <c r="I6076" s="6" t="s">
        <v>193</v>
      </c>
      <c r="J6076" s="6" t="s">
        <v>236</v>
      </c>
      <c r="K6076" s="6">
        <v>1</v>
      </c>
      <c r="L6076" s="6">
        <v>15.29</v>
      </c>
      <c r="M6076" s="31" t="str">
        <f t="shared" si="94"/>
        <v>Small</v>
      </c>
    </row>
    <row r="6077" spans="8:13" ht="15.75" customHeight="1">
      <c r="H6077" s="37">
        <v>43236</v>
      </c>
      <c r="I6077" s="6" t="s">
        <v>168</v>
      </c>
      <c r="J6077" s="6" t="s">
        <v>231</v>
      </c>
      <c r="K6077" s="6">
        <v>3</v>
      </c>
      <c r="L6077" s="6">
        <v>45.36</v>
      </c>
      <c r="M6077" s="31" t="str">
        <f t="shared" si="94"/>
        <v>Small</v>
      </c>
    </row>
    <row r="6078" spans="8:13" ht="15.75" customHeight="1">
      <c r="H6078" s="37">
        <v>43153</v>
      </c>
      <c r="I6078" s="6" t="s">
        <v>223</v>
      </c>
      <c r="J6078" s="6" t="s">
        <v>172</v>
      </c>
      <c r="K6078" s="6">
        <v>1</v>
      </c>
      <c r="L6078" s="6">
        <v>18.3</v>
      </c>
      <c r="M6078" s="31" t="str">
        <f t="shared" si="94"/>
        <v>Small</v>
      </c>
    </row>
    <row r="6079" spans="8:13" ht="15.75" customHeight="1">
      <c r="H6079" s="37">
        <v>43158</v>
      </c>
      <c r="I6079" s="6" t="s">
        <v>168</v>
      </c>
      <c r="J6079" s="6" t="s">
        <v>169</v>
      </c>
      <c r="K6079" s="6">
        <v>2</v>
      </c>
      <c r="L6079" s="6">
        <v>30.44</v>
      </c>
      <c r="M6079" s="31" t="str">
        <f t="shared" si="94"/>
        <v>Small</v>
      </c>
    </row>
    <row r="6080" spans="8:13" ht="15.75" customHeight="1">
      <c r="H6080" s="37">
        <v>43343</v>
      </c>
      <c r="I6080" s="6" t="s">
        <v>138</v>
      </c>
      <c r="J6080" s="6" t="s">
        <v>214</v>
      </c>
      <c r="K6080" s="6">
        <v>36</v>
      </c>
      <c r="L6080" s="6">
        <v>240.08</v>
      </c>
      <c r="M6080" s="31" t="str">
        <f t="shared" si="94"/>
        <v>Small</v>
      </c>
    </row>
    <row r="6081" spans="8:13" ht="15.75" customHeight="1">
      <c r="H6081" s="37">
        <v>43448</v>
      </c>
      <c r="I6081" s="6" t="s">
        <v>141</v>
      </c>
      <c r="J6081" s="6" t="s">
        <v>236</v>
      </c>
      <c r="K6081" s="6">
        <v>2</v>
      </c>
      <c r="L6081" s="6">
        <v>35.82</v>
      </c>
      <c r="M6081" s="31" t="str">
        <f t="shared" si="94"/>
        <v>Small</v>
      </c>
    </row>
    <row r="6082" spans="8:13" ht="15.75" customHeight="1">
      <c r="H6082" s="37">
        <v>43184</v>
      </c>
      <c r="I6082" s="6" t="s">
        <v>177</v>
      </c>
      <c r="J6082" s="6" t="s">
        <v>197</v>
      </c>
      <c r="K6082" s="6">
        <v>2</v>
      </c>
      <c r="L6082" s="6">
        <v>25.4</v>
      </c>
      <c r="M6082" s="31" t="str">
        <f t="shared" si="94"/>
        <v>Small</v>
      </c>
    </row>
    <row r="6083" spans="8:13" ht="15.75" customHeight="1">
      <c r="H6083" s="37">
        <v>43141</v>
      </c>
      <c r="I6083" s="6" t="s">
        <v>198</v>
      </c>
      <c r="J6083" s="6" t="s">
        <v>212</v>
      </c>
      <c r="K6083" s="6">
        <v>1</v>
      </c>
      <c r="L6083" s="6">
        <v>14.7</v>
      </c>
      <c r="M6083" s="31" t="str">
        <f t="shared" si="94"/>
        <v>Small</v>
      </c>
    </row>
    <row r="6084" spans="8:13" ht="15.75" customHeight="1">
      <c r="H6084" s="37">
        <v>43421</v>
      </c>
      <c r="I6084" s="6" t="s">
        <v>141</v>
      </c>
      <c r="J6084" s="6" t="s">
        <v>156</v>
      </c>
      <c r="K6084" s="6">
        <v>2</v>
      </c>
      <c r="L6084" s="6">
        <v>37.619999999999997</v>
      </c>
      <c r="M6084" s="31" t="str">
        <f t="shared" si="94"/>
        <v>Small</v>
      </c>
    </row>
    <row r="6085" spans="8:13" ht="15.75" customHeight="1">
      <c r="H6085" s="37">
        <v>43442</v>
      </c>
      <c r="I6085" s="6" t="s">
        <v>158</v>
      </c>
      <c r="J6085" s="6" t="s">
        <v>156</v>
      </c>
      <c r="K6085" s="6">
        <v>2</v>
      </c>
      <c r="L6085" s="6">
        <v>32.82</v>
      </c>
      <c r="M6085" s="31" t="str">
        <f t="shared" si="94"/>
        <v>Small</v>
      </c>
    </row>
    <row r="6086" spans="8:13" ht="15.75" customHeight="1">
      <c r="H6086" s="37">
        <v>43334</v>
      </c>
      <c r="I6086" s="6" t="s">
        <v>158</v>
      </c>
      <c r="J6086" s="6" t="s">
        <v>237</v>
      </c>
      <c r="K6086" s="6">
        <v>2</v>
      </c>
      <c r="L6086" s="6">
        <v>38.28</v>
      </c>
      <c r="M6086" s="31" t="str">
        <f t="shared" si="94"/>
        <v>Small</v>
      </c>
    </row>
    <row r="6087" spans="8:13" ht="15.75" customHeight="1">
      <c r="H6087" s="37">
        <v>43306</v>
      </c>
      <c r="I6087" s="6" t="s">
        <v>175</v>
      </c>
      <c r="J6087" s="6" t="s">
        <v>179</v>
      </c>
      <c r="K6087" s="6">
        <v>4</v>
      </c>
      <c r="L6087" s="6">
        <v>63.44</v>
      </c>
      <c r="M6087" s="31" t="str">
        <f t="shared" si="94"/>
        <v>Small</v>
      </c>
    </row>
    <row r="6088" spans="8:13" ht="15.75" customHeight="1">
      <c r="H6088" s="37">
        <v>43415</v>
      </c>
      <c r="I6088" s="6" t="s">
        <v>177</v>
      </c>
      <c r="J6088" s="6" t="s">
        <v>185</v>
      </c>
      <c r="K6088" s="6">
        <v>2</v>
      </c>
      <c r="L6088" s="6">
        <v>35.520000000000003</v>
      </c>
      <c r="M6088" s="31" t="str">
        <f t="shared" ref="M6088:M6151" si="95">IF(L6088&gt;250,"Large","Small")</f>
        <v>Small</v>
      </c>
    </row>
    <row r="6089" spans="8:13" ht="15.75" customHeight="1">
      <c r="H6089" s="37">
        <v>43463</v>
      </c>
      <c r="I6089" s="6" t="s">
        <v>223</v>
      </c>
      <c r="J6089" s="6" t="s">
        <v>240</v>
      </c>
      <c r="K6089" s="6">
        <v>1</v>
      </c>
      <c r="L6089" s="6">
        <v>16.71</v>
      </c>
      <c r="M6089" s="31" t="str">
        <f t="shared" si="95"/>
        <v>Small</v>
      </c>
    </row>
    <row r="6090" spans="8:13" ht="15.75" customHeight="1">
      <c r="H6090" s="37">
        <v>43436</v>
      </c>
      <c r="I6090" s="6" t="s">
        <v>135</v>
      </c>
      <c r="J6090" s="6" t="s">
        <v>221</v>
      </c>
      <c r="K6090" s="6">
        <v>2</v>
      </c>
      <c r="L6090" s="6">
        <v>22.7</v>
      </c>
      <c r="M6090" s="31" t="str">
        <f t="shared" si="95"/>
        <v>Small</v>
      </c>
    </row>
    <row r="6091" spans="8:13" ht="15.75" customHeight="1">
      <c r="H6091" s="37">
        <v>43406</v>
      </c>
      <c r="I6091" s="6" t="s">
        <v>168</v>
      </c>
      <c r="J6091" s="6" t="s">
        <v>188</v>
      </c>
      <c r="K6091" s="6">
        <v>4</v>
      </c>
      <c r="L6091" s="6">
        <v>42</v>
      </c>
      <c r="M6091" s="31" t="str">
        <f t="shared" si="95"/>
        <v>Small</v>
      </c>
    </row>
    <row r="6092" spans="8:13" ht="15.75" customHeight="1">
      <c r="H6092" s="37">
        <v>43345</v>
      </c>
      <c r="I6092" s="6" t="s">
        <v>158</v>
      </c>
      <c r="J6092" s="6" t="s">
        <v>156</v>
      </c>
      <c r="K6092" s="6">
        <v>1</v>
      </c>
      <c r="L6092" s="6">
        <v>14.14</v>
      </c>
      <c r="M6092" s="31" t="str">
        <f t="shared" si="95"/>
        <v>Small</v>
      </c>
    </row>
    <row r="6093" spans="8:13" ht="15.75" customHeight="1">
      <c r="H6093" s="37">
        <v>43283</v>
      </c>
      <c r="I6093" s="6" t="s">
        <v>158</v>
      </c>
      <c r="J6093" s="6" t="s">
        <v>172</v>
      </c>
      <c r="K6093" s="6">
        <v>2</v>
      </c>
      <c r="L6093" s="6">
        <v>32.340000000000003</v>
      </c>
      <c r="M6093" s="31" t="str">
        <f t="shared" si="95"/>
        <v>Small</v>
      </c>
    </row>
    <row r="6094" spans="8:13" ht="15.75" customHeight="1">
      <c r="H6094" s="37">
        <v>43258</v>
      </c>
      <c r="I6094" s="6" t="s">
        <v>168</v>
      </c>
      <c r="J6094" s="6" t="s">
        <v>156</v>
      </c>
      <c r="K6094" s="6">
        <v>1</v>
      </c>
      <c r="L6094" s="6">
        <v>15.89</v>
      </c>
      <c r="M6094" s="31" t="str">
        <f t="shared" si="95"/>
        <v>Small</v>
      </c>
    </row>
    <row r="6095" spans="8:13" ht="15.75" customHeight="1">
      <c r="H6095" s="37">
        <v>43441</v>
      </c>
      <c r="I6095" s="6" t="s">
        <v>163</v>
      </c>
      <c r="J6095" s="6" t="s">
        <v>185</v>
      </c>
      <c r="K6095" s="6">
        <v>1</v>
      </c>
      <c r="L6095" s="6">
        <v>18.5</v>
      </c>
      <c r="M6095" s="31" t="str">
        <f t="shared" si="95"/>
        <v>Small</v>
      </c>
    </row>
    <row r="6096" spans="8:13" ht="15.75" customHeight="1">
      <c r="H6096" s="37">
        <v>43419</v>
      </c>
      <c r="I6096" s="6" t="s">
        <v>216</v>
      </c>
      <c r="J6096" s="6" t="s">
        <v>156</v>
      </c>
      <c r="K6096" s="6">
        <v>1</v>
      </c>
      <c r="L6096" s="6">
        <v>15.9</v>
      </c>
      <c r="M6096" s="31" t="str">
        <f t="shared" si="95"/>
        <v>Small</v>
      </c>
    </row>
    <row r="6097" spans="8:13" ht="15.75" customHeight="1">
      <c r="H6097" s="37">
        <v>43167</v>
      </c>
      <c r="I6097" s="6" t="s">
        <v>141</v>
      </c>
      <c r="J6097" s="6" t="s">
        <v>236</v>
      </c>
      <c r="K6097" s="6">
        <v>1</v>
      </c>
      <c r="L6097" s="6">
        <v>19.02</v>
      </c>
      <c r="M6097" s="31" t="str">
        <f t="shared" si="95"/>
        <v>Small</v>
      </c>
    </row>
    <row r="6098" spans="8:13" ht="15.75" customHeight="1">
      <c r="H6098" s="37">
        <v>43464</v>
      </c>
      <c r="I6098" s="6" t="s">
        <v>163</v>
      </c>
      <c r="J6098" s="6" t="s">
        <v>219</v>
      </c>
      <c r="K6098" s="6">
        <v>1</v>
      </c>
      <c r="L6098" s="6">
        <v>16.350000000000001</v>
      </c>
      <c r="M6098" s="31" t="str">
        <f t="shared" si="95"/>
        <v>Small</v>
      </c>
    </row>
    <row r="6099" spans="8:13" ht="15.75" customHeight="1">
      <c r="H6099" s="37">
        <v>43192</v>
      </c>
      <c r="I6099" s="6" t="s">
        <v>135</v>
      </c>
      <c r="J6099" s="6" t="s">
        <v>172</v>
      </c>
      <c r="K6099" s="6">
        <v>2</v>
      </c>
      <c r="L6099" s="6">
        <v>39</v>
      </c>
      <c r="M6099" s="31" t="str">
        <f t="shared" si="95"/>
        <v>Small</v>
      </c>
    </row>
    <row r="6100" spans="8:13" ht="15.75" customHeight="1">
      <c r="H6100" s="37">
        <v>43140</v>
      </c>
      <c r="I6100" s="6" t="s">
        <v>168</v>
      </c>
      <c r="J6100" s="6" t="s">
        <v>225</v>
      </c>
      <c r="K6100" s="6">
        <v>4</v>
      </c>
      <c r="L6100" s="6">
        <v>79.56</v>
      </c>
      <c r="M6100" s="31" t="str">
        <f t="shared" si="95"/>
        <v>Small</v>
      </c>
    </row>
    <row r="6101" spans="8:13" ht="15.75" customHeight="1">
      <c r="H6101" s="37">
        <v>43216</v>
      </c>
      <c r="I6101" s="6" t="s">
        <v>141</v>
      </c>
      <c r="J6101" s="6" t="s">
        <v>156</v>
      </c>
      <c r="K6101" s="6">
        <v>1</v>
      </c>
      <c r="L6101" s="6">
        <v>12.57</v>
      </c>
      <c r="M6101" s="31" t="str">
        <f t="shared" si="95"/>
        <v>Small</v>
      </c>
    </row>
    <row r="6102" spans="8:13" ht="15.75" customHeight="1">
      <c r="H6102" s="37">
        <v>43194</v>
      </c>
      <c r="I6102" s="6" t="s">
        <v>163</v>
      </c>
      <c r="J6102" s="6" t="s">
        <v>170</v>
      </c>
      <c r="K6102" s="6">
        <v>2</v>
      </c>
      <c r="L6102" s="6">
        <v>36.340000000000003</v>
      </c>
      <c r="M6102" s="31" t="str">
        <f t="shared" si="95"/>
        <v>Small</v>
      </c>
    </row>
    <row r="6103" spans="8:13" ht="15.75" customHeight="1">
      <c r="H6103" s="37">
        <v>43419</v>
      </c>
      <c r="I6103" s="6" t="s">
        <v>158</v>
      </c>
      <c r="J6103" s="6" t="s">
        <v>212</v>
      </c>
      <c r="K6103" s="6">
        <v>3</v>
      </c>
      <c r="L6103" s="6">
        <v>31.14</v>
      </c>
      <c r="M6103" s="31" t="str">
        <f t="shared" si="95"/>
        <v>Small</v>
      </c>
    </row>
    <row r="6104" spans="8:13" ht="15.75" customHeight="1">
      <c r="H6104" s="37">
        <v>43154</v>
      </c>
      <c r="I6104" s="6" t="s">
        <v>160</v>
      </c>
      <c r="J6104" s="6" t="s">
        <v>157</v>
      </c>
      <c r="K6104" s="6">
        <v>2</v>
      </c>
      <c r="L6104" s="6">
        <v>27.88</v>
      </c>
      <c r="M6104" s="31" t="str">
        <f t="shared" si="95"/>
        <v>Small</v>
      </c>
    </row>
    <row r="6105" spans="8:13" ht="15.75" customHeight="1">
      <c r="H6105" s="37">
        <v>43428</v>
      </c>
      <c r="I6105" s="6" t="s">
        <v>168</v>
      </c>
      <c r="J6105" s="6" t="s">
        <v>156</v>
      </c>
      <c r="K6105" s="6">
        <v>2</v>
      </c>
      <c r="L6105" s="6">
        <v>22.44</v>
      </c>
      <c r="M6105" s="31" t="str">
        <f t="shared" si="95"/>
        <v>Small</v>
      </c>
    </row>
    <row r="6106" spans="8:13" ht="15.75" customHeight="1">
      <c r="H6106" s="37">
        <v>43166</v>
      </c>
      <c r="I6106" s="6" t="s">
        <v>168</v>
      </c>
      <c r="J6106" s="6" t="s">
        <v>186</v>
      </c>
      <c r="K6106" s="6">
        <v>1</v>
      </c>
      <c r="L6106" s="6">
        <v>10.38</v>
      </c>
      <c r="M6106" s="31" t="str">
        <f t="shared" si="95"/>
        <v>Small</v>
      </c>
    </row>
    <row r="6107" spans="8:13" ht="15.75" customHeight="1">
      <c r="H6107" s="37">
        <v>43235</v>
      </c>
      <c r="I6107" s="6" t="s">
        <v>163</v>
      </c>
      <c r="J6107" s="6" t="s">
        <v>156</v>
      </c>
      <c r="K6107" s="6">
        <v>3</v>
      </c>
      <c r="L6107" s="6">
        <v>51.51</v>
      </c>
      <c r="M6107" s="31" t="str">
        <f t="shared" si="95"/>
        <v>Small</v>
      </c>
    </row>
    <row r="6108" spans="8:13" ht="15.75" customHeight="1">
      <c r="H6108" s="37">
        <v>43373</v>
      </c>
      <c r="I6108" s="6" t="s">
        <v>141</v>
      </c>
      <c r="J6108" s="6" t="s">
        <v>170</v>
      </c>
      <c r="K6108" s="6">
        <v>2</v>
      </c>
      <c r="L6108" s="6">
        <v>29.48</v>
      </c>
      <c r="M6108" s="31" t="str">
        <f t="shared" si="95"/>
        <v>Small</v>
      </c>
    </row>
    <row r="6109" spans="8:13" ht="15.75" customHeight="1">
      <c r="H6109" s="37">
        <v>43409</v>
      </c>
      <c r="I6109" s="6" t="s">
        <v>165</v>
      </c>
      <c r="J6109" s="6" t="s">
        <v>166</v>
      </c>
      <c r="K6109" s="6">
        <v>1</v>
      </c>
      <c r="L6109" s="6">
        <v>19.5</v>
      </c>
      <c r="M6109" s="31" t="str">
        <f t="shared" si="95"/>
        <v>Small</v>
      </c>
    </row>
    <row r="6110" spans="8:13" ht="15.75" customHeight="1">
      <c r="H6110" s="37">
        <v>43126</v>
      </c>
      <c r="I6110" s="6" t="s">
        <v>135</v>
      </c>
      <c r="J6110" s="6" t="s">
        <v>185</v>
      </c>
      <c r="K6110" s="6">
        <v>1</v>
      </c>
      <c r="L6110" s="6">
        <v>17.059999999999999</v>
      </c>
      <c r="M6110" s="31" t="str">
        <f t="shared" si="95"/>
        <v>Small</v>
      </c>
    </row>
    <row r="6111" spans="8:13" ht="15.75" customHeight="1">
      <c r="H6111" s="37">
        <v>43308</v>
      </c>
      <c r="I6111" s="6" t="s">
        <v>193</v>
      </c>
      <c r="J6111" s="6" t="s">
        <v>187</v>
      </c>
      <c r="K6111" s="6">
        <v>1</v>
      </c>
      <c r="L6111" s="6">
        <v>13.03</v>
      </c>
      <c r="M6111" s="31" t="str">
        <f t="shared" si="95"/>
        <v>Small</v>
      </c>
    </row>
    <row r="6112" spans="8:13" ht="15.75" customHeight="1">
      <c r="H6112" s="37">
        <v>43153</v>
      </c>
      <c r="I6112" s="6" t="s">
        <v>155</v>
      </c>
      <c r="J6112" s="6" t="s">
        <v>229</v>
      </c>
      <c r="K6112" s="6">
        <v>1</v>
      </c>
      <c r="L6112" s="6">
        <v>13.4</v>
      </c>
      <c r="M6112" s="31" t="str">
        <f t="shared" si="95"/>
        <v>Small</v>
      </c>
    </row>
    <row r="6113" spans="8:13" ht="15.75" customHeight="1">
      <c r="H6113" s="37">
        <v>43422</v>
      </c>
      <c r="I6113" s="6" t="s">
        <v>163</v>
      </c>
      <c r="J6113" s="6" t="s">
        <v>208</v>
      </c>
      <c r="K6113" s="6">
        <v>2</v>
      </c>
      <c r="L6113" s="6">
        <v>23.96</v>
      </c>
      <c r="M6113" s="31" t="str">
        <f t="shared" si="95"/>
        <v>Small</v>
      </c>
    </row>
    <row r="6114" spans="8:13" ht="15.75" customHeight="1">
      <c r="H6114" s="37">
        <v>43448</v>
      </c>
      <c r="I6114" s="6" t="s">
        <v>198</v>
      </c>
      <c r="J6114" s="6" t="s">
        <v>213</v>
      </c>
      <c r="K6114" s="6">
        <v>2</v>
      </c>
      <c r="L6114" s="6">
        <v>27.42</v>
      </c>
      <c r="M6114" s="31" t="str">
        <f t="shared" si="95"/>
        <v>Small</v>
      </c>
    </row>
    <row r="6115" spans="8:13" ht="15.75" customHeight="1">
      <c r="H6115" s="37">
        <v>43184</v>
      </c>
      <c r="I6115" s="6" t="s">
        <v>175</v>
      </c>
      <c r="J6115" s="6" t="s">
        <v>156</v>
      </c>
      <c r="K6115" s="6">
        <v>6</v>
      </c>
      <c r="L6115" s="6">
        <v>95.87</v>
      </c>
      <c r="M6115" s="31" t="str">
        <f t="shared" si="95"/>
        <v>Small</v>
      </c>
    </row>
    <row r="6116" spans="8:13" ht="15.75" customHeight="1">
      <c r="H6116" s="37">
        <v>43141</v>
      </c>
      <c r="I6116" s="6" t="s">
        <v>158</v>
      </c>
      <c r="J6116" s="6" t="s">
        <v>185</v>
      </c>
      <c r="K6116" s="6">
        <v>1</v>
      </c>
      <c r="L6116" s="6">
        <v>16.760000000000002</v>
      </c>
      <c r="M6116" s="31" t="str">
        <f t="shared" si="95"/>
        <v>Small</v>
      </c>
    </row>
    <row r="6117" spans="8:13" ht="15.75" customHeight="1">
      <c r="H6117" s="37">
        <v>43169</v>
      </c>
      <c r="I6117" s="6" t="s">
        <v>160</v>
      </c>
      <c r="J6117" s="6" t="s">
        <v>156</v>
      </c>
      <c r="K6117" s="6">
        <v>2</v>
      </c>
      <c r="L6117" s="6">
        <v>30.96</v>
      </c>
      <c r="M6117" s="31" t="str">
        <f t="shared" si="95"/>
        <v>Small</v>
      </c>
    </row>
    <row r="6118" spans="8:13" ht="15.75" customHeight="1">
      <c r="H6118" s="37">
        <v>43331</v>
      </c>
      <c r="I6118" s="6" t="s">
        <v>158</v>
      </c>
      <c r="J6118" s="6" t="s">
        <v>241</v>
      </c>
      <c r="K6118" s="6">
        <v>6</v>
      </c>
      <c r="L6118" s="6">
        <v>93.85</v>
      </c>
      <c r="M6118" s="31" t="str">
        <f t="shared" si="95"/>
        <v>Small</v>
      </c>
    </row>
    <row r="6119" spans="8:13" ht="15.75" customHeight="1">
      <c r="H6119" s="37">
        <v>43233</v>
      </c>
      <c r="I6119" s="6" t="s">
        <v>175</v>
      </c>
      <c r="J6119" s="6" t="s">
        <v>195</v>
      </c>
      <c r="K6119" s="6">
        <v>3</v>
      </c>
      <c r="L6119" s="6">
        <v>50.73</v>
      </c>
      <c r="M6119" s="31" t="str">
        <f t="shared" si="95"/>
        <v>Small</v>
      </c>
    </row>
    <row r="6120" spans="8:13" ht="15.75" customHeight="1">
      <c r="H6120" s="37">
        <v>43459</v>
      </c>
      <c r="I6120" s="6" t="s">
        <v>163</v>
      </c>
      <c r="J6120" s="6" t="s">
        <v>186</v>
      </c>
      <c r="K6120" s="6">
        <v>3</v>
      </c>
      <c r="L6120" s="6">
        <v>31.65</v>
      </c>
      <c r="M6120" s="31" t="str">
        <f t="shared" si="95"/>
        <v>Small</v>
      </c>
    </row>
    <row r="6121" spans="8:13" ht="15.75" customHeight="1">
      <c r="H6121" s="37">
        <v>43155</v>
      </c>
      <c r="I6121" s="6" t="s">
        <v>198</v>
      </c>
      <c r="J6121" s="6" t="s">
        <v>233</v>
      </c>
      <c r="K6121" s="6">
        <v>1</v>
      </c>
      <c r="L6121" s="6">
        <v>19.82</v>
      </c>
      <c r="M6121" s="31" t="str">
        <f t="shared" si="95"/>
        <v>Small</v>
      </c>
    </row>
    <row r="6122" spans="8:13" ht="15.75" customHeight="1">
      <c r="H6122" s="37">
        <v>43375</v>
      </c>
      <c r="I6122" s="6" t="s">
        <v>200</v>
      </c>
      <c r="J6122" s="6" t="s">
        <v>170</v>
      </c>
      <c r="K6122" s="6">
        <v>1</v>
      </c>
      <c r="L6122" s="6">
        <v>16.66</v>
      </c>
      <c r="M6122" s="31" t="str">
        <f t="shared" si="95"/>
        <v>Small</v>
      </c>
    </row>
    <row r="6123" spans="8:13" ht="15.75" customHeight="1">
      <c r="H6123" s="37">
        <v>43363</v>
      </c>
      <c r="I6123" s="6" t="s">
        <v>158</v>
      </c>
      <c r="J6123" s="6" t="s">
        <v>209</v>
      </c>
      <c r="K6123" s="6">
        <v>3</v>
      </c>
      <c r="L6123" s="6">
        <v>59.61</v>
      </c>
      <c r="M6123" s="31" t="str">
        <f t="shared" si="95"/>
        <v>Small</v>
      </c>
    </row>
    <row r="6124" spans="8:13" ht="15.75" customHeight="1">
      <c r="H6124" s="37">
        <v>43240</v>
      </c>
      <c r="I6124" s="6" t="s">
        <v>200</v>
      </c>
      <c r="J6124" s="6" t="s">
        <v>173</v>
      </c>
      <c r="K6124" s="6">
        <v>2</v>
      </c>
      <c r="L6124" s="6">
        <v>34.619999999999997</v>
      </c>
      <c r="M6124" s="31" t="str">
        <f t="shared" si="95"/>
        <v>Small</v>
      </c>
    </row>
    <row r="6125" spans="8:13" ht="15.75" customHeight="1">
      <c r="H6125" s="37">
        <v>43351</v>
      </c>
      <c r="I6125" s="6" t="s">
        <v>158</v>
      </c>
      <c r="J6125" s="6" t="s">
        <v>169</v>
      </c>
      <c r="K6125" s="6">
        <v>1</v>
      </c>
      <c r="L6125" s="6">
        <v>18.21</v>
      </c>
      <c r="M6125" s="31" t="str">
        <f t="shared" si="95"/>
        <v>Small</v>
      </c>
    </row>
    <row r="6126" spans="8:13" ht="15.75" customHeight="1">
      <c r="H6126" s="37">
        <v>43363</v>
      </c>
      <c r="I6126" s="6" t="s">
        <v>158</v>
      </c>
      <c r="J6126" s="6" t="s">
        <v>183</v>
      </c>
      <c r="K6126" s="6">
        <v>1</v>
      </c>
      <c r="L6126" s="6">
        <v>10.59</v>
      </c>
      <c r="M6126" s="31" t="str">
        <f t="shared" si="95"/>
        <v>Small</v>
      </c>
    </row>
    <row r="6127" spans="8:13" ht="15.75" customHeight="1">
      <c r="H6127" s="37">
        <v>43410</v>
      </c>
      <c r="I6127" s="6" t="s">
        <v>141</v>
      </c>
      <c r="J6127" s="6" t="s">
        <v>208</v>
      </c>
      <c r="K6127" s="6">
        <v>1</v>
      </c>
      <c r="L6127" s="6">
        <v>15.71</v>
      </c>
      <c r="M6127" s="31" t="str">
        <f t="shared" si="95"/>
        <v>Small</v>
      </c>
    </row>
    <row r="6128" spans="8:13" ht="15.75" customHeight="1">
      <c r="H6128" s="37">
        <v>43252</v>
      </c>
      <c r="I6128" s="6" t="s">
        <v>135</v>
      </c>
      <c r="J6128" s="6" t="s">
        <v>156</v>
      </c>
      <c r="K6128" s="6">
        <v>5</v>
      </c>
      <c r="L6128" s="6">
        <v>60.3</v>
      </c>
      <c r="M6128" s="31" t="str">
        <f t="shared" si="95"/>
        <v>Small</v>
      </c>
    </row>
    <row r="6129" spans="8:13" ht="15.75" customHeight="1">
      <c r="H6129" s="37">
        <v>43230</v>
      </c>
      <c r="I6129" s="6" t="s">
        <v>141</v>
      </c>
      <c r="J6129" s="6" t="s">
        <v>206</v>
      </c>
      <c r="K6129" s="6">
        <v>2</v>
      </c>
      <c r="L6129" s="6">
        <v>24.86</v>
      </c>
      <c r="M6129" s="31" t="str">
        <f t="shared" si="95"/>
        <v>Small</v>
      </c>
    </row>
    <row r="6130" spans="8:13" ht="15.75" customHeight="1">
      <c r="H6130" s="37">
        <v>43291</v>
      </c>
      <c r="I6130" s="6" t="s">
        <v>198</v>
      </c>
      <c r="J6130" s="6" t="s">
        <v>185</v>
      </c>
      <c r="K6130" s="6">
        <v>1</v>
      </c>
      <c r="L6130" s="6">
        <v>14.18</v>
      </c>
      <c r="M6130" s="31" t="str">
        <f t="shared" si="95"/>
        <v>Small</v>
      </c>
    </row>
    <row r="6131" spans="8:13" ht="15.75" customHeight="1">
      <c r="H6131" s="37">
        <v>43251</v>
      </c>
      <c r="I6131" s="6" t="s">
        <v>165</v>
      </c>
      <c r="J6131" s="6" t="s">
        <v>207</v>
      </c>
      <c r="K6131" s="6">
        <v>2</v>
      </c>
      <c r="L6131" s="6">
        <v>24.8</v>
      </c>
      <c r="M6131" s="31" t="str">
        <f t="shared" si="95"/>
        <v>Small</v>
      </c>
    </row>
    <row r="6132" spans="8:13" ht="15.75" customHeight="1">
      <c r="H6132" s="37">
        <v>43229</v>
      </c>
      <c r="I6132" s="6" t="s">
        <v>160</v>
      </c>
      <c r="J6132" s="6" t="s">
        <v>156</v>
      </c>
      <c r="K6132" s="6">
        <v>6</v>
      </c>
      <c r="L6132" s="6">
        <v>85.26</v>
      </c>
      <c r="M6132" s="31" t="str">
        <f t="shared" si="95"/>
        <v>Small</v>
      </c>
    </row>
    <row r="6133" spans="8:13" ht="15.75" customHeight="1">
      <c r="H6133" s="37">
        <v>43208</v>
      </c>
      <c r="I6133" s="6" t="s">
        <v>158</v>
      </c>
      <c r="J6133" s="6" t="s">
        <v>180</v>
      </c>
      <c r="K6133" s="6">
        <v>3</v>
      </c>
      <c r="L6133" s="6">
        <v>37.229999999999997</v>
      </c>
      <c r="M6133" s="31" t="str">
        <f t="shared" si="95"/>
        <v>Small</v>
      </c>
    </row>
    <row r="6134" spans="8:13" ht="15.75" customHeight="1">
      <c r="H6134" s="37">
        <v>43414</v>
      </c>
      <c r="I6134" s="6" t="s">
        <v>158</v>
      </c>
      <c r="J6134" s="6" t="s">
        <v>176</v>
      </c>
      <c r="K6134" s="6">
        <v>60</v>
      </c>
      <c r="L6134" s="6">
        <v>556.30999999999995</v>
      </c>
      <c r="M6134" s="31" t="str">
        <f t="shared" si="95"/>
        <v>Large</v>
      </c>
    </row>
    <row r="6135" spans="8:13" ht="15.75" customHeight="1">
      <c r="H6135" s="37">
        <v>43218</v>
      </c>
      <c r="I6135" s="6" t="s">
        <v>127</v>
      </c>
      <c r="J6135" s="6" t="s">
        <v>183</v>
      </c>
      <c r="K6135" s="6">
        <v>2</v>
      </c>
      <c r="L6135" s="6">
        <v>29.94</v>
      </c>
      <c r="M6135" s="31" t="str">
        <f t="shared" si="95"/>
        <v>Small</v>
      </c>
    </row>
    <row r="6136" spans="8:13" ht="15.75" customHeight="1">
      <c r="H6136" s="37">
        <v>43447</v>
      </c>
      <c r="I6136" s="6" t="s">
        <v>165</v>
      </c>
      <c r="J6136" s="6" t="s">
        <v>156</v>
      </c>
      <c r="K6136" s="6">
        <v>4</v>
      </c>
      <c r="L6136" s="6">
        <v>68.8</v>
      </c>
      <c r="M6136" s="31" t="str">
        <f t="shared" si="95"/>
        <v>Small</v>
      </c>
    </row>
    <row r="6137" spans="8:13" ht="15.75" customHeight="1">
      <c r="H6137" s="37">
        <v>43180</v>
      </c>
      <c r="I6137" s="6" t="s">
        <v>218</v>
      </c>
      <c r="J6137" s="6" t="s">
        <v>188</v>
      </c>
      <c r="K6137" s="6">
        <v>2</v>
      </c>
      <c r="L6137" s="6">
        <v>29.18</v>
      </c>
      <c r="M6137" s="31" t="str">
        <f t="shared" si="95"/>
        <v>Small</v>
      </c>
    </row>
    <row r="6138" spans="8:13" ht="15.75" customHeight="1">
      <c r="H6138" s="37">
        <v>43103</v>
      </c>
      <c r="I6138" s="6" t="s">
        <v>218</v>
      </c>
      <c r="J6138" s="6" t="s">
        <v>169</v>
      </c>
      <c r="K6138" s="6">
        <v>4</v>
      </c>
      <c r="L6138" s="6">
        <v>76.72</v>
      </c>
      <c r="M6138" s="31" t="str">
        <f t="shared" si="95"/>
        <v>Small</v>
      </c>
    </row>
    <row r="6139" spans="8:13" ht="15.75" customHeight="1">
      <c r="H6139" s="37">
        <v>43325</v>
      </c>
      <c r="I6139" s="6" t="s">
        <v>223</v>
      </c>
      <c r="J6139" s="6" t="s">
        <v>180</v>
      </c>
      <c r="K6139" s="6">
        <v>72</v>
      </c>
      <c r="L6139" s="6">
        <v>650.71</v>
      </c>
      <c r="M6139" s="31" t="str">
        <f t="shared" si="95"/>
        <v>Large</v>
      </c>
    </row>
    <row r="6140" spans="8:13" ht="15.75" customHeight="1">
      <c r="H6140" s="37">
        <v>43464</v>
      </c>
      <c r="I6140" s="6" t="s">
        <v>135</v>
      </c>
      <c r="J6140" s="6" t="s">
        <v>167</v>
      </c>
      <c r="K6140" s="6">
        <v>2</v>
      </c>
      <c r="L6140" s="6">
        <v>40</v>
      </c>
      <c r="M6140" s="31" t="str">
        <f t="shared" si="95"/>
        <v>Small</v>
      </c>
    </row>
    <row r="6141" spans="8:13" ht="15.75" customHeight="1">
      <c r="H6141" s="37">
        <v>43464</v>
      </c>
      <c r="I6141" s="6" t="s">
        <v>158</v>
      </c>
      <c r="J6141" s="6" t="s">
        <v>156</v>
      </c>
      <c r="K6141" s="6">
        <v>1</v>
      </c>
      <c r="L6141" s="6">
        <v>17.38</v>
      </c>
      <c r="M6141" s="31" t="str">
        <f t="shared" si="95"/>
        <v>Small</v>
      </c>
    </row>
    <row r="6142" spans="8:13" ht="15.75" customHeight="1">
      <c r="H6142" s="37">
        <v>43166</v>
      </c>
      <c r="I6142" s="6" t="s">
        <v>163</v>
      </c>
      <c r="J6142" s="6" t="s">
        <v>220</v>
      </c>
      <c r="K6142" s="6">
        <v>1</v>
      </c>
      <c r="L6142" s="6">
        <v>17.71</v>
      </c>
      <c r="M6142" s="31" t="str">
        <f t="shared" si="95"/>
        <v>Small</v>
      </c>
    </row>
    <row r="6143" spans="8:13" ht="15.75" customHeight="1">
      <c r="H6143" s="37">
        <v>43131</v>
      </c>
      <c r="I6143" s="6" t="s">
        <v>135</v>
      </c>
      <c r="J6143" s="6" t="s">
        <v>182</v>
      </c>
      <c r="K6143" s="6">
        <v>2</v>
      </c>
      <c r="L6143" s="6">
        <v>36.9</v>
      </c>
      <c r="M6143" s="31" t="str">
        <f t="shared" si="95"/>
        <v>Small</v>
      </c>
    </row>
    <row r="6144" spans="8:13" ht="15.75" customHeight="1">
      <c r="H6144" s="37">
        <v>43149</v>
      </c>
      <c r="I6144" s="6" t="s">
        <v>141</v>
      </c>
      <c r="J6144" s="6" t="s">
        <v>195</v>
      </c>
      <c r="K6144" s="6">
        <v>4</v>
      </c>
      <c r="L6144" s="6">
        <v>62.08</v>
      </c>
      <c r="M6144" s="31" t="str">
        <f t="shared" si="95"/>
        <v>Small</v>
      </c>
    </row>
    <row r="6145" spans="8:13" ht="15.75" customHeight="1">
      <c r="H6145" s="37">
        <v>43126</v>
      </c>
      <c r="I6145" s="6" t="s">
        <v>160</v>
      </c>
      <c r="J6145" s="6" t="s">
        <v>183</v>
      </c>
      <c r="K6145" s="6">
        <v>4</v>
      </c>
      <c r="L6145" s="6">
        <v>60.52</v>
      </c>
      <c r="M6145" s="31" t="str">
        <f t="shared" si="95"/>
        <v>Small</v>
      </c>
    </row>
    <row r="6146" spans="8:13" ht="15.75" customHeight="1">
      <c r="H6146" s="37">
        <v>43284</v>
      </c>
      <c r="I6146" s="6" t="s">
        <v>158</v>
      </c>
      <c r="J6146" s="6" t="s">
        <v>181</v>
      </c>
      <c r="K6146" s="6">
        <v>1</v>
      </c>
      <c r="L6146" s="6">
        <v>15.38</v>
      </c>
      <c r="M6146" s="31" t="str">
        <f t="shared" si="95"/>
        <v>Small</v>
      </c>
    </row>
    <row r="6147" spans="8:13" ht="15.75" customHeight="1">
      <c r="H6147" s="37">
        <v>43433</v>
      </c>
      <c r="I6147" s="6" t="s">
        <v>141</v>
      </c>
      <c r="J6147" s="6" t="s">
        <v>185</v>
      </c>
      <c r="K6147" s="6">
        <v>1</v>
      </c>
      <c r="L6147" s="6">
        <v>14</v>
      </c>
      <c r="M6147" s="31" t="str">
        <f t="shared" si="95"/>
        <v>Small</v>
      </c>
    </row>
    <row r="6148" spans="8:13" ht="15.75" customHeight="1">
      <c r="H6148" s="37">
        <v>43369</v>
      </c>
      <c r="I6148" s="6" t="s">
        <v>216</v>
      </c>
      <c r="J6148" s="6" t="s">
        <v>213</v>
      </c>
      <c r="K6148" s="6">
        <v>3</v>
      </c>
      <c r="L6148" s="6">
        <v>37.56</v>
      </c>
      <c r="M6148" s="31" t="str">
        <f t="shared" si="95"/>
        <v>Small</v>
      </c>
    </row>
    <row r="6149" spans="8:13" ht="15.75" customHeight="1">
      <c r="H6149" s="37">
        <v>43409</v>
      </c>
      <c r="I6149" s="6" t="s">
        <v>141</v>
      </c>
      <c r="J6149" s="6" t="s">
        <v>241</v>
      </c>
      <c r="K6149" s="6">
        <v>2</v>
      </c>
      <c r="L6149" s="6">
        <v>34.82</v>
      </c>
      <c r="M6149" s="31" t="str">
        <f t="shared" si="95"/>
        <v>Small</v>
      </c>
    </row>
    <row r="6150" spans="8:13" ht="15.75" customHeight="1">
      <c r="H6150" s="37">
        <v>43212</v>
      </c>
      <c r="I6150" s="6" t="s">
        <v>165</v>
      </c>
      <c r="J6150" s="6" t="s">
        <v>170</v>
      </c>
      <c r="K6150" s="6">
        <v>6</v>
      </c>
      <c r="L6150" s="6">
        <v>103.83</v>
      </c>
      <c r="M6150" s="31" t="str">
        <f t="shared" si="95"/>
        <v>Small</v>
      </c>
    </row>
    <row r="6151" spans="8:13" ht="15.75" customHeight="1">
      <c r="H6151" s="37">
        <v>43434</v>
      </c>
      <c r="I6151" s="6" t="s">
        <v>160</v>
      </c>
      <c r="J6151" s="6" t="s">
        <v>157</v>
      </c>
      <c r="K6151" s="6">
        <v>2</v>
      </c>
      <c r="L6151" s="6">
        <v>34.36</v>
      </c>
      <c r="M6151" s="31" t="str">
        <f t="shared" si="95"/>
        <v>Small</v>
      </c>
    </row>
    <row r="6152" spans="8:13" ht="15.75" customHeight="1">
      <c r="H6152" s="37">
        <v>43178</v>
      </c>
      <c r="I6152" s="6" t="s">
        <v>135</v>
      </c>
      <c r="J6152" s="6" t="s">
        <v>176</v>
      </c>
      <c r="K6152" s="6">
        <v>4</v>
      </c>
      <c r="L6152" s="6">
        <v>61.36</v>
      </c>
      <c r="M6152" s="31" t="str">
        <f t="shared" ref="M6152:M6215" si="96">IF(L6152&gt;250,"Large","Small")</f>
        <v>Small</v>
      </c>
    </row>
    <row r="6153" spans="8:13" ht="15.75" customHeight="1">
      <c r="H6153" s="37">
        <v>43103</v>
      </c>
      <c r="I6153" s="6" t="s">
        <v>141</v>
      </c>
      <c r="J6153" s="6" t="s">
        <v>186</v>
      </c>
      <c r="K6153" s="6">
        <v>2</v>
      </c>
      <c r="L6153" s="6">
        <v>23.62</v>
      </c>
      <c r="M6153" s="31" t="str">
        <f t="shared" si="96"/>
        <v>Small</v>
      </c>
    </row>
    <row r="6154" spans="8:13" ht="15.75" customHeight="1">
      <c r="H6154" s="37">
        <v>43458</v>
      </c>
      <c r="I6154" s="6" t="s">
        <v>175</v>
      </c>
      <c r="J6154" s="6" t="s">
        <v>180</v>
      </c>
      <c r="K6154" s="6">
        <v>2</v>
      </c>
      <c r="L6154" s="6">
        <v>34.700000000000003</v>
      </c>
      <c r="M6154" s="31" t="str">
        <f t="shared" si="96"/>
        <v>Small</v>
      </c>
    </row>
    <row r="6155" spans="8:13" ht="15.75" customHeight="1">
      <c r="H6155" s="37">
        <v>43110</v>
      </c>
      <c r="I6155" s="6" t="s">
        <v>135</v>
      </c>
      <c r="J6155" s="6" t="s">
        <v>172</v>
      </c>
      <c r="K6155" s="6">
        <v>2</v>
      </c>
      <c r="L6155" s="6">
        <v>25.54</v>
      </c>
      <c r="M6155" s="31" t="str">
        <f t="shared" si="96"/>
        <v>Small</v>
      </c>
    </row>
    <row r="6156" spans="8:13" ht="15.75" customHeight="1">
      <c r="H6156" s="37">
        <v>43137</v>
      </c>
      <c r="I6156" s="6" t="s">
        <v>223</v>
      </c>
      <c r="J6156" s="6" t="s">
        <v>187</v>
      </c>
      <c r="K6156" s="6">
        <v>2</v>
      </c>
      <c r="L6156" s="6">
        <v>25.88</v>
      </c>
      <c r="M6156" s="31" t="str">
        <f t="shared" si="96"/>
        <v>Small</v>
      </c>
    </row>
    <row r="6157" spans="8:13" ht="15.75" customHeight="1">
      <c r="H6157" s="37">
        <v>43298</v>
      </c>
      <c r="I6157" s="6" t="s">
        <v>223</v>
      </c>
      <c r="J6157" s="6" t="s">
        <v>172</v>
      </c>
      <c r="K6157" s="6">
        <v>60</v>
      </c>
      <c r="L6157" s="6">
        <v>512.24</v>
      </c>
      <c r="M6157" s="31" t="str">
        <f t="shared" si="96"/>
        <v>Large</v>
      </c>
    </row>
    <row r="6158" spans="8:13" ht="15.75" customHeight="1">
      <c r="H6158" s="37">
        <v>43253</v>
      </c>
      <c r="I6158" s="6" t="s">
        <v>158</v>
      </c>
      <c r="J6158" s="6" t="s">
        <v>180</v>
      </c>
      <c r="K6158" s="6">
        <v>2</v>
      </c>
      <c r="L6158" s="6">
        <v>29.16</v>
      </c>
      <c r="M6158" s="31" t="str">
        <f t="shared" si="96"/>
        <v>Small</v>
      </c>
    </row>
    <row r="6159" spans="8:13" ht="15.75" customHeight="1">
      <c r="H6159" s="37">
        <v>43141</v>
      </c>
      <c r="I6159" s="6" t="s">
        <v>190</v>
      </c>
      <c r="J6159" s="6" t="s">
        <v>228</v>
      </c>
      <c r="K6159" s="6">
        <v>1</v>
      </c>
      <c r="L6159" s="6">
        <v>13.29</v>
      </c>
      <c r="M6159" s="31" t="str">
        <f t="shared" si="96"/>
        <v>Small</v>
      </c>
    </row>
    <row r="6160" spans="8:13" ht="15.75" customHeight="1">
      <c r="H6160" s="37">
        <v>43286</v>
      </c>
      <c r="I6160" s="6" t="s">
        <v>190</v>
      </c>
      <c r="J6160" s="6" t="s">
        <v>156</v>
      </c>
      <c r="K6160" s="6">
        <v>1</v>
      </c>
      <c r="L6160" s="6">
        <v>18.18</v>
      </c>
      <c r="M6160" s="31" t="str">
        <f t="shared" si="96"/>
        <v>Small</v>
      </c>
    </row>
    <row r="6161" spans="8:13" ht="15.75" customHeight="1">
      <c r="H6161" s="37">
        <v>43126</v>
      </c>
      <c r="I6161" s="6" t="s">
        <v>127</v>
      </c>
      <c r="J6161" s="6" t="s">
        <v>191</v>
      </c>
      <c r="K6161" s="6">
        <v>1</v>
      </c>
      <c r="L6161" s="6">
        <v>18.39</v>
      </c>
      <c r="M6161" s="31" t="str">
        <f t="shared" si="96"/>
        <v>Small</v>
      </c>
    </row>
    <row r="6162" spans="8:13" ht="15.75" customHeight="1">
      <c r="H6162" s="37">
        <v>43294</v>
      </c>
      <c r="I6162" s="6" t="s">
        <v>198</v>
      </c>
      <c r="J6162" s="6" t="s">
        <v>230</v>
      </c>
      <c r="K6162" s="6">
        <v>12</v>
      </c>
      <c r="L6162" s="6">
        <v>173.92</v>
      </c>
      <c r="M6162" s="31" t="str">
        <f t="shared" si="96"/>
        <v>Small</v>
      </c>
    </row>
    <row r="6163" spans="8:13" ht="15.75" customHeight="1">
      <c r="H6163" s="37">
        <v>43305</v>
      </c>
      <c r="I6163" s="6" t="s">
        <v>177</v>
      </c>
      <c r="J6163" s="6" t="s">
        <v>188</v>
      </c>
      <c r="K6163" s="6">
        <v>2</v>
      </c>
      <c r="L6163" s="6">
        <v>23.36</v>
      </c>
      <c r="M6163" s="31" t="str">
        <f t="shared" si="96"/>
        <v>Small</v>
      </c>
    </row>
    <row r="6164" spans="8:13" ht="15.75" customHeight="1">
      <c r="H6164" s="37">
        <v>43358</v>
      </c>
      <c r="I6164" s="6" t="s">
        <v>171</v>
      </c>
      <c r="J6164" s="6" t="s">
        <v>180</v>
      </c>
      <c r="K6164" s="6">
        <v>2</v>
      </c>
      <c r="L6164" s="6">
        <v>22.44</v>
      </c>
      <c r="M6164" s="31" t="str">
        <f t="shared" si="96"/>
        <v>Small</v>
      </c>
    </row>
    <row r="6165" spans="8:13" ht="15.75" customHeight="1">
      <c r="H6165" s="37">
        <v>43156</v>
      </c>
      <c r="I6165" s="6" t="s">
        <v>160</v>
      </c>
      <c r="J6165" s="6" t="s">
        <v>203</v>
      </c>
      <c r="K6165" s="6">
        <v>1</v>
      </c>
      <c r="L6165" s="6">
        <v>19.5</v>
      </c>
      <c r="M6165" s="31" t="str">
        <f t="shared" si="96"/>
        <v>Small</v>
      </c>
    </row>
    <row r="6166" spans="8:13" ht="15.75" customHeight="1">
      <c r="H6166" s="37">
        <v>43417</v>
      </c>
      <c r="I6166" s="6" t="s">
        <v>158</v>
      </c>
      <c r="J6166" s="6" t="s">
        <v>186</v>
      </c>
      <c r="K6166" s="6">
        <v>2</v>
      </c>
      <c r="L6166" s="6">
        <v>22.6</v>
      </c>
      <c r="M6166" s="31" t="str">
        <f t="shared" si="96"/>
        <v>Small</v>
      </c>
    </row>
    <row r="6167" spans="8:13" ht="15.75" customHeight="1">
      <c r="H6167" s="37">
        <v>43289</v>
      </c>
      <c r="I6167" s="6" t="s">
        <v>175</v>
      </c>
      <c r="J6167" s="6" t="s">
        <v>186</v>
      </c>
      <c r="K6167" s="6">
        <v>37</v>
      </c>
      <c r="L6167" s="6">
        <v>388.12</v>
      </c>
      <c r="M6167" s="31" t="str">
        <f t="shared" si="96"/>
        <v>Large</v>
      </c>
    </row>
    <row r="6168" spans="8:13" ht="15.75" customHeight="1">
      <c r="H6168" s="37">
        <v>43246</v>
      </c>
      <c r="I6168" s="6" t="s">
        <v>171</v>
      </c>
      <c r="J6168" s="6" t="s">
        <v>238</v>
      </c>
      <c r="K6168" s="6">
        <v>1</v>
      </c>
      <c r="L6168" s="6">
        <v>14.85</v>
      </c>
      <c r="M6168" s="31" t="str">
        <f t="shared" si="96"/>
        <v>Small</v>
      </c>
    </row>
    <row r="6169" spans="8:13" ht="15.75" customHeight="1">
      <c r="H6169" s="37">
        <v>43385</v>
      </c>
      <c r="I6169" s="6" t="s">
        <v>168</v>
      </c>
      <c r="J6169" s="6" t="s">
        <v>220</v>
      </c>
      <c r="K6169" s="6">
        <v>2</v>
      </c>
      <c r="L6169" s="6">
        <v>37.94</v>
      </c>
      <c r="M6169" s="31" t="str">
        <f t="shared" si="96"/>
        <v>Small</v>
      </c>
    </row>
    <row r="6170" spans="8:13" ht="15.75" customHeight="1">
      <c r="H6170" s="37">
        <v>43359</v>
      </c>
      <c r="I6170" s="6" t="s">
        <v>141</v>
      </c>
      <c r="J6170" s="6" t="s">
        <v>210</v>
      </c>
      <c r="K6170" s="6">
        <v>2</v>
      </c>
      <c r="L6170" s="6">
        <v>30.28</v>
      </c>
      <c r="M6170" s="31" t="str">
        <f t="shared" si="96"/>
        <v>Small</v>
      </c>
    </row>
    <row r="6171" spans="8:13" ht="15.75" customHeight="1">
      <c r="H6171" s="37">
        <v>43429</v>
      </c>
      <c r="I6171" s="6" t="s">
        <v>175</v>
      </c>
      <c r="J6171" s="6" t="s">
        <v>195</v>
      </c>
      <c r="K6171" s="6">
        <v>36</v>
      </c>
      <c r="L6171" s="6">
        <v>238.25</v>
      </c>
      <c r="M6171" s="31" t="str">
        <f t="shared" si="96"/>
        <v>Small</v>
      </c>
    </row>
    <row r="6172" spans="8:13" ht="15.75" customHeight="1">
      <c r="H6172" s="37">
        <v>43121</v>
      </c>
      <c r="I6172" s="6" t="s">
        <v>158</v>
      </c>
      <c r="J6172" s="6" t="s">
        <v>197</v>
      </c>
      <c r="K6172" s="6">
        <v>2</v>
      </c>
      <c r="L6172" s="6">
        <v>27.08</v>
      </c>
      <c r="M6172" s="31" t="str">
        <f t="shared" si="96"/>
        <v>Small</v>
      </c>
    </row>
    <row r="6173" spans="8:13" ht="15.75" customHeight="1">
      <c r="H6173" s="37">
        <v>43413</v>
      </c>
      <c r="I6173" s="6" t="s">
        <v>163</v>
      </c>
      <c r="J6173" s="6" t="s">
        <v>183</v>
      </c>
      <c r="K6173" s="6">
        <v>4</v>
      </c>
      <c r="L6173" s="6">
        <v>45.4</v>
      </c>
      <c r="M6173" s="31" t="str">
        <f t="shared" si="96"/>
        <v>Small</v>
      </c>
    </row>
    <row r="6174" spans="8:13" ht="15.75" customHeight="1">
      <c r="H6174" s="37">
        <v>43337</v>
      </c>
      <c r="I6174" s="6" t="s">
        <v>160</v>
      </c>
      <c r="J6174" s="6" t="s">
        <v>194</v>
      </c>
      <c r="K6174" s="6">
        <v>12</v>
      </c>
      <c r="L6174" s="6">
        <v>138.31</v>
      </c>
      <c r="M6174" s="31" t="str">
        <f t="shared" si="96"/>
        <v>Small</v>
      </c>
    </row>
    <row r="6175" spans="8:13" ht="15.75" customHeight="1">
      <c r="H6175" s="37">
        <v>43307</v>
      </c>
      <c r="I6175" s="6" t="s">
        <v>158</v>
      </c>
      <c r="J6175" s="6" t="s">
        <v>156</v>
      </c>
      <c r="K6175" s="6">
        <v>1</v>
      </c>
      <c r="L6175" s="6">
        <v>19.23</v>
      </c>
      <c r="M6175" s="31" t="str">
        <f t="shared" si="96"/>
        <v>Small</v>
      </c>
    </row>
    <row r="6176" spans="8:13" ht="15.75" customHeight="1">
      <c r="H6176" s="37">
        <v>43285</v>
      </c>
      <c r="I6176" s="6" t="s">
        <v>141</v>
      </c>
      <c r="J6176" s="6" t="s">
        <v>156</v>
      </c>
      <c r="K6176" s="6">
        <v>40</v>
      </c>
      <c r="L6176" s="6">
        <v>472.44</v>
      </c>
      <c r="M6176" s="31" t="str">
        <f t="shared" si="96"/>
        <v>Large</v>
      </c>
    </row>
    <row r="6177" spans="8:13" ht="15.75" customHeight="1">
      <c r="H6177" s="37">
        <v>43306</v>
      </c>
      <c r="I6177" s="6" t="s">
        <v>158</v>
      </c>
      <c r="J6177" s="6" t="s">
        <v>156</v>
      </c>
      <c r="K6177" s="6">
        <v>1</v>
      </c>
      <c r="L6177" s="6">
        <v>13.11</v>
      </c>
      <c r="M6177" s="31" t="str">
        <f t="shared" si="96"/>
        <v>Small</v>
      </c>
    </row>
    <row r="6178" spans="8:13" ht="15.75" customHeight="1">
      <c r="H6178" s="37">
        <v>43430</v>
      </c>
      <c r="I6178" s="6" t="s">
        <v>198</v>
      </c>
      <c r="J6178" s="6" t="s">
        <v>192</v>
      </c>
      <c r="K6178" s="6">
        <v>1</v>
      </c>
      <c r="L6178" s="6">
        <v>11.47</v>
      </c>
      <c r="M6178" s="31" t="str">
        <f t="shared" si="96"/>
        <v>Small</v>
      </c>
    </row>
    <row r="6179" spans="8:13" ht="15.75" customHeight="1">
      <c r="H6179" s="37">
        <v>43410</v>
      </c>
      <c r="I6179" s="6" t="s">
        <v>160</v>
      </c>
      <c r="J6179" s="6" t="s">
        <v>219</v>
      </c>
      <c r="K6179" s="6">
        <v>4</v>
      </c>
      <c r="L6179" s="6">
        <v>70.040000000000006</v>
      </c>
      <c r="M6179" s="31" t="str">
        <f t="shared" si="96"/>
        <v>Small</v>
      </c>
    </row>
    <row r="6180" spans="8:13" ht="15.75" customHeight="1">
      <c r="H6180" s="37">
        <v>43355</v>
      </c>
      <c r="I6180" s="6" t="s">
        <v>168</v>
      </c>
      <c r="J6180" s="6" t="s">
        <v>185</v>
      </c>
      <c r="K6180" s="6">
        <v>2</v>
      </c>
      <c r="L6180" s="6">
        <v>22.34</v>
      </c>
      <c r="M6180" s="31" t="str">
        <f t="shared" si="96"/>
        <v>Small</v>
      </c>
    </row>
    <row r="6181" spans="8:13" ht="15.75" customHeight="1">
      <c r="H6181" s="37">
        <v>43435</v>
      </c>
      <c r="I6181" s="6" t="s">
        <v>141</v>
      </c>
      <c r="J6181" s="6" t="s">
        <v>208</v>
      </c>
      <c r="K6181" s="6">
        <v>3</v>
      </c>
      <c r="L6181" s="6">
        <v>44.61</v>
      </c>
      <c r="M6181" s="31" t="str">
        <f t="shared" si="96"/>
        <v>Small</v>
      </c>
    </row>
    <row r="6182" spans="8:13" ht="15.75" customHeight="1">
      <c r="H6182" s="37">
        <v>43449</v>
      </c>
      <c r="I6182" s="6" t="s">
        <v>218</v>
      </c>
      <c r="J6182" s="6" t="s">
        <v>215</v>
      </c>
      <c r="K6182" s="6">
        <v>2</v>
      </c>
      <c r="L6182" s="6">
        <v>26.04</v>
      </c>
      <c r="M6182" s="31" t="str">
        <f t="shared" si="96"/>
        <v>Small</v>
      </c>
    </row>
    <row r="6183" spans="8:13" ht="15.75" customHeight="1">
      <c r="H6183" s="37">
        <v>43152</v>
      </c>
      <c r="I6183" s="6" t="s">
        <v>158</v>
      </c>
      <c r="J6183" s="6" t="s">
        <v>210</v>
      </c>
      <c r="K6183" s="6">
        <v>1</v>
      </c>
      <c r="L6183" s="6">
        <v>14.76</v>
      </c>
      <c r="M6183" s="31" t="str">
        <f t="shared" si="96"/>
        <v>Small</v>
      </c>
    </row>
    <row r="6184" spans="8:13" ht="15.75" customHeight="1">
      <c r="H6184" s="37">
        <v>43266</v>
      </c>
      <c r="I6184" s="6" t="s">
        <v>175</v>
      </c>
      <c r="J6184" s="6" t="s">
        <v>219</v>
      </c>
      <c r="K6184" s="6">
        <v>2</v>
      </c>
      <c r="L6184" s="6">
        <v>23</v>
      </c>
      <c r="M6184" s="31" t="str">
        <f t="shared" si="96"/>
        <v>Small</v>
      </c>
    </row>
    <row r="6185" spans="8:13" ht="15.75" customHeight="1">
      <c r="H6185" s="37">
        <v>43415</v>
      </c>
      <c r="I6185" s="6" t="s">
        <v>158</v>
      </c>
      <c r="J6185" s="6" t="s">
        <v>184</v>
      </c>
      <c r="K6185" s="6">
        <v>4</v>
      </c>
      <c r="L6185" s="6">
        <v>47.96</v>
      </c>
      <c r="M6185" s="31" t="str">
        <f t="shared" si="96"/>
        <v>Small</v>
      </c>
    </row>
    <row r="6186" spans="8:13" ht="15.75" customHeight="1">
      <c r="H6186" s="37">
        <v>43456</v>
      </c>
      <c r="I6186" s="6" t="s">
        <v>141</v>
      </c>
      <c r="J6186" s="6" t="s">
        <v>157</v>
      </c>
      <c r="K6186" s="6">
        <v>1</v>
      </c>
      <c r="L6186" s="6">
        <v>15.5</v>
      </c>
      <c r="M6186" s="31" t="str">
        <f t="shared" si="96"/>
        <v>Small</v>
      </c>
    </row>
    <row r="6187" spans="8:13" ht="15.75" customHeight="1">
      <c r="H6187" s="37">
        <v>43227</v>
      </c>
      <c r="I6187" s="6" t="s">
        <v>158</v>
      </c>
      <c r="J6187" s="6" t="s">
        <v>185</v>
      </c>
      <c r="K6187" s="6">
        <v>4</v>
      </c>
      <c r="L6187" s="6">
        <v>78.760000000000005</v>
      </c>
      <c r="M6187" s="31" t="str">
        <f t="shared" si="96"/>
        <v>Small</v>
      </c>
    </row>
    <row r="6188" spans="8:13" ht="15.75" customHeight="1">
      <c r="H6188" s="37">
        <v>43439</v>
      </c>
      <c r="I6188" s="6" t="s">
        <v>190</v>
      </c>
      <c r="J6188" s="6" t="s">
        <v>184</v>
      </c>
      <c r="K6188" s="6">
        <v>4</v>
      </c>
      <c r="L6188" s="6">
        <v>44.48</v>
      </c>
      <c r="M6188" s="31" t="str">
        <f t="shared" si="96"/>
        <v>Small</v>
      </c>
    </row>
    <row r="6189" spans="8:13" ht="15.75" customHeight="1">
      <c r="H6189" s="37">
        <v>43308</v>
      </c>
      <c r="I6189" s="6" t="s">
        <v>218</v>
      </c>
      <c r="J6189" s="6" t="s">
        <v>181</v>
      </c>
      <c r="K6189" s="6">
        <v>2</v>
      </c>
      <c r="L6189" s="6">
        <v>27.8</v>
      </c>
      <c r="M6189" s="31" t="str">
        <f t="shared" si="96"/>
        <v>Small</v>
      </c>
    </row>
    <row r="6190" spans="8:13" ht="15.75" customHeight="1">
      <c r="H6190" s="37">
        <v>43235</v>
      </c>
      <c r="I6190" s="6" t="s">
        <v>158</v>
      </c>
      <c r="J6190" s="6" t="s">
        <v>156</v>
      </c>
      <c r="K6190" s="6">
        <v>2</v>
      </c>
      <c r="L6190" s="6">
        <v>36.82</v>
      </c>
      <c r="M6190" s="31" t="str">
        <f t="shared" si="96"/>
        <v>Small</v>
      </c>
    </row>
    <row r="6191" spans="8:13" ht="15.75" customHeight="1">
      <c r="H6191" s="37">
        <v>43401</v>
      </c>
      <c r="I6191" s="6" t="s">
        <v>141</v>
      </c>
      <c r="J6191" s="6" t="s">
        <v>156</v>
      </c>
      <c r="K6191" s="6">
        <v>3</v>
      </c>
      <c r="L6191" s="6">
        <v>34.29</v>
      </c>
      <c r="M6191" s="31" t="str">
        <f t="shared" si="96"/>
        <v>Small</v>
      </c>
    </row>
    <row r="6192" spans="8:13" ht="15.75" customHeight="1">
      <c r="H6192" s="37">
        <v>43107</v>
      </c>
      <c r="I6192" s="6" t="s">
        <v>158</v>
      </c>
      <c r="J6192" s="6" t="s">
        <v>162</v>
      </c>
      <c r="K6192" s="6">
        <v>2</v>
      </c>
      <c r="L6192" s="6">
        <v>28.28</v>
      </c>
      <c r="M6192" s="31" t="str">
        <f t="shared" si="96"/>
        <v>Small</v>
      </c>
    </row>
    <row r="6193" spans="8:13" ht="15.75" customHeight="1">
      <c r="H6193" s="37">
        <v>43150</v>
      </c>
      <c r="I6193" s="6" t="s">
        <v>175</v>
      </c>
      <c r="J6193" s="6" t="s">
        <v>185</v>
      </c>
      <c r="K6193" s="6">
        <v>2</v>
      </c>
      <c r="L6193" s="6">
        <v>24.16</v>
      </c>
      <c r="M6193" s="31" t="str">
        <f t="shared" si="96"/>
        <v>Small</v>
      </c>
    </row>
    <row r="6194" spans="8:13" ht="15.75" customHeight="1">
      <c r="H6194" s="37">
        <v>43464</v>
      </c>
      <c r="I6194" s="6" t="s">
        <v>223</v>
      </c>
      <c r="J6194" s="6" t="s">
        <v>170</v>
      </c>
      <c r="K6194" s="6">
        <v>2</v>
      </c>
      <c r="L6194" s="6">
        <v>38.5</v>
      </c>
      <c r="M6194" s="31" t="str">
        <f t="shared" si="96"/>
        <v>Small</v>
      </c>
    </row>
    <row r="6195" spans="8:13" ht="15.75" customHeight="1">
      <c r="H6195" s="37">
        <v>43411</v>
      </c>
      <c r="I6195" s="6" t="s">
        <v>160</v>
      </c>
      <c r="J6195" s="6" t="s">
        <v>236</v>
      </c>
      <c r="K6195" s="6">
        <v>1</v>
      </c>
      <c r="L6195" s="6">
        <v>15.64</v>
      </c>
      <c r="M6195" s="31" t="str">
        <f t="shared" si="96"/>
        <v>Small</v>
      </c>
    </row>
    <row r="6196" spans="8:13" ht="15.75" customHeight="1">
      <c r="H6196" s="37">
        <v>43461</v>
      </c>
      <c r="I6196" s="6" t="s">
        <v>158</v>
      </c>
      <c r="J6196" s="6" t="s">
        <v>197</v>
      </c>
      <c r="K6196" s="6">
        <v>2</v>
      </c>
      <c r="L6196" s="6">
        <v>31.56</v>
      </c>
      <c r="M6196" s="31" t="str">
        <f t="shared" si="96"/>
        <v>Small</v>
      </c>
    </row>
    <row r="6197" spans="8:13" ht="15.75" customHeight="1">
      <c r="H6197" s="37">
        <v>43360</v>
      </c>
      <c r="I6197" s="6" t="s">
        <v>175</v>
      </c>
      <c r="J6197" s="6" t="s">
        <v>196</v>
      </c>
      <c r="K6197" s="6">
        <v>1</v>
      </c>
      <c r="L6197" s="6">
        <v>18.22</v>
      </c>
      <c r="M6197" s="31" t="str">
        <f t="shared" si="96"/>
        <v>Small</v>
      </c>
    </row>
    <row r="6198" spans="8:13" ht="15.75" customHeight="1">
      <c r="H6198" s="37">
        <v>43135</v>
      </c>
      <c r="I6198" s="6" t="s">
        <v>171</v>
      </c>
      <c r="J6198" s="6" t="s">
        <v>191</v>
      </c>
      <c r="K6198" s="6">
        <v>2</v>
      </c>
      <c r="L6198" s="6">
        <v>32.119999999999997</v>
      </c>
      <c r="M6198" s="31" t="str">
        <f t="shared" si="96"/>
        <v>Small</v>
      </c>
    </row>
    <row r="6199" spans="8:13" ht="15.75" customHeight="1">
      <c r="H6199" s="37">
        <v>43182</v>
      </c>
      <c r="I6199" s="6" t="s">
        <v>138</v>
      </c>
      <c r="J6199" s="6" t="s">
        <v>230</v>
      </c>
      <c r="K6199" s="6">
        <v>2</v>
      </c>
      <c r="L6199" s="6">
        <v>26.4</v>
      </c>
      <c r="M6199" s="31" t="str">
        <f t="shared" si="96"/>
        <v>Small</v>
      </c>
    </row>
    <row r="6200" spans="8:13" ht="15.75" customHeight="1">
      <c r="H6200" s="37">
        <v>43325</v>
      </c>
      <c r="I6200" s="6" t="s">
        <v>168</v>
      </c>
      <c r="J6200" s="6" t="s">
        <v>235</v>
      </c>
      <c r="K6200" s="6">
        <v>1</v>
      </c>
      <c r="L6200" s="6">
        <v>16.2</v>
      </c>
      <c r="M6200" s="31" t="str">
        <f t="shared" si="96"/>
        <v>Small</v>
      </c>
    </row>
    <row r="6201" spans="8:13" ht="15.75" customHeight="1">
      <c r="H6201" s="37">
        <v>43450</v>
      </c>
      <c r="I6201" s="6" t="s">
        <v>158</v>
      </c>
      <c r="J6201" s="6" t="s">
        <v>180</v>
      </c>
      <c r="K6201" s="6">
        <v>72</v>
      </c>
      <c r="L6201" s="6">
        <v>723.1</v>
      </c>
      <c r="M6201" s="31" t="str">
        <f t="shared" si="96"/>
        <v>Large</v>
      </c>
    </row>
    <row r="6202" spans="8:13" ht="15.75" customHeight="1">
      <c r="H6202" s="37">
        <v>43438</v>
      </c>
      <c r="I6202" s="6" t="s">
        <v>158</v>
      </c>
      <c r="J6202" s="6" t="s">
        <v>187</v>
      </c>
      <c r="K6202" s="6">
        <v>4</v>
      </c>
      <c r="L6202" s="6">
        <v>56.2</v>
      </c>
      <c r="M6202" s="31" t="str">
        <f t="shared" si="96"/>
        <v>Small</v>
      </c>
    </row>
    <row r="6203" spans="8:13" ht="15.75" customHeight="1">
      <c r="H6203" s="37">
        <v>43412</v>
      </c>
      <c r="I6203" s="6" t="s">
        <v>158</v>
      </c>
      <c r="J6203" s="6" t="s">
        <v>207</v>
      </c>
      <c r="K6203" s="6">
        <v>1</v>
      </c>
      <c r="L6203" s="6">
        <v>15.93</v>
      </c>
      <c r="M6203" s="31" t="str">
        <f t="shared" si="96"/>
        <v>Small</v>
      </c>
    </row>
    <row r="6204" spans="8:13" ht="15.75" customHeight="1">
      <c r="H6204" s="37">
        <v>43405</v>
      </c>
      <c r="I6204" s="6" t="s">
        <v>190</v>
      </c>
      <c r="J6204" s="6" t="s">
        <v>232</v>
      </c>
      <c r="K6204" s="6">
        <v>2</v>
      </c>
      <c r="L6204" s="6">
        <v>38.04</v>
      </c>
      <c r="M6204" s="31" t="str">
        <f t="shared" si="96"/>
        <v>Small</v>
      </c>
    </row>
    <row r="6205" spans="8:13" ht="15.75" customHeight="1">
      <c r="H6205" s="37">
        <v>43124</v>
      </c>
      <c r="I6205" s="6" t="s">
        <v>141</v>
      </c>
      <c r="J6205" s="6" t="s">
        <v>188</v>
      </c>
      <c r="K6205" s="6">
        <v>35</v>
      </c>
      <c r="L6205" s="6">
        <v>285.29000000000002</v>
      </c>
      <c r="M6205" s="31" t="str">
        <f t="shared" si="96"/>
        <v>Large</v>
      </c>
    </row>
    <row r="6206" spans="8:13" ht="15.75" customHeight="1">
      <c r="H6206" s="37">
        <v>43371</v>
      </c>
      <c r="I6206" s="6" t="s">
        <v>135</v>
      </c>
      <c r="J6206" s="6" t="s">
        <v>156</v>
      </c>
      <c r="K6206" s="6">
        <v>2</v>
      </c>
      <c r="L6206" s="6">
        <v>37.46</v>
      </c>
      <c r="M6206" s="31" t="str">
        <f t="shared" si="96"/>
        <v>Small</v>
      </c>
    </row>
    <row r="6207" spans="8:13" ht="15.75" customHeight="1">
      <c r="H6207" s="37">
        <v>43140</v>
      </c>
      <c r="I6207" s="6" t="s">
        <v>190</v>
      </c>
      <c r="J6207" s="6" t="s">
        <v>186</v>
      </c>
      <c r="K6207" s="6">
        <v>1</v>
      </c>
      <c r="L6207" s="6">
        <v>16.5</v>
      </c>
      <c r="M6207" s="31" t="str">
        <f t="shared" si="96"/>
        <v>Small</v>
      </c>
    </row>
    <row r="6208" spans="8:13" ht="15.75" customHeight="1">
      <c r="H6208" s="37">
        <v>43451</v>
      </c>
      <c r="I6208" s="6" t="s">
        <v>190</v>
      </c>
      <c r="J6208" s="6" t="s">
        <v>156</v>
      </c>
      <c r="K6208" s="6">
        <v>1</v>
      </c>
      <c r="L6208" s="6">
        <v>13.94</v>
      </c>
      <c r="M6208" s="31" t="str">
        <f t="shared" si="96"/>
        <v>Small</v>
      </c>
    </row>
    <row r="6209" spans="8:13" ht="15.75" customHeight="1">
      <c r="H6209" s="37">
        <v>43458</v>
      </c>
      <c r="I6209" s="6" t="s">
        <v>160</v>
      </c>
      <c r="J6209" s="6" t="s">
        <v>157</v>
      </c>
      <c r="K6209" s="6">
        <v>1</v>
      </c>
      <c r="L6209" s="6">
        <v>18.73</v>
      </c>
      <c r="M6209" s="31" t="str">
        <f t="shared" si="96"/>
        <v>Small</v>
      </c>
    </row>
    <row r="6210" spans="8:13" ht="15.75" customHeight="1">
      <c r="H6210" s="37">
        <v>43310</v>
      </c>
      <c r="I6210" s="6" t="s">
        <v>141</v>
      </c>
      <c r="J6210" s="6" t="s">
        <v>187</v>
      </c>
      <c r="K6210" s="6">
        <v>1</v>
      </c>
      <c r="L6210" s="6">
        <v>17.96</v>
      </c>
      <c r="M6210" s="31" t="str">
        <f t="shared" si="96"/>
        <v>Small</v>
      </c>
    </row>
    <row r="6211" spans="8:13" ht="15.75" customHeight="1">
      <c r="H6211" s="37">
        <v>43456</v>
      </c>
      <c r="I6211" s="6" t="s">
        <v>175</v>
      </c>
      <c r="J6211" s="6" t="s">
        <v>156</v>
      </c>
      <c r="K6211" s="6">
        <v>4</v>
      </c>
      <c r="L6211" s="6">
        <v>53.52</v>
      </c>
      <c r="M6211" s="31" t="str">
        <f t="shared" si="96"/>
        <v>Small</v>
      </c>
    </row>
    <row r="6212" spans="8:13" ht="15.75" customHeight="1">
      <c r="H6212" s="37">
        <v>43430</v>
      </c>
      <c r="I6212" s="6" t="s">
        <v>168</v>
      </c>
      <c r="J6212" s="6" t="s">
        <v>210</v>
      </c>
      <c r="K6212" s="6">
        <v>2</v>
      </c>
      <c r="L6212" s="6">
        <v>39.56</v>
      </c>
      <c r="M6212" s="31" t="str">
        <f t="shared" si="96"/>
        <v>Small</v>
      </c>
    </row>
    <row r="6213" spans="8:13" ht="15.75" customHeight="1">
      <c r="H6213" s="37">
        <v>43445</v>
      </c>
      <c r="I6213" s="6" t="s">
        <v>168</v>
      </c>
      <c r="J6213" s="6" t="s">
        <v>156</v>
      </c>
      <c r="K6213" s="6">
        <v>3</v>
      </c>
      <c r="L6213" s="6">
        <v>47.79</v>
      </c>
      <c r="M6213" s="31" t="str">
        <f t="shared" si="96"/>
        <v>Small</v>
      </c>
    </row>
    <row r="6214" spans="8:13" ht="15.75" customHeight="1">
      <c r="H6214" s="37">
        <v>43123</v>
      </c>
      <c r="I6214" s="6" t="s">
        <v>165</v>
      </c>
      <c r="J6214" s="6" t="s">
        <v>184</v>
      </c>
      <c r="K6214" s="6">
        <v>2</v>
      </c>
      <c r="L6214" s="6">
        <v>29.8</v>
      </c>
      <c r="M6214" s="31" t="str">
        <f t="shared" si="96"/>
        <v>Small</v>
      </c>
    </row>
    <row r="6215" spans="8:13" ht="15.75" customHeight="1">
      <c r="H6215" s="37">
        <v>43403</v>
      </c>
      <c r="I6215" s="6" t="s">
        <v>141</v>
      </c>
      <c r="J6215" s="6" t="s">
        <v>214</v>
      </c>
      <c r="K6215" s="6">
        <v>2</v>
      </c>
      <c r="L6215" s="6">
        <v>38.1</v>
      </c>
      <c r="M6215" s="31" t="str">
        <f t="shared" si="96"/>
        <v>Small</v>
      </c>
    </row>
    <row r="6216" spans="8:13" ht="15.75" customHeight="1">
      <c r="H6216" s="37">
        <v>43430</v>
      </c>
      <c r="I6216" s="6" t="s">
        <v>198</v>
      </c>
      <c r="J6216" s="6" t="s">
        <v>184</v>
      </c>
      <c r="K6216" s="6">
        <v>1</v>
      </c>
      <c r="L6216" s="6">
        <v>16.62</v>
      </c>
      <c r="M6216" s="31" t="str">
        <f t="shared" ref="M6216:M6279" si="97">IF(L6216&gt;250,"Large","Small")</f>
        <v>Small</v>
      </c>
    </row>
    <row r="6217" spans="8:13" ht="15.75" customHeight="1">
      <c r="H6217" s="37">
        <v>43351</v>
      </c>
      <c r="I6217" s="6" t="s">
        <v>158</v>
      </c>
      <c r="J6217" s="6" t="s">
        <v>156</v>
      </c>
      <c r="K6217" s="6">
        <v>1</v>
      </c>
      <c r="L6217" s="6">
        <v>18.02</v>
      </c>
      <c r="M6217" s="31" t="str">
        <f t="shared" si="97"/>
        <v>Small</v>
      </c>
    </row>
    <row r="6218" spans="8:13" ht="15.75" customHeight="1">
      <c r="H6218" s="37">
        <v>43304</v>
      </c>
      <c r="I6218" s="6" t="s">
        <v>158</v>
      </c>
      <c r="J6218" s="6" t="s">
        <v>156</v>
      </c>
      <c r="K6218" s="6">
        <v>2</v>
      </c>
      <c r="L6218" s="6">
        <v>24.02</v>
      </c>
      <c r="M6218" s="31" t="str">
        <f t="shared" si="97"/>
        <v>Small</v>
      </c>
    </row>
    <row r="6219" spans="8:13" ht="15.75" customHeight="1">
      <c r="H6219" s="37">
        <v>43446</v>
      </c>
      <c r="I6219" s="6" t="s">
        <v>223</v>
      </c>
      <c r="J6219" s="6" t="s">
        <v>237</v>
      </c>
      <c r="K6219" s="6">
        <v>3</v>
      </c>
      <c r="L6219" s="6">
        <v>44.76</v>
      </c>
      <c r="M6219" s="31" t="str">
        <f t="shared" si="97"/>
        <v>Small</v>
      </c>
    </row>
    <row r="6220" spans="8:13" ht="15.75" customHeight="1">
      <c r="H6220" s="37">
        <v>43253</v>
      </c>
      <c r="I6220" s="6" t="s">
        <v>168</v>
      </c>
      <c r="J6220" s="6" t="s">
        <v>161</v>
      </c>
      <c r="K6220" s="6">
        <v>2</v>
      </c>
      <c r="L6220" s="6">
        <v>29.56</v>
      </c>
      <c r="M6220" s="31" t="str">
        <f t="shared" si="97"/>
        <v>Small</v>
      </c>
    </row>
    <row r="6221" spans="8:13" ht="15.75" customHeight="1">
      <c r="H6221" s="37">
        <v>43310</v>
      </c>
      <c r="I6221" s="6" t="s">
        <v>160</v>
      </c>
      <c r="J6221" s="6" t="s">
        <v>181</v>
      </c>
      <c r="K6221" s="6">
        <v>5</v>
      </c>
      <c r="L6221" s="6">
        <v>88.26</v>
      </c>
      <c r="M6221" s="31" t="str">
        <f t="shared" si="97"/>
        <v>Small</v>
      </c>
    </row>
    <row r="6222" spans="8:13" ht="15.75" customHeight="1">
      <c r="H6222" s="37">
        <v>43433</v>
      </c>
      <c r="I6222" s="6" t="s">
        <v>175</v>
      </c>
      <c r="J6222" s="6" t="s">
        <v>187</v>
      </c>
      <c r="K6222" s="6">
        <v>4</v>
      </c>
      <c r="L6222" s="6">
        <v>72.760000000000005</v>
      </c>
      <c r="M6222" s="31" t="str">
        <f t="shared" si="97"/>
        <v>Small</v>
      </c>
    </row>
    <row r="6223" spans="8:13" ht="15.75" customHeight="1">
      <c r="H6223" s="37">
        <v>43173</v>
      </c>
      <c r="I6223" s="6" t="s">
        <v>175</v>
      </c>
      <c r="J6223" s="6" t="s">
        <v>211</v>
      </c>
      <c r="K6223" s="6">
        <v>1</v>
      </c>
      <c r="L6223" s="6">
        <v>10.039999999999999</v>
      </c>
      <c r="M6223" s="31" t="str">
        <f t="shared" si="97"/>
        <v>Small</v>
      </c>
    </row>
    <row r="6224" spans="8:13" ht="15.75" customHeight="1">
      <c r="H6224" s="37">
        <v>43427</v>
      </c>
      <c r="I6224" s="6" t="s">
        <v>223</v>
      </c>
      <c r="J6224" s="6" t="s">
        <v>186</v>
      </c>
      <c r="K6224" s="6">
        <v>2</v>
      </c>
      <c r="L6224" s="6">
        <v>38.74</v>
      </c>
      <c r="M6224" s="31" t="str">
        <f t="shared" si="97"/>
        <v>Small</v>
      </c>
    </row>
    <row r="6225" spans="8:13" ht="15.75" customHeight="1">
      <c r="H6225" s="37">
        <v>43438</v>
      </c>
      <c r="I6225" s="6" t="s">
        <v>200</v>
      </c>
      <c r="J6225" s="6" t="s">
        <v>156</v>
      </c>
      <c r="K6225" s="6">
        <v>35</v>
      </c>
      <c r="L6225" s="6">
        <v>380.15</v>
      </c>
      <c r="M6225" s="31" t="str">
        <f t="shared" si="97"/>
        <v>Large</v>
      </c>
    </row>
    <row r="6226" spans="8:13" ht="15.75" customHeight="1">
      <c r="H6226" s="37">
        <v>43110</v>
      </c>
      <c r="I6226" s="6" t="s">
        <v>141</v>
      </c>
      <c r="J6226" s="6" t="s">
        <v>162</v>
      </c>
      <c r="K6226" s="6">
        <v>3</v>
      </c>
      <c r="L6226" s="6">
        <v>41.64</v>
      </c>
      <c r="M6226" s="31" t="str">
        <f t="shared" si="97"/>
        <v>Small</v>
      </c>
    </row>
    <row r="6227" spans="8:13" ht="15.75" customHeight="1">
      <c r="H6227" s="37">
        <v>43183</v>
      </c>
      <c r="I6227" s="6" t="s">
        <v>168</v>
      </c>
      <c r="J6227" s="6" t="s">
        <v>174</v>
      </c>
      <c r="K6227" s="6">
        <v>2</v>
      </c>
      <c r="L6227" s="6">
        <v>38.9</v>
      </c>
      <c r="M6227" s="31" t="str">
        <f t="shared" si="97"/>
        <v>Small</v>
      </c>
    </row>
    <row r="6228" spans="8:13" ht="15.75" customHeight="1">
      <c r="H6228" s="37">
        <v>43438</v>
      </c>
      <c r="I6228" s="6" t="s">
        <v>198</v>
      </c>
      <c r="J6228" s="6" t="s">
        <v>194</v>
      </c>
      <c r="K6228" s="6">
        <v>1</v>
      </c>
      <c r="L6228" s="6">
        <v>13.05</v>
      </c>
      <c r="M6228" s="31" t="str">
        <f t="shared" si="97"/>
        <v>Small</v>
      </c>
    </row>
    <row r="6229" spans="8:13" ht="15.75" customHeight="1">
      <c r="H6229" s="37">
        <v>43219</v>
      </c>
      <c r="I6229" s="6" t="s">
        <v>168</v>
      </c>
      <c r="J6229" s="6" t="s">
        <v>156</v>
      </c>
      <c r="K6229" s="6">
        <v>2</v>
      </c>
      <c r="L6229" s="6">
        <v>39.54</v>
      </c>
      <c r="M6229" s="31" t="str">
        <f t="shared" si="97"/>
        <v>Small</v>
      </c>
    </row>
    <row r="6230" spans="8:13" ht="15.75" customHeight="1">
      <c r="H6230" s="37">
        <v>43329</v>
      </c>
      <c r="I6230" s="6" t="s">
        <v>141</v>
      </c>
      <c r="J6230" s="6" t="s">
        <v>156</v>
      </c>
      <c r="K6230" s="6">
        <v>48</v>
      </c>
      <c r="L6230" s="6">
        <v>340.45</v>
      </c>
      <c r="M6230" s="31" t="str">
        <f t="shared" si="97"/>
        <v>Large</v>
      </c>
    </row>
    <row r="6231" spans="8:13" ht="15.75" customHeight="1">
      <c r="H6231" s="37">
        <v>43116</v>
      </c>
      <c r="I6231" s="6" t="s">
        <v>168</v>
      </c>
      <c r="J6231" s="6" t="s">
        <v>187</v>
      </c>
      <c r="K6231" s="6">
        <v>2</v>
      </c>
      <c r="L6231" s="6">
        <v>22.86</v>
      </c>
      <c r="M6231" s="31" t="str">
        <f t="shared" si="97"/>
        <v>Small</v>
      </c>
    </row>
    <row r="6232" spans="8:13" ht="15.75" customHeight="1">
      <c r="H6232" s="37">
        <v>43451</v>
      </c>
      <c r="I6232" s="6" t="s">
        <v>175</v>
      </c>
      <c r="J6232" s="6" t="s">
        <v>194</v>
      </c>
      <c r="K6232" s="6">
        <v>1</v>
      </c>
      <c r="L6232" s="6">
        <v>19.16</v>
      </c>
      <c r="M6232" s="31" t="str">
        <f t="shared" si="97"/>
        <v>Small</v>
      </c>
    </row>
    <row r="6233" spans="8:13" ht="15.75" customHeight="1">
      <c r="H6233" s="37">
        <v>43440</v>
      </c>
      <c r="I6233" s="6" t="s">
        <v>171</v>
      </c>
      <c r="J6233" s="6" t="s">
        <v>159</v>
      </c>
      <c r="K6233" s="6">
        <v>2</v>
      </c>
      <c r="L6233" s="6">
        <v>26.02</v>
      </c>
      <c r="M6233" s="31" t="str">
        <f t="shared" si="97"/>
        <v>Small</v>
      </c>
    </row>
    <row r="6234" spans="8:13" ht="15.75" customHeight="1">
      <c r="H6234" s="37">
        <v>43296</v>
      </c>
      <c r="I6234" s="6" t="s">
        <v>171</v>
      </c>
      <c r="J6234" s="6" t="s">
        <v>166</v>
      </c>
      <c r="K6234" s="6">
        <v>48</v>
      </c>
      <c r="L6234" s="6">
        <v>322.64999999999998</v>
      </c>
      <c r="M6234" s="31" t="str">
        <f t="shared" si="97"/>
        <v>Large</v>
      </c>
    </row>
    <row r="6235" spans="8:13" ht="15.75" customHeight="1">
      <c r="H6235" s="37">
        <v>43106</v>
      </c>
      <c r="I6235" s="6" t="s">
        <v>135</v>
      </c>
      <c r="J6235" s="6" t="s">
        <v>235</v>
      </c>
      <c r="K6235" s="6">
        <v>48</v>
      </c>
      <c r="L6235" s="6">
        <v>250</v>
      </c>
      <c r="M6235" s="31" t="str">
        <f t="shared" si="97"/>
        <v>Small</v>
      </c>
    </row>
    <row r="6236" spans="8:13" ht="15.75" customHeight="1">
      <c r="H6236" s="37">
        <v>43461</v>
      </c>
      <c r="I6236" s="6" t="s">
        <v>127</v>
      </c>
      <c r="J6236" s="6" t="s">
        <v>192</v>
      </c>
      <c r="K6236" s="6">
        <v>1</v>
      </c>
      <c r="L6236" s="6">
        <v>10.54</v>
      </c>
      <c r="M6236" s="31" t="str">
        <f t="shared" si="97"/>
        <v>Small</v>
      </c>
    </row>
    <row r="6237" spans="8:13" ht="15.75" customHeight="1">
      <c r="H6237" s="37">
        <v>43445</v>
      </c>
      <c r="I6237" s="6" t="s">
        <v>171</v>
      </c>
      <c r="J6237" s="6" t="s">
        <v>172</v>
      </c>
      <c r="K6237" s="6">
        <v>2</v>
      </c>
      <c r="L6237" s="6">
        <v>38.58</v>
      </c>
      <c r="M6237" s="31" t="str">
        <f t="shared" si="97"/>
        <v>Small</v>
      </c>
    </row>
    <row r="6238" spans="8:13" ht="15.75" customHeight="1">
      <c r="H6238" s="37">
        <v>43412</v>
      </c>
      <c r="I6238" s="6" t="s">
        <v>158</v>
      </c>
      <c r="J6238" s="6" t="s">
        <v>170</v>
      </c>
      <c r="K6238" s="6">
        <v>1</v>
      </c>
      <c r="L6238" s="6">
        <v>16.89</v>
      </c>
      <c r="M6238" s="31" t="str">
        <f t="shared" si="97"/>
        <v>Small</v>
      </c>
    </row>
    <row r="6239" spans="8:13" ht="15.75" customHeight="1">
      <c r="H6239" s="37">
        <v>43355</v>
      </c>
      <c r="I6239" s="6" t="s">
        <v>175</v>
      </c>
      <c r="J6239" s="6" t="s">
        <v>214</v>
      </c>
      <c r="K6239" s="6">
        <v>1</v>
      </c>
      <c r="L6239" s="6">
        <v>12.85</v>
      </c>
      <c r="M6239" s="31" t="str">
        <f t="shared" si="97"/>
        <v>Small</v>
      </c>
    </row>
    <row r="6240" spans="8:13" ht="15.75" customHeight="1">
      <c r="H6240" s="37">
        <v>43348</v>
      </c>
      <c r="I6240" s="6" t="s">
        <v>135</v>
      </c>
      <c r="J6240" s="6" t="s">
        <v>212</v>
      </c>
      <c r="K6240" s="6">
        <v>2</v>
      </c>
      <c r="L6240" s="6">
        <v>26.48</v>
      </c>
      <c r="M6240" s="31" t="str">
        <f t="shared" si="97"/>
        <v>Small</v>
      </c>
    </row>
    <row r="6241" spans="8:13" ht="15.75" customHeight="1">
      <c r="H6241" s="37">
        <v>43427</v>
      </c>
      <c r="I6241" s="6" t="s">
        <v>168</v>
      </c>
      <c r="J6241" s="6" t="s">
        <v>217</v>
      </c>
      <c r="K6241" s="6">
        <v>3</v>
      </c>
      <c r="L6241" s="6">
        <v>56.79</v>
      </c>
      <c r="M6241" s="31" t="str">
        <f t="shared" si="97"/>
        <v>Small</v>
      </c>
    </row>
    <row r="6242" spans="8:13" ht="15.75" customHeight="1">
      <c r="H6242" s="37">
        <v>43173</v>
      </c>
      <c r="I6242" s="6" t="s">
        <v>158</v>
      </c>
      <c r="J6242" s="6" t="s">
        <v>187</v>
      </c>
      <c r="K6242" s="6">
        <v>3</v>
      </c>
      <c r="L6242" s="6">
        <v>53.43</v>
      </c>
      <c r="M6242" s="31" t="str">
        <f t="shared" si="97"/>
        <v>Small</v>
      </c>
    </row>
    <row r="6243" spans="8:13" ht="15.75" customHeight="1">
      <c r="H6243" s="37">
        <v>43281</v>
      </c>
      <c r="I6243" s="6" t="s">
        <v>158</v>
      </c>
      <c r="J6243" s="6" t="s">
        <v>195</v>
      </c>
      <c r="K6243" s="6">
        <v>2</v>
      </c>
      <c r="L6243" s="6">
        <v>31.82</v>
      </c>
      <c r="M6243" s="31" t="str">
        <f t="shared" si="97"/>
        <v>Small</v>
      </c>
    </row>
    <row r="6244" spans="8:13" ht="15.75" customHeight="1">
      <c r="H6244" s="37">
        <v>43275</v>
      </c>
      <c r="I6244" s="6" t="s">
        <v>163</v>
      </c>
      <c r="J6244" s="6" t="s">
        <v>156</v>
      </c>
      <c r="K6244" s="6">
        <v>3</v>
      </c>
      <c r="L6244" s="6">
        <v>39.03</v>
      </c>
      <c r="M6244" s="31" t="str">
        <f t="shared" si="97"/>
        <v>Small</v>
      </c>
    </row>
    <row r="6245" spans="8:13" ht="15.75" customHeight="1">
      <c r="H6245" s="37">
        <v>43302</v>
      </c>
      <c r="I6245" s="6" t="s">
        <v>158</v>
      </c>
      <c r="J6245" s="6" t="s">
        <v>156</v>
      </c>
      <c r="K6245" s="6">
        <v>2</v>
      </c>
      <c r="L6245" s="6">
        <v>25.38</v>
      </c>
      <c r="M6245" s="31" t="str">
        <f t="shared" si="97"/>
        <v>Small</v>
      </c>
    </row>
    <row r="6246" spans="8:13" ht="15.75" customHeight="1">
      <c r="H6246" s="37">
        <v>43465</v>
      </c>
      <c r="I6246" s="6" t="s">
        <v>135</v>
      </c>
      <c r="J6246" s="6" t="s">
        <v>209</v>
      </c>
      <c r="K6246" s="6">
        <v>49</v>
      </c>
      <c r="L6246" s="6">
        <v>453.8</v>
      </c>
      <c r="M6246" s="31" t="str">
        <f t="shared" si="97"/>
        <v>Large</v>
      </c>
    </row>
    <row r="6247" spans="8:13" ht="15.75" customHeight="1">
      <c r="H6247" s="37">
        <v>43358</v>
      </c>
      <c r="I6247" s="6" t="s">
        <v>158</v>
      </c>
      <c r="J6247" s="6" t="s">
        <v>156</v>
      </c>
      <c r="K6247" s="6">
        <v>2</v>
      </c>
      <c r="L6247" s="6">
        <v>22.7</v>
      </c>
      <c r="M6247" s="31" t="str">
        <f t="shared" si="97"/>
        <v>Small</v>
      </c>
    </row>
    <row r="6248" spans="8:13" ht="15.75" customHeight="1">
      <c r="H6248" s="37">
        <v>43430</v>
      </c>
      <c r="I6248" s="6" t="s">
        <v>168</v>
      </c>
      <c r="J6248" s="6" t="s">
        <v>184</v>
      </c>
      <c r="K6248" s="6">
        <v>2</v>
      </c>
      <c r="L6248" s="6">
        <v>33.700000000000003</v>
      </c>
      <c r="M6248" s="31" t="str">
        <f t="shared" si="97"/>
        <v>Small</v>
      </c>
    </row>
    <row r="6249" spans="8:13" ht="15.75" customHeight="1">
      <c r="H6249" s="37">
        <v>43394</v>
      </c>
      <c r="I6249" s="6" t="s">
        <v>201</v>
      </c>
      <c r="J6249" s="6" t="s">
        <v>196</v>
      </c>
      <c r="K6249" s="6">
        <v>2</v>
      </c>
      <c r="L6249" s="6">
        <v>32.54</v>
      </c>
      <c r="M6249" s="31" t="str">
        <f t="shared" si="97"/>
        <v>Small</v>
      </c>
    </row>
    <row r="6250" spans="8:13" ht="15.75" customHeight="1">
      <c r="H6250" s="37">
        <v>43454</v>
      </c>
      <c r="I6250" s="6" t="s">
        <v>127</v>
      </c>
      <c r="J6250" s="6" t="s">
        <v>156</v>
      </c>
      <c r="K6250" s="6">
        <v>2</v>
      </c>
      <c r="L6250" s="6">
        <v>22.6</v>
      </c>
      <c r="M6250" s="31" t="str">
        <f t="shared" si="97"/>
        <v>Small</v>
      </c>
    </row>
    <row r="6251" spans="8:13" ht="15.75" customHeight="1">
      <c r="H6251" s="37">
        <v>43186</v>
      </c>
      <c r="I6251" s="6" t="s">
        <v>198</v>
      </c>
      <c r="J6251" s="6" t="s">
        <v>181</v>
      </c>
      <c r="K6251" s="6">
        <v>1</v>
      </c>
      <c r="L6251" s="6">
        <v>13.91</v>
      </c>
      <c r="M6251" s="31" t="str">
        <f t="shared" si="97"/>
        <v>Small</v>
      </c>
    </row>
    <row r="6252" spans="8:13" ht="15.75" customHeight="1">
      <c r="H6252" s="37">
        <v>43412</v>
      </c>
      <c r="I6252" s="6" t="s">
        <v>135</v>
      </c>
      <c r="J6252" s="6" t="s">
        <v>181</v>
      </c>
      <c r="K6252" s="6">
        <v>5</v>
      </c>
      <c r="L6252" s="6">
        <v>89.2</v>
      </c>
      <c r="M6252" s="31" t="str">
        <f t="shared" si="97"/>
        <v>Small</v>
      </c>
    </row>
    <row r="6253" spans="8:13" ht="15.75" customHeight="1">
      <c r="H6253" s="37">
        <v>43430</v>
      </c>
      <c r="I6253" s="6" t="s">
        <v>160</v>
      </c>
      <c r="J6253" s="6" t="s">
        <v>227</v>
      </c>
      <c r="K6253" s="6">
        <v>2</v>
      </c>
      <c r="L6253" s="6">
        <v>24.1</v>
      </c>
      <c r="M6253" s="31" t="str">
        <f t="shared" si="97"/>
        <v>Small</v>
      </c>
    </row>
    <row r="6254" spans="8:13" ht="15.75" customHeight="1">
      <c r="H6254" s="37">
        <v>43128</v>
      </c>
      <c r="I6254" s="6" t="s">
        <v>175</v>
      </c>
      <c r="J6254" s="6" t="s">
        <v>209</v>
      </c>
      <c r="K6254" s="6">
        <v>2</v>
      </c>
      <c r="L6254" s="6">
        <v>32.840000000000003</v>
      </c>
      <c r="M6254" s="31" t="str">
        <f t="shared" si="97"/>
        <v>Small</v>
      </c>
    </row>
    <row r="6255" spans="8:13" ht="15.75" customHeight="1">
      <c r="H6255" s="37">
        <v>43260</v>
      </c>
      <c r="I6255" s="6" t="s">
        <v>168</v>
      </c>
      <c r="J6255" s="6" t="s">
        <v>170</v>
      </c>
      <c r="K6255" s="6">
        <v>2</v>
      </c>
      <c r="L6255" s="6">
        <v>25.78</v>
      </c>
      <c r="M6255" s="31" t="str">
        <f t="shared" si="97"/>
        <v>Small</v>
      </c>
    </row>
    <row r="6256" spans="8:13" ht="15.75" customHeight="1">
      <c r="H6256" s="37">
        <v>43216</v>
      </c>
      <c r="I6256" s="6" t="s">
        <v>168</v>
      </c>
      <c r="J6256" s="6" t="s">
        <v>240</v>
      </c>
      <c r="K6256" s="6">
        <v>1</v>
      </c>
      <c r="L6256" s="6">
        <v>15.2</v>
      </c>
      <c r="M6256" s="31" t="str">
        <f t="shared" si="97"/>
        <v>Small</v>
      </c>
    </row>
    <row r="6257" spans="8:13" ht="15.75" customHeight="1">
      <c r="H6257" s="37">
        <v>43407</v>
      </c>
      <c r="I6257" s="6" t="s">
        <v>135</v>
      </c>
      <c r="J6257" s="6" t="s">
        <v>156</v>
      </c>
      <c r="K6257" s="6">
        <v>2</v>
      </c>
      <c r="L6257" s="6">
        <v>21.08</v>
      </c>
      <c r="M6257" s="31" t="str">
        <f t="shared" si="97"/>
        <v>Small</v>
      </c>
    </row>
    <row r="6258" spans="8:13" ht="15.75" customHeight="1">
      <c r="H6258" s="37">
        <v>43411</v>
      </c>
      <c r="I6258" s="6" t="s">
        <v>158</v>
      </c>
      <c r="J6258" s="6" t="s">
        <v>156</v>
      </c>
      <c r="K6258" s="6">
        <v>3</v>
      </c>
      <c r="L6258" s="6">
        <v>36.03</v>
      </c>
      <c r="M6258" s="31" t="str">
        <f t="shared" si="97"/>
        <v>Small</v>
      </c>
    </row>
    <row r="6259" spans="8:13" ht="15.75" customHeight="1">
      <c r="H6259" s="37">
        <v>43357</v>
      </c>
      <c r="I6259" s="6" t="s">
        <v>198</v>
      </c>
      <c r="J6259" s="6" t="s">
        <v>185</v>
      </c>
      <c r="K6259" s="6">
        <v>48</v>
      </c>
      <c r="L6259" s="6">
        <v>263.08999999999997</v>
      </c>
      <c r="M6259" s="31" t="str">
        <f t="shared" si="97"/>
        <v>Large</v>
      </c>
    </row>
    <row r="6260" spans="8:13" ht="15.75" customHeight="1">
      <c r="H6260" s="37">
        <v>43278</v>
      </c>
      <c r="I6260" s="6" t="s">
        <v>138</v>
      </c>
      <c r="J6260" s="6" t="s">
        <v>185</v>
      </c>
      <c r="K6260" s="6">
        <v>3</v>
      </c>
      <c r="L6260" s="6">
        <v>43.29</v>
      </c>
      <c r="M6260" s="31" t="str">
        <f t="shared" si="97"/>
        <v>Small</v>
      </c>
    </row>
    <row r="6261" spans="8:13" ht="15.75" customHeight="1">
      <c r="H6261" s="37">
        <v>43338</v>
      </c>
      <c r="I6261" s="6" t="s">
        <v>158</v>
      </c>
      <c r="J6261" s="6" t="s">
        <v>179</v>
      </c>
      <c r="K6261" s="6">
        <v>2</v>
      </c>
      <c r="L6261" s="6">
        <v>34.32</v>
      </c>
      <c r="M6261" s="31" t="str">
        <f t="shared" si="97"/>
        <v>Small</v>
      </c>
    </row>
    <row r="6262" spans="8:13" ht="15.75" customHeight="1">
      <c r="H6262" s="37">
        <v>43303</v>
      </c>
      <c r="I6262" s="6" t="s">
        <v>138</v>
      </c>
      <c r="J6262" s="6" t="s">
        <v>192</v>
      </c>
      <c r="K6262" s="6">
        <v>1</v>
      </c>
      <c r="L6262" s="6">
        <v>16.059999999999999</v>
      </c>
      <c r="M6262" s="31" t="str">
        <f t="shared" si="97"/>
        <v>Small</v>
      </c>
    </row>
    <row r="6263" spans="8:13" ht="15.75" customHeight="1">
      <c r="H6263" s="37">
        <v>43410</v>
      </c>
      <c r="I6263" s="6" t="s">
        <v>171</v>
      </c>
      <c r="J6263" s="6" t="s">
        <v>194</v>
      </c>
      <c r="K6263" s="6">
        <v>3</v>
      </c>
      <c r="L6263" s="6">
        <v>43.5</v>
      </c>
      <c r="M6263" s="31" t="str">
        <f t="shared" si="97"/>
        <v>Small</v>
      </c>
    </row>
    <row r="6264" spans="8:13" ht="15.75" customHeight="1">
      <c r="H6264" s="37">
        <v>43363</v>
      </c>
      <c r="I6264" s="6" t="s">
        <v>158</v>
      </c>
      <c r="J6264" s="6" t="s">
        <v>180</v>
      </c>
      <c r="K6264" s="6">
        <v>1</v>
      </c>
      <c r="L6264" s="6">
        <v>17.25</v>
      </c>
      <c r="M6264" s="31" t="str">
        <f t="shared" si="97"/>
        <v>Small</v>
      </c>
    </row>
    <row r="6265" spans="8:13" ht="15.75" customHeight="1">
      <c r="H6265" s="37">
        <v>43146</v>
      </c>
      <c r="I6265" s="6" t="s">
        <v>201</v>
      </c>
      <c r="J6265" s="6" t="s">
        <v>217</v>
      </c>
      <c r="K6265" s="6">
        <v>2</v>
      </c>
      <c r="L6265" s="6">
        <v>30</v>
      </c>
      <c r="M6265" s="31" t="str">
        <f t="shared" si="97"/>
        <v>Small</v>
      </c>
    </row>
    <row r="6266" spans="8:13" ht="15.75" customHeight="1">
      <c r="H6266" s="37">
        <v>43429</v>
      </c>
      <c r="I6266" s="6" t="s">
        <v>163</v>
      </c>
      <c r="J6266" s="6" t="s">
        <v>156</v>
      </c>
      <c r="K6266" s="6">
        <v>2</v>
      </c>
      <c r="L6266" s="6">
        <v>25.08</v>
      </c>
      <c r="M6266" s="31" t="str">
        <f t="shared" si="97"/>
        <v>Small</v>
      </c>
    </row>
    <row r="6267" spans="8:13" ht="15.75" customHeight="1">
      <c r="H6267" s="37">
        <v>43253</v>
      </c>
      <c r="I6267" s="6" t="s">
        <v>158</v>
      </c>
      <c r="J6267" s="6" t="s">
        <v>204</v>
      </c>
      <c r="K6267" s="6">
        <v>1</v>
      </c>
      <c r="L6267" s="6">
        <v>16.21</v>
      </c>
      <c r="M6267" s="31" t="str">
        <f t="shared" si="97"/>
        <v>Small</v>
      </c>
    </row>
    <row r="6268" spans="8:13" ht="15.75" customHeight="1">
      <c r="H6268" s="37">
        <v>43276</v>
      </c>
      <c r="I6268" s="6" t="s">
        <v>135</v>
      </c>
      <c r="J6268" s="6" t="s">
        <v>169</v>
      </c>
      <c r="K6268" s="6">
        <v>2</v>
      </c>
      <c r="L6268" s="6">
        <v>25.9</v>
      </c>
      <c r="M6268" s="31" t="str">
        <f t="shared" si="97"/>
        <v>Small</v>
      </c>
    </row>
    <row r="6269" spans="8:13" ht="15.75" customHeight="1">
      <c r="H6269" s="37">
        <v>43452</v>
      </c>
      <c r="I6269" s="6" t="s">
        <v>190</v>
      </c>
      <c r="J6269" s="6" t="s">
        <v>195</v>
      </c>
      <c r="K6269" s="6">
        <v>2</v>
      </c>
      <c r="L6269" s="6">
        <v>32.36</v>
      </c>
      <c r="M6269" s="31" t="str">
        <f t="shared" si="97"/>
        <v>Small</v>
      </c>
    </row>
    <row r="6270" spans="8:13" ht="15.75" customHeight="1">
      <c r="H6270" s="37">
        <v>43460</v>
      </c>
      <c r="I6270" s="6" t="s">
        <v>224</v>
      </c>
      <c r="J6270" s="6" t="s">
        <v>211</v>
      </c>
      <c r="K6270" s="6">
        <v>1</v>
      </c>
      <c r="L6270" s="6">
        <v>10.9</v>
      </c>
      <c r="M6270" s="31" t="str">
        <f t="shared" si="97"/>
        <v>Small</v>
      </c>
    </row>
    <row r="6271" spans="8:13" ht="15.75" customHeight="1">
      <c r="H6271" s="37">
        <v>43415</v>
      </c>
      <c r="I6271" s="6" t="s">
        <v>135</v>
      </c>
      <c r="J6271" s="6" t="s">
        <v>236</v>
      </c>
      <c r="K6271" s="6">
        <v>3</v>
      </c>
      <c r="L6271" s="6">
        <v>57.09</v>
      </c>
      <c r="M6271" s="31" t="str">
        <f t="shared" si="97"/>
        <v>Small</v>
      </c>
    </row>
    <row r="6272" spans="8:13" ht="15.75" customHeight="1">
      <c r="H6272" s="37">
        <v>43322</v>
      </c>
      <c r="I6272" s="6" t="s">
        <v>171</v>
      </c>
      <c r="J6272" s="6" t="s">
        <v>184</v>
      </c>
      <c r="K6272" s="6">
        <v>2</v>
      </c>
      <c r="L6272" s="6">
        <v>34.36</v>
      </c>
      <c r="M6272" s="31" t="str">
        <f t="shared" si="97"/>
        <v>Small</v>
      </c>
    </row>
    <row r="6273" spans="8:13" ht="15.75" customHeight="1">
      <c r="H6273" s="37">
        <v>43136</v>
      </c>
      <c r="I6273" s="6" t="s">
        <v>201</v>
      </c>
      <c r="J6273" s="6" t="s">
        <v>156</v>
      </c>
      <c r="K6273" s="6">
        <v>2</v>
      </c>
      <c r="L6273" s="6">
        <v>21.1</v>
      </c>
      <c r="M6273" s="31" t="str">
        <f t="shared" si="97"/>
        <v>Small</v>
      </c>
    </row>
    <row r="6274" spans="8:13" ht="15.75" customHeight="1">
      <c r="H6274" s="37">
        <v>43138</v>
      </c>
      <c r="I6274" s="6" t="s">
        <v>163</v>
      </c>
      <c r="J6274" s="6" t="s">
        <v>181</v>
      </c>
      <c r="K6274" s="6">
        <v>1</v>
      </c>
      <c r="L6274" s="6">
        <v>10.51</v>
      </c>
      <c r="M6274" s="31" t="str">
        <f t="shared" si="97"/>
        <v>Small</v>
      </c>
    </row>
    <row r="6275" spans="8:13" ht="15.75" customHeight="1">
      <c r="H6275" s="37">
        <v>43456</v>
      </c>
      <c r="I6275" s="6" t="s">
        <v>141</v>
      </c>
      <c r="J6275" s="6" t="s">
        <v>233</v>
      </c>
      <c r="K6275" s="6">
        <v>4</v>
      </c>
      <c r="L6275" s="6">
        <v>73.28</v>
      </c>
      <c r="M6275" s="31" t="str">
        <f t="shared" si="97"/>
        <v>Small</v>
      </c>
    </row>
    <row r="6276" spans="8:13" ht="15.75" customHeight="1">
      <c r="H6276" s="37">
        <v>43464</v>
      </c>
      <c r="I6276" s="6" t="s">
        <v>175</v>
      </c>
      <c r="J6276" s="6" t="s">
        <v>176</v>
      </c>
      <c r="K6276" s="6">
        <v>2</v>
      </c>
      <c r="L6276" s="6">
        <v>20.58</v>
      </c>
      <c r="M6276" s="31" t="str">
        <f t="shared" si="97"/>
        <v>Small</v>
      </c>
    </row>
    <row r="6277" spans="8:13" ht="15.75" customHeight="1">
      <c r="H6277" s="37">
        <v>43204</v>
      </c>
      <c r="I6277" s="6" t="s">
        <v>158</v>
      </c>
      <c r="J6277" s="6" t="s">
        <v>156</v>
      </c>
      <c r="K6277" s="6">
        <v>2</v>
      </c>
      <c r="L6277" s="6">
        <v>33.56</v>
      </c>
      <c r="M6277" s="31" t="str">
        <f t="shared" si="97"/>
        <v>Small</v>
      </c>
    </row>
    <row r="6278" spans="8:13" ht="15.75" customHeight="1">
      <c r="H6278" s="37">
        <v>43193</v>
      </c>
      <c r="I6278" s="6" t="s">
        <v>175</v>
      </c>
      <c r="J6278" s="6" t="s">
        <v>195</v>
      </c>
      <c r="K6278" s="6">
        <v>2</v>
      </c>
      <c r="L6278" s="6">
        <v>24.98</v>
      </c>
      <c r="M6278" s="31" t="str">
        <f t="shared" si="97"/>
        <v>Small</v>
      </c>
    </row>
    <row r="6279" spans="8:13" ht="15.75" customHeight="1">
      <c r="H6279" s="37">
        <v>43447</v>
      </c>
      <c r="I6279" s="6" t="s">
        <v>138</v>
      </c>
      <c r="J6279" s="6" t="s">
        <v>181</v>
      </c>
      <c r="K6279" s="6">
        <v>48</v>
      </c>
      <c r="L6279" s="6">
        <v>437.04</v>
      </c>
      <c r="M6279" s="31" t="str">
        <f t="shared" si="97"/>
        <v>Large</v>
      </c>
    </row>
    <row r="6280" spans="8:13" ht="15.75" customHeight="1">
      <c r="H6280" s="37">
        <v>43409</v>
      </c>
      <c r="I6280" s="6" t="s">
        <v>155</v>
      </c>
      <c r="J6280" s="6" t="s">
        <v>221</v>
      </c>
      <c r="K6280" s="6">
        <v>1</v>
      </c>
      <c r="L6280" s="6">
        <v>15.94</v>
      </c>
      <c r="M6280" s="31" t="str">
        <f t="shared" ref="M6280:M6343" si="98">IF(L6280&gt;250,"Large","Small")</f>
        <v>Small</v>
      </c>
    </row>
    <row r="6281" spans="8:13" ht="15.75" customHeight="1">
      <c r="H6281" s="37">
        <v>43428</v>
      </c>
      <c r="I6281" s="6" t="s">
        <v>158</v>
      </c>
      <c r="J6281" s="6" t="s">
        <v>185</v>
      </c>
      <c r="K6281" s="6">
        <v>2</v>
      </c>
      <c r="L6281" s="6">
        <v>23.02</v>
      </c>
      <c r="M6281" s="31" t="str">
        <f t="shared" si="98"/>
        <v>Small</v>
      </c>
    </row>
    <row r="6282" spans="8:13" ht="15.75" customHeight="1">
      <c r="H6282" s="37">
        <v>43412</v>
      </c>
      <c r="I6282" s="6" t="s">
        <v>168</v>
      </c>
      <c r="J6282" s="6" t="s">
        <v>209</v>
      </c>
      <c r="K6282" s="6">
        <v>3</v>
      </c>
      <c r="L6282" s="6">
        <v>40.71</v>
      </c>
      <c r="M6282" s="31" t="str">
        <f t="shared" si="98"/>
        <v>Small</v>
      </c>
    </row>
    <row r="6283" spans="8:13" ht="15.75" customHeight="1">
      <c r="H6283" s="37">
        <v>43454</v>
      </c>
      <c r="I6283" s="6" t="s">
        <v>175</v>
      </c>
      <c r="J6283" s="6" t="s">
        <v>156</v>
      </c>
      <c r="K6283" s="6">
        <v>4</v>
      </c>
      <c r="L6283" s="6">
        <v>73.64</v>
      </c>
      <c r="M6283" s="31" t="str">
        <f t="shared" si="98"/>
        <v>Small</v>
      </c>
    </row>
    <row r="6284" spans="8:13" ht="15.75" customHeight="1">
      <c r="H6284" s="37">
        <v>43189</v>
      </c>
      <c r="I6284" s="6" t="s">
        <v>175</v>
      </c>
      <c r="J6284" s="6" t="s">
        <v>227</v>
      </c>
      <c r="K6284" s="6">
        <v>3</v>
      </c>
      <c r="L6284" s="6">
        <v>47.22</v>
      </c>
      <c r="M6284" s="31" t="str">
        <f t="shared" si="98"/>
        <v>Small</v>
      </c>
    </row>
    <row r="6285" spans="8:13" ht="15.75" customHeight="1">
      <c r="H6285" s="37">
        <v>43394</v>
      </c>
      <c r="I6285" s="6" t="s">
        <v>168</v>
      </c>
      <c r="J6285" s="6" t="s">
        <v>169</v>
      </c>
      <c r="K6285" s="6">
        <v>2</v>
      </c>
      <c r="L6285" s="6">
        <v>33.659999999999997</v>
      </c>
      <c r="M6285" s="31" t="str">
        <f t="shared" si="98"/>
        <v>Small</v>
      </c>
    </row>
    <row r="6286" spans="8:13" ht="15.75" customHeight="1">
      <c r="H6286" s="37">
        <v>43351</v>
      </c>
      <c r="I6286" s="6" t="s">
        <v>135</v>
      </c>
      <c r="J6286" s="6" t="s">
        <v>156</v>
      </c>
      <c r="K6286" s="6">
        <v>1</v>
      </c>
      <c r="L6286" s="6">
        <v>10.45</v>
      </c>
      <c r="M6286" s="31" t="str">
        <f t="shared" si="98"/>
        <v>Small</v>
      </c>
    </row>
    <row r="6287" spans="8:13" ht="15.75" customHeight="1">
      <c r="H6287" s="37">
        <v>43417</v>
      </c>
      <c r="I6287" s="6" t="s">
        <v>168</v>
      </c>
      <c r="J6287" s="6" t="s">
        <v>210</v>
      </c>
      <c r="K6287" s="6">
        <v>1</v>
      </c>
      <c r="L6287" s="6">
        <v>11.14</v>
      </c>
      <c r="M6287" s="31" t="str">
        <f t="shared" si="98"/>
        <v>Small</v>
      </c>
    </row>
    <row r="6288" spans="8:13" ht="15.75" customHeight="1">
      <c r="H6288" s="37">
        <v>43127</v>
      </c>
      <c r="I6288" s="6" t="s">
        <v>175</v>
      </c>
      <c r="J6288" s="6" t="s">
        <v>185</v>
      </c>
      <c r="K6288" s="6">
        <v>1</v>
      </c>
      <c r="L6288" s="6">
        <v>15.45</v>
      </c>
      <c r="M6288" s="31" t="str">
        <f t="shared" si="98"/>
        <v>Small</v>
      </c>
    </row>
    <row r="6289" spans="8:13" ht="15.75" customHeight="1">
      <c r="H6289" s="37">
        <v>43181</v>
      </c>
      <c r="I6289" s="6" t="s">
        <v>127</v>
      </c>
      <c r="J6289" s="6" t="s">
        <v>191</v>
      </c>
      <c r="K6289" s="6">
        <v>1</v>
      </c>
      <c r="L6289" s="6">
        <v>14.51</v>
      </c>
      <c r="M6289" s="31" t="str">
        <f t="shared" si="98"/>
        <v>Small</v>
      </c>
    </row>
    <row r="6290" spans="8:13" ht="15.75" customHeight="1">
      <c r="H6290" s="37">
        <v>43463</v>
      </c>
      <c r="I6290" s="6" t="s">
        <v>171</v>
      </c>
      <c r="J6290" s="6" t="s">
        <v>180</v>
      </c>
      <c r="K6290" s="6">
        <v>2</v>
      </c>
      <c r="L6290" s="6">
        <v>30.52</v>
      </c>
      <c r="M6290" s="31" t="str">
        <f t="shared" si="98"/>
        <v>Small</v>
      </c>
    </row>
    <row r="6291" spans="8:13" ht="15.75" customHeight="1">
      <c r="H6291" s="37">
        <v>43168</v>
      </c>
      <c r="I6291" s="6" t="s">
        <v>168</v>
      </c>
      <c r="J6291" s="6" t="s">
        <v>176</v>
      </c>
      <c r="K6291" s="6">
        <v>1</v>
      </c>
      <c r="L6291" s="6">
        <v>11.86</v>
      </c>
      <c r="M6291" s="31" t="str">
        <f t="shared" si="98"/>
        <v>Small</v>
      </c>
    </row>
    <row r="6292" spans="8:13" ht="15.75" customHeight="1">
      <c r="H6292" s="37">
        <v>43108</v>
      </c>
      <c r="I6292" s="6" t="s">
        <v>171</v>
      </c>
      <c r="J6292" s="6" t="s">
        <v>166</v>
      </c>
      <c r="K6292" s="6">
        <v>2</v>
      </c>
      <c r="L6292" s="6">
        <v>25.7</v>
      </c>
      <c r="M6292" s="31" t="str">
        <f t="shared" si="98"/>
        <v>Small</v>
      </c>
    </row>
    <row r="6293" spans="8:13" ht="15.75" customHeight="1">
      <c r="H6293" s="37">
        <v>43455</v>
      </c>
      <c r="I6293" s="6" t="s">
        <v>190</v>
      </c>
      <c r="J6293" s="6" t="s">
        <v>226</v>
      </c>
      <c r="K6293" s="6">
        <v>2</v>
      </c>
      <c r="L6293" s="6">
        <v>22.28</v>
      </c>
      <c r="M6293" s="31" t="str">
        <f t="shared" si="98"/>
        <v>Small</v>
      </c>
    </row>
    <row r="6294" spans="8:13" ht="15.75" customHeight="1">
      <c r="H6294" s="37">
        <v>43417</v>
      </c>
      <c r="I6294" s="6" t="s">
        <v>141</v>
      </c>
      <c r="J6294" s="6" t="s">
        <v>162</v>
      </c>
      <c r="K6294" s="6">
        <v>3</v>
      </c>
      <c r="L6294" s="6">
        <v>30.93</v>
      </c>
      <c r="M6294" s="31" t="str">
        <f t="shared" si="98"/>
        <v>Small</v>
      </c>
    </row>
    <row r="6295" spans="8:13" ht="15.75" customHeight="1">
      <c r="H6295" s="37">
        <v>43210</v>
      </c>
      <c r="I6295" s="6" t="s">
        <v>175</v>
      </c>
      <c r="J6295" s="6" t="s">
        <v>187</v>
      </c>
      <c r="K6295" s="6">
        <v>2</v>
      </c>
      <c r="L6295" s="6">
        <v>39.36</v>
      </c>
      <c r="M6295" s="31" t="str">
        <f t="shared" si="98"/>
        <v>Small</v>
      </c>
    </row>
    <row r="6296" spans="8:13" ht="15.75" customHeight="1">
      <c r="H6296" s="37">
        <v>43277</v>
      </c>
      <c r="I6296" s="6" t="s">
        <v>160</v>
      </c>
      <c r="J6296" s="6" t="s">
        <v>176</v>
      </c>
      <c r="K6296" s="6">
        <v>4</v>
      </c>
      <c r="L6296" s="6">
        <v>78.36</v>
      </c>
      <c r="M6296" s="31" t="str">
        <f t="shared" si="98"/>
        <v>Small</v>
      </c>
    </row>
    <row r="6297" spans="8:13" ht="15.75" customHeight="1">
      <c r="H6297" s="37">
        <v>43460</v>
      </c>
      <c r="I6297" s="6" t="s">
        <v>158</v>
      </c>
      <c r="J6297" s="6" t="s">
        <v>197</v>
      </c>
      <c r="K6297" s="6">
        <v>2</v>
      </c>
      <c r="L6297" s="6">
        <v>35.92</v>
      </c>
      <c r="M6297" s="31" t="str">
        <f t="shared" si="98"/>
        <v>Small</v>
      </c>
    </row>
    <row r="6298" spans="8:13" ht="15.75" customHeight="1">
      <c r="H6298" s="37">
        <v>43244</v>
      </c>
      <c r="I6298" s="6" t="s">
        <v>175</v>
      </c>
      <c r="J6298" s="6" t="s">
        <v>219</v>
      </c>
      <c r="K6298" s="6">
        <v>3</v>
      </c>
      <c r="L6298" s="6">
        <v>34.92</v>
      </c>
      <c r="M6298" s="31" t="str">
        <f t="shared" si="98"/>
        <v>Small</v>
      </c>
    </row>
    <row r="6299" spans="8:13" ht="15.75" customHeight="1">
      <c r="H6299" s="37">
        <v>43407</v>
      </c>
      <c r="I6299" s="6" t="s">
        <v>165</v>
      </c>
      <c r="J6299" s="6" t="s">
        <v>235</v>
      </c>
      <c r="K6299" s="6">
        <v>2</v>
      </c>
      <c r="L6299" s="6">
        <v>28.02</v>
      </c>
      <c r="M6299" s="31" t="str">
        <f t="shared" si="98"/>
        <v>Small</v>
      </c>
    </row>
    <row r="6300" spans="8:13" ht="15.75" customHeight="1">
      <c r="H6300" s="37">
        <v>43409</v>
      </c>
      <c r="I6300" s="6" t="s">
        <v>158</v>
      </c>
      <c r="J6300" s="6" t="s">
        <v>156</v>
      </c>
      <c r="K6300" s="6">
        <v>3</v>
      </c>
      <c r="L6300" s="6">
        <v>40.98</v>
      </c>
      <c r="M6300" s="31" t="str">
        <f t="shared" si="98"/>
        <v>Small</v>
      </c>
    </row>
    <row r="6301" spans="8:13" ht="15.75" customHeight="1">
      <c r="H6301" s="37">
        <v>43185</v>
      </c>
      <c r="I6301" s="6" t="s">
        <v>175</v>
      </c>
      <c r="J6301" s="6" t="s">
        <v>196</v>
      </c>
      <c r="K6301" s="6">
        <v>2</v>
      </c>
      <c r="L6301" s="6">
        <v>22.6</v>
      </c>
      <c r="M6301" s="31" t="str">
        <f t="shared" si="98"/>
        <v>Small</v>
      </c>
    </row>
    <row r="6302" spans="8:13" ht="15.75" customHeight="1">
      <c r="H6302" s="37">
        <v>43421</v>
      </c>
      <c r="I6302" s="6" t="s">
        <v>190</v>
      </c>
      <c r="J6302" s="6" t="s">
        <v>183</v>
      </c>
      <c r="K6302" s="6">
        <v>1</v>
      </c>
      <c r="L6302" s="6">
        <v>14.83</v>
      </c>
      <c r="M6302" s="31" t="str">
        <f t="shared" si="98"/>
        <v>Small</v>
      </c>
    </row>
    <row r="6303" spans="8:13" ht="15.75" customHeight="1">
      <c r="H6303" s="37">
        <v>43127</v>
      </c>
      <c r="I6303" s="6" t="s">
        <v>177</v>
      </c>
      <c r="J6303" s="6" t="s">
        <v>156</v>
      </c>
      <c r="K6303" s="6">
        <v>1</v>
      </c>
      <c r="L6303" s="6">
        <v>10.07</v>
      </c>
      <c r="M6303" s="31" t="str">
        <f t="shared" si="98"/>
        <v>Small</v>
      </c>
    </row>
    <row r="6304" spans="8:13" ht="15.75" customHeight="1">
      <c r="H6304" s="37">
        <v>43453</v>
      </c>
      <c r="I6304" s="6" t="s">
        <v>175</v>
      </c>
      <c r="J6304" s="6" t="s">
        <v>174</v>
      </c>
      <c r="K6304" s="6">
        <v>5</v>
      </c>
      <c r="L6304" s="6">
        <v>94.95</v>
      </c>
      <c r="M6304" s="31" t="str">
        <f t="shared" si="98"/>
        <v>Small</v>
      </c>
    </row>
    <row r="6305" spans="8:13" ht="15.75" customHeight="1">
      <c r="H6305" s="37">
        <v>43242</v>
      </c>
      <c r="I6305" s="6" t="s">
        <v>175</v>
      </c>
      <c r="J6305" s="6" t="s">
        <v>185</v>
      </c>
      <c r="K6305" s="6">
        <v>2</v>
      </c>
      <c r="L6305" s="6">
        <v>26.86</v>
      </c>
      <c r="M6305" s="31" t="str">
        <f t="shared" si="98"/>
        <v>Small</v>
      </c>
    </row>
    <row r="6306" spans="8:13" ht="15.75" customHeight="1">
      <c r="H6306" s="37">
        <v>43405</v>
      </c>
      <c r="I6306" s="6" t="s">
        <v>158</v>
      </c>
      <c r="J6306" s="6" t="s">
        <v>210</v>
      </c>
      <c r="K6306" s="6">
        <v>2</v>
      </c>
      <c r="L6306" s="6">
        <v>37.380000000000003</v>
      </c>
      <c r="M6306" s="31" t="str">
        <f t="shared" si="98"/>
        <v>Small</v>
      </c>
    </row>
    <row r="6307" spans="8:13" ht="15.75" customHeight="1">
      <c r="H6307" s="37">
        <v>43129</v>
      </c>
      <c r="I6307" s="6" t="s">
        <v>158</v>
      </c>
      <c r="J6307" s="6" t="s">
        <v>156</v>
      </c>
      <c r="K6307" s="6">
        <v>1</v>
      </c>
      <c r="L6307" s="6">
        <v>11.74</v>
      </c>
      <c r="M6307" s="31" t="str">
        <f t="shared" si="98"/>
        <v>Small</v>
      </c>
    </row>
    <row r="6308" spans="8:13" ht="15.75" customHeight="1">
      <c r="H6308" s="37">
        <v>43449</v>
      </c>
      <c r="I6308" s="6" t="s">
        <v>138</v>
      </c>
      <c r="J6308" s="6" t="s">
        <v>194</v>
      </c>
      <c r="K6308" s="6">
        <v>1</v>
      </c>
      <c r="L6308" s="6">
        <v>15.39</v>
      </c>
      <c r="M6308" s="31" t="str">
        <f t="shared" si="98"/>
        <v>Small</v>
      </c>
    </row>
    <row r="6309" spans="8:13" ht="15.75" customHeight="1">
      <c r="H6309" s="37">
        <v>43204</v>
      </c>
      <c r="I6309" s="6" t="s">
        <v>216</v>
      </c>
      <c r="J6309" s="6" t="s">
        <v>208</v>
      </c>
      <c r="K6309" s="6">
        <v>4</v>
      </c>
      <c r="L6309" s="6">
        <v>67.64</v>
      </c>
      <c r="M6309" s="31" t="str">
        <f t="shared" si="98"/>
        <v>Small</v>
      </c>
    </row>
    <row r="6310" spans="8:13" ht="15.75" customHeight="1">
      <c r="H6310" s="37">
        <v>43446</v>
      </c>
      <c r="I6310" s="6" t="s">
        <v>218</v>
      </c>
      <c r="J6310" s="6" t="s">
        <v>207</v>
      </c>
      <c r="K6310" s="6">
        <v>1</v>
      </c>
      <c r="L6310" s="6">
        <v>11.9</v>
      </c>
      <c r="M6310" s="31" t="str">
        <f t="shared" si="98"/>
        <v>Small</v>
      </c>
    </row>
    <row r="6311" spans="8:13" ht="15.75" customHeight="1">
      <c r="H6311" s="37">
        <v>43343</v>
      </c>
      <c r="I6311" s="6" t="s">
        <v>175</v>
      </c>
      <c r="J6311" s="6" t="s">
        <v>186</v>
      </c>
      <c r="K6311" s="6">
        <v>2</v>
      </c>
      <c r="L6311" s="6">
        <v>32.880000000000003</v>
      </c>
      <c r="M6311" s="31" t="str">
        <f t="shared" si="98"/>
        <v>Small</v>
      </c>
    </row>
    <row r="6312" spans="8:13" ht="15.75" customHeight="1">
      <c r="H6312" s="37">
        <v>43262</v>
      </c>
      <c r="I6312" s="6" t="s">
        <v>218</v>
      </c>
      <c r="J6312" s="6" t="s">
        <v>211</v>
      </c>
      <c r="K6312" s="6">
        <v>3</v>
      </c>
      <c r="L6312" s="6">
        <v>53.34</v>
      </c>
      <c r="M6312" s="31" t="str">
        <f t="shared" si="98"/>
        <v>Small</v>
      </c>
    </row>
    <row r="6313" spans="8:13" ht="15.75" customHeight="1">
      <c r="H6313" s="37">
        <v>43421</v>
      </c>
      <c r="I6313" s="6" t="s">
        <v>216</v>
      </c>
      <c r="J6313" s="6" t="s">
        <v>222</v>
      </c>
      <c r="K6313" s="6">
        <v>2</v>
      </c>
      <c r="L6313" s="6">
        <v>36.72</v>
      </c>
      <c r="M6313" s="31" t="str">
        <f t="shared" si="98"/>
        <v>Small</v>
      </c>
    </row>
    <row r="6314" spans="8:13" ht="15.75" customHeight="1">
      <c r="H6314" s="37">
        <v>43245</v>
      </c>
      <c r="I6314" s="6" t="s">
        <v>175</v>
      </c>
      <c r="J6314" s="6" t="s">
        <v>172</v>
      </c>
      <c r="K6314" s="6">
        <v>2</v>
      </c>
      <c r="L6314" s="6">
        <v>34.979999999999997</v>
      </c>
      <c r="M6314" s="31" t="str">
        <f t="shared" si="98"/>
        <v>Small</v>
      </c>
    </row>
    <row r="6315" spans="8:13" ht="15.75" customHeight="1">
      <c r="H6315" s="37">
        <v>43414</v>
      </c>
      <c r="I6315" s="6" t="s">
        <v>218</v>
      </c>
      <c r="J6315" s="6" t="s">
        <v>183</v>
      </c>
      <c r="K6315" s="6">
        <v>1</v>
      </c>
      <c r="L6315" s="6">
        <v>17.68</v>
      </c>
      <c r="M6315" s="31" t="str">
        <f t="shared" si="98"/>
        <v>Small</v>
      </c>
    </row>
    <row r="6316" spans="8:13" ht="15.75" customHeight="1">
      <c r="H6316" s="37">
        <v>43406</v>
      </c>
      <c r="I6316" s="6" t="s">
        <v>198</v>
      </c>
      <c r="J6316" s="6" t="s">
        <v>156</v>
      </c>
      <c r="K6316" s="6">
        <v>3</v>
      </c>
      <c r="L6316" s="6">
        <v>39.21</v>
      </c>
      <c r="M6316" s="31" t="str">
        <f t="shared" si="98"/>
        <v>Small</v>
      </c>
    </row>
    <row r="6317" spans="8:13" ht="15.75" customHeight="1">
      <c r="H6317" s="37">
        <v>43285</v>
      </c>
      <c r="I6317" s="6" t="s">
        <v>175</v>
      </c>
      <c r="J6317" s="6" t="s">
        <v>208</v>
      </c>
      <c r="K6317" s="6">
        <v>2</v>
      </c>
      <c r="L6317" s="6">
        <v>34.619999999999997</v>
      </c>
      <c r="M6317" s="31" t="str">
        <f t="shared" si="98"/>
        <v>Small</v>
      </c>
    </row>
    <row r="6318" spans="8:13" ht="15.75" customHeight="1">
      <c r="H6318" s="37">
        <v>43230</v>
      </c>
      <c r="I6318" s="6" t="s">
        <v>216</v>
      </c>
      <c r="J6318" s="6" t="s">
        <v>187</v>
      </c>
      <c r="K6318" s="6">
        <v>1</v>
      </c>
      <c r="L6318" s="6">
        <v>12.07</v>
      </c>
      <c r="M6318" s="31" t="str">
        <f t="shared" si="98"/>
        <v>Small</v>
      </c>
    </row>
    <row r="6319" spans="8:13" ht="15.75" customHeight="1">
      <c r="H6319" s="37">
        <v>43432</v>
      </c>
      <c r="I6319" s="6" t="s">
        <v>163</v>
      </c>
      <c r="J6319" s="6" t="s">
        <v>170</v>
      </c>
      <c r="K6319" s="6">
        <v>2</v>
      </c>
      <c r="L6319" s="6">
        <v>33.44</v>
      </c>
      <c r="M6319" s="31" t="str">
        <f t="shared" si="98"/>
        <v>Small</v>
      </c>
    </row>
    <row r="6320" spans="8:13" ht="15.75" customHeight="1">
      <c r="H6320" s="37">
        <v>43355</v>
      </c>
      <c r="I6320" s="6" t="s">
        <v>163</v>
      </c>
      <c r="J6320" s="6" t="s">
        <v>156</v>
      </c>
      <c r="K6320" s="6">
        <v>48</v>
      </c>
      <c r="L6320" s="6">
        <v>495.53</v>
      </c>
      <c r="M6320" s="31" t="str">
        <f t="shared" si="98"/>
        <v>Large</v>
      </c>
    </row>
    <row r="6321" spans="8:13" ht="15.75" customHeight="1">
      <c r="H6321" s="37">
        <v>43342</v>
      </c>
      <c r="I6321" s="6" t="s">
        <v>193</v>
      </c>
      <c r="J6321" s="6" t="s">
        <v>232</v>
      </c>
      <c r="K6321" s="6">
        <v>38</v>
      </c>
      <c r="L6321" s="6">
        <v>290.7</v>
      </c>
      <c r="M6321" s="31" t="str">
        <f t="shared" si="98"/>
        <v>Large</v>
      </c>
    </row>
    <row r="6322" spans="8:13" ht="15.75" customHeight="1">
      <c r="H6322" s="37">
        <v>43141</v>
      </c>
      <c r="I6322" s="6" t="s">
        <v>135</v>
      </c>
      <c r="J6322" s="6" t="s">
        <v>156</v>
      </c>
      <c r="K6322" s="6">
        <v>2</v>
      </c>
      <c r="L6322" s="6">
        <v>35.24</v>
      </c>
      <c r="M6322" s="31" t="str">
        <f t="shared" si="98"/>
        <v>Small</v>
      </c>
    </row>
    <row r="6323" spans="8:13" ht="15.75" customHeight="1">
      <c r="H6323" s="37">
        <v>43255</v>
      </c>
      <c r="I6323" s="6" t="s">
        <v>155</v>
      </c>
      <c r="J6323" s="6" t="s">
        <v>156</v>
      </c>
      <c r="K6323" s="6">
        <v>44</v>
      </c>
      <c r="L6323" s="6">
        <v>555.88</v>
      </c>
      <c r="M6323" s="31" t="str">
        <f t="shared" si="98"/>
        <v>Large</v>
      </c>
    </row>
    <row r="6324" spans="8:13" ht="15.75" customHeight="1">
      <c r="H6324" s="37">
        <v>43263</v>
      </c>
      <c r="I6324" s="6" t="s">
        <v>141</v>
      </c>
      <c r="J6324" s="6" t="s">
        <v>203</v>
      </c>
      <c r="K6324" s="6">
        <v>1</v>
      </c>
      <c r="L6324" s="6">
        <v>11.95</v>
      </c>
      <c r="M6324" s="31" t="str">
        <f t="shared" si="98"/>
        <v>Small</v>
      </c>
    </row>
    <row r="6325" spans="8:13" ht="15.75" customHeight="1">
      <c r="H6325" s="37">
        <v>43140</v>
      </c>
      <c r="I6325" s="6" t="s">
        <v>138</v>
      </c>
      <c r="J6325" s="6" t="s">
        <v>156</v>
      </c>
      <c r="K6325" s="6">
        <v>3</v>
      </c>
      <c r="L6325" s="6">
        <v>57.06</v>
      </c>
      <c r="M6325" s="31" t="str">
        <f t="shared" si="98"/>
        <v>Small</v>
      </c>
    </row>
    <row r="6326" spans="8:13" ht="15.75" customHeight="1">
      <c r="H6326" s="37">
        <v>43443</v>
      </c>
      <c r="I6326" s="6" t="s">
        <v>158</v>
      </c>
      <c r="J6326" s="6" t="s">
        <v>169</v>
      </c>
      <c r="K6326" s="6">
        <v>2</v>
      </c>
      <c r="L6326" s="6">
        <v>28.48</v>
      </c>
      <c r="M6326" s="31" t="str">
        <f t="shared" si="98"/>
        <v>Small</v>
      </c>
    </row>
    <row r="6327" spans="8:13" ht="15.75" customHeight="1">
      <c r="H6327" s="37">
        <v>43413</v>
      </c>
      <c r="I6327" s="6" t="s">
        <v>135</v>
      </c>
      <c r="J6327" s="6" t="s">
        <v>221</v>
      </c>
      <c r="K6327" s="6">
        <v>36</v>
      </c>
      <c r="L6327" s="6">
        <v>233.87</v>
      </c>
      <c r="M6327" s="31" t="str">
        <f t="shared" si="98"/>
        <v>Small</v>
      </c>
    </row>
    <row r="6328" spans="8:13" ht="15.75" customHeight="1">
      <c r="H6328" s="37">
        <v>43459</v>
      </c>
      <c r="I6328" s="6" t="s">
        <v>201</v>
      </c>
      <c r="J6328" s="6" t="s">
        <v>204</v>
      </c>
      <c r="K6328" s="6">
        <v>1</v>
      </c>
      <c r="L6328" s="6">
        <v>15.84</v>
      </c>
      <c r="M6328" s="31" t="str">
        <f t="shared" si="98"/>
        <v>Small</v>
      </c>
    </row>
    <row r="6329" spans="8:13" ht="15.75" customHeight="1">
      <c r="H6329" s="37">
        <v>43419</v>
      </c>
      <c r="I6329" s="6" t="s">
        <v>127</v>
      </c>
      <c r="J6329" s="6" t="s">
        <v>157</v>
      </c>
      <c r="K6329" s="6">
        <v>1</v>
      </c>
      <c r="L6329" s="6">
        <v>17.87</v>
      </c>
      <c r="M6329" s="31" t="str">
        <f t="shared" si="98"/>
        <v>Small</v>
      </c>
    </row>
    <row r="6330" spans="8:13" ht="15.75" customHeight="1">
      <c r="H6330" s="37">
        <v>43185</v>
      </c>
      <c r="I6330" s="6" t="s">
        <v>158</v>
      </c>
      <c r="J6330" s="6" t="s">
        <v>157</v>
      </c>
      <c r="K6330" s="6">
        <v>5</v>
      </c>
      <c r="L6330" s="6">
        <v>82.15</v>
      </c>
      <c r="M6330" s="31" t="str">
        <f t="shared" si="98"/>
        <v>Small</v>
      </c>
    </row>
    <row r="6331" spans="8:13" ht="15.75" customHeight="1">
      <c r="H6331" s="37">
        <v>43145</v>
      </c>
      <c r="I6331" s="6" t="s">
        <v>135</v>
      </c>
      <c r="J6331" s="6" t="s">
        <v>156</v>
      </c>
      <c r="K6331" s="6">
        <v>2</v>
      </c>
      <c r="L6331" s="6">
        <v>21.2</v>
      </c>
      <c r="M6331" s="31" t="str">
        <f t="shared" si="98"/>
        <v>Small</v>
      </c>
    </row>
    <row r="6332" spans="8:13" ht="15.75" customHeight="1">
      <c r="H6332" s="37">
        <v>43217</v>
      </c>
      <c r="I6332" s="6" t="s">
        <v>141</v>
      </c>
      <c r="J6332" s="6" t="s">
        <v>170</v>
      </c>
      <c r="K6332" s="6">
        <v>1</v>
      </c>
      <c r="L6332" s="6">
        <v>11.38</v>
      </c>
      <c r="M6332" s="31" t="str">
        <f t="shared" si="98"/>
        <v>Small</v>
      </c>
    </row>
    <row r="6333" spans="8:13" ht="15.75" customHeight="1">
      <c r="H6333" s="37">
        <v>43439</v>
      </c>
      <c r="I6333" s="6" t="s">
        <v>141</v>
      </c>
      <c r="J6333" s="6" t="s">
        <v>231</v>
      </c>
      <c r="K6333" s="6">
        <v>1</v>
      </c>
      <c r="L6333" s="6">
        <v>10.77</v>
      </c>
      <c r="M6333" s="31" t="str">
        <f t="shared" si="98"/>
        <v>Small</v>
      </c>
    </row>
    <row r="6334" spans="8:13" ht="15.75" customHeight="1">
      <c r="H6334" s="37">
        <v>43394</v>
      </c>
      <c r="I6334" s="6" t="s">
        <v>175</v>
      </c>
      <c r="J6334" s="6" t="s">
        <v>205</v>
      </c>
      <c r="K6334" s="6">
        <v>4</v>
      </c>
      <c r="L6334" s="6">
        <v>72.680000000000007</v>
      </c>
      <c r="M6334" s="31" t="str">
        <f t="shared" si="98"/>
        <v>Small</v>
      </c>
    </row>
    <row r="6335" spans="8:13" ht="15.75" customHeight="1">
      <c r="H6335" s="37">
        <v>43446</v>
      </c>
      <c r="I6335" s="6" t="s">
        <v>168</v>
      </c>
      <c r="J6335" s="6" t="s">
        <v>194</v>
      </c>
      <c r="K6335" s="6">
        <v>2</v>
      </c>
      <c r="L6335" s="6">
        <v>34.9</v>
      </c>
      <c r="M6335" s="31" t="str">
        <f t="shared" si="98"/>
        <v>Small</v>
      </c>
    </row>
    <row r="6336" spans="8:13" ht="15.75" customHeight="1">
      <c r="H6336" s="37">
        <v>43175</v>
      </c>
      <c r="I6336" s="6" t="s">
        <v>168</v>
      </c>
      <c r="J6336" s="6" t="s">
        <v>210</v>
      </c>
      <c r="K6336" s="6">
        <v>2</v>
      </c>
      <c r="L6336" s="6">
        <v>25.3</v>
      </c>
      <c r="M6336" s="31" t="str">
        <f t="shared" si="98"/>
        <v>Small</v>
      </c>
    </row>
    <row r="6337" spans="8:13" ht="15.75" customHeight="1">
      <c r="H6337" s="37">
        <v>43161</v>
      </c>
      <c r="I6337" s="6" t="s">
        <v>135</v>
      </c>
      <c r="J6337" s="6" t="s">
        <v>194</v>
      </c>
      <c r="K6337" s="6">
        <v>2</v>
      </c>
      <c r="L6337" s="6">
        <v>32.54</v>
      </c>
      <c r="M6337" s="31" t="str">
        <f t="shared" si="98"/>
        <v>Small</v>
      </c>
    </row>
    <row r="6338" spans="8:13" ht="15.75" customHeight="1">
      <c r="H6338" s="37">
        <v>43450</v>
      </c>
      <c r="I6338" s="6" t="s">
        <v>158</v>
      </c>
      <c r="J6338" s="6" t="s">
        <v>178</v>
      </c>
      <c r="K6338" s="6">
        <v>2</v>
      </c>
      <c r="L6338" s="6">
        <v>40</v>
      </c>
      <c r="M6338" s="31" t="str">
        <f t="shared" si="98"/>
        <v>Small</v>
      </c>
    </row>
    <row r="6339" spans="8:13" ht="15.75" customHeight="1">
      <c r="H6339" s="37">
        <v>43350</v>
      </c>
      <c r="I6339" s="6" t="s">
        <v>168</v>
      </c>
      <c r="J6339" s="6" t="s">
        <v>185</v>
      </c>
      <c r="K6339" s="6">
        <v>2</v>
      </c>
      <c r="L6339" s="6">
        <v>25.92</v>
      </c>
      <c r="M6339" s="31" t="str">
        <f t="shared" si="98"/>
        <v>Small</v>
      </c>
    </row>
    <row r="6340" spans="8:13" ht="15.75" customHeight="1">
      <c r="H6340" s="37">
        <v>43149</v>
      </c>
      <c r="I6340" s="6" t="s">
        <v>175</v>
      </c>
      <c r="J6340" s="6" t="s">
        <v>156</v>
      </c>
      <c r="K6340" s="6">
        <v>1</v>
      </c>
      <c r="L6340" s="6">
        <v>14.4</v>
      </c>
      <c r="M6340" s="31" t="str">
        <f t="shared" si="98"/>
        <v>Small</v>
      </c>
    </row>
    <row r="6341" spans="8:13" ht="15.75" customHeight="1">
      <c r="H6341" s="37">
        <v>43359</v>
      </c>
      <c r="I6341" s="6" t="s">
        <v>141</v>
      </c>
      <c r="J6341" s="6" t="s">
        <v>161</v>
      </c>
      <c r="K6341" s="6">
        <v>2</v>
      </c>
      <c r="L6341" s="6">
        <v>25.06</v>
      </c>
      <c r="M6341" s="31" t="str">
        <f t="shared" si="98"/>
        <v>Small</v>
      </c>
    </row>
    <row r="6342" spans="8:13" ht="15.75" customHeight="1">
      <c r="H6342" s="37">
        <v>43109</v>
      </c>
      <c r="I6342" s="6" t="s">
        <v>168</v>
      </c>
      <c r="J6342" s="6" t="s">
        <v>166</v>
      </c>
      <c r="K6342" s="6">
        <v>1</v>
      </c>
      <c r="L6342" s="6">
        <v>13.51</v>
      </c>
      <c r="M6342" s="31" t="str">
        <f t="shared" si="98"/>
        <v>Small</v>
      </c>
    </row>
    <row r="6343" spans="8:13" ht="15.75" customHeight="1">
      <c r="H6343" s="37">
        <v>43387</v>
      </c>
      <c r="I6343" s="6" t="s">
        <v>163</v>
      </c>
      <c r="J6343" s="6" t="s">
        <v>172</v>
      </c>
      <c r="K6343" s="6">
        <v>2</v>
      </c>
      <c r="L6343" s="6">
        <v>31.8</v>
      </c>
      <c r="M6343" s="31" t="str">
        <f t="shared" si="98"/>
        <v>Small</v>
      </c>
    </row>
    <row r="6344" spans="8:13" ht="15.75" customHeight="1">
      <c r="H6344" s="37">
        <v>43413</v>
      </c>
      <c r="I6344" s="6" t="s">
        <v>190</v>
      </c>
      <c r="J6344" s="6" t="s">
        <v>191</v>
      </c>
      <c r="K6344" s="6">
        <v>2</v>
      </c>
      <c r="L6344" s="6">
        <v>26</v>
      </c>
      <c r="M6344" s="31" t="str">
        <f t="shared" ref="M6344:M6407" si="99">IF(L6344&gt;250,"Large","Small")</f>
        <v>Small</v>
      </c>
    </row>
    <row r="6345" spans="8:13" ht="15.75" customHeight="1">
      <c r="H6345" s="37">
        <v>43111</v>
      </c>
      <c r="I6345" s="6" t="s">
        <v>201</v>
      </c>
      <c r="J6345" s="6" t="s">
        <v>209</v>
      </c>
      <c r="K6345" s="6">
        <v>3</v>
      </c>
      <c r="L6345" s="6">
        <v>42.21</v>
      </c>
      <c r="M6345" s="31" t="str">
        <f t="shared" si="99"/>
        <v>Small</v>
      </c>
    </row>
    <row r="6346" spans="8:13" ht="15.75" customHeight="1">
      <c r="H6346" s="37">
        <v>43412</v>
      </c>
      <c r="I6346" s="6" t="s">
        <v>190</v>
      </c>
      <c r="J6346" s="6" t="s">
        <v>241</v>
      </c>
      <c r="K6346" s="6">
        <v>2</v>
      </c>
      <c r="L6346" s="6">
        <v>24.26</v>
      </c>
      <c r="M6346" s="31" t="str">
        <f t="shared" si="99"/>
        <v>Small</v>
      </c>
    </row>
    <row r="6347" spans="8:13" ht="15.75" customHeight="1">
      <c r="H6347" s="37">
        <v>43414</v>
      </c>
      <c r="I6347" s="6" t="s">
        <v>158</v>
      </c>
      <c r="J6347" s="6" t="s">
        <v>194</v>
      </c>
      <c r="K6347" s="6">
        <v>1</v>
      </c>
      <c r="L6347" s="6">
        <v>11.08</v>
      </c>
      <c r="M6347" s="31" t="str">
        <f t="shared" si="99"/>
        <v>Small</v>
      </c>
    </row>
    <row r="6348" spans="8:13" ht="15.75" customHeight="1">
      <c r="H6348" s="37">
        <v>43450</v>
      </c>
      <c r="I6348" s="6" t="s">
        <v>135</v>
      </c>
      <c r="J6348" s="6" t="s">
        <v>188</v>
      </c>
      <c r="K6348" s="6">
        <v>4</v>
      </c>
      <c r="L6348" s="6">
        <v>75.319999999999993</v>
      </c>
      <c r="M6348" s="31" t="str">
        <f t="shared" si="99"/>
        <v>Small</v>
      </c>
    </row>
    <row r="6349" spans="8:13" ht="15.75" customHeight="1">
      <c r="H6349" s="37">
        <v>43156</v>
      </c>
      <c r="I6349" s="6" t="s">
        <v>168</v>
      </c>
      <c r="J6349" s="6" t="s">
        <v>180</v>
      </c>
      <c r="K6349" s="6">
        <v>5</v>
      </c>
      <c r="L6349" s="6">
        <v>63.3</v>
      </c>
      <c r="M6349" s="31" t="str">
        <f t="shared" si="99"/>
        <v>Small</v>
      </c>
    </row>
    <row r="6350" spans="8:13" ht="15.75" customHeight="1">
      <c r="H6350" s="37">
        <v>43431</v>
      </c>
      <c r="I6350" s="6" t="s">
        <v>198</v>
      </c>
      <c r="J6350" s="6" t="s">
        <v>227</v>
      </c>
      <c r="K6350" s="6">
        <v>1</v>
      </c>
      <c r="L6350" s="6">
        <v>16.170000000000002</v>
      </c>
      <c r="M6350" s="31" t="str">
        <f t="shared" si="99"/>
        <v>Small</v>
      </c>
    </row>
    <row r="6351" spans="8:13" ht="15.75" customHeight="1">
      <c r="H6351" s="37">
        <v>43433</v>
      </c>
      <c r="I6351" s="6" t="s">
        <v>193</v>
      </c>
      <c r="J6351" s="6" t="s">
        <v>173</v>
      </c>
      <c r="K6351" s="6">
        <v>2</v>
      </c>
      <c r="L6351" s="6">
        <v>32.159999999999997</v>
      </c>
      <c r="M6351" s="31" t="str">
        <f t="shared" si="99"/>
        <v>Small</v>
      </c>
    </row>
    <row r="6352" spans="8:13" ht="15.75" customHeight="1">
      <c r="H6352" s="37">
        <v>43134</v>
      </c>
      <c r="I6352" s="6" t="s">
        <v>198</v>
      </c>
      <c r="J6352" s="6" t="s">
        <v>176</v>
      </c>
      <c r="K6352" s="6">
        <v>2</v>
      </c>
      <c r="L6352" s="6">
        <v>20.8</v>
      </c>
      <c r="M6352" s="31" t="str">
        <f t="shared" si="99"/>
        <v>Small</v>
      </c>
    </row>
    <row r="6353" spans="8:13" ht="15.75" customHeight="1">
      <c r="H6353" s="37">
        <v>43432</v>
      </c>
      <c r="I6353" s="6" t="s">
        <v>160</v>
      </c>
      <c r="J6353" s="6" t="s">
        <v>210</v>
      </c>
      <c r="K6353" s="6">
        <v>2</v>
      </c>
      <c r="L6353" s="6">
        <v>33.04</v>
      </c>
      <c r="M6353" s="31" t="str">
        <f t="shared" si="99"/>
        <v>Small</v>
      </c>
    </row>
    <row r="6354" spans="8:13" ht="15.75" customHeight="1">
      <c r="H6354" s="37">
        <v>43456</v>
      </c>
      <c r="I6354" s="6" t="s">
        <v>163</v>
      </c>
      <c r="J6354" s="6" t="s">
        <v>240</v>
      </c>
      <c r="K6354" s="6">
        <v>3</v>
      </c>
      <c r="L6354" s="6">
        <v>51.06</v>
      </c>
      <c r="M6354" s="31" t="str">
        <f t="shared" si="99"/>
        <v>Small</v>
      </c>
    </row>
    <row r="6355" spans="8:13" ht="15.75" customHeight="1">
      <c r="H6355" s="37">
        <v>43126</v>
      </c>
      <c r="I6355" s="6" t="s">
        <v>135</v>
      </c>
      <c r="J6355" s="6" t="s">
        <v>159</v>
      </c>
      <c r="K6355" s="6">
        <v>1</v>
      </c>
      <c r="L6355" s="6">
        <v>17.600000000000001</v>
      </c>
      <c r="M6355" s="31" t="str">
        <f t="shared" si="99"/>
        <v>Small</v>
      </c>
    </row>
    <row r="6356" spans="8:13" ht="15.75" customHeight="1">
      <c r="H6356" s="37">
        <v>43408</v>
      </c>
      <c r="I6356" s="6" t="s">
        <v>168</v>
      </c>
      <c r="J6356" s="6" t="s">
        <v>184</v>
      </c>
      <c r="K6356" s="6">
        <v>2</v>
      </c>
      <c r="L6356" s="6">
        <v>30.38</v>
      </c>
      <c r="M6356" s="31" t="str">
        <f t="shared" si="99"/>
        <v>Small</v>
      </c>
    </row>
    <row r="6357" spans="8:13" ht="15.75" customHeight="1">
      <c r="H6357" s="37">
        <v>43451</v>
      </c>
      <c r="I6357" s="6" t="s">
        <v>168</v>
      </c>
      <c r="J6357" s="6" t="s">
        <v>232</v>
      </c>
      <c r="K6357" s="6">
        <v>3</v>
      </c>
      <c r="L6357" s="6">
        <v>35.61</v>
      </c>
      <c r="M6357" s="31" t="str">
        <f t="shared" si="99"/>
        <v>Small</v>
      </c>
    </row>
    <row r="6358" spans="8:13" ht="15.75" customHeight="1">
      <c r="H6358" s="37">
        <v>43454</v>
      </c>
      <c r="I6358" s="6" t="s">
        <v>190</v>
      </c>
      <c r="J6358" s="6" t="s">
        <v>240</v>
      </c>
      <c r="K6358" s="6">
        <v>4</v>
      </c>
      <c r="L6358" s="6">
        <v>56.8</v>
      </c>
      <c r="M6358" s="31" t="str">
        <f t="shared" si="99"/>
        <v>Small</v>
      </c>
    </row>
    <row r="6359" spans="8:13" ht="15.75" customHeight="1">
      <c r="H6359" s="37">
        <v>43455</v>
      </c>
      <c r="I6359" s="6" t="s">
        <v>168</v>
      </c>
      <c r="J6359" s="6" t="s">
        <v>184</v>
      </c>
      <c r="K6359" s="6">
        <v>1</v>
      </c>
      <c r="L6359" s="6">
        <v>15.32</v>
      </c>
      <c r="M6359" s="31" t="str">
        <f t="shared" si="99"/>
        <v>Small</v>
      </c>
    </row>
    <row r="6360" spans="8:13" ht="15.75" customHeight="1">
      <c r="H6360" s="37">
        <v>43109</v>
      </c>
      <c r="I6360" s="6" t="s">
        <v>163</v>
      </c>
      <c r="J6360" s="6" t="s">
        <v>184</v>
      </c>
      <c r="K6360" s="6">
        <v>4</v>
      </c>
      <c r="L6360" s="6">
        <v>68.28</v>
      </c>
      <c r="M6360" s="31" t="str">
        <f t="shared" si="99"/>
        <v>Small</v>
      </c>
    </row>
    <row r="6361" spans="8:13" ht="15.75" customHeight="1">
      <c r="H6361" s="37">
        <v>43293</v>
      </c>
      <c r="I6361" s="6" t="s">
        <v>160</v>
      </c>
      <c r="J6361" s="6" t="s">
        <v>181</v>
      </c>
      <c r="K6361" s="6">
        <v>1</v>
      </c>
      <c r="L6361" s="6">
        <v>19.91</v>
      </c>
      <c r="M6361" s="31" t="str">
        <f t="shared" si="99"/>
        <v>Small</v>
      </c>
    </row>
    <row r="6362" spans="8:13" ht="15.75" customHeight="1">
      <c r="H6362" s="37">
        <v>43125</v>
      </c>
      <c r="I6362" s="6" t="s">
        <v>163</v>
      </c>
      <c r="J6362" s="6" t="s">
        <v>185</v>
      </c>
      <c r="K6362" s="6">
        <v>2</v>
      </c>
      <c r="L6362" s="6">
        <v>23.24</v>
      </c>
      <c r="M6362" s="31" t="str">
        <f t="shared" si="99"/>
        <v>Small</v>
      </c>
    </row>
    <row r="6363" spans="8:13" ht="15.75" customHeight="1">
      <c r="H6363" s="37">
        <v>43410</v>
      </c>
      <c r="I6363" s="6" t="s">
        <v>165</v>
      </c>
      <c r="J6363" s="6" t="s">
        <v>167</v>
      </c>
      <c r="K6363" s="6">
        <v>3</v>
      </c>
      <c r="L6363" s="6">
        <v>53.1</v>
      </c>
      <c r="M6363" s="31" t="str">
        <f t="shared" si="99"/>
        <v>Small</v>
      </c>
    </row>
    <row r="6364" spans="8:13" ht="15.75" customHeight="1">
      <c r="H6364" s="37">
        <v>43416</v>
      </c>
      <c r="I6364" s="6" t="s">
        <v>171</v>
      </c>
      <c r="J6364" s="6" t="s">
        <v>184</v>
      </c>
      <c r="K6364" s="6">
        <v>2</v>
      </c>
      <c r="L6364" s="6">
        <v>24.6</v>
      </c>
      <c r="M6364" s="31" t="str">
        <f t="shared" si="99"/>
        <v>Small</v>
      </c>
    </row>
    <row r="6365" spans="8:13" ht="15.75" customHeight="1">
      <c r="H6365" s="37">
        <v>43133</v>
      </c>
      <c r="I6365" s="6" t="s">
        <v>127</v>
      </c>
      <c r="J6365" s="6" t="s">
        <v>174</v>
      </c>
      <c r="K6365" s="6">
        <v>1</v>
      </c>
      <c r="L6365" s="6">
        <v>15.43</v>
      </c>
      <c r="M6365" s="31" t="str">
        <f t="shared" si="99"/>
        <v>Small</v>
      </c>
    </row>
    <row r="6366" spans="8:13" ht="15.75" customHeight="1">
      <c r="H6366" s="37">
        <v>43437</v>
      </c>
      <c r="I6366" s="6" t="s">
        <v>201</v>
      </c>
      <c r="J6366" s="6" t="s">
        <v>156</v>
      </c>
      <c r="K6366" s="6">
        <v>2</v>
      </c>
      <c r="L6366" s="6">
        <v>31.62</v>
      </c>
      <c r="M6366" s="31" t="str">
        <f t="shared" si="99"/>
        <v>Small</v>
      </c>
    </row>
    <row r="6367" spans="8:13" ht="15.75" customHeight="1">
      <c r="H6367" s="37">
        <v>43410</v>
      </c>
      <c r="I6367" s="6" t="s">
        <v>158</v>
      </c>
      <c r="J6367" s="6" t="s">
        <v>194</v>
      </c>
      <c r="K6367" s="6">
        <v>60</v>
      </c>
      <c r="L6367" s="6">
        <v>606.49</v>
      </c>
      <c r="M6367" s="31" t="str">
        <f t="shared" si="99"/>
        <v>Large</v>
      </c>
    </row>
    <row r="6368" spans="8:13" ht="15.75" customHeight="1">
      <c r="H6368" s="37">
        <v>43304</v>
      </c>
      <c r="I6368" s="6" t="s">
        <v>155</v>
      </c>
      <c r="J6368" s="6" t="s">
        <v>169</v>
      </c>
      <c r="K6368" s="6">
        <v>5</v>
      </c>
      <c r="L6368" s="6">
        <v>60.85</v>
      </c>
      <c r="M6368" s="31" t="str">
        <f t="shared" si="99"/>
        <v>Small</v>
      </c>
    </row>
    <row r="6369" spans="8:13" ht="15.75" customHeight="1">
      <c r="H6369" s="37">
        <v>43381</v>
      </c>
      <c r="I6369" s="6" t="s">
        <v>175</v>
      </c>
      <c r="J6369" s="6" t="s">
        <v>180</v>
      </c>
      <c r="K6369" s="6">
        <v>1</v>
      </c>
      <c r="L6369" s="6">
        <v>16.47</v>
      </c>
      <c r="M6369" s="31" t="str">
        <f t="shared" si="99"/>
        <v>Small</v>
      </c>
    </row>
    <row r="6370" spans="8:13" ht="15.75" customHeight="1">
      <c r="H6370" s="37">
        <v>43103</v>
      </c>
      <c r="I6370" s="6" t="s">
        <v>141</v>
      </c>
      <c r="J6370" s="6" t="s">
        <v>173</v>
      </c>
      <c r="K6370" s="6">
        <v>2</v>
      </c>
      <c r="L6370" s="6">
        <v>33.119999999999997</v>
      </c>
      <c r="M6370" s="31" t="str">
        <f t="shared" si="99"/>
        <v>Small</v>
      </c>
    </row>
    <row r="6371" spans="8:13" ht="15.75" customHeight="1">
      <c r="H6371" s="37">
        <v>43110</v>
      </c>
      <c r="I6371" s="6" t="s">
        <v>135</v>
      </c>
      <c r="J6371" s="6" t="s">
        <v>184</v>
      </c>
      <c r="K6371" s="6">
        <v>1</v>
      </c>
      <c r="L6371" s="6">
        <v>14.21</v>
      </c>
      <c r="M6371" s="31" t="str">
        <f t="shared" si="99"/>
        <v>Small</v>
      </c>
    </row>
    <row r="6372" spans="8:13" ht="15.75" customHeight="1">
      <c r="H6372" s="37">
        <v>43253</v>
      </c>
      <c r="I6372" s="6" t="s">
        <v>127</v>
      </c>
      <c r="J6372" s="6" t="s">
        <v>156</v>
      </c>
      <c r="K6372" s="6">
        <v>1</v>
      </c>
      <c r="L6372" s="6">
        <v>16.43</v>
      </c>
      <c r="M6372" s="31" t="str">
        <f t="shared" si="99"/>
        <v>Small</v>
      </c>
    </row>
    <row r="6373" spans="8:13" ht="15.75" customHeight="1">
      <c r="H6373" s="37">
        <v>43446</v>
      </c>
      <c r="I6373" s="6" t="s">
        <v>158</v>
      </c>
      <c r="J6373" s="6" t="s">
        <v>239</v>
      </c>
      <c r="K6373" s="6">
        <v>4</v>
      </c>
      <c r="L6373" s="6">
        <v>79.28</v>
      </c>
      <c r="M6373" s="31" t="str">
        <f t="shared" si="99"/>
        <v>Small</v>
      </c>
    </row>
    <row r="6374" spans="8:13" ht="15.75" customHeight="1">
      <c r="H6374" s="37">
        <v>43120</v>
      </c>
      <c r="I6374" s="6" t="s">
        <v>168</v>
      </c>
      <c r="J6374" s="6" t="s">
        <v>241</v>
      </c>
      <c r="K6374" s="6">
        <v>2</v>
      </c>
      <c r="L6374" s="6">
        <v>27.76</v>
      </c>
      <c r="M6374" s="31" t="str">
        <f t="shared" si="99"/>
        <v>Small</v>
      </c>
    </row>
    <row r="6375" spans="8:13" ht="15.75" customHeight="1">
      <c r="H6375" s="37">
        <v>43430</v>
      </c>
      <c r="I6375" s="6" t="s">
        <v>198</v>
      </c>
      <c r="J6375" s="6" t="s">
        <v>232</v>
      </c>
      <c r="K6375" s="6">
        <v>2</v>
      </c>
      <c r="L6375" s="6">
        <v>34.76</v>
      </c>
      <c r="M6375" s="31" t="str">
        <f t="shared" si="99"/>
        <v>Small</v>
      </c>
    </row>
    <row r="6376" spans="8:13" ht="15.75" customHeight="1">
      <c r="H6376" s="37">
        <v>43448</v>
      </c>
      <c r="I6376" s="6" t="s">
        <v>158</v>
      </c>
      <c r="J6376" s="6" t="s">
        <v>194</v>
      </c>
      <c r="K6376" s="6">
        <v>1</v>
      </c>
      <c r="L6376" s="6">
        <v>12.66</v>
      </c>
      <c r="M6376" s="31" t="str">
        <f t="shared" si="99"/>
        <v>Small</v>
      </c>
    </row>
    <row r="6377" spans="8:13" ht="15.75" customHeight="1">
      <c r="H6377" s="37">
        <v>43416</v>
      </c>
      <c r="I6377" s="6" t="s">
        <v>190</v>
      </c>
      <c r="J6377" s="6" t="s">
        <v>184</v>
      </c>
      <c r="K6377" s="6">
        <v>2</v>
      </c>
      <c r="L6377" s="6">
        <v>33.96</v>
      </c>
      <c r="M6377" s="31" t="str">
        <f t="shared" si="99"/>
        <v>Small</v>
      </c>
    </row>
    <row r="6378" spans="8:13" ht="15.75" customHeight="1">
      <c r="H6378" s="37">
        <v>43219</v>
      </c>
      <c r="I6378" s="6" t="s">
        <v>168</v>
      </c>
      <c r="J6378" s="6" t="s">
        <v>225</v>
      </c>
      <c r="K6378" s="6">
        <v>2</v>
      </c>
      <c r="L6378" s="6">
        <v>22.28</v>
      </c>
      <c r="M6378" s="31" t="str">
        <f t="shared" si="99"/>
        <v>Small</v>
      </c>
    </row>
    <row r="6379" spans="8:13" ht="15.75" customHeight="1">
      <c r="H6379" s="37">
        <v>43230</v>
      </c>
      <c r="I6379" s="6" t="s">
        <v>198</v>
      </c>
      <c r="J6379" s="6" t="s">
        <v>183</v>
      </c>
      <c r="K6379" s="6">
        <v>1</v>
      </c>
      <c r="L6379" s="6">
        <v>18.53</v>
      </c>
      <c r="M6379" s="31" t="str">
        <f t="shared" si="99"/>
        <v>Small</v>
      </c>
    </row>
    <row r="6380" spans="8:13" ht="15.75" customHeight="1">
      <c r="H6380" s="37">
        <v>43436</v>
      </c>
      <c r="I6380" s="6" t="s">
        <v>177</v>
      </c>
      <c r="J6380" s="6" t="s">
        <v>203</v>
      </c>
      <c r="K6380" s="6">
        <v>50</v>
      </c>
      <c r="L6380" s="6">
        <v>506.94</v>
      </c>
      <c r="M6380" s="31" t="str">
        <f t="shared" si="99"/>
        <v>Large</v>
      </c>
    </row>
    <row r="6381" spans="8:13" ht="15.75" customHeight="1">
      <c r="H6381" s="37">
        <v>43446</v>
      </c>
      <c r="I6381" s="6" t="s">
        <v>200</v>
      </c>
      <c r="J6381" s="6" t="s">
        <v>156</v>
      </c>
      <c r="K6381" s="6">
        <v>2</v>
      </c>
      <c r="L6381" s="6">
        <v>36.28</v>
      </c>
      <c r="M6381" s="31" t="str">
        <f t="shared" si="99"/>
        <v>Small</v>
      </c>
    </row>
    <row r="6382" spans="8:13" ht="15.75" customHeight="1">
      <c r="H6382" s="37">
        <v>43346</v>
      </c>
      <c r="I6382" s="6" t="s">
        <v>158</v>
      </c>
      <c r="J6382" s="6" t="s">
        <v>233</v>
      </c>
      <c r="K6382" s="6">
        <v>1</v>
      </c>
      <c r="L6382" s="6">
        <v>17.66</v>
      </c>
      <c r="M6382" s="31" t="str">
        <f t="shared" si="99"/>
        <v>Small</v>
      </c>
    </row>
    <row r="6383" spans="8:13" ht="15.75" customHeight="1">
      <c r="H6383" s="37">
        <v>43255</v>
      </c>
      <c r="I6383" s="6" t="s">
        <v>201</v>
      </c>
      <c r="J6383" s="6" t="s">
        <v>185</v>
      </c>
      <c r="K6383" s="6">
        <v>2</v>
      </c>
      <c r="L6383" s="6">
        <v>32.18</v>
      </c>
      <c r="M6383" s="31" t="str">
        <f t="shared" si="99"/>
        <v>Small</v>
      </c>
    </row>
    <row r="6384" spans="8:13" ht="15.75" customHeight="1">
      <c r="H6384" s="37">
        <v>43406</v>
      </c>
      <c r="I6384" s="6" t="s">
        <v>198</v>
      </c>
      <c r="J6384" s="6" t="s">
        <v>156</v>
      </c>
      <c r="K6384" s="6">
        <v>3</v>
      </c>
      <c r="L6384" s="6">
        <v>59.82</v>
      </c>
      <c r="M6384" s="31" t="str">
        <f t="shared" si="99"/>
        <v>Small</v>
      </c>
    </row>
    <row r="6385" spans="8:13" ht="15.75" customHeight="1">
      <c r="H6385" s="37">
        <v>43359</v>
      </c>
      <c r="I6385" s="6" t="s">
        <v>141</v>
      </c>
      <c r="J6385" s="6" t="s">
        <v>214</v>
      </c>
      <c r="K6385" s="6">
        <v>3</v>
      </c>
      <c r="L6385" s="6">
        <v>44.1</v>
      </c>
      <c r="M6385" s="31" t="str">
        <f t="shared" si="99"/>
        <v>Small</v>
      </c>
    </row>
    <row r="6386" spans="8:13" ht="15.75" customHeight="1">
      <c r="H6386" s="37">
        <v>43434</v>
      </c>
      <c r="I6386" s="6" t="s">
        <v>168</v>
      </c>
      <c r="J6386" s="6" t="s">
        <v>174</v>
      </c>
      <c r="K6386" s="6">
        <v>1</v>
      </c>
      <c r="L6386" s="6">
        <v>17.93</v>
      </c>
      <c r="M6386" s="31" t="str">
        <f t="shared" si="99"/>
        <v>Small</v>
      </c>
    </row>
    <row r="6387" spans="8:13" ht="15.75" customHeight="1">
      <c r="H6387" s="37">
        <v>43250</v>
      </c>
      <c r="I6387" s="6" t="s">
        <v>158</v>
      </c>
      <c r="J6387" s="6" t="s">
        <v>156</v>
      </c>
      <c r="K6387" s="6">
        <v>2</v>
      </c>
      <c r="L6387" s="6">
        <v>26.86</v>
      </c>
      <c r="M6387" s="31" t="str">
        <f t="shared" si="99"/>
        <v>Small</v>
      </c>
    </row>
    <row r="6388" spans="8:13" ht="15.75" customHeight="1">
      <c r="H6388" s="37">
        <v>43463</v>
      </c>
      <c r="I6388" s="6" t="s">
        <v>158</v>
      </c>
      <c r="J6388" s="6" t="s">
        <v>226</v>
      </c>
      <c r="K6388" s="6">
        <v>1</v>
      </c>
      <c r="L6388" s="6">
        <v>18.760000000000002</v>
      </c>
      <c r="M6388" s="31" t="str">
        <f t="shared" si="99"/>
        <v>Small</v>
      </c>
    </row>
    <row r="6389" spans="8:13" ht="15.75" customHeight="1">
      <c r="H6389" s="37">
        <v>43149</v>
      </c>
      <c r="I6389" s="6" t="s">
        <v>168</v>
      </c>
      <c r="J6389" s="6" t="s">
        <v>227</v>
      </c>
      <c r="K6389" s="6">
        <v>4</v>
      </c>
      <c r="L6389" s="6">
        <v>49.52</v>
      </c>
      <c r="M6389" s="31" t="str">
        <f t="shared" si="99"/>
        <v>Small</v>
      </c>
    </row>
    <row r="6390" spans="8:13" ht="15.75" customHeight="1">
      <c r="H6390" s="37">
        <v>43305</v>
      </c>
      <c r="I6390" s="6" t="s">
        <v>127</v>
      </c>
      <c r="J6390" s="6" t="s">
        <v>203</v>
      </c>
      <c r="K6390" s="6">
        <v>1</v>
      </c>
      <c r="L6390" s="6">
        <v>14.51</v>
      </c>
      <c r="M6390" s="31" t="str">
        <f t="shared" si="99"/>
        <v>Small</v>
      </c>
    </row>
    <row r="6391" spans="8:13" ht="15.75" customHeight="1">
      <c r="H6391" s="37">
        <v>43108</v>
      </c>
      <c r="I6391" s="6" t="s">
        <v>127</v>
      </c>
      <c r="J6391" s="6" t="s">
        <v>169</v>
      </c>
      <c r="K6391" s="6">
        <v>3</v>
      </c>
      <c r="L6391" s="6">
        <v>35.4</v>
      </c>
      <c r="M6391" s="31" t="str">
        <f t="shared" si="99"/>
        <v>Small</v>
      </c>
    </row>
    <row r="6392" spans="8:13" ht="15.75" customHeight="1">
      <c r="H6392" s="37">
        <v>43429</v>
      </c>
      <c r="I6392" s="6" t="s">
        <v>175</v>
      </c>
      <c r="J6392" s="6" t="s">
        <v>185</v>
      </c>
      <c r="K6392" s="6">
        <v>3</v>
      </c>
      <c r="L6392" s="6">
        <v>53.04</v>
      </c>
      <c r="M6392" s="31" t="str">
        <f t="shared" si="99"/>
        <v>Small</v>
      </c>
    </row>
    <row r="6393" spans="8:13" ht="15.75" customHeight="1">
      <c r="H6393" s="37">
        <v>43107</v>
      </c>
      <c r="I6393" s="6" t="s">
        <v>141</v>
      </c>
      <c r="J6393" s="6" t="s">
        <v>235</v>
      </c>
      <c r="K6393" s="6">
        <v>1</v>
      </c>
      <c r="L6393" s="6">
        <v>10.5</v>
      </c>
      <c r="M6393" s="31" t="str">
        <f t="shared" si="99"/>
        <v>Small</v>
      </c>
    </row>
    <row r="6394" spans="8:13" ht="15.75" customHeight="1">
      <c r="H6394" s="37">
        <v>43242</v>
      </c>
      <c r="I6394" s="6" t="s">
        <v>168</v>
      </c>
      <c r="J6394" s="6" t="s">
        <v>207</v>
      </c>
      <c r="K6394" s="6">
        <v>3</v>
      </c>
      <c r="L6394" s="6">
        <v>55.2</v>
      </c>
      <c r="M6394" s="31" t="str">
        <f t="shared" si="99"/>
        <v>Small</v>
      </c>
    </row>
    <row r="6395" spans="8:13" ht="15.75" customHeight="1">
      <c r="H6395" s="37">
        <v>43239</v>
      </c>
      <c r="I6395" s="6" t="s">
        <v>190</v>
      </c>
      <c r="J6395" s="6" t="s">
        <v>228</v>
      </c>
      <c r="K6395" s="6">
        <v>4</v>
      </c>
      <c r="L6395" s="6">
        <v>50.92</v>
      </c>
      <c r="M6395" s="31" t="str">
        <f t="shared" si="99"/>
        <v>Small</v>
      </c>
    </row>
    <row r="6396" spans="8:13" ht="15.75" customHeight="1">
      <c r="H6396" s="37">
        <v>43459</v>
      </c>
      <c r="I6396" s="6" t="s">
        <v>135</v>
      </c>
      <c r="J6396" s="6" t="s">
        <v>169</v>
      </c>
      <c r="K6396" s="6">
        <v>2</v>
      </c>
      <c r="L6396" s="6">
        <v>23</v>
      </c>
      <c r="M6396" s="31" t="str">
        <f t="shared" si="99"/>
        <v>Small</v>
      </c>
    </row>
    <row r="6397" spans="8:13" ht="15.75" customHeight="1">
      <c r="H6397" s="37">
        <v>43386</v>
      </c>
      <c r="I6397" s="6" t="s">
        <v>175</v>
      </c>
      <c r="J6397" s="6" t="s">
        <v>202</v>
      </c>
      <c r="K6397" s="6">
        <v>2</v>
      </c>
      <c r="L6397" s="6">
        <v>23.76</v>
      </c>
      <c r="M6397" s="31" t="str">
        <f t="shared" si="99"/>
        <v>Small</v>
      </c>
    </row>
    <row r="6398" spans="8:13" ht="15.75" customHeight="1">
      <c r="H6398" s="37">
        <v>43449</v>
      </c>
      <c r="I6398" s="6" t="s">
        <v>158</v>
      </c>
      <c r="J6398" s="6" t="s">
        <v>156</v>
      </c>
      <c r="K6398" s="6">
        <v>3</v>
      </c>
      <c r="L6398" s="6">
        <v>49.92</v>
      </c>
      <c r="M6398" s="31" t="str">
        <f t="shared" si="99"/>
        <v>Small</v>
      </c>
    </row>
    <row r="6399" spans="8:13" ht="15.75" customHeight="1">
      <c r="H6399" s="37">
        <v>43465</v>
      </c>
      <c r="I6399" s="6" t="s">
        <v>158</v>
      </c>
      <c r="J6399" s="6" t="s">
        <v>176</v>
      </c>
      <c r="K6399" s="6">
        <v>1</v>
      </c>
      <c r="L6399" s="6">
        <v>10.130000000000001</v>
      </c>
      <c r="M6399" s="31" t="str">
        <f t="shared" si="99"/>
        <v>Small</v>
      </c>
    </row>
    <row r="6400" spans="8:13" ht="15.75" customHeight="1">
      <c r="H6400" s="37">
        <v>43157</v>
      </c>
      <c r="I6400" s="6" t="s">
        <v>158</v>
      </c>
      <c r="J6400" s="6" t="s">
        <v>185</v>
      </c>
      <c r="K6400" s="6">
        <v>36</v>
      </c>
      <c r="L6400" s="6">
        <v>245.97</v>
      </c>
      <c r="M6400" s="31" t="str">
        <f t="shared" si="99"/>
        <v>Small</v>
      </c>
    </row>
    <row r="6401" spans="8:13" ht="15.75" customHeight="1">
      <c r="H6401" s="37">
        <v>43436</v>
      </c>
      <c r="I6401" s="6" t="s">
        <v>163</v>
      </c>
      <c r="J6401" s="6" t="s">
        <v>214</v>
      </c>
      <c r="K6401" s="6">
        <v>1</v>
      </c>
      <c r="L6401" s="6">
        <v>12.57</v>
      </c>
      <c r="M6401" s="31" t="str">
        <f t="shared" si="99"/>
        <v>Small</v>
      </c>
    </row>
    <row r="6402" spans="8:13" ht="15.75" customHeight="1">
      <c r="H6402" s="37">
        <v>43409</v>
      </c>
      <c r="I6402" s="6" t="s">
        <v>224</v>
      </c>
      <c r="J6402" s="6" t="s">
        <v>156</v>
      </c>
      <c r="K6402" s="6">
        <v>2</v>
      </c>
      <c r="L6402" s="6">
        <v>20.74</v>
      </c>
      <c r="M6402" s="31" t="str">
        <f t="shared" si="99"/>
        <v>Small</v>
      </c>
    </row>
    <row r="6403" spans="8:13" ht="15.75" customHeight="1">
      <c r="H6403" s="37">
        <v>43397</v>
      </c>
      <c r="I6403" s="6" t="s">
        <v>168</v>
      </c>
      <c r="J6403" s="6" t="s">
        <v>156</v>
      </c>
      <c r="K6403" s="6">
        <v>2</v>
      </c>
      <c r="L6403" s="6">
        <v>38.18</v>
      </c>
      <c r="M6403" s="31" t="str">
        <f t="shared" si="99"/>
        <v>Small</v>
      </c>
    </row>
    <row r="6404" spans="8:13" ht="15.75" customHeight="1">
      <c r="H6404" s="37">
        <v>43412</v>
      </c>
      <c r="I6404" s="6" t="s">
        <v>158</v>
      </c>
      <c r="J6404" s="6" t="s">
        <v>156</v>
      </c>
      <c r="K6404" s="6">
        <v>2</v>
      </c>
      <c r="L6404" s="6">
        <v>35.86</v>
      </c>
      <c r="M6404" s="31" t="str">
        <f t="shared" si="99"/>
        <v>Small</v>
      </c>
    </row>
    <row r="6405" spans="8:13" ht="15.75" customHeight="1">
      <c r="H6405" s="37">
        <v>43293</v>
      </c>
      <c r="I6405" s="6" t="s">
        <v>223</v>
      </c>
      <c r="J6405" s="6" t="s">
        <v>226</v>
      </c>
      <c r="K6405" s="6">
        <v>48</v>
      </c>
      <c r="L6405" s="6">
        <v>403.68</v>
      </c>
      <c r="M6405" s="31" t="str">
        <f t="shared" si="99"/>
        <v>Large</v>
      </c>
    </row>
    <row r="6406" spans="8:13" ht="15.75" customHeight="1">
      <c r="H6406" s="37">
        <v>43133</v>
      </c>
      <c r="I6406" s="6" t="s">
        <v>141</v>
      </c>
      <c r="J6406" s="6" t="s">
        <v>181</v>
      </c>
      <c r="K6406" s="6">
        <v>1</v>
      </c>
      <c r="L6406" s="6">
        <v>16.79</v>
      </c>
      <c r="M6406" s="31" t="str">
        <f t="shared" si="99"/>
        <v>Small</v>
      </c>
    </row>
    <row r="6407" spans="8:13" ht="15.75" customHeight="1">
      <c r="H6407" s="37">
        <v>43450</v>
      </c>
      <c r="I6407" s="6" t="s">
        <v>141</v>
      </c>
      <c r="J6407" s="6" t="s">
        <v>156</v>
      </c>
      <c r="K6407" s="6">
        <v>1</v>
      </c>
      <c r="L6407" s="6">
        <v>13.9</v>
      </c>
      <c r="M6407" s="31" t="str">
        <f t="shared" si="99"/>
        <v>Small</v>
      </c>
    </row>
    <row r="6408" spans="8:13" ht="15.75" customHeight="1">
      <c r="H6408" s="37">
        <v>43205</v>
      </c>
      <c r="I6408" s="6" t="s">
        <v>158</v>
      </c>
      <c r="J6408" s="6" t="s">
        <v>174</v>
      </c>
      <c r="K6408" s="6">
        <v>2</v>
      </c>
      <c r="L6408" s="6">
        <v>32.159999999999997</v>
      </c>
      <c r="M6408" s="31" t="str">
        <f t="shared" ref="M6408:M6471" si="100">IF(L6408&gt;250,"Large","Small")</f>
        <v>Small</v>
      </c>
    </row>
    <row r="6409" spans="8:13" ht="15.75" customHeight="1">
      <c r="H6409" s="37">
        <v>43446</v>
      </c>
      <c r="I6409" s="6" t="s">
        <v>224</v>
      </c>
      <c r="J6409" s="6" t="s">
        <v>187</v>
      </c>
      <c r="K6409" s="6">
        <v>2</v>
      </c>
      <c r="L6409" s="6">
        <v>23.64</v>
      </c>
      <c r="M6409" s="31" t="str">
        <f t="shared" si="100"/>
        <v>Small</v>
      </c>
    </row>
    <row r="6410" spans="8:13" ht="15.75" customHeight="1">
      <c r="H6410" s="37">
        <v>43353</v>
      </c>
      <c r="I6410" s="6" t="s">
        <v>168</v>
      </c>
      <c r="J6410" s="6" t="s">
        <v>173</v>
      </c>
      <c r="K6410" s="6">
        <v>2</v>
      </c>
      <c r="L6410" s="6">
        <v>39.9</v>
      </c>
      <c r="M6410" s="31" t="str">
        <f t="shared" si="100"/>
        <v>Small</v>
      </c>
    </row>
    <row r="6411" spans="8:13" ht="15.75" customHeight="1">
      <c r="H6411" s="37">
        <v>43315</v>
      </c>
      <c r="I6411" s="6" t="s">
        <v>218</v>
      </c>
      <c r="J6411" s="6" t="s">
        <v>206</v>
      </c>
      <c r="K6411" s="6">
        <v>2</v>
      </c>
      <c r="L6411" s="6">
        <v>21.7</v>
      </c>
      <c r="M6411" s="31" t="str">
        <f t="shared" si="100"/>
        <v>Small</v>
      </c>
    </row>
    <row r="6412" spans="8:13" ht="15.75" customHeight="1">
      <c r="H6412" s="37">
        <v>43162</v>
      </c>
      <c r="I6412" s="6" t="s">
        <v>190</v>
      </c>
      <c r="J6412" s="6" t="s">
        <v>156</v>
      </c>
      <c r="K6412" s="6">
        <v>1</v>
      </c>
      <c r="L6412" s="6">
        <v>10.96</v>
      </c>
      <c r="M6412" s="31" t="str">
        <f t="shared" si="100"/>
        <v>Small</v>
      </c>
    </row>
    <row r="6413" spans="8:13" ht="15.75" customHeight="1">
      <c r="H6413" s="37">
        <v>43460</v>
      </c>
      <c r="I6413" s="6" t="s">
        <v>168</v>
      </c>
      <c r="J6413" s="6" t="s">
        <v>169</v>
      </c>
      <c r="K6413" s="6">
        <v>2</v>
      </c>
      <c r="L6413" s="6">
        <v>26.2</v>
      </c>
      <c r="M6413" s="31" t="str">
        <f t="shared" si="100"/>
        <v>Small</v>
      </c>
    </row>
    <row r="6414" spans="8:13" ht="15.75" customHeight="1">
      <c r="H6414" s="37">
        <v>43131</v>
      </c>
      <c r="I6414" s="6" t="s">
        <v>198</v>
      </c>
      <c r="J6414" s="6" t="s">
        <v>157</v>
      </c>
      <c r="K6414" s="6">
        <v>1</v>
      </c>
      <c r="L6414" s="6">
        <v>11.1</v>
      </c>
      <c r="M6414" s="31" t="str">
        <f t="shared" si="100"/>
        <v>Small</v>
      </c>
    </row>
    <row r="6415" spans="8:13" ht="15.75" customHeight="1">
      <c r="H6415" s="37">
        <v>43421</v>
      </c>
      <c r="I6415" s="6" t="s">
        <v>175</v>
      </c>
      <c r="J6415" s="6" t="s">
        <v>179</v>
      </c>
      <c r="K6415" s="6">
        <v>3</v>
      </c>
      <c r="L6415" s="6">
        <v>40.409999999999997</v>
      </c>
      <c r="M6415" s="31" t="str">
        <f t="shared" si="100"/>
        <v>Small</v>
      </c>
    </row>
    <row r="6416" spans="8:13" ht="15.75" customHeight="1">
      <c r="H6416" s="37">
        <v>43453</v>
      </c>
      <c r="I6416" s="6" t="s">
        <v>160</v>
      </c>
      <c r="J6416" s="6" t="s">
        <v>234</v>
      </c>
      <c r="K6416" s="6">
        <v>2</v>
      </c>
      <c r="L6416" s="6">
        <v>24.48</v>
      </c>
      <c r="M6416" s="31" t="str">
        <f t="shared" si="100"/>
        <v>Small</v>
      </c>
    </row>
    <row r="6417" spans="8:13" ht="15.75" customHeight="1">
      <c r="H6417" s="37">
        <v>43275</v>
      </c>
      <c r="I6417" s="6" t="s">
        <v>168</v>
      </c>
      <c r="J6417" s="6" t="s">
        <v>236</v>
      </c>
      <c r="K6417" s="6">
        <v>3</v>
      </c>
      <c r="L6417" s="6">
        <v>38.94</v>
      </c>
      <c r="M6417" s="31" t="str">
        <f t="shared" si="100"/>
        <v>Small</v>
      </c>
    </row>
    <row r="6418" spans="8:13" ht="15.75" customHeight="1">
      <c r="H6418" s="37">
        <v>43283</v>
      </c>
      <c r="I6418" s="6" t="s">
        <v>201</v>
      </c>
      <c r="J6418" s="6" t="s">
        <v>170</v>
      </c>
      <c r="K6418" s="6">
        <v>2</v>
      </c>
      <c r="L6418" s="6">
        <v>36.92</v>
      </c>
      <c r="M6418" s="31" t="str">
        <f t="shared" si="100"/>
        <v>Small</v>
      </c>
    </row>
    <row r="6419" spans="8:13" ht="15.75" customHeight="1">
      <c r="H6419" s="37">
        <v>43365</v>
      </c>
      <c r="I6419" s="6" t="s">
        <v>177</v>
      </c>
      <c r="J6419" s="6" t="s">
        <v>156</v>
      </c>
      <c r="K6419" s="6">
        <v>2</v>
      </c>
      <c r="L6419" s="6">
        <v>24.12</v>
      </c>
      <c r="M6419" s="31" t="str">
        <f t="shared" si="100"/>
        <v>Small</v>
      </c>
    </row>
    <row r="6420" spans="8:13" ht="15.75" customHeight="1">
      <c r="H6420" s="37">
        <v>43123</v>
      </c>
      <c r="I6420" s="6" t="s">
        <v>198</v>
      </c>
      <c r="J6420" s="6" t="s">
        <v>180</v>
      </c>
      <c r="K6420" s="6">
        <v>2</v>
      </c>
      <c r="L6420" s="6">
        <v>23.22</v>
      </c>
      <c r="M6420" s="31" t="str">
        <f t="shared" si="100"/>
        <v>Small</v>
      </c>
    </row>
    <row r="6421" spans="8:13" ht="15.75" customHeight="1">
      <c r="H6421" s="37">
        <v>43422</v>
      </c>
      <c r="I6421" s="6" t="s">
        <v>193</v>
      </c>
      <c r="J6421" s="6" t="s">
        <v>197</v>
      </c>
      <c r="K6421" s="6">
        <v>38</v>
      </c>
      <c r="L6421" s="6">
        <v>291.83999999999997</v>
      </c>
      <c r="M6421" s="31" t="str">
        <f t="shared" si="100"/>
        <v>Large</v>
      </c>
    </row>
    <row r="6422" spans="8:13" ht="15.75" customHeight="1">
      <c r="H6422" s="37">
        <v>43221</v>
      </c>
      <c r="I6422" s="6" t="s">
        <v>171</v>
      </c>
      <c r="J6422" s="6" t="s">
        <v>228</v>
      </c>
      <c r="K6422" s="6">
        <v>3</v>
      </c>
      <c r="L6422" s="6">
        <v>30.24</v>
      </c>
      <c r="M6422" s="31" t="str">
        <f t="shared" si="100"/>
        <v>Small</v>
      </c>
    </row>
    <row r="6423" spans="8:13" ht="15.75" customHeight="1">
      <c r="H6423" s="37">
        <v>43142</v>
      </c>
      <c r="I6423" s="6" t="s">
        <v>141</v>
      </c>
      <c r="J6423" s="6" t="s">
        <v>183</v>
      </c>
      <c r="K6423" s="6">
        <v>2</v>
      </c>
      <c r="L6423" s="6">
        <v>26.48</v>
      </c>
      <c r="M6423" s="31" t="str">
        <f t="shared" si="100"/>
        <v>Small</v>
      </c>
    </row>
    <row r="6424" spans="8:13" ht="15.75" customHeight="1">
      <c r="H6424" s="37">
        <v>43325</v>
      </c>
      <c r="I6424" s="6" t="s">
        <v>168</v>
      </c>
      <c r="J6424" s="6" t="s">
        <v>226</v>
      </c>
      <c r="K6424" s="6">
        <v>3</v>
      </c>
      <c r="L6424" s="6">
        <v>38.909999999999997</v>
      </c>
      <c r="M6424" s="31" t="str">
        <f t="shared" si="100"/>
        <v>Small</v>
      </c>
    </row>
    <row r="6425" spans="8:13" ht="15.75" customHeight="1">
      <c r="H6425" s="37">
        <v>43146</v>
      </c>
      <c r="I6425" s="6" t="s">
        <v>141</v>
      </c>
      <c r="J6425" s="6" t="s">
        <v>211</v>
      </c>
      <c r="K6425" s="6">
        <v>1</v>
      </c>
      <c r="L6425" s="6">
        <v>14.61</v>
      </c>
      <c r="M6425" s="31" t="str">
        <f t="shared" si="100"/>
        <v>Small</v>
      </c>
    </row>
    <row r="6426" spans="8:13" ht="15.75" customHeight="1">
      <c r="H6426" s="37">
        <v>43416</v>
      </c>
      <c r="I6426" s="6" t="s">
        <v>135</v>
      </c>
      <c r="J6426" s="6" t="s">
        <v>156</v>
      </c>
      <c r="K6426" s="6">
        <v>1</v>
      </c>
      <c r="L6426" s="6">
        <v>17.63</v>
      </c>
      <c r="M6426" s="31" t="str">
        <f t="shared" si="100"/>
        <v>Small</v>
      </c>
    </row>
    <row r="6427" spans="8:13" ht="15.75" customHeight="1">
      <c r="H6427" s="37">
        <v>43435</v>
      </c>
      <c r="I6427" s="6" t="s">
        <v>141</v>
      </c>
      <c r="J6427" s="6" t="s">
        <v>226</v>
      </c>
      <c r="K6427" s="6">
        <v>1</v>
      </c>
      <c r="L6427" s="6">
        <v>19.09</v>
      </c>
      <c r="M6427" s="31" t="str">
        <f t="shared" si="100"/>
        <v>Small</v>
      </c>
    </row>
    <row r="6428" spans="8:13" ht="15.75" customHeight="1">
      <c r="H6428" s="37">
        <v>43262</v>
      </c>
      <c r="I6428" s="6" t="s">
        <v>190</v>
      </c>
      <c r="J6428" s="6" t="s">
        <v>181</v>
      </c>
      <c r="K6428" s="6">
        <v>1</v>
      </c>
      <c r="L6428" s="6">
        <v>19.829999999999998</v>
      </c>
      <c r="M6428" s="31" t="str">
        <f t="shared" si="100"/>
        <v>Small</v>
      </c>
    </row>
    <row r="6429" spans="8:13" ht="15.75" customHeight="1">
      <c r="H6429" s="37">
        <v>43417</v>
      </c>
      <c r="I6429" s="6" t="s">
        <v>175</v>
      </c>
      <c r="J6429" s="6" t="s">
        <v>174</v>
      </c>
      <c r="K6429" s="6">
        <v>1</v>
      </c>
      <c r="L6429" s="6">
        <v>18.8</v>
      </c>
      <c r="M6429" s="31" t="str">
        <f t="shared" si="100"/>
        <v>Small</v>
      </c>
    </row>
    <row r="6430" spans="8:13" ht="15.75" customHeight="1">
      <c r="H6430" s="37">
        <v>43220</v>
      </c>
      <c r="I6430" s="6" t="s">
        <v>138</v>
      </c>
      <c r="J6430" s="6" t="s">
        <v>156</v>
      </c>
      <c r="K6430" s="6">
        <v>33</v>
      </c>
      <c r="L6430" s="6">
        <v>279.2</v>
      </c>
      <c r="M6430" s="31" t="str">
        <f t="shared" si="100"/>
        <v>Large</v>
      </c>
    </row>
    <row r="6431" spans="8:13" ht="15.75" customHeight="1">
      <c r="H6431" s="37">
        <v>43433</v>
      </c>
      <c r="I6431" s="6" t="s">
        <v>168</v>
      </c>
      <c r="J6431" s="6" t="s">
        <v>185</v>
      </c>
      <c r="K6431" s="6">
        <v>2</v>
      </c>
      <c r="L6431" s="6">
        <v>39.82</v>
      </c>
      <c r="M6431" s="31" t="str">
        <f t="shared" si="100"/>
        <v>Small</v>
      </c>
    </row>
    <row r="6432" spans="8:13" ht="15.75" customHeight="1">
      <c r="H6432" s="37">
        <v>43443</v>
      </c>
      <c r="I6432" s="6" t="s">
        <v>168</v>
      </c>
      <c r="J6432" s="6" t="s">
        <v>156</v>
      </c>
      <c r="K6432" s="6">
        <v>6</v>
      </c>
      <c r="L6432" s="6">
        <v>107.58</v>
      </c>
      <c r="M6432" s="31" t="str">
        <f t="shared" si="100"/>
        <v>Small</v>
      </c>
    </row>
    <row r="6433" spans="8:13" ht="15.75" customHeight="1">
      <c r="H6433" s="37">
        <v>43449</v>
      </c>
      <c r="I6433" s="6" t="s">
        <v>193</v>
      </c>
      <c r="J6433" s="6" t="s">
        <v>186</v>
      </c>
      <c r="K6433" s="6">
        <v>3</v>
      </c>
      <c r="L6433" s="6">
        <v>31.2</v>
      </c>
      <c r="M6433" s="31" t="str">
        <f t="shared" si="100"/>
        <v>Small</v>
      </c>
    </row>
    <row r="6434" spans="8:13" ht="15.75" customHeight="1">
      <c r="H6434" s="37">
        <v>43156</v>
      </c>
      <c r="I6434" s="6" t="s">
        <v>224</v>
      </c>
      <c r="J6434" s="6" t="s">
        <v>172</v>
      </c>
      <c r="K6434" s="6">
        <v>2</v>
      </c>
      <c r="L6434" s="6">
        <v>29.16</v>
      </c>
      <c r="M6434" s="31" t="str">
        <f t="shared" si="100"/>
        <v>Small</v>
      </c>
    </row>
    <row r="6435" spans="8:13" ht="15.75" customHeight="1">
      <c r="H6435" s="37">
        <v>43337</v>
      </c>
      <c r="I6435" s="6" t="s">
        <v>218</v>
      </c>
      <c r="J6435" s="6" t="s">
        <v>210</v>
      </c>
      <c r="K6435" s="6">
        <v>1</v>
      </c>
      <c r="L6435" s="6">
        <v>11.81</v>
      </c>
      <c r="M6435" s="31" t="str">
        <f t="shared" si="100"/>
        <v>Small</v>
      </c>
    </row>
    <row r="6436" spans="8:13" ht="15.75" customHeight="1">
      <c r="H6436" s="37">
        <v>43416</v>
      </c>
      <c r="I6436" s="6" t="s">
        <v>200</v>
      </c>
      <c r="J6436" s="6" t="s">
        <v>156</v>
      </c>
      <c r="K6436" s="6">
        <v>1</v>
      </c>
      <c r="L6436" s="6">
        <v>17.100000000000001</v>
      </c>
      <c r="M6436" s="31" t="str">
        <f t="shared" si="100"/>
        <v>Small</v>
      </c>
    </row>
    <row r="6437" spans="8:13" ht="15.75" customHeight="1">
      <c r="H6437" s="37">
        <v>43289</v>
      </c>
      <c r="I6437" s="6" t="s">
        <v>168</v>
      </c>
      <c r="J6437" s="6" t="s">
        <v>238</v>
      </c>
      <c r="K6437" s="6">
        <v>3</v>
      </c>
      <c r="L6437" s="6">
        <v>33.54</v>
      </c>
      <c r="M6437" s="31" t="str">
        <f t="shared" si="100"/>
        <v>Small</v>
      </c>
    </row>
    <row r="6438" spans="8:13" ht="15.75" customHeight="1">
      <c r="H6438" s="37">
        <v>43409</v>
      </c>
      <c r="I6438" s="6" t="s">
        <v>141</v>
      </c>
      <c r="J6438" s="6" t="s">
        <v>180</v>
      </c>
      <c r="K6438" s="6">
        <v>3</v>
      </c>
      <c r="L6438" s="6">
        <v>37.74</v>
      </c>
      <c r="M6438" s="31" t="str">
        <f t="shared" si="100"/>
        <v>Small</v>
      </c>
    </row>
    <row r="6439" spans="8:13" ht="15.75" customHeight="1">
      <c r="H6439" s="37">
        <v>43438</v>
      </c>
      <c r="I6439" s="6" t="s">
        <v>160</v>
      </c>
      <c r="J6439" s="6" t="s">
        <v>169</v>
      </c>
      <c r="K6439" s="6">
        <v>2</v>
      </c>
      <c r="L6439" s="6">
        <v>20.079999999999998</v>
      </c>
      <c r="M6439" s="31" t="str">
        <f t="shared" si="100"/>
        <v>Small</v>
      </c>
    </row>
    <row r="6440" spans="8:13" ht="15.75" customHeight="1">
      <c r="H6440" s="37">
        <v>43165</v>
      </c>
      <c r="I6440" s="6" t="s">
        <v>171</v>
      </c>
      <c r="J6440" s="6" t="s">
        <v>156</v>
      </c>
      <c r="K6440" s="6">
        <v>3</v>
      </c>
      <c r="L6440" s="6">
        <v>44.04</v>
      </c>
      <c r="M6440" s="31" t="str">
        <f t="shared" si="100"/>
        <v>Small</v>
      </c>
    </row>
    <row r="6441" spans="8:13" ht="15.75" customHeight="1">
      <c r="H6441" s="37">
        <v>43366</v>
      </c>
      <c r="I6441" s="6" t="s">
        <v>171</v>
      </c>
      <c r="J6441" s="6" t="s">
        <v>170</v>
      </c>
      <c r="K6441" s="6">
        <v>1</v>
      </c>
      <c r="L6441" s="6">
        <v>16.100000000000001</v>
      </c>
      <c r="M6441" s="31" t="str">
        <f t="shared" si="100"/>
        <v>Small</v>
      </c>
    </row>
    <row r="6442" spans="8:13" ht="15.75" customHeight="1">
      <c r="H6442" s="37">
        <v>43424</v>
      </c>
      <c r="I6442" s="6" t="s">
        <v>141</v>
      </c>
      <c r="J6442" s="6" t="s">
        <v>211</v>
      </c>
      <c r="K6442" s="6">
        <v>4</v>
      </c>
      <c r="L6442" s="6">
        <v>44.72</v>
      </c>
      <c r="M6442" s="31" t="str">
        <f t="shared" si="100"/>
        <v>Small</v>
      </c>
    </row>
    <row r="6443" spans="8:13" ht="15.75" customHeight="1">
      <c r="H6443" s="37">
        <v>43417</v>
      </c>
      <c r="I6443" s="6" t="s">
        <v>158</v>
      </c>
      <c r="J6443" s="6" t="s">
        <v>230</v>
      </c>
      <c r="K6443" s="6">
        <v>48</v>
      </c>
      <c r="L6443" s="6">
        <v>441.86</v>
      </c>
      <c r="M6443" s="31" t="str">
        <f t="shared" si="100"/>
        <v>Large</v>
      </c>
    </row>
    <row r="6444" spans="8:13" ht="15.75" customHeight="1">
      <c r="H6444" s="37">
        <v>43201</v>
      </c>
      <c r="I6444" s="6" t="s">
        <v>135</v>
      </c>
      <c r="J6444" s="6" t="s">
        <v>208</v>
      </c>
      <c r="K6444" s="6">
        <v>2</v>
      </c>
      <c r="L6444" s="6">
        <v>26.14</v>
      </c>
      <c r="M6444" s="31" t="str">
        <f t="shared" si="100"/>
        <v>Small</v>
      </c>
    </row>
    <row r="6445" spans="8:13" ht="15.75" customHeight="1">
      <c r="H6445" s="37">
        <v>43464</v>
      </c>
      <c r="I6445" s="6" t="s">
        <v>158</v>
      </c>
      <c r="J6445" s="6" t="s">
        <v>221</v>
      </c>
      <c r="K6445" s="6">
        <v>1</v>
      </c>
      <c r="L6445" s="6">
        <v>15.58</v>
      </c>
      <c r="M6445" s="31" t="str">
        <f t="shared" si="100"/>
        <v>Small</v>
      </c>
    </row>
    <row r="6446" spans="8:13" ht="15.75" customHeight="1">
      <c r="H6446" s="37">
        <v>43262</v>
      </c>
      <c r="I6446" s="6" t="s">
        <v>190</v>
      </c>
      <c r="J6446" s="6" t="s">
        <v>170</v>
      </c>
      <c r="K6446" s="6">
        <v>2</v>
      </c>
      <c r="L6446" s="6">
        <v>27.06</v>
      </c>
      <c r="M6446" s="31" t="str">
        <f t="shared" si="100"/>
        <v>Small</v>
      </c>
    </row>
    <row r="6447" spans="8:13" ht="15.75" customHeight="1">
      <c r="H6447" s="37">
        <v>43424</v>
      </c>
      <c r="I6447" s="6" t="s">
        <v>127</v>
      </c>
      <c r="J6447" s="6" t="s">
        <v>207</v>
      </c>
      <c r="K6447" s="6">
        <v>2</v>
      </c>
      <c r="L6447" s="6">
        <v>28.66</v>
      </c>
      <c r="M6447" s="31" t="str">
        <f t="shared" si="100"/>
        <v>Small</v>
      </c>
    </row>
    <row r="6448" spans="8:13" ht="15.75" customHeight="1">
      <c r="H6448" s="37">
        <v>43375</v>
      </c>
      <c r="I6448" s="6" t="s">
        <v>163</v>
      </c>
      <c r="J6448" s="6" t="s">
        <v>238</v>
      </c>
      <c r="K6448" s="6">
        <v>1</v>
      </c>
      <c r="L6448" s="6">
        <v>15.72</v>
      </c>
      <c r="M6448" s="31" t="str">
        <f t="shared" si="100"/>
        <v>Small</v>
      </c>
    </row>
    <row r="6449" spans="8:13" ht="15.75" customHeight="1">
      <c r="H6449" s="37">
        <v>43284</v>
      </c>
      <c r="I6449" s="6" t="s">
        <v>190</v>
      </c>
      <c r="J6449" s="6" t="s">
        <v>185</v>
      </c>
      <c r="K6449" s="6">
        <v>1</v>
      </c>
      <c r="L6449" s="6">
        <v>11.27</v>
      </c>
      <c r="M6449" s="31" t="str">
        <f t="shared" si="100"/>
        <v>Small</v>
      </c>
    </row>
    <row r="6450" spans="8:13" ht="15.75" customHeight="1">
      <c r="H6450" s="37">
        <v>43351</v>
      </c>
      <c r="I6450" s="6" t="s">
        <v>158</v>
      </c>
      <c r="J6450" s="6" t="s">
        <v>185</v>
      </c>
      <c r="K6450" s="6">
        <v>1</v>
      </c>
      <c r="L6450" s="6">
        <v>17.670000000000002</v>
      </c>
      <c r="M6450" s="31" t="str">
        <f t="shared" si="100"/>
        <v>Small</v>
      </c>
    </row>
    <row r="6451" spans="8:13" ht="15.75" customHeight="1">
      <c r="H6451" s="37">
        <v>43456</v>
      </c>
      <c r="I6451" s="6" t="s">
        <v>158</v>
      </c>
      <c r="J6451" s="6" t="s">
        <v>191</v>
      </c>
      <c r="K6451" s="6">
        <v>2</v>
      </c>
      <c r="L6451" s="6">
        <v>31.42</v>
      </c>
      <c r="M6451" s="31" t="str">
        <f t="shared" si="100"/>
        <v>Small</v>
      </c>
    </row>
    <row r="6452" spans="8:13" ht="15.75" customHeight="1">
      <c r="H6452" s="37">
        <v>43322</v>
      </c>
      <c r="I6452" s="6" t="s">
        <v>216</v>
      </c>
      <c r="J6452" s="6" t="s">
        <v>161</v>
      </c>
      <c r="K6452" s="6">
        <v>2</v>
      </c>
      <c r="L6452" s="6">
        <v>36.880000000000003</v>
      </c>
      <c r="M6452" s="31" t="str">
        <f t="shared" si="100"/>
        <v>Small</v>
      </c>
    </row>
    <row r="6453" spans="8:13" ht="15.75" customHeight="1">
      <c r="H6453" s="37">
        <v>43410</v>
      </c>
      <c r="I6453" s="6" t="s">
        <v>141</v>
      </c>
      <c r="J6453" s="6" t="s">
        <v>185</v>
      </c>
      <c r="K6453" s="6">
        <v>4</v>
      </c>
      <c r="L6453" s="6">
        <v>76.72</v>
      </c>
      <c r="M6453" s="31" t="str">
        <f t="shared" si="100"/>
        <v>Small</v>
      </c>
    </row>
    <row r="6454" spans="8:13" ht="15.75" customHeight="1">
      <c r="H6454" s="37">
        <v>43252</v>
      </c>
      <c r="I6454" s="6" t="s">
        <v>168</v>
      </c>
      <c r="J6454" s="6" t="s">
        <v>169</v>
      </c>
      <c r="K6454" s="6">
        <v>1</v>
      </c>
      <c r="L6454" s="6">
        <v>15.07</v>
      </c>
      <c r="M6454" s="31" t="str">
        <f t="shared" si="100"/>
        <v>Small</v>
      </c>
    </row>
    <row r="6455" spans="8:13" ht="15.75" customHeight="1">
      <c r="H6455" s="37">
        <v>43436</v>
      </c>
      <c r="I6455" s="6" t="s">
        <v>168</v>
      </c>
      <c r="J6455" s="6" t="s">
        <v>226</v>
      </c>
      <c r="K6455" s="6">
        <v>4</v>
      </c>
      <c r="L6455" s="6">
        <v>46.64</v>
      </c>
      <c r="M6455" s="31" t="str">
        <f t="shared" si="100"/>
        <v>Small</v>
      </c>
    </row>
    <row r="6456" spans="8:13" ht="15.75" customHeight="1">
      <c r="H6456" s="37">
        <v>43408</v>
      </c>
      <c r="I6456" s="6" t="s">
        <v>160</v>
      </c>
      <c r="J6456" s="6" t="s">
        <v>206</v>
      </c>
      <c r="K6456" s="6">
        <v>4</v>
      </c>
      <c r="L6456" s="6">
        <v>67.319999999999993</v>
      </c>
      <c r="M6456" s="31" t="str">
        <f t="shared" si="100"/>
        <v>Small</v>
      </c>
    </row>
    <row r="6457" spans="8:13" ht="15.75" customHeight="1">
      <c r="H6457" s="37">
        <v>43264</v>
      </c>
      <c r="I6457" s="6" t="s">
        <v>158</v>
      </c>
      <c r="J6457" s="6" t="s">
        <v>231</v>
      </c>
      <c r="K6457" s="6">
        <v>1</v>
      </c>
      <c r="L6457" s="6">
        <v>15.62</v>
      </c>
      <c r="M6457" s="31" t="str">
        <f t="shared" si="100"/>
        <v>Small</v>
      </c>
    </row>
    <row r="6458" spans="8:13" ht="15.75" customHeight="1">
      <c r="H6458" s="37">
        <v>43167</v>
      </c>
      <c r="I6458" s="6" t="s">
        <v>198</v>
      </c>
      <c r="J6458" s="6" t="s">
        <v>225</v>
      </c>
      <c r="K6458" s="6">
        <v>60</v>
      </c>
      <c r="L6458" s="6">
        <v>503.88</v>
      </c>
      <c r="M6458" s="31" t="str">
        <f t="shared" si="100"/>
        <v>Large</v>
      </c>
    </row>
    <row r="6459" spans="8:13" ht="15.75" customHeight="1">
      <c r="H6459" s="37">
        <v>43233</v>
      </c>
      <c r="I6459" s="6" t="s">
        <v>141</v>
      </c>
      <c r="J6459" s="6" t="s">
        <v>156</v>
      </c>
      <c r="K6459" s="6">
        <v>2</v>
      </c>
      <c r="L6459" s="6">
        <v>39.26</v>
      </c>
      <c r="M6459" s="31" t="str">
        <f t="shared" si="100"/>
        <v>Small</v>
      </c>
    </row>
    <row r="6460" spans="8:13" ht="15.75" customHeight="1">
      <c r="H6460" s="37">
        <v>43340</v>
      </c>
      <c r="I6460" s="6" t="s">
        <v>171</v>
      </c>
      <c r="J6460" s="6" t="s">
        <v>184</v>
      </c>
      <c r="K6460" s="6">
        <v>2</v>
      </c>
      <c r="L6460" s="6">
        <v>24.16</v>
      </c>
      <c r="M6460" s="31" t="str">
        <f t="shared" si="100"/>
        <v>Small</v>
      </c>
    </row>
    <row r="6461" spans="8:13" ht="15.75" customHeight="1">
      <c r="H6461" s="37">
        <v>43354</v>
      </c>
      <c r="I6461" s="6" t="s">
        <v>200</v>
      </c>
      <c r="J6461" s="6" t="s">
        <v>221</v>
      </c>
      <c r="K6461" s="6">
        <v>6</v>
      </c>
      <c r="L6461" s="6">
        <v>103.12</v>
      </c>
      <c r="M6461" s="31" t="str">
        <f t="shared" si="100"/>
        <v>Small</v>
      </c>
    </row>
    <row r="6462" spans="8:13" ht="15.75" customHeight="1">
      <c r="H6462" s="37">
        <v>43171</v>
      </c>
      <c r="I6462" s="6" t="s">
        <v>200</v>
      </c>
      <c r="J6462" s="6" t="s">
        <v>167</v>
      </c>
      <c r="K6462" s="6">
        <v>2</v>
      </c>
      <c r="L6462" s="6">
        <v>20.7</v>
      </c>
      <c r="M6462" s="31" t="str">
        <f t="shared" si="100"/>
        <v>Small</v>
      </c>
    </row>
    <row r="6463" spans="8:13" ht="15.75" customHeight="1">
      <c r="H6463" s="37">
        <v>43247</v>
      </c>
      <c r="I6463" s="6" t="s">
        <v>218</v>
      </c>
      <c r="J6463" s="6" t="s">
        <v>208</v>
      </c>
      <c r="K6463" s="6">
        <v>1</v>
      </c>
      <c r="L6463" s="6">
        <v>14.03</v>
      </c>
      <c r="M6463" s="31" t="str">
        <f t="shared" si="100"/>
        <v>Small</v>
      </c>
    </row>
    <row r="6464" spans="8:13" ht="15.75" customHeight="1">
      <c r="H6464" s="37">
        <v>43430</v>
      </c>
      <c r="I6464" s="6" t="s">
        <v>158</v>
      </c>
      <c r="J6464" s="6" t="s">
        <v>156</v>
      </c>
      <c r="K6464" s="6">
        <v>1</v>
      </c>
      <c r="L6464" s="6">
        <v>11.01</v>
      </c>
      <c r="M6464" s="31" t="str">
        <f t="shared" si="100"/>
        <v>Small</v>
      </c>
    </row>
    <row r="6465" spans="8:13" ht="15.75" customHeight="1">
      <c r="H6465" s="37">
        <v>43195</v>
      </c>
      <c r="I6465" s="6" t="s">
        <v>198</v>
      </c>
      <c r="J6465" s="6" t="s">
        <v>233</v>
      </c>
      <c r="K6465" s="6">
        <v>3</v>
      </c>
      <c r="L6465" s="6">
        <v>46.53</v>
      </c>
      <c r="M6465" s="31" t="str">
        <f t="shared" si="100"/>
        <v>Small</v>
      </c>
    </row>
    <row r="6466" spans="8:13" ht="15.75" customHeight="1">
      <c r="H6466" s="37">
        <v>43450</v>
      </c>
      <c r="I6466" s="6" t="s">
        <v>158</v>
      </c>
      <c r="J6466" s="6" t="s">
        <v>202</v>
      </c>
      <c r="K6466" s="6">
        <v>4</v>
      </c>
      <c r="L6466" s="6">
        <v>75.92</v>
      </c>
      <c r="M6466" s="31" t="str">
        <f t="shared" si="100"/>
        <v>Small</v>
      </c>
    </row>
    <row r="6467" spans="8:13" ht="15.75" customHeight="1">
      <c r="H6467" s="37">
        <v>43104</v>
      </c>
      <c r="I6467" s="6" t="s">
        <v>224</v>
      </c>
      <c r="J6467" s="6" t="s">
        <v>199</v>
      </c>
      <c r="K6467" s="6">
        <v>1</v>
      </c>
      <c r="L6467" s="6">
        <v>10.68</v>
      </c>
      <c r="M6467" s="31" t="str">
        <f t="shared" si="100"/>
        <v>Small</v>
      </c>
    </row>
    <row r="6468" spans="8:13" ht="15.75" customHeight="1">
      <c r="H6468" s="37">
        <v>43205</v>
      </c>
      <c r="I6468" s="6" t="s">
        <v>163</v>
      </c>
      <c r="J6468" s="6" t="s">
        <v>240</v>
      </c>
      <c r="K6468" s="6">
        <v>1</v>
      </c>
      <c r="L6468" s="6">
        <v>10.81</v>
      </c>
      <c r="M6468" s="31" t="str">
        <f t="shared" si="100"/>
        <v>Small</v>
      </c>
    </row>
    <row r="6469" spans="8:13" ht="15.75" customHeight="1">
      <c r="H6469" s="37">
        <v>43107</v>
      </c>
      <c r="I6469" s="6" t="s">
        <v>160</v>
      </c>
      <c r="J6469" s="6" t="s">
        <v>185</v>
      </c>
      <c r="K6469" s="6">
        <v>1</v>
      </c>
      <c r="L6469" s="6">
        <v>14.83</v>
      </c>
      <c r="M6469" s="31" t="str">
        <f t="shared" si="100"/>
        <v>Small</v>
      </c>
    </row>
    <row r="6470" spans="8:13" ht="15.75" customHeight="1">
      <c r="H6470" s="37">
        <v>43458</v>
      </c>
      <c r="I6470" s="6" t="s">
        <v>127</v>
      </c>
      <c r="J6470" s="6" t="s">
        <v>196</v>
      </c>
      <c r="K6470" s="6">
        <v>4</v>
      </c>
      <c r="L6470" s="6">
        <v>65.680000000000007</v>
      </c>
      <c r="M6470" s="31" t="str">
        <f t="shared" si="100"/>
        <v>Small</v>
      </c>
    </row>
    <row r="6471" spans="8:13" ht="15.75" customHeight="1">
      <c r="H6471" s="37">
        <v>43135</v>
      </c>
      <c r="I6471" s="6" t="s">
        <v>163</v>
      </c>
      <c r="J6471" s="6" t="s">
        <v>156</v>
      </c>
      <c r="K6471" s="6">
        <v>2</v>
      </c>
      <c r="L6471" s="6">
        <v>23.08</v>
      </c>
      <c r="M6471" s="31" t="str">
        <f t="shared" si="100"/>
        <v>Small</v>
      </c>
    </row>
    <row r="6472" spans="8:13" ht="15.75" customHeight="1">
      <c r="H6472" s="37">
        <v>43126</v>
      </c>
      <c r="I6472" s="6" t="s">
        <v>168</v>
      </c>
      <c r="J6472" s="6" t="s">
        <v>156</v>
      </c>
      <c r="K6472" s="6">
        <v>2</v>
      </c>
      <c r="L6472" s="6">
        <v>27.44</v>
      </c>
      <c r="M6472" s="31" t="str">
        <f t="shared" ref="M6472:M6535" si="101">IF(L6472&gt;250,"Large","Small")</f>
        <v>Small</v>
      </c>
    </row>
    <row r="6473" spans="8:13" ht="15.75" customHeight="1">
      <c r="H6473" s="37">
        <v>43179</v>
      </c>
      <c r="I6473" s="6" t="s">
        <v>158</v>
      </c>
      <c r="J6473" s="6" t="s">
        <v>184</v>
      </c>
      <c r="K6473" s="6">
        <v>1</v>
      </c>
      <c r="L6473" s="6">
        <v>14.53</v>
      </c>
      <c r="M6473" s="31" t="str">
        <f t="shared" si="101"/>
        <v>Small</v>
      </c>
    </row>
    <row r="6474" spans="8:13" ht="15.75" customHeight="1">
      <c r="H6474" s="37">
        <v>43442</v>
      </c>
      <c r="I6474" s="6" t="s">
        <v>190</v>
      </c>
      <c r="J6474" s="6" t="s">
        <v>185</v>
      </c>
      <c r="K6474" s="6">
        <v>48</v>
      </c>
      <c r="L6474" s="6">
        <v>298.41000000000003</v>
      </c>
      <c r="M6474" s="31" t="str">
        <f t="shared" si="101"/>
        <v>Large</v>
      </c>
    </row>
    <row r="6475" spans="8:13" ht="15.75" customHeight="1">
      <c r="H6475" s="37">
        <v>43260</v>
      </c>
      <c r="I6475" s="6" t="s">
        <v>158</v>
      </c>
      <c r="J6475" s="6" t="s">
        <v>156</v>
      </c>
      <c r="K6475" s="6">
        <v>2</v>
      </c>
      <c r="L6475" s="6">
        <v>34.24</v>
      </c>
      <c r="M6475" s="31" t="str">
        <f t="shared" si="101"/>
        <v>Small</v>
      </c>
    </row>
    <row r="6476" spans="8:13" ht="15.75" customHeight="1">
      <c r="H6476" s="37">
        <v>43303</v>
      </c>
      <c r="I6476" s="6" t="s">
        <v>168</v>
      </c>
      <c r="J6476" s="6" t="s">
        <v>185</v>
      </c>
      <c r="K6476" s="6">
        <v>2</v>
      </c>
      <c r="L6476" s="6">
        <v>22.92</v>
      </c>
      <c r="M6476" s="31" t="str">
        <f t="shared" si="101"/>
        <v>Small</v>
      </c>
    </row>
    <row r="6477" spans="8:13" ht="15.75" customHeight="1">
      <c r="H6477" s="37">
        <v>43248</v>
      </c>
      <c r="I6477" s="6" t="s">
        <v>175</v>
      </c>
      <c r="J6477" s="6" t="s">
        <v>232</v>
      </c>
      <c r="K6477" s="6">
        <v>4</v>
      </c>
      <c r="L6477" s="6">
        <v>73.48</v>
      </c>
      <c r="M6477" s="31" t="str">
        <f t="shared" si="101"/>
        <v>Small</v>
      </c>
    </row>
    <row r="6478" spans="8:13" ht="15.75" customHeight="1">
      <c r="H6478" s="37">
        <v>43460</v>
      </c>
      <c r="I6478" s="6" t="s">
        <v>223</v>
      </c>
      <c r="J6478" s="6" t="s">
        <v>194</v>
      </c>
      <c r="K6478" s="6">
        <v>2</v>
      </c>
      <c r="L6478" s="6">
        <v>24.12</v>
      </c>
      <c r="M6478" s="31" t="str">
        <f t="shared" si="101"/>
        <v>Small</v>
      </c>
    </row>
    <row r="6479" spans="8:13" ht="15.75" customHeight="1">
      <c r="H6479" s="37">
        <v>43164</v>
      </c>
      <c r="I6479" s="6" t="s">
        <v>158</v>
      </c>
      <c r="J6479" s="6" t="s">
        <v>156</v>
      </c>
      <c r="K6479" s="6">
        <v>6</v>
      </c>
      <c r="L6479" s="6">
        <v>102.06</v>
      </c>
      <c r="M6479" s="31" t="str">
        <f t="shared" si="101"/>
        <v>Small</v>
      </c>
    </row>
    <row r="6480" spans="8:13" ht="15.75" customHeight="1">
      <c r="H6480" s="37">
        <v>43336</v>
      </c>
      <c r="I6480" s="6" t="s">
        <v>141</v>
      </c>
      <c r="J6480" s="6" t="s">
        <v>157</v>
      </c>
      <c r="K6480" s="6">
        <v>2</v>
      </c>
      <c r="L6480" s="6">
        <v>29.4</v>
      </c>
      <c r="M6480" s="31" t="str">
        <f t="shared" si="101"/>
        <v>Small</v>
      </c>
    </row>
    <row r="6481" spans="8:13" ht="15.75" customHeight="1">
      <c r="H6481" s="37">
        <v>43135</v>
      </c>
      <c r="I6481" s="6" t="s">
        <v>158</v>
      </c>
      <c r="J6481" s="6" t="s">
        <v>187</v>
      </c>
      <c r="K6481" s="6">
        <v>1</v>
      </c>
      <c r="L6481" s="6">
        <v>18.260000000000002</v>
      </c>
      <c r="M6481" s="31" t="str">
        <f t="shared" si="101"/>
        <v>Small</v>
      </c>
    </row>
    <row r="6482" spans="8:13" ht="15.75" customHeight="1">
      <c r="H6482" s="37">
        <v>43431</v>
      </c>
      <c r="I6482" s="6" t="s">
        <v>168</v>
      </c>
      <c r="J6482" s="6" t="s">
        <v>156</v>
      </c>
      <c r="K6482" s="6">
        <v>3</v>
      </c>
      <c r="L6482" s="6">
        <v>46.11</v>
      </c>
      <c r="M6482" s="31" t="str">
        <f t="shared" si="101"/>
        <v>Small</v>
      </c>
    </row>
    <row r="6483" spans="8:13" ht="15.75" customHeight="1">
      <c r="H6483" s="37">
        <v>43440</v>
      </c>
      <c r="I6483" s="6" t="s">
        <v>160</v>
      </c>
      <c r="J6483" s="6" t="s">
        <v>182</v>
      </c>
      <c r="K6483" s="6">
        <v>52</v>
      </c>
      <c r="L6483" s="6">
        <v>266.52999999999997</v>
      </c>
      <c r="M6483" s="31" t="str">
        <f t="shared" si="101"/>
        <v>Large</v>
      </c>
    </row>
    <row r="6484" spans="8:13" ht="15.75" customHeight="1">
      <c r="H6484" s="37">
        <v>43422</v>
      </c>
      <c r="I6484" s="6" t="s">
        <v>160</v>
      </c>
      <c r="J6484" s="6" t="s">
        <v>191</v>
      </c>
      <c r="K6484" s="6">
        <v>2</v>
      </c>
      <c r="L6484" s="6">
        <v>39.4</v>
      </c>
      <c r="M6484" s="31" t="str">
        <f t="shared" si="101"/>
        <v>Small</v>
      </c>
    </row>
    <row r="6485" spans="8:13" ht="15.75" customHeight="1">
      <c r="H6485" s="37">
        <v>43184</v>
      </c>
      <c r="I6485" s="6" t="s">
        <v>141</v>
      </c>
      <c r="J6485" s="6" t="s">
        <v>156</v>
      </c>
      <c r="K6485" s="6">
        <v>3</v>
      </c>
      <c r="L6485" s="6">
        <v>52.62</v>
      </c>
      <c r="M6485" s="31" t="str">
        <f t="shared" si="101"/>
        <v>Small</v>
      </c>
    </row>
    <row r="6486" spans="8:13" ht="15.75" customHeight="1">
      <c r="H6486" s="37">
        <v>43150</v>
      </c>
      <c r="I6486" s="6" t="s">
        <v>218</v>
      </c>
      <c r="J6486" s="6" t="s">
        <v>241</v>
      </c>
      <c r="K6486" s="6">
        <v>4</v>
      </c>
      <c r="L6486" s="6">
        <v>41.4</v>
      </c>
      <c r="M6486" s="31" t="str">
        <f t="shared" si="101"/>
        <v>Small</v>
      </c>
    </row>
    <row r="6487" spans="8:13" ht="15.75" customHeight="1">
      <c r="H6487" s="37">
        <v>43422</v>
      </c>
      <c r="I6487" s="6" t="s">
        <v>158</v>
      </c>
      <c r="J6487" s="6" t="s">
        <v>164</v>
      </c>
      <c r="K6487" s="6">
        <v>1</v>
      </c>
      <c r="L6487" s="6">
        <v>19.600000000000001</v>
      </c>
      <c r="M6487" s="31" t="str">
        <f t="shared" si="101"/>
        <v>Small</v>
      </c>
    </row>
    <row r="6488" spans="8:13" ht="15.75" customHeight="1">
      <c r="H6488" s="37">
        <v>43442</v>
      </c>
      <c r="I6488" s="6" t="s">
        <v>175</v>
      </c>
      <c r="J6488" s="6" t="s">
        <v>194</v>
      </c>
      <c r="K6488" s="6">
        <v>2</v>
      </c>
      <c r="L6488" s="6">
        <v>27.08</v>
      </c>
      <c r="M6488" s="31" t="str">
        <f t="shared" si="101"/>
        <v>Small</v>
      </c>
    </row>
    <row r="6489" spans="8:13" ht="15.75" customHeight="1">
      <c r="H6489" s="37">
        <v>43246</v>
      </c>
      <c r="I6489" s="6" t="s">
        <v>158</v>
      </c>
      <c r="J6489" s="6" t="s">
        <v>156</v>
      </c>
      <c r="K6489" s="6">
        <v>1</v>
      </c>
      <c r="L6489" s="6">
        <v>15.12</v>
      </c>
      <c r="M6489" s="31" t="str">
        <f t="shared" si="101"/>
        <v>Small</v>
      </c>
    </row>
    <row r="6490" spans="8:13" ht="15.75" customHeight="1">
      <c r="H6490" s="37">
        <v>43277</v>
      </c>
      <c r="I6490" s="6" t="s">
        <v>158</v>
      </c>
      <c r="J6490" s="6" t="s">
        <v>185</v>
      </c>
      <c r="K6490" s="6">
        <v>1</v>
      </c>
      <c r="L6490" s="6">
        <v>13.31</v>
      </c>
      <c r="M6490" s="31" t="str">
        <f t="shared" si="101"/>
        <v>Small</v>
      </c>
    </row>
    <row r="6491" spans="8:13" ht="15.75" customHeight="1">
      <c r="H6491" s="37">
        <v>43263</v>
      </c>
      <c r="I6491" s="6" t="s">
        <v>175</v>
      </c>
      <c r="J6491" s="6" t="s">
        <v>170</v>
      </c>
      <c r="K6491" s="6">
        <v>2</v>
      </c>
      <c r="L6491" s="6">
        <v>26.88</v>
      </c>
      <c r="M6491" s="31" t="str">
        <f t="shared" si="101"/>
        <v>Small</v>
      </c>
    </row>
    <row r="6492" spans="8:13" ht="15.75" customHeight="1">
      <c r="H6492" s="37">
        <v>43414</v>
      </c>
      <c r="I6492" s="6" t="s">
        <v>127</v>
      </c>
      <c r="J6492" s="6" t="s">
        <v>187</v>
      </c>
      <c r="K6492" s="6">
        <v>4</v>
      </c>
      <c r="L6492" s="6">
        <v>56</v>
      </c>
      <c r="M6492" s="31" t="str">
        <f t="shared" si="101"/>
        <v>Small</v>
      </c>
    </row>
    <row r="6493" spans="8:13" ht="15.75" customHeight="1">
      <c r="H6493" s="37">
        <v>43444</v>
      </c>
      <c r="I6493" s="6" t="s">
        <v>190</v>
      </c>
      <c r="J6493" s="6" t="s">
        <v>208</v>
      </c>
      <c r="K6493" s="6">
        <v>2</v>
      </c>
      <c r="L6493" s="6">
        <v>23.22</v>
      </c>
      <c r="M6493" s="31" t="str">
        <f t="shared" si="101"/>
        <v>Small</v>
      </c>
    </row>
    <row r="6494" spans="8:13" ht="15.75" customHeight="1">
      <c r="H6494" s="37">
        <v>43150</v>
      </c>
      <c r="I6494" s="6" t="s">
        <v>168</v>
      </c>
      <c r="J6494" s="6" t="s">
        <v>187</v>
      </c>
      <c r="K6494" s="6">
        <v>3</v>
      </c>
      <c r="L6494" s="6">
        <v>34.619999999999997</v>
      </c>
      <c r="M6494" s="31" t="str">
        <f t="shared" si="101"/>
        <v>Small</v>
      </c>
    </row>
    <row r="6495" spans="8:13" ht="15.75" customHeight="1">
      <c r="H6495" s="37">
        <v>43346</v>
      </c>
      <c r="I6495" s="6" t="s">
        <v>198</v>
      </c>
      <c r="J6495" s="6" t="s">
        <v>187</v>
      </c>
      <c r="K6495" s="6">
        <v>1</v>
      </c>
      <c r="L6495" s="6">
        <v>15.93</v>
      </c>
      <c r="M6495" s="31" t="str">
        <f t="shared" si="101"/>
        <v>Small</v>
      </c>
    </row>
    <row r="6496" spans="8:13" ht="15.75" customHeight="1">
      <c r="H6496" s="37">
        <v>43336</v>
      </c>
      <c r="I6496" s="6" t="s">
        <v>138</v>
      </c>
      <c r="J6496" s="6" t="s">
        <v>222</v>
      </c>
      <c r="K6496" s="6">
        <v>2</v>
      </c>
      <c r="L6496" s="6">
        <v>36.28</v>
      </c>
      <c r="M6496" s="31" t="str">
        <f t="shared" si="101"/>
        <v>Small</v>
      </c>
    </row>
    <row r="6497" spans="8:13" ht="15.75" customHeight="1">
      <c r="H6497" s="37">
        <v>43456</v>
      </c>
      <c r="I6497" s="6" t="s">
        <v>168</v>
      </c>
      <c r="J6497" s="6" t="s">
        <v>214</v>
      </c>
      <c r="K6497" s="6">
        <v>2</v>
      </c>
      <c r="L6497" s="6">
        <v>28.88</v>
      </c>
      <c r="M6497" s="31" t="str">
        <f t="shared" si="101"/>
        <v>Small</v>
      </c>
    </row>
    <row r="6498" spans="8:13" ht="15.75" customHeight="1">
      <c r="H6498" s="37">
        <v>43439</v>
      </c>
      <c r="I6498" s="6" t="s">
        <v>171</v>
      </c>
      <c r="J6498" s="6" t="s">
        <v>156</v>
      </c>
      <c r="K6498" s="6">
        <v>1</v>
      </c>
      <c r="L6498" s="6">
        <v>14.72</v>
      </c>
      <c r="M6498" s="31" t="str">
        <f t="shared" si="101"/>
        <v>Small</v>
      </c>
    </row>
    <row r="6499" spans="8:13" ht="15.75" customHeight="1">
      <c r="H6499" s="37">
        <v>43145</v>
      </c>
      <c r="I6499" s="6" t="s">
        <v>158</v>
      </c>
      <c r="J6499" s="6" t="s">
        <v>170</v>
      </c>
      <c r="K6499" s="6">
        <v>1</v>
      </c>
      <c r="L6499" s="6">
        <v>11.22</v>
      </c>
      <c r="M6499" s="31" t="str">
        <f t="shared" si="101"/>
        <v>Small</v>
      </c>
    </row>
    <row r="6500" spans="8:13" ht="15.75" customHeight="1">
      <c r="H6500" s="37">
        <v>43143</v>
      </c>
      <c r="I6500" s="6" t="s">
        <v>158</v>
      </c>
      <c r="J6500" s="6" t="s">
        <v>156</v>
      </c>
      <c r="K6500" s="6">
        <v>1</v>
      </c>
      <c r="L6500" s="6">
        <v>14.74</v>
      </c>
      <c r="M6500" s="31" t="str">
        <f t="shared" si="101"/>
        <v>Small</v>
      </c>
    </row>
    <row r="6501" spans="8:13" ht="15.75" customHeight="1">
      <c r="H6501" s="37">
        <v>43250</v>
      </c>
      <c r="I6501" s="6" t="s">
        <v>141</v>
      </c>
      <c r="J6501" s="6" t="s">
        <v>213</v>
      </c>
      <c r="K6501" s="6">
        <v>59</v>
      </c>
      <c r="L6501" s="6">
        <v>515.80999999999995</v>
      </c>
      <c r="M6501" s="31" t="str">
        <f t="shared" si="101"/>
        <v>Large</v>
      </c>
    </row>
    <row r="6502" spans="8:13" ht="15.75" customHeight="1">
      <c r="H6502" s="37">
        <v>43217</v>
      </c>
      <c r="I6502" s="6" t="s">
        <v>223</v>
      </c>
      <c r="J6502" s="6" t="s">
        <v>211</v>
      </c>
      <c r="K6502" s="6">
        <v>2</v>
      </c>
      <c r="L6502" s="6">
        <v>34</v>
      </c>
      <c r="M6502" s="31" t="str">
        <f t="shared" si="101"/>
        <v>Small</v>
      </c>
    </row>
    <row r="6503" spans="8:13" ht="15.75" customHeight="1">
      <c r="H6503" s="37">
        <v>43461</v>
      </c>
      <c r="I6503" s="6" t="s">
        <v>141</v>
      </c>
      <c r="J6503" s="6" t="s">
        <v>196</v>
      </c>
      <c r="K6503" s="6">
        <v>3</v>
      </c>
      <c r="L6503" s="6">
        <v>54.9</v>
      </c>
      <c r="M6503" s="31" t="str">
        <f t="shared" si="101"/>
        <v>Small</v>
      </c>
    </row>
    <row r="6504" spans="8:13" ht="15.75" customHeight="1">
      <c r="H6504" s="37">
        <v>43450</v>
      </c>
      <c r="I6504" s="6" t="s">
        <v>163</v>
      </c>
      <c r="J6504" s="6" t="s">
        <v>240</v>
      </c>
      <c r="K6504" s="6">
        <v>3</v>
      </c>
      <c r="L6504" s="6">
        <v>34.65</v>
      </c>
      <c r="M6504" s="31" t="str">
        <f t="shared" si="101"/>
        <v>Small</v>
      </c>
    </row>
    <row r="6505" spans="8:13" ht="15.75" customHeight="1">
      <c r="H6505" s="37">
        <v>43260</v>
      </c>
      <c r="I6505" s="6" t="s">
        <v>141</v>
      </c>
      <c r="J6505" s="6" t="s">
        <v>196</v>
      </c>
      <c r="K6505" s="6">
        <v>1</v>
      </c>
      <c r="L6505" s="6">
        <v>13.82</v>
      </c>
      <c r="M6505" s="31" t="str">
        <f t="shared" si="101"/>
        <v>Small</v>
      </c>
    </row>
    <row r="6506" spans="8:13" ht="15.75" customHeight="1">
      <c r="H6506" s="37">
        <v>43332</v>
      </c>
      <c r="I6506" s="6" t="s">
        <v>160</v>
      </c>
      <c r="J6506" s="6" t="s">
        <v>214</v>
      </c>
      <c r="K6506" s="6">
        <v>3</v>
      </c>
      <c r="L6506" s="6">
        <v>34.26</v>
      </c>
      <c r="M6506" s="31" t="str">
        <f t="shared" si="101"/>
        <v>Small</v>
      </c>
    </row>
    <row r="6507" spans="8:13" ht="15.75" customHeight="1">
      <c r="H6507" s="37">
        <v>43291</v>
      </c>
      <c r="I6507" s="6" t="s">
        <v>175</v>
      </c>
      <c r="J6507" s="6" t="s">
        <v>174</v>
      </c>
      <c r="K6507" s="6">
        <v>6</v>
      </c>
      <c r="L6507" s="6">
        <v>86.46</v>
      </c>
      <c r="M6507" s="31" t="str">
        <f t="shared" si="101"/>
        <v>Small</v>
      </c>
    </row>
    <row r="6508" spans="8:13" ht="15.75" customHeight="1">
      <c r="H6508" s="37">
        <v>43417</v>
      </c>
      <c r="I6508" s="6" t="s">
        <v>200</v>
      </c>
      <c r="J6508" s="6" t="s">
        <v>220</v>
      </c>
      <c r="K6508" s="6">
        <v>63</v>
      </c>
      <c r="L6508" s="6">
        <v>662.71</v>
      </c>
      <c r="M6508" s="31" t="str">
        <f t="shared" si="101"/>
        <v>Large</v>
      </c>
    </row>
    <row r="6509" spans="8:13" ht="15.75" customHeight="1">
      <c r="H6509" s="37">
        <v>43371</v>
      </c>
      <c r="I6509" s="6" t="s">
        <v>141</v>
      </c>
      <c r="J6509" s="6" t="s">
        <v>156</v>
      </c>
      <c r="K6509" s="6">
        <v>2</v>
      </c>
      <c r="L6509" s="6">
        <v>25.86</v>
      </c>
      <c r="M6509" s="31" t="str">
        <f t="shared" si="101"/>
        <v>Small</v>
      </c>
    </row>
    <row r="6510" spans="8:13" ht="15.75" customHeight="1">
      <c r="H6510" s="37">
        <v>43439</v>
      </c>
      <c r="I6510" s="6" t="s">
        <v>168</v>
      </c>
      <c r="J6510" s="6" t="s">
        <v>156</v>
      </c>
      <c r="K6510" s="6">
        <v>1</v>
      </c>
      <c r="L6510" s="6">
        <v>10.38</v>
      </c>
      <c r="M6510" s="31" t="str">
        <f t="shared" si="101"/>
        <v>Small</v>
      </c>
    </row>
    <row r="6511" spans="8:13" ht="15.75" customHeight="1">
      <c r="H6511" s="37">
        <v>43285</v>
      </c>
      <c r="I6511" s="6" t="s">
        <v>198</v>
      </c>
      <c r="J6511" s="6" t="s">
        <v>157</v>
      </c>
      <c r="K6511" s="6">
        <v>1</v>
      </c>
      <c r="L6511" s="6">
        <v>16.64</v>
      </c>
      <c r="M6511" s="31" t="str">
        <f t="shared" si="101"/>
        <v>Small</v>
      </c>
    </row>
    <row r="6512" spans="8:13" ht="15.75" customHeight="1">
      <c r="H6512" s="37">
        <v>43410</v>
      </c>
      <c r="I6512" s="6" t="s">
        <v>216</v>
      </c>
      <c r="J6512" s="6" t="s">
        <v>186</v>
      </c>
      <c r="K6512" s="6">
        <v>1</v>
      </c>
      <c r="L6512" s="6">
        <v>11.37</v>
      </c>
      <c r="M6512" s="31" t="str">
        <f t="shared" si="101"/>
        <v>Small</v>
      </c>
    </row>
    <row r="6513" spans="8:13" ht="15.75" customHeight="1">
      <c r="H6513" s="37">
        <v>43377</v>
      </c>
      <c r="I6513" s="6" t="s">
        <v>141</v>
      </c>
      <c r="J6513" s="6" t="s">
        <v>185</v>
      </c>
      <c r="K6513" s="6">
        <v>1</v>
      </c>
      <c r="L6513" s="6">
        <v>13.91</v>
      </c>
      <c r="M6513" s="31" t="str">
        <f t="shared" si="101"/>
        <v>Small</v>
      </c>
    </row>
    <row r="6514" spans="8:13" ht="15.75" customHeight="1">
      <c r="H6514" s="37">
        <v>43291</v>
      </c>
      <c r="I6514" s="6" t="s">
        <v>168</v>
      </c>
      <c r="J6514" s="6" t="s">
        <v>231</v>
      </c>
      <c r="K6514" s="6">
        <v>1</v>
      </c>
      <c r="L6514" s="6">
        <v>16.670000000000002</v>
      </c>
      <c r="M6514" s="31" t="str">
        <f t="shared" si="101"/>
        <v>Small</v>
      </c>
    </row>
    <row r="6515" spans="8:13" ht="15.75" customHeight="1">
      <c r="H6515" s="37">
        <v>43259</v>
      </c>
      <c r="I6515" s="6" t="s">
        <v>175</v>
      </c>
      <c r="J6515" s="6" t="s">
        <v>194</v>
      </c>
      <c r="K6515" s="6">
        <v>3</v>
      </c>
      <c r="L6515" s="6">
        <v>59.97</v>
      </c>
      <c r="M6515" s="31" t="str">
        <f t="shared" si="101"/>
        <v>Small</v>
      </c>
    </row>
    <row r="6516" spans="8:13" ht="15.75" customHeight="1">
      <c r="H6516" s="37">
        <v>43443</v>
      </c>
      <c r="I6516" s="6" t="s">
        <v>175</v>
      </c>
      <c r="J6516" s="6" t="s">
        <v>225</v>
      </c>
      <c r="K6516" s="6">
        <v>2</v>
      </c>
      <c r="L6516" s="6">
        <v>23.7</v>
      </c>
      <c r="M6516" s="31" t="str">
        <f t="shared" si="101"/>
        <v>Small</v>
      </c>
    </row>
    <row r="6517" spans="8:13" ht="15.75" customHeight="1">
      <c r="H6517" s="37">
        <v>43195</v>
      </c>
      <c r="I6517" s="6" t="s">
        <v>135</v>
      </c>
      <c r="J6517" s="6" t="s">
        <v>206</v>
      </c>
      <c r="K6517" s="6">
        <v>2</v>
      </c>
      <c r="L6517" s="6">
        <v>29.76</v>
      </c>
      <c r="M6517" s="31" t="str">
        <f t="shared" si="101"/>
        <v>Small</v>
      </c>
    </row>
    <row r="6518" spans="8:13" ht="15.75" customHeight="1">
      <c r="H6518" s="37">
        <v>43140</v>
      </c>
      <c r="I6518" s="6" t="s">
        <v>200</v>
      </c>
      <c r="J6518" s="6" t="s">
        <v>180</v>
      </c>
      <c r="K6518" s="6">
        <v>2</v>
      </c>
      <c r="L6518" s="6">
        <v>26.6</v>
      </c>
      <c r="M6518" s="31" t="str">
        <f t="shared" si="101"/>
        <v>Small</v>
      </c>
    </row>
    <row r="6519" spans="8:13" ht="15.75" customHeight="1">
      <c r="H6519" s="37">
        <v>43215</v>
      </c>
      <c r="I6519" s="6" t="s">
        <v>163</v>
      </c>
      <c r="J6519" s="6" t="s">
        <v>156</v>
      </c>
      <c r="K6519" s="6">
        <v>1</v>
      </c>
      <c r="L6519" s="6">
        <v>15.66</v>
      </c>
      <c r="M6519" s="31" t="str">
        <f t="shared" si="101"/>
        <v>Small</v>
      </c>
    </row>
    <row r="6520" spans="8:13" ht="15.75" customHeight="1">
      <c r="H6520" s="37">
        <v>43186</v>
      </c>
      <c r="I6520" s="6" t="s">
        <v>135</v>
      </c>
      <c r="J6520" s="6" t="s">
        <v>161</v>
      </c>
      <c r="K6520" s="6">
        <v>4</v>
      </c>
      <c r="L6520" s="6">
        <v>73.959999999999994</v>
      </c>
      <c r="M6520" s="31" t="str">
        <f t="shared" si="101"/>
        <v>Small</v>
      </c>
    </row>
    <row r="6521" spans="8:13" ht="15.75" customHeight="1">
      <c r="H6521" s="37">
        <v>43374</v>
      </c>
      <c r="I6521" s="6" t="s">
        <v>168</v>
      </c>
      <c r="J6521" s="6" t="s">
        <v>180</v>
      </c>
      <c r="K6521" s="6">
        <v>1</v>
      </c>
      <c r="L6521" s="6">
        <v>17.3</v>
      </c>
      <c r="M6521" s="31" t="str">
        <f t="shared" si="101"/>
        <v>Small</v>
      </c>
    </row>
    <row r="6522" spans="8:13" ht="15.75" customHeight="1">
      <c r="H6522" s="37">
        <v>43158</v>
      </c>
      <c r="I6522" s="6" t="s">
        <v>158</v>
      </c>
      <c r="J6522" s="6" t="s">
        <v>184</v>
      </c>
      <c r="K6522" s="6">
        <v>1</v>
      </c>
      <c r="L6522" s="6">
        <v>18.12</v>
      </c>
      <c r="M6522" s="31" t="str">
        <f t="shared" si="101"/>
        <v>Small</v>
      </c>
    </row>
    <row r="6523" spans="8:13" ht="15.75" customHeight="1">
      <c r="H6523" s="37">
        <v>43163</v>
      </c>
      <c r="I6523" s="6" t="s">
        <v>165</v>
      </c>
      <c r="J6523" s="6" t="s">
        <v>184</v>
      </c>
      <c r="K6523" s="6">
        <v>24</v>
      </c>
      <c r="L6523" s="6">
        <v>276.26</v>
      </c>
      <c r="M6523" s="31" t="str">
        <f t="shared" si="101"/>
        <v>Large</v>
      </c>
    </row>
    <row r="6524" spans="8:13" ht="15.75" customHeight="1">
      <c r="H6524" s="37">
        <v>43195</v>
      </c>
      <c r="I6524" s="6" t="s">
        <v>163</v>
      </c>
      <c r="J6524" s="6" t="s">
        <v>181</v>
      </c>
      <c r="K6524" s="6">
        <v>39</v>
      </c>
      <c r="L6524" s="6">
        <v>305.97000000000003</v>
      </c>
      <c r="M6524" s="31" t="str">
        <f t="shared" si="101"/>
        <v>Large</v>
      </c>
    </row>
    <row r="6525" spans="8:13" ht="15.75" customHeight="1">
      <c r="H6525" s="37">
        <v>43327</v>
      </c>
      <c r="I6525" s="6" t="s">
        <v>216</v>
      </c>
      <c r="J6525" s="6" t="s">
        <v>170</v>
      </c>
      <c r="K6525" s="6">
        <v>2</v>
      </c>
      <c r="L6525" s="6">
        <v>21.6</v>
      </c>
      <c r="M6525" s="31" t="str">
        <f t="shared" si="101"/>
        <v>Small</v>
      </c>
    </row>
    <row r="6526" spans="8:13" ht="15.75" customHeight="1">
      <c r="H6526" s="37">
        <v>43441</v>
      </c>
      <c r="I6526" s="6" t="s">
        <v>171</v>
      </c>
      <c r="J6526" s="6" t="s">
        <v>185</v>
      </c>
      <c r="K6526" s="6">
        <v>2</v>
      </c>
      <c r="L6526" s="6">
        <v>25.22</v>
      </c>
      <c r="M6526" s="31" t="str">
        <f t="shared" si="101"/>
        <v>Small</v>
      </c>
    </row>
    <row r="6527" spans="8:13" ht="15.75" customHeight="1">
      <c r="H6527" s="37">
        <v>43465</v>
      </c>
      <c r="I6527" s="6" t="s">
        <v>158</v>
      </c>
      <c r="J6527" s="6" t="s">
        <v>210</v>
      </c>
      <c r="K6527" s="6">
        <v>3</v>
      </c>
      <c r="L6527" s="6">
        <v>35.94</v>
      </c>
      <c r="M6527" s="31" t="str">
        <f t="shared" si="101"/>
        <v>Small</v>
      </c>
    </row>
    <row r="6528" spans="8:13" ht="15.75" customHeight="1">
      <c r="H6528" s="37">
        <v>43327</v>
      </c>
      <c r="I6528" s="6" t="s">
        <v>168</v>
      </c>
      <c r="J6528" s="6" t="s">
        <v>156</v>
      </c>
      <c r="K6528" s="6">
        <v>24</v>
      </c>
      <c r="L6528" s="6">
        <v>159.72</v>
      </c>
      <c r="M6528" s="31" t="str">
        <f t="shared" si="101"/>
        <v>Small</v>
      </c>
    </row>
    <row r="6529" spans="8:13" ht="15.75" customHeight="1">
      <c r="H6529" s="37">
        <v>43199</v>
      </c>
      <c r="I6529" s="6" t="s">
        <v>198</v>
      </c>
      <c r="J6529" s="6" t="s">
        <v>222</v>
      </c>
      <c r="K6529" s="6">
        <v>3</v>
      </c>
      <c r="L6529" s="6">
        <v>43.92</v>
      </c>
      <c r="M6529" s="31" t="str">
        <f t="shared" si="101"/>
        <v>Small</v>
      </c>
    </row>
    <row r="6530" spans="8:13" ht="15.75" customHeight="1">
      <c r="H6530" s="37">
        <v>43435</v>
      </c>
      <c r="I6530" s="6" t="s">
        <v>190</v>
      </c>
      <c r="J6530" s="6" t="s">
        <v>217</v>
      </c>
      <c r="K6530" s="6">
        <v>2</v>
      </c>
      <c r="L6530" s="6">
        <v>40</v>
      </c>
      <c r="M6530" s="31" t="str">
        <f t="shared" si="101"/>
        <v>Small</v>
      </c>
    </row>
    <row r="6531" spans="8:13" ht="15.75" customHeight="1">
      <c r="H6531" s="37">
        <v>43379</v>
      </c>
      <c r="I6531" s="6" t="s">
        <v>127</v>
      </c>
      <c r="J6531" s="6" t="s">
        <v>178</v>
      </c>
      <c r="K6531" s="6">
        <v>3</v>
      </c>
      <c r="L6531" s="6">
        <v>46.77</v>
      </c>
      <c r="M6531" s="31" t="str">
        <f t="shared" si="101"/>
        <v>Small</v>
      </c>
    </row>
    <row r="6532" spans="8:13" ht="15.75" customHeight="1">
      <c r="H6532" s="37">
        <v>43170</v>
      </c>
      <c r="I6532" s="6" t="s">
        <v>135</v>
      </c>
      <c r="J6532" s="6" t="s">
        <v>184</v>
      </c>
      <c r="K6532" s="6">
        <v>2</v>
      </c>
      <c r="L6532" s="6">
        <v>25.7</v>
      </c>
      <c r="M6532" s="31" t="str">
        <f t="shared" si="101"/>
        <v>Small</v>
      </c>
    </row>
    <row r="6533" spans="8:13" ht="15.75" customHeight="1">
      <c r="H6533" s="37">
        <v>43245</v>
      </c>
      <c r="I6533" s="6" t="s">
        <v>175</v>
      </c>
      <c r="J6533" s="6" t="s">
        <v>206</v>
      </c>
      <c r="K6533" s="6">
        <v>2</v>
      </c>
      <c r="L6533" s="6">
        <v>37.28</v>
      </c>
      <c r="M6533" s="31" t="str">
        <f t="shared" si="101"/>
        <v>Small</v>
      </c>
    </row>
    <row r="6534" spans="8:13" ht="15.75" customHeight="1">
      <c r="H6534" s="37">
        <v>43177</v>
      </c>
      <c r="I6534" s="6" t="s">
        <v>168</v>
      </c>
      <c r="J6534" s="6" t="s">
        <v>180</v>
      </c>
      <c r="K6534" s="6">
        <v>2</v>
      </c>
      <c r="L6534" s="6">
        <v>29.08</v>
      </c>
      <c r="M6534" s="31" t="str">
        <f t="shared" si="101"/>
        <v>Small</v>
      </c>
    </row>
    <row r="6535" spans="8:13" ht="15.75" customHeight="1">
      <c r="H6535" s="37">
        <v>43273</v>
      </c>
      <c r="I6535" s="6" t="s">
        <v>127</v>
      </c>
      <c r="J6535" s="6" t="s">
        <v>208</v>
      </c>
      <c r="K6535" s="6">
        <v>1</v>
      </c>
      <c r="L6535" s="6">
        <v>14.78</v>
      </c>
      <c r="M6535" s="31" t="str">
        <f t="shared" si="101"/>
        <v>Small</v>
      </c>
    </row>
    <row r="6536" spans="8:13" ht="15.75" customHeight="1">
      <c r="H6536" s="37">
        <v>43461</v>
      </c>
      <c r="I6536" s="6" t="s">
        <v>135</v>
      </c>
      <c r="J6536" s="6" t="s">
        <v>207</v>
      </c>
      <c r="K6536" s="6">
        <v>2</v>
      </c>
      <c r="L6536" s="6">
        <v>22.12</v>
      </c>
      <c r="M6536" s="31" t="str">
        <f t="shared" ref="M6536:M6599" si="102">IF(L6536&gt;250,"Large","Small")</f>
        <v>Small</v>
      </c>
    </row>
    <row r="6537" spans="8:13" ht="15.75" customHeight="1">
      <c r="H6537" s="37">
        <v>43398</v>
      </c>
      <c r="I6537" s="6" t="s">
        <v>158</v>
      </c>
      <c r="J6537" s="6" t="s">
        <v>215</v>
      </c>
      <c r="K6537" s="6">
        <v>3</v>
      </c>
      <c r="L6537" s="6">
        <v>50.64</v>
      </c>
      <c r="M6537" s="31" t="str">
        <f t="shared" si="102"/>
        <v>Small</v>
      </c>
    </row>
    <row r="6538" spans="8:13" ht="15.75" customHeight="1">
      <c r="H6538" s="37">
        <v>43162</v>
      </c>
      <c r="I6538" s="6" t="s">
        <v>141</v>
      </c>
      <c r="J6538" s="6" t="s">
        <v>156</v>
      </c>
      <c r="K6538" s="6">
        <v>2</v>
      </c>
      <c r="L6538" s="6">
        <v>21.56</v>
      </c>
      <c r="M6538" s="31" t="str">
        <f t="shared" si="102"/>
        <v>Small</v>
      </c>
    </row>
    <row r="6539" spans="8:13" ht="15.75" customHeight="1">
      <c r="H6539" s="37">
        <v>43366</v>
      </c>
      <c r="I6539" s="6" t="s">
        <v>138</v>
      </c>
      <c r="J6539" s="6" t="s">
        <v>172</v>
      </c>
      <c r="K6539" s="6">
        <v>1</v>
      </c>
      <c r="L6539" s="6">
        <v>11.44</v>
      </c>
      <c r="M6539" s="31" t="str">
        <f t="shared" si="102"/>
        <v>Small</v>
      </c>
    </row>
    <row r="6540" spans="8:13" ht="15.75" customHeight="1">
      <c r="H6540" s="37">
        <v>43448</v>
      </c>
      <c r="I6540" s="6" t="s">
        <v>135</v>
      </c>
      <c r="J6540" s="6" t="s">
        <v>156</v>
      </c>
      <c r="K6540" s="6">
        <v>1</v>
      </c>
      <c r="L6540" s="6">
        <v>11.67</v>
      </c>
      <c r="M6540" s="31" t="str">
        <f t="shared" si="102"/>
        <v>Small</v>
      </c>
    </row>
    <row r="6541" spans="8:13" ht="15.75" customHeight="1">
      <c r="H6541" s="37">
        <v>43414</v>
      </c>
      <c r="I6541" s="6" t="s">
        <v>158</v>
      </c>
      <c r="J6541" s="6" t="s">
        <v>166</v>
      </c>
      <c r="K6541" s="6">
        <v>60</v>
      </c>
      <c r="L6541" s="6">
        <v>416.47</v>
      </c>
      <c r="M6541" s="31" t="str">
        <f t="shared" si="102"/>
        <v>Large</v>
      </c>
    </row>
    <row r="6542" spans="8:13" ht="15.75" customHeight="1">
      <c r="H6542" s="37">
        <v>43376</v>
      </c>
      <c r="I6542" s="6" t="s">
        <v>175</v>
      </c>
      <c r="J6542" s="6" t="s">
        <v>212</v>
      </c>
      <c r="K6542" s="6">
        <v>5</v>
      </c>
      <c r="L6542" s="6">
        <v>71.819999999999993</v>
      </c>
      <c r="M6542" s="31" t="str">
        <f t="shared" si="102"/>
        <v>Small</v>
      </c>
    </row>
    <row r="6543" spans="8:13" ht="15.75" customHeight="1">
      <c r="H6543" s="37">
        <v>43237</v>
      </c>
      <c r="I6543" s="6" t="s">
        <v>223</v>
      </c>
      <c r="J6543" s="6" t="s">
        <v>170</v>
      </c>
      <c r="K6543" s="6">
        <v>2</v>
      </c>
      <c r="L6543" s="6">
        <v>35</v>
      </c>
      <c r="M6543" s="31" t="str">
        <f t="shared" si="102"/>
        <v>Small</v>
      </c>
    </row>
    <row r="6544" spans="8:13" ht="15.75" customHeight="1">
      <c r="H6544" s="37">
        <v>43406</v>
      </c>
      <c r="I6544" s="6" t="s">
        <v>193</v>
      </c>
      <c r="J6544" s="6" t="s">
        <v>221</v>
      </c>
      <c r="K6544" s="6">
        <v>2</v>
      </c>
      <c r="L6544" s="6">
        <v>25.7</v>
      </c>
      <c r="M6544" s="31" t="str">
        <f t="shared" si="102"/>
        <v>Small</v>
      </c>
    </row>
    <row r="6545" spans="8:13" ht="15.75" customHeight="1">
      <c r="H6545" s="37">
        <v>43465</v>
      </c>
      <c r="I6545" s="6" t="s">
        <v>171</v>
      </c>
      <c r="J6545" s="6" t="s">
        <v>203</v>
      </c>
      <c r="K6545" s="6">
        <v>1</v>
      </c>
      <c r="L6545" s="6">
        <v>17.399999999999999</v>
      </c>
      <c r="M6545" s="31" t="str">
        <f t="shared" si="102"/>
        <v>Small</v>
      </c>
    </row>
    <row r="6546" spans="8:13" ht="15.75" customHeight="1">
      <c r="H6546" s="37">
        <v>43232</v>
      </c>
      <c r="I6546" s="6" t="s">
        <v>198</v>
      </c>
      <c r="J6546" s="6" t="s">
        <v>156</v>
      </c>
      <c r="K6546" s="6">
        <v>3</v>
      </c>
      <c r="L6546" s="6">
        <v>46.74</v>
      </c>
      <c r="M6546" s="31" t="str">
        <f t="shared" si="102"/>
        <v>Small</v>
      </c>
    </row>
    <row r="6547" spans="8:13" ht="15.75" customHeight="1">
      <c r="H6547" s="37">
        <v>43421</v>
      </c>
      <c r="I6547" s="6" t="s">
        <v>158</v>
      </c>
      <c r="J6547" s="6" t="s">
        <v>156</v>
      </c>
      <c r="K6547" s="6">
        <v>2</v>
      </c>
      <c r="L6547" s="6">
        <v>23.58</v>
      </c>
      <c r="M6547" s="31" t="str">
        <f t="shared" si="102"/>
        <v>Small</v>
      </c>
    </row>
    <row r="6548" spans="8:13" ht="15.75" customHeight="1">
      <c r="H6548" s="37">
        <v>43355</v>
      </c>
      <c r="I6548" s="6" t="s">
        <v>158</v>
      </c>
      <c r="J6548" s="6" t="s">
        <v>188</v>
      </c>
      <c r="K6548" s="6">
        <v>1</v>
      </c>
      <c r="L6548" s="6">
        <v>14</v>
      </c>
      <c r="M6548" s="31" t="str">
        <f t="shared" si="102"/>
        <v>Small</v>
      </c>
    </row>
    <row r="6549" spans="8:13" ht="15.75" customHeight="1">
      <c r="H6549" s="37">
        <v>43236</v>
      </c>
      <c r="I6549" s="6" t="s">
        <v>175</v>
      </c>
      <c r="J6549" s="6" t="s">
        <v>211</v>
      </c>
      <c r="K6549" s="6">
        <v>2</v>
      </c>
      <c r="L6549" s="6">
        <v>30.1</v>
      </c>
      <c r="M6549" s="31" t="str">
        <f t="shared" si="102"/>
        <v>Small</v>
      </c>
    </row>
    <row r="6550" spans="8:13" ht="15.75" customHeight="1">
      <c r="H6550" s="37">
        <v>43415</v>
      </c>
      <c r="I6550" s="6" t="s">
        <v>190</v>
      </c>
      <c r="J6550" s="6" t="s">
        <v>196</v>
      </c>
      <c r="K6550" s="6">
        <v>2</v>
      </c>
      <c r="L6550" s="6">
        <v>21.64</v>
      </c>
      <c r="M6550" s="31" t="str">
        <f t="shared" si="102"/>
        <v>Small</v>
      </c>
    </row>
    <row r="6551" spans="8:13" ht="15.75" customHeight="1">
      <c r="H6551" s="37">
        <v>43382</v>
      </c>
      <c r="I6551" s="6" t="s">
        <v>160</v>
      </c>
      <c r="J6551" s="6" t="s">
        <v>227</v>
      </c>
      <c r="K6551" s="6">
        <v>1</v>
      </c>
      <c r="L6551" s="6">
        <v>13.03</v>
      </c>
      <c r="M6551" s="31" t="str">
        <f t="shared" si="102"/>
        <v>Small</v>
      </c>
    </row>
    <row r="6552" spans="8:13" ht="15.75" customHeight="1">
      <c r="H6552" s="37">
        <v>43132</v>
      </c>
      <c r="I6552" s="6" t="s">
        <v>171</v>
      </c>
      <c r="J6552" s="6" t="s">
        <v>232</v>
      </c>
      <c r="K6552" s="6">
        <v>4</v>
      </c>
      <c r="L6552" s="6">
        <v>56.16</v>
      </c>
      <c r="M6552" s="31" t="str">
        <f t="shared" si="102"/>
        <v>Small</v>
      </c>
    </row>
    <row r="6553" spans="8:13" ht="15.75" customHeight="1">
      <c r="H6553" s="37">
        <v>43309</v>
      </c>
      <c r="I6553" s="6" t="s">
        <v>190</v>
      </c>
      <c r="J6553" s="6" t="s">
        <v>204</v>
      </c>
      <c r="K6553" s="6">
        <v>2</v>
      </c>
      <c r="L6553" s="6">
        <v>26.04</v>
      </c>
      <c r="M6553" s="31" t="str">
        <f t="shared" si="102"/>
        <v>Small</v>
      </c>
    </row>
    <row r="6554" spans="8:13" ht="15.75" customHeight="1">
      <c r="H6554" s="37">
        <v>43242</v>
      </c>
      <c r="I6554" s="6" t="s">
        <v>198</v>
      </c>
      <c r="J6554" s="6" t="s">
        <v>156</v>
      </c>
      <c r="K6554" s="6">
        <v>1</v>
      </c>
      <c r="L6554" s="6">
        <v>16.84</v>
      </c>
      <c r="M6554" s="31" t="str">
        <f t="shared" si="102"/>
        <v>Small</v>
      </c>
    </row>
    <row r="6555" spans="8:13" ht="15.75" customHeight="1">
      <c r="H6555" s="37">
        <v>43127</v>
      </c>
      <c r="I6555" s="6" t="s">
        <v>160</v>
      </c>
      <c r="J6555" s="6" t="s">
        <v>219</v>
      </c>
      <c r="K6555" s="6">
        <v>4</v>
      </c>
      <c r="L6555" s="6">
        <v>74.16</v>
      </c>
      <c r="M6555" s="31" t="str">
        <f t="shared" si="102"/>
        <v>Small</v>
      </c>
    </row>
    <row r="6556" spans="8:13" ht="15.75" customHeight="1">
      <c r="H6556" s="37">
        <v>43340</v>
      </c>
      <c r="I6556" s="6" t="s">
        <v>168</v>
      </c>
      <c r="J6556" s="6" t="s">
        <v>236</v>
      </c>
      <c r="K6556" s="6">
        <v>2</v>
      </c>
      <c r="L6556" s="6">
        <v>32.72</v>
      </c>
      <c r="M6556" s="31" t="str">
        <f t="shared" si="102"/>
        <v>Small</v>
      </c>
    </row>
    <row r="6557" spans="8:13" ht="15.75" customHeight="1">
      <c r="H6557" s="37">
        <v>43199</v>
      </c>
      <c r="I6557" s="6" t="s">
        <v>127</v>
      </c>
      <c r="J6557" s="6" t="s">
        <v>156</v>
      </c>
      <c r="K6557" s="6">
        <v>3</v>
      </c>
      <c r="L6557" s="6">
        <v>36.270000000000003</v>
      </c>
      <c r="M6557" s="31" t="str">
        <f t="shared" si="102"/>
        <v>Small</v>
      </c>
    </row>
    <row r="6558" spans="8:13" ht="15.75" customHeight="1">
      <c r="H6558" s="37">
        <v>43450</v>
      </c>
      <c r="I6558" s="6" t="s">
        <v>175</v>
      </c>
      <c r="J6558" s="6" t="s">
        <v>219</v>
      </c>
      <c r="K6558" s="6">
        <v>1</v>
      </c>
      <c r="L6558" s="6">
        <v>15.22</v>
      </c>
      <c r="M6558" s="31" t="str">
        <f t="shared" si="102"/>
        <v>Small</v>
      </c>
    </row>
    <row r="6559" spans="8:13" ht="15.75" customHeight="1">
      <c r="H6559" s="37">
        <v>43444</v>
      </c>
      <c r="I6559" s="6" t="s">
        <v>158</v>
      </c>
      <c r="J6559" s="6" t="s">
        <v>164</v>
      </c>
      <c r="K6559" s="6">
        <v>3</v>
      </c>
      <c r="L6559" s="6">
        <v>34.68</v>
      </c>
      <c r="M6559" s="31" t="str">
        <f t="shared" si="102"/>
        <v>Small</v>
      </c>
    </row>
    <row r="6560" spans="8:13" ht="15.75" customHeight="1">
      <c r="H6560" s="37">
        <v>43300</v>
      </c>
      <c r="I6560" s="6" t="s">
        <v>198</v>
      </c>
      <c r="J6560" s="6" t="s">
        <v>210</v>
      </c>
      <c r="K6560" s="6">
        <v>1</v>
      </c>
      <c r="L6560" s="6">
        <v>11.35</v>
      </c>
      <c r="M6560" s="31" t="str">
        <f t="shared" si="102"/>
        <v>Small</v>
      </c>
    </row>
    <row r="6561" spans="8:13" ht="15.75" customHeight="1">
      <c r="H6561" s="37">
        <v>43426</v>
      </c>
      <c r="I6561" s="6" t="s">
        <v>198</v>
      </c>
      <c r="J6561" s="6" t="s">
        <v>156</v>
      </c>
      <c r="K6561" s="6">
        <v>2</v>
      </c>
      <c r="L6561" s="6">
        <v>34.1</v>
      </c>
      <c r="M6561" s="31" t="str">
        <f t="shared" si="102"/>
        <v>Small</v>
      </c>
    </row>
    <row r="6562" spans="8:13" ht="15.75" customHeight="1">
      <c r="H6562" s="37">
        <v>43354</v>
      </c>
      <c r="I6562" s="6" t="s">
        <v>163</v>
      </c>
      <c r="J6562" s="6" t="s">
        <v>185</v>
      </c>
      <c r="K6562" s="6">
        <v>1</v>
      </c>
      <c r="L6562" s="6">
        <v>10.47</v>
      </c>
      <c r="M6562" s="31" t="str">
        <f t="shared" si="102"/>
        <v>Small</v>
      </c>
    </row>
    <row r="6563" spans="8:13" ht="15.75" customHeight="1">
      <c r="H6563" s="37">
        <v>43397</v>
      </c>
      <c r="I6563" s="6" t="s">
        <v>175</v>
      </c>
      <c r="J6563" s="6" t="s">
        <v>169</v>
      </c>
      <c r="K6563" s="6">
        <v>2</v>
      </c>
      <c r="L6563" s="6">
        <v>22.52</v>
      </c>
      <c r="M6563" s="31" t="str">
        <f t="shared" si="102"/>
        <v>Small</v>
      </c>
    </row>
    <row r="6564" spans="8:13" ht="15.75" customHeight="1">
      <c r="H6564" s="37">
        <v>43407</v>
      </c>
      <c r="I6564" s="6" t="s">
        <v>175</v>
      </c>
      <c r="J6564" s="6" t="s">
        <v>211</v>
      </c>
      <c r="K6564" s="6">
        <v>2</v>
      </c>
      <c r="L6564" s="6">
        <v>33.159999999999997</v>
      </c>
      <c r="M6564" s="31" t="str">
        <f t="shared" si="102"/>
        <v>Small</v>
      </c>
    </row>
    <row r="6565" spans="8:13" ht="15.75" customHeight="1">
      <c r="H6565" s="37">
        <v>43395</v>
      </c>
      <c r="I6565" s="6" t="s">
        <v>190</v>
      </c>
      <c r="J6565" s="6" t="s">
        <v>176</v>
      </c>
      <c r="K6565" s="6">
        <v>48</v>
      </c>
      <c r="L6565" s="6">
        <v>369.12</v>
      </c>
      <c r="M6565" s="31" t="str">
        <f t="shared" si="102"/>
        <v>Large</v>
      </c>
    </row>
    <row r="6566" spans="8:13" ht="15.75" customHeight="1">
      <c r="H6566" s="37">
        <v>43218</v>
      </c>
      <c r="I6566" s="6" t="s">
        <v>168</v>
      </c>
      <c r="J6566" s="6" t="s">
        <v>187</v>
      </c>
      <c r="K6566" s="6">
        <v>2</v>
      </c>
      <c r="L6566" s="6">
        <v>31.4</v>
      </c>
      <c r="M6566" s="31" t="str">
        <f t="shared" si="102"/>
        <v>Small</v>
      </c>
    </row>
    <row r="6567" spans="8:13" ht="15.75" customHeight="1">
      <c r="H6567" s="37">
        <v>43462</v>
      </c>
      <c r="I6567" s="6" t="s">
        <v>141</v>
      </c>
      <c r="J6567" s="6" t="s">
        <v>156</v>
      </c>
      <c r="K6567" s="6">
        <v>2</v>
      </c>
      <c r="L6567" s="6">
        <v>24.44</v>
      </c>
      <c r="M6567" s="31" t="str">
        <f t="shared" si="102"/>
        <v>Small</v>
      </c>
    </row>
    <row r="6568" spans="8:13" ht="15.75" customHeight="1">
      <c r="H6568" s="37">
        <v>43185</v>
      </c>
      <c r="I6568" s="6" t="s">
        <v>158</v>
      </c>
      <c r="J6568" s="6" t="s">
        <v>156</v>
      </c>
      <c r="K6568" s="6">
        <v>1</v>
      </c>
      <c r="L6568" s="6">
        <v>19.03</v>
      </c>
      <c r="M6568" s="31" t="str">
        <f t="shared" si="102"/>
        <v>Small</v>
      </c>
    </row>
    <row r="6569" spans="8:13" ht="15.75" customHeight="1">
      <c r="H6569" s="37">
        <v>43103</v>
      </c>
      <c r="I6569" s="6" t="s">
        <v>158</v>
      </c>
      <c r="J6569" s="6" t="s">
        <v>232</v>
      </c>
      <c r="K6569" s="6">
        <v>2</v>
      </c>
      <c r="L6569" s="6">
        <v>25.6</v>
      </c>
      <c r="M6569" s="31" t="str">
        <f t="shared" si="102"/>
        <v>Small</v>
      </c>
    </row>
    <row r="6570" spans="8:13" ht="15.75" customHeight="1">
      <c r="H6570" s="37">
        <v>43238</v>
      </c>
      <c r="I6570" s="6" t="s">
        <v>175</v>
      </c>
      <c r="J6570" s="6" t="s">
        <v>185</v>
      </c>
      <c r="K6570" s="6">
        <v>2</v>
      </c>
      <c r="L6570" s="6">
        <v>39.56</v>
      </c>
      <c r="M6570" s="31" t="str">
        <f t="shared" si="102"/>
        <v>Small</v>
      </c>
    </row>
    <row r="6571" spans="8:13" ht="15.75" customHeight="1">
      <c r="H6571" s="37">
        <v>43144</v>
      </c>
      <c r="I6571" s="6" t="s">
        <v>163</v>
      </c>
      <c r="J6571" s="6" t="s">
        <v>187</v>
      </c>
      <c r="K6571" s="6">
        <v>2</v>
      </c>
      <c r="L6571" s="6">
        <v>25.96</v>
      </c>
      <c r="M6571" s="31" t="str">
        <f t="shared" si="102"/>
        <v>Small</v>
      </c>
    </row>
    <row r="6572" spans="8:13" ht="15.75" customHeight="1">
      <c r="H6572" s="37">
        <v>43368</v>
      </c>
      <c r="I6572" s="6" t="s">
        <v>158</v>
      </c>
      <c r="J6572" s="6" t="s">
        <v>156</v>
      </c>
      <c r="K6572" s="6">
        <v>2</v>
      </c>
      <c r="L6572" s="6">
        <v>23.62</v>
      </c>
      <c r="M6572" s="31" t="str">
        <f t="shared" si="102"/>
        <v>Small</v>
      </c>
    </row>
    <row r="6573" spans="8:13" ht="15.75" customHeight="1">
      <c r="H6573" s="37">
        <v>43234</v>
      </c>
      <c r="I6573" s="6" t="s">
        <v>224</v>
      </c>
      <c r="J6573" s="6" t="s">
        <v>187</v>
      </c>
      <c r="K6573" s="6">
        <v>2</v>
      </c>
      <c r="L6573" s="6">
        <v>23.08</v>
      </c>
      <c r="M6573" s="31" t="str">
        <f t="shared" si="102"/>
        <v>Small</v>
      </c>
    </row>
    <row r="6574" spans="8:13" ht="15.75" customHeight="1">
      <c r="H6574" s="37">
        <v>43437</v>
      </c>
      <c r="I6574" s="6" t="s">
        <v>127</v>
      </c>
      <c r="J6574" s="6" t="s">
        <v>166</v>
      </c>
      <c r="K6574" s="6">
        <v>2</v>
      </c>
      <c r="L6574" s="6">
        <v>37.979999999999997</v>
      </c>
      <c r="M6574" s="31" t="str">
        <f t="shared" si="102"/>
        <v>Small</v>
      </c>
    </row>
    <row r="6575" spans="8:13" ht="15.75" customHeight="1">
      <c r="H6575" s="37">
        <v>43452</v>
      </c>
      <c r="I6575" s="6" t="s">
        <v>198</v>
      </c>
      <c r="J6575" s="6" t="s">
        <v>222</v>
      </c>
      <c r="K6575" s="6">
        <v>2</v>
      </c>
      <c r="L6575" s="6">
        <v>30.28</v>
      </c>
      <c r="M6575" s="31" t="str">
        <f t="shared" si="102"/>
        <v>Small</v>
      </c>
    </row>
    <row r="6576" spans="8:13" ht="15.75" customHeight="1">
      <c r="H6576" s="37">
        <v>43190</v>
      </c>
      <c r="I6576" s="6" t="s">
        <v>160</v>
      </c>
      <c r="J6576" s="6" t="s">
        <v>157</v>
      </c>
      <c r="K6576" s="6">
        <v>4</v>
      </c>
      <c r="L6576" s="6">
        <v>44.52</v>
      </c>
      <c r="M6576" s="31" t="str">
        <f t="shared" si="102"/>
        <v>Small</v>
      </c>
    </row>
    <row r="6577" spans="8:13" ht="15.75" customHeight="1">
      <c r="H6577" s="37">
        <v>43144</v>
      </c>
      <c r="I6577" s="6" t="s">
        <v>190</v>
      </c>
      <c r="J6577" s="6" t="s">
        <v>156</v>
      </c>
      <c r="K6577" s="6">
        <v>1</v>
      </c>
      <c r="L6577" s="6">
        <v>12.06</v>
      </c>
      <c r="M6577" s="31" t="str">
        <f t="shared" si="102"/>
        <v>Small</v>
      </c>
    </row>
    <row r="6578" spans="8:13" ht="15.75" customHeight="1">
      <c r="H6578" s="37">
        <v>43290</v>
      </c>
      <c r="I6578" s="6" t="s">
        <v>158</v>
      </c>
      <c r="J6578" s="6" t="s">
        <v>185</v>
      </c>
      <c r="K6578" s="6">
        <v>2</v>
      </c>
      <c r="L6578" s="6">
        <v>38.840000000000003</v>
      </c>
      <c r="M6578" s="31" t="str">
        <f t="shared" si="102"/>
        <v>Small</v>
      </c>
    </row>
    <row r="6579" spans="8:13" ht="15.75" customHeight="1">
      <c r="H6579" s="37">
        <v>43162</v>
      </c>
      <c r="I6579" s="6" t="s">
        <v>135</v>
      </c>
      <c r="J6579" s="6" t="s">
        <v>194</v>
      </c>
      <c r="K6579" s="6">
        <v>3</v>
      </c>
      <c r="L6579" s="6">
        <v>35.880000000000003</v>
      </c>
      <c r="M6579" s="31" t="str">
        <f t="shared" si="102"/>
        <v>Small</v>
      </c>
    </row>
    <row r="6580" spans="8:13" ht="15.75" customHeight="1">
      <c r="H6580" s="37">
        <v>43414</v>
      </c>
      <c r="I6580" s="6" t="s">
        <v>155</v>
      </c>
      <c r="J6580" s="6" t="s">
        <v>235</v>
      </c>
      <c r="K6580" s="6">
        <v>1</v>
      </c>
      <c r="L6580" s="6">
        <v>17.05</v>
      </c>
      <c r="M6580" s="31" t="str">
        <f t="shared" si="102"/>
        <v>Small</v>
      </c>
    </row>
    <row r="6581" spans="8:13" ht="15.75" customHeight="1">
      <c r="H6581" s="37">
        <v>43107</v>
      </c>
      <c r="I6581" s="6" t="s">
        <v>141</v>
      </c>
      <c r="J6581" s="6" t="s">
        <v>192</v>
      </c>
      <c r="K6581" s="6">
        <v>1</v>
      </c>
      <c r="L6581" s="6">
        <v>19.66</v>
      </c>
      <c r="M6581" s="31" t="str">
        <f t="shared" si="102"/>
        <v>Small</v>
      </c>
    </row>
    <row r="6582" spans="8:13" ht="15.75" customHeight="1">
      <c r="H6582" s="37">
        <v>43426</v>
      </c>
      <c r="I6582" s="6" t="s">
        <v>135</v>
      </c>
      <c r="J6582" s="6" t="s">
        <v>185</v>
      </c>
      <c r="K6582" s="6">
        <v>3</v>
      </c>
      <c r="L6582" s="6">
        <v>34.799999999999997</v>
      </c>
      <c r="M6582" s="31" t="str">
        <f t="shared" si="102"/>
        <v>Small</v>
      </c>
    </row>
    <row r="6583" spans="8:13" ht="15.75" customHeight="1">
      <c r="H6583" s="37">
        <v>43439</v>
      </c>
      <c r="I6583" s="6" t="s">
        <v>158</v>
      </c>
      <c r="J6583" s="6" t="s">
        <v>184</v>
      </c>
      <c r="K6583" s="6">
        <v>1</v>
      </c>
      <c r="L6583" s="6">
        <v>12.73</v>
      </c>
      <c r="M6583" s="31" t="str">
        <f t="shared" si="102"/>
        <v>Small</v>
      </c>
    </row>
    <row r="6584" spans="8:13" ht="15.75" customHeight="1">
      <c r="H6584" s="37">
        <v>43451</v>
      </c>
      <c r="I6584" s="6" t="s">
        <v>158</v>
      </c>
      <c r="J6584" s="6" t="s">
        <v>166</v>
      </c>
      <c r="K6584" s="6">
        <v>1</v>
      </c>
      <c r="L6584" s="6">
        <v>15.73</v>
      </c>
      <c r="M6584" s="31" t="str">
        <f t="shared" si="102"/>
        <v>Small</v>
      </c>
    </row>
    <row r="6585" spans="8:13" ht="15.75" customHeight="1">
      <c r="H6585" s="37">
        <v>43248</v>
      </c>
      <c r="I6585" s="6" t="s">
        <v>190</v>
      </c>
      <c r="J6585" s="6" t="s">
        <v>229</v>
      </c>
      <c r="K6585" s="6">
        <v>1</v>
      </c>
      <c r="L6585" s="6">
        <v>13.04</v>
      </c>
      <c r="M6585" s="31" t="str">
        <f t="shared" si="102"/>
        <v>Small</v>
      </c>
    </row>
    <row r="6586" spans="8:13" ht="15.75" customHeight="1">
      <c r="H6586" s="37">
        <v>43457</v>
      </c>
      <c r="I6586" s="6" t="s">
        <v>168</v>
      </c>
      <c r="J6586" s="6" t="s">
        <v>156</v>
      </c>
      <c r="K6586" s="6">
        <v>1</v>
      </c>
      <c r="L6586" s="6">
        <v>18.18</v>
      </c>
      <c r="M6586" s="31" t="str">
        <f t="shared" si="102"/>
        <v>Small</v>
      </c>
    </row>
    <row r="6587" spans="8:13" ht="15.75" customHeight="1">
      <c r="H6587" s="37">
        <v>43154</v>
      </c>
      <c r="I6587" s="6" t="s">
        <v>163</v>
      </c>
      <c r="J6587" s="6" t="s">
        <v>230</v>
      </c>
      <c r="K6587" s="6">
        <v>1</v>
      </c>
      <c r="L6587" s="6">
        <v>11.29</v>
      </c>
      <c r="M6587" s="31" t="str">
        <f t="shared" si="102"/>
        <v>Small</v>
      </c>
    </row>
    <row r="6588" spans="8:13" ht="15.75" customHeight="1">
      <c r="H6588" s="37">
        <v>43403</v>
      </c>
      <c r="I6588" s="6" t="s">
        <v>135</v>
      </c>
      <c r="J6588" s="6" t="s">
        <v>180</v>
      </c>
      <c r="K6588" s="6">
        <v>1</v>
      </c>
      <c r="L6588" s="6">
        <v>19.2</v>
      </c>
      <c r="M6588" s="31" t="str">
        <f t="shared" si="102"/>
        <v>Small</v>
      </c>
    </row>
    <row r="6589" spans="8:13" ht="15.75" customHeight="1">
      <c r="H6589" s="37">
        <v>43282</v>
      </c>
      <c r="I6589" s="6" t="s">
        <v>175</v>
      </c>
      <c r="J6589" s="6" t="s">
        <v>189</v>
      </c>
      <c r="K6589" s="6">
        <v>35</v>
      </c>
      <c r="L6589" s="6">
        <v>423.81</v>
      </c>
      <c r="M6589" s="31" t="str">
        <f t="shared" si="102"/>
        <v>Large</v>
      </c>
    </row>
    <row r="6590" spans="8:13" ht="15.75" customHeight="1">
      <c r="H6590" s="37">
        <v>43429</v>
      </c>
      <c r="I6590" s="6" t="s">
        <v>158</v>
      </c>
      <c r="J6590" s="6" t="s">
        <v>185</v>
      </c>
      <c r="K6590" s="6">
        <v>3</v>
      </c>
      <c r="L6590" s="6">
        <v>34.71</v>
      </c>
      <c r="M6590" s="31" t="str">
        <f t="shared" si="102"/>
        <v>Small</v>
      </c>
    </row>
    <row r="6591" spans="8:13" ht="15.75" customHeight="1">
      <c r="H6591" s="37">
        <v>43314</v>
      </c>
      <c r="I6591" s="6" t="s">
        <v>158</v>
      </c>
      <c r="J6591" s="6" t="s">
        <v>187</v>
      </c>
      <c r="K6591" s="6">
        <v>2</v>
      </c>
      <c r="L6591" s="6">
        <v>36.08</v>
      </c>
      <c r="M6591" s="31" t="str">
        <f t="shared" si="102"/>
        <v>Small</v>
      </c>
    </row>
    <row r="6592" spans="8:13" ht="15.75" customHeight="1">
      <c r="H6592" s="37">
        <v>43459</v>
      </c>
      <c r="I6592" s="6" t="s">
        <v>158</v>
      </c>
      <c r="J6592" s="6" t="s">
        <v>217</v>
      </c>
      <c r="K6592" s="6">
        <v>1</v>
      </c>
      <c r="L6592" s="6">
        <v>19.95</v>
      </c>
      <c r="M6592" s="31" t="str">
        <f t="shared" si="102"/>
        <v>Small</v>
      </c>
    </row>
    <row r="6593" spans="8:13" ht="15.75" customHeight="1">
      <c r="H6593" s="37">
        <v>43388</v>
      </c>
      <c r="I6593" s="6" t="s">
        <v>171</v>
      </c>
      <c r="J6593" s="6" t="s">
        <v>156</v>
      </c>
      <c r="K6593" s="6">
        <v>2</v>
      </c>
      <c r="L6593" s="6">
        <v>20.36</v>
      </c>
      <c r="M6593" s="31" t="str">
        <f t="shared" si="102"/>
        <v>Small</v>
      </c>
    </row>
    <row r="6594" spans="8:13" ht="15.75" customHeight="1">
      <c r="H6594" s="37">
        <v>43325</v>
      </c>
      <c r="I6594" s="6" t="s">
        <v>171</v>
      </c>
      <c r="J6594" s="6" t="s">
        <v>241</v>
      </c>
      <c r="K6594" s="6">
        <v>58</v>
      </c>
      <c r="L6594" s="6">
        <v>510.72</v>
      </c>
      <c r="M6594" s="31" t="str">
        <f t="shared" si="102"/>
        <v>Large</v>
      </c>
    </row>
    <row r="6595" spans="8:13" ht="15.75" customHeight="1">
      <c r="H6595" s="37">
        <v>43404</v>
      </c>
      <c r="I6595" s="6" t="s">
        <v>168</v>
      </c>
      <c r="J6595" s="6" t="s">
        <v>156</v>
      </c>
      <c r="K6595" s="6">
        <v>1</v>
      </c>
      <c r="L6595" s="6">
        <v>10.83</v>
      </c>
      <c r="M6595" s="31" t="str">
        <f t="shared" si="102"/>
        <v>Small</v>
      </c>
    </row>
    <row r="6596" spans="8:13" ht="15.75" customHeight="1">
      <c r="H6596" s="37">
        <v>43239</v>
      </c>
      <c r="I6596" s="6" t="s">
        <v>141</v>
      </c>
      <c r="J6596" s="6" t="s">
        <v>161</v>
      </c>
      <c r="K6596" s="6">
        <v>2</v>
      </c>
      <c r="L6596" s="6">
        <v>20.079999999999998</v>
      </c>
      <c r="M6596" s="31" t="str">
        <f t="shared" si="102"/>
        <v>Small</v>
      </c>
    </row>
    <row r="6597" spans="8:13" ht="15.75" customHeight="1">
      <c r="H6597" s="37">
        <v>43219</v>
      </c>
      <c r="I6597" s="6" t="s">
        <v>141</v>
      </c>
      <c r="J6597" s="6" t="s">
        <v>189</v>
      </c>
      <c r="K6597" s="6">
        <v>1</v>
      </c>
      <c r="L6597" s="6">
        <v>17.809999999999999</v>
      </c>
      <c r="M6597" s="31" t="str">
        <f t="shared" si="102"/>
        <v>Small</v>
      </c>
    </row>
    <row r="6598" spans="8:13" ht="15.75" customHeight="1">
      <c r="H6598" s="37">
        <v>43461</v>
      </c>
      <c r="I6598" s="6" t="s">
        <v>163</v>
      </c>
      <c r="J6598" s="6" t="s">
        <v>237</v>
      </c>
      <c r="K6598" s="6">
        <v>48</v>
      </c>
      <c r="L6598" s="6">
        <v>287.76</v>
      </c>
      <c r="M6598" s="31" t="str">
        <f t="shared" si="102"/>
        <v>Large</v>
      </c>
    </row>
    <row r="6599" spans="8:13" ht="15.75" customHeight="1">
      <c r="H6599" s="37">
        <v>43315</v>
      </c>
      <c r="I6599" s="6" t="s">
        <v>223</v>
      </c>
      <c r="J6599" s="6" t="s">
        <v>185</v>
      </c>
      <c r="K6599" s="6">
        <v>2</v>
      </c>
      <c r="L6599" s="6">
        <v>36.86</v>
      </c>
      <c r="M6599" s="31" t="str">
        <f t="shared" si="102"/>
        <v>Small</v>
      </c>
    </row>
    <row r="6600" spans="8:13" ht="15.75" customHeight="1">
      <c r="H6600" s="37">
        <v>43285</v>
      </c>
      <c r="I6600" s="6" t="s">
        <v>141</v>
      </c>
      <c r="J6600" s="6" t="s">
        <v>233</v>
      </c>
      <c r="K6600" s="6">
        <v>53</v>
      </c>
      <c r="L6600" s="6">
        <v>371.91</v>
      </c>
      <c r="M6600" s="31" t="str">
        <f t="shared" ref="M6600:M6663" si="103">IF(L6600&gt;250,"Large","Small")</f>
        <v>Large</v>
      </c>
    </row>
    <row r="6601" spans="8:13" ht="15.75" customHeight="1">
      <c r="H6601" s="37">
        <v>43276</v>
      </c>
      <c r="I6601" s="6" t="s">
        <v>163</v>
      </c>
      <c r="J6601" s="6" t="s">
        <v>183</v>
      </c>
      <c r="K6601" s="6">
        <v>1</v>
      </c>
      <c r="L6601" s="6">
        <v>19.71</v>
      </c>
      <c r="M6601" s="31" t="str">
        <f t="shared" si="103"/>
        <v>Small</v>
      </c>
    </row>
    <row r="6602" spans="8:13" ht="15.75" customHeight="1">
      <c r="H6602" s="37">
        <v>43399</v>
      </c>
      <c r="I6602" s="6" t="s">
        <v>190</v>
      </c>
      <c r="J6602" s="6" t="s">
        <v>212</v>
      </c>
      <c r="K6602" s="6">
        <v>2</v>
      </c>
      <c r="L6602" s="6">
        <v>37.94</v>
      </c>
      <c r="M6602" s="31" t="str">
        <f t="shared" si="103"/>
        <v>Small</v>
      </c>
    </row>
    <row r="6603" spans="8:13" ht="15.75" customHeight="1">
      <c r="H6603" s="37">
        <v>43410</v>
      </c>
      <c r="I6603" s="6" t="s">
        <v>141</v>
      </c>
      <c r="J6603" s="6" t="s">
        <v>180</v>
      </c>
      <c r="K6603" s="6">
        <v>3</v>
      </c>
      <c r="L6603" s="6">
        <v>58.32</v>
      </c>
      <c r="M6603" s="31" t="str">
        <f t="shared" si="103"/>
        <v>Small</v>
      </c>
    </row>
    <row r="6604" spans="8:13" ht="15.75" customHeight="1">
      <c r="H6604" s="37">
        <v>43373</v>
      </c>
      <c r="I6604" s="6" t="s">
        <v>158</v>
      </c>
      <c r="J6604" s="6" t="s">
        <v>194</v>
      </c>
      <c r="K6604" s="6">
        <v>3</v>
      </c>
      <c r="L6604" s="6">
        <v>32.58</v>
      </c>
      <c r="M6604" s="31" t="str">
        <f t="shared" si="103"/>
        <v>Small</v>
      </c>
    </row>
    <row r="6605" spans="8:13" ht="15.75" customHeight="1">
      <c r="H6605" s="37">
        <v>43298</v>
      </c>
      <c r="I6605" s="6" t="s">
        <v>158</v>
      </c>
      <c r="J6605" s="6" t="s">
        <v>169</v>
      </c>
      <c r="K6605" s="6">
        <v>1</v>
      </c>
      <c r="L6605" s="6">
        <v>11.59</v>
      </c>
      <c r="M6605" s="31" t="str">
        <f t="shared" si="103"/>
        <v>Small</v>
      </c>
    </row>
    <row r="6606" spans="8:13" ht="15.75" customHeight="1">
      <c r="H6606" s="37">
        <v>43408</v>
      </c>
      <c r="I6606" s="6" t="s">
        <v>175</v>
      </c>
      <c r="J6606" s="6" t="s">
        <v>156</v>
      </c>
      <c r="K6606" s="6">
        <v>3</v>
      </c>
      <c r="L6606" s="6">
        <v>55.23</v>
      </c>
      <c r="M6606" s="31" t="str">
        <f t="shared" si="103"/>
        <v>Small</v>
      </c>
    </row>
    <row r="6607" spans="8:13" ht="15.75" customHeight="1">
      <c r="H6607" s="37">
        <v>43394</v>
      </c>
      <c r="I6607" s="6" t="s">
        <v>127</v>
      </c>
      <c r="J6607" s="6" t="s">
        <v>164</v>
      </c>
      <c r="K6607" s="6">
        <v>59</v>
      </c>
      <c r="L6607" s="6">
        <v>442.92</v>
      </c>
      <c r="M6607" s="31" t="str">
        <f t="shared" si="103"/>
        <v>Large</v>
      </c>
    </row>
    <row r="6608" spans="8:13" ht="15.75" customHeight="1">
      <c r="H6608" s="37">
        <v>43419</v>
      </c>
      <c r="I6608" s="6" t="s">
        <v>127</v>
      </c>
      <c r="J6608" s="6" t="s">
        <v>185</v>
      </c>
      <c r="K6608" s="6">
        <v>1</v>
      </c>
      <c r="L6608" s="6">
        <v>13.68</v>
      </c>
      <c r="M6608" s="31" t="str">
        <f t="shared" si="103"/>
        <v>Small</v>
      </c>
    </row>
    <row r="6609" spans="8:13" ht="15.75" customHeight="1">
      <c r="H6609" s="37">
        <v>43452</v>
      </c>
      <c r="I6609" s="6" t="s">
        <v>160</v>
      </c>
      <c r="J6609" s="6" t="s">
        <v>189</v>
      </c>
      <c r="K6609" s="6">
        <v>1</v>
      </c>
      <c r="L6609" s="6">
        <v>11.45</v>
      </c>
      <c r="M6609" s="31" t="str">
        <f t="shared" si="103"/>
        <v>Small</v>
      </c>
    </row>
    <row r="6610" spans="8:13" ht="15.75" customHeight="1">
      <c r="H6610" s="37">
        <v>43129</v>
      </c>
      <c r="I6610" s="6" t="s">
        <v>168</v>
      </c>
      <c r="J6610" s="6" t="s">
        <v>194</v>
      </c>
      <c r="K6610" s="6">
        <v>2</v>
      </c>
      <c r="L6610" s="6">
        <v>24.5</v>
      </c>
      <c r="M6610" s="31" t="str">
        <f t="shared" si="103"/>
        <v>Small</v>
      </c>
    </row>
    <row r="6611" spans="8:13" ht="15.75" customHeight="1">
      <c r="H6611" s="37">
        <v>43451</v>
      </c>
      <c r="I6611" s="6" t="s">
        <v>198</v>
      </c>
      <c r="J6611" s="6" t="s">
        <v>231</v>
      </c>
      <c r="K6611" s="6">
        <v>2</v>
      </c>
      <c r="L6611" s="6">
        <v>27.48</v>
      </c>
      <c r="M6611" s="31" t="str">
        <f t="shared" si="103"/>
        <v>Small</v>
      </c>
    </row>
    <row r="6612" spans="8:13" ht="15.75" customHeight="1">
      <c r="H6612" s="37">
        <v>43452</v>
      </c>
      <c r="I6612" s="6" t="s">
        <v>216</v>
      </c>
      <c r="J6612" s="6" t="s">
        <v>209</v>
      </c>
      <c r="K6612" s="6">
        <v>3</v>
      </c>
      <c r="L6612" s="6">
        <v>36.96</v>
      </c>
      <c r="M6612" s="31" t="str">
        <f t="shared" si="103"/>
        <v>Small</v>
      </c>
    </row>
    <row r="6613" spans="8:13" ht="15.75" customHeight="1">
      <c r="H6613" s="37">
        <v>43420</v>
      </c>
      <c r="I6613" s="6" t="s">
        <v>155</v>
      </c>
      <c r="J6613" s="6" t="s">
        <v>185</v>
      </c>
      <c r="K6613" s="6">
        <v>1</v>
      </c>
      <c r="L6613" s="6">
        <v>10.65</v>
      </c>
      <c r="M6613" s="31" t="str">
        <f t="shared" si="103"/>
        <v>Small</v>
      </c>
    </row>
    <row r="6614" spans="8:13" ht="15.75" customHeight="1">
      <c r="H6614" s="37">
        <v>43390</v>
      </c>
      <c r="I6614" s="6" t="s">
        <v>216</v>
      </c>
      <c r="J6614" s="6" t="s">
        <v>234</v>
      </c>
      <c r="K6614" s="6">
        <v>3</v>
      </c>
      <c r="L6614" s="6">
        <v>56.85</v>
      </c>
      <c r="M6614" s="31" t="str">
        <f t="shared" si="103"/>
        <v>Small</v>
      </c>
    </row>
    <row r="6615" spans="8:13" ht="15.75" customHeight="1">
      <c r="H6615" s="37">
        <v>43338</v>
      </c>
      <c r="I6615" s="6" t="s">
        <v>158</v>
      </c>
      <c r="J6615" s="6" t="s">
        <v>229</v>
      </c>
      <c r="K6615" s="6">
        <v>2</v>
      </c>
      <c r="L6615" s="6">
        <v>29.74</v>
      </c>
      <c r="M6615" s="31" t="str">
        <f t="shared" si="103"/>
        <v>Small</v>
      </c>
    </row>
    <row r="6616" spans="8:13" ht="15.75" customHeight="1">
      <c r="H6616" s="37">
        <v>43182</v>
      </c>
      <c r="I6616" s="6" t="s">
        <v>190</v>
      </c>
      <c r="J6616" s="6" t="s">
        <v>214</v>
      </c>
      <c r="K6616" s="6">
        <v>2</v>
      </c>
      <c r="L6616" s="6">
        <v>25.06</v>
      </c>
      <c r="M6616" s="31" t="str">
        <f t="shared" si="103"/>
        <v>Small</v>
      </c>
    </row>
    <row r="6617" spans="8:13" ht="15.75" customHeight="1">
      <c r="H6617" s="37">
        <v>43278</v>
      </c>
      <c r="I6617" s="6" t="s">
        <v>163</v>
      </c>
      <c r="J6617" s="6" t="s">
        <v>180</v>
      </c>
      <c r="K6617" s="6">
        <v>1</v>
      </c>
      <c r="L6617" s="6">
        <v>18.77</v>
      </c>
      <c r="M6617" s="31" t="str">
        <f t="shared" si="103"/>
        <v>Small</v>
      </c>
    </row>
    <row r="6618" spans="8:13" ht="15.75" customHeight="1">
      <c r="H6618" s="37">
        <v>43291</v>
      </c>
      <c r="I6618" s="6" t="s">
        <v>158</v>
      </c>
      <c r="J6618" s="6" t="s">
        <v>174</v>
      </c>
      <c r="K6618" s="6">
        <v>3</v>
      </c>
      <c r="L6618" s="6">
        <v>30</v>
      </c>
      <c r="M6618" s="31" t="str">
        <f t="shared" si="103"/>
        <v>Small</v>
      </c>
    </row>
    <row r="6619" spans="8:13" ht="15.75" customHeight="1">
      <c r="H6619" s="37">
        <v>43385</v>
      </c>
      <c r="I6619" s="6" t="s">
        <v>190</v>
      </c>
      <c r="J6619" s="6" t="s">
        <v>156</v>
      </c>
      <c r="K6619" s="6">
        <v>1</v>
      </c>
      <c r="L6619" s="6">
        <v>18.829999999999998</v>
      </c>
      <c r="M6619" s="31" t="str">
        <f t="shared" si="103"/>
        <v>Small</v>
      </c>
    </row>
    <row r="6620" spans="8:13" ht="15.75" customHeight="1">
      <c r="H6620" s="37">
        <v>43145</v>
      </c>
      <c r="I6620" s="6" t="s">
        <v>158</v>
      </c>
      <c r="J6620" s="6" t="s">
        <v>166</v>
      </c>
      <c r="K6620" s="6">
        <v>1</v>
      </c>
      <c r="L6620" s="6">
        <v>14.31</v>
      </c>
      <c r="M6620" s="31" t="str">
        <f t="shared" si="103"/>
        <v>Small</v>
      </c>
    </row>
    <row r="6621" spans="8:13" ht="15.75" customHeight="1">
      <c r="H6621" s="37">
        <v>43326</v>
      </c>
      <c r="I6621" s="6" t="s">
        <v>198</v>
      </c>
      <c r="J6621" s="6" t="s">
        <v>219</v>
      </c>
      <c r="K6621" s="6">
        <v>4</v>
      </c>
      <c r="L6621" s="6">
        <v>70.760000000000005</v>
      </c>
      <c r="M6621" s="31" t="str">
        <f t="shared" si="103"/>
        <v>Small</v>
      </c>
    </row>
    <row r="6622" spans="8:13" ht="15.75" customHeight="1">
      <c r="H6622" s="37">
        <v>43158</v>
      </c>
      <c r="I6622" s="6" t="s">
        <v>158</v>
      </c>
      <c r="J6622" s="6" t="s">
        <v>166</v>
      </c>
      <c r="K6622" s="6">
        <v>4</v>
      </c>
      <c r="L6622" s="6">
        <v>60.2</v>
      </c>
      <c r="M6622" s="31" t="str">
        <f t="shared" si="103"/>
        <v>Small</v>
      </c>
    </row>
    <row r="6623" spans="8:13" ht="15.75" customHeight="1">
      <c r="H6623" s="37">
        <v>43428</v>
      </c>
      <c r="I6623" s="6" t="s">
        <v>190</v>
      </c>
      <c r="J6623" s="6" t="s">
        <v>157</v>
      </c>
      <c r="K6623" s="6">
        <v>12</v>
      </c>
      <c r="L6623" s="6">
        <v>107.1</v>
      </c>
      <c r="M6623" s="31" t="str">
        <f t="shared" si="103"/>
        <v>Small</v>
      </c>
    </row>
    <row r="6624" spans="8:13" ht="15.75" customHeight="1">
      <c r="H6624" s="37">
        <v>43420</v>
      </c>
      <c r="I6624" s="6" t="s">
        <v>135</v>
      </c>
      <c r="J6624" s="6" t="s">
        <v>156</v>
      </c>
      <c r="K6624" s="6">
        <v>2</v>
      </c>
      <c r="L6624" s="6">
        <v>37.380000000000003</v>
      </c>
      <c r="M6624" s="31" t="str">
        <f t="shared" si="103"/>
        <v>Small</v>
      </c>
    </row>
    <row r="6625" spans="8:13" ht="15.75" customHeight="1">
      <c r="H6625" s="37">
        <v>43253</v>
      </c>
      <c r="I6625" s="6" t="s">
        <v>168</v>
      </c>
      <c r="J6625" s="6" t="s">
        <v>230</v>
      </c>
      <c r="K6625" s="6">
        <v>42</v>
      </c>
      <c r="L6625" s="6">
        <v>498.31</v>
      </c>
      <c r="M6625" s="31" t="str">
        <f t="shared" si="103"/>
        <v>Large</v>
      </c>
    </row>
    <row r="6626" spans="8:13" ht="15.75" customHeight="1">
      <c r="H6626" s="37">
        <v>43175</v>
      </c>
      <c r="I6626" s="6" t="s">
        <v>138</v>
      </c>
      <c r="J6626" s="6" t="s">
        <v>211</v>
      </c>
      <c r="K6626" s="6">
        <v>1</v>
      </c>
      <c r="L6626" s="6">
        <v>19.27</v>
      </c>
      <c r="M6626" s="31" t="str">
        <f t="shared" si="103"/>
        <v>Small</v>
      </c>
    </row>
    <row r="6627" spans="8:13" ht="15.75" customHeight="1">
      <c r="H6627" s="37">
        <v>43170</v>
      </c>
      <c r="I6627" s="6" t="s">
        <v>175</v>
      </c>
      <c r="J6627" s="6" t="s">
        <v>182</v>
      </c>
      <c r="K6627" s="6">
        <v>1</v>
      </c>
      <c r="L6627" s="6">
        <v>12.65</v>
      </c>
      <c r="M6627" s="31" t="str">
        <f t="shared" si="103"/>
        <v>Small</v>
      </c>
    </row>
    <row r="6628" spans="8:13" ht="15.75" customHeight="1">
      <c r="H6628" s="37">
        <v>43411</v>
      </c>
      <c r="I6628" s="6" t="s">
        <v>158</v>
      </c>
      <c r="J6628" s="6" t="s">
        <v>156</v>
      </c>
      <c r="K6628" s="6">
        <v>2</v>
      </c>
      <c r="L6628" s="6">
        <v>24.12</v>
      </c>
      <c r="M6628" s="31" t="str">
        <f t="shared" si="103"/>
        <v>Small</v>
      </c>
    </row>
    <row r="6629" spans="8:13" ht="15.75" customHeight="1">
      <c r="H6629" s="37">
        <v>43420</v>
      </c>
      <c r="I6629" s="6" t="s">
        <v>135</v>
      </c>
      <c r="J6629" s="6" t="s">
        <v>199</v>
      </c>
      <c r="K6629" s="6">
        <v>2</v>
      </c>
      <c r="L6629" s="6">
        <v>27.12</v>
      </c>
      <c r="M6629" s="31" t="str">
        <f t="shared" si="103"/>
        <v>Small</v>
      </c>
    </row>
    <row r="6630" spans="8:13" ht="15.75" customHeight="1">
      <c r="H6630" s="37">
        <v>43353</v>
      </c>
      <c r="I6630" s="6" t="s">
        <v>177</v>
      </c>
      <c r="J6630" s="6" t="s">
        <v>170</v>
      </c>
      <c r="K6630" s="6">
        <v>1</v>
      </c>
      <c r="L6630" s="6">
        <v>12.38</v>
      </c>
      <c r="M6630" s="31" t="str">
        <f t="shared" si="103"/>
        <v>Small</v>
      </c>
    </row>
    <row r="6631" spans="8:13" ht="15.75" customHeight="1">
      <c r="H6631" s="37">
        <v>43116</v>
      </c>
      <c r="I6631" s="6" t="s">
        <v>175</v>
      </c>
      <c r="J6631" s="6" t="s">
        <v>156</v>
      </c>
      <c r="K6631" s="6">
        <v>6</v>
      </c>
      <c r="L6631" s="6">
        <v>60.89</v>
      </c>
      <c r="M6631" s="31" t="str">
        <f t="shared" si="103"/>
        <v>Small</v>
      </c>
    </row>
    <row r="6632" spans="8:13" ht="15.75" customHeight="1">
      <c r="H6632" s="37">
        <v>43342</v>
      </c>
      <c r="I6632" s="6" t="s">
        <v>141</v>
      </c>
      <c r="J6632" s="6" t="s">
        <v>156</v>
      </c>
      <c r="K6632" s="6">
        <v>72</v>
      </c>
      <c r="L6632" s="6">
        <v>470.75</v>
      </c>
      <c r="M6632" s="31" t="str">
        <f t="shared" si="103"/>
        <v>Large</v>
      </c>
    </row>
    <row r="6633" spans="8:13" ht="15.75" customHeight="1">
      <c r="H6633" s="37">
        <v>43322</v>
      </c>
      <c r="I6633" s="6" t="s">
        <v>218</v>
      </c>
      <c r="J6633" s="6" t="s">
        <v>156</v>
      </c>
      <c r="K6633" s="6">
        <v>1</v>
      </c>
      <c r="L6633" s="6">
        <v>16.559999999999999</v>
      </c>
      <c r="M6633" s="31" t="str">
        <f t="shared" si="103"/>
        <v>Small</v>
      </c>
    </row>
    <row r="6634" spans="8:13" ht="15.75" customHeight="1">
      <c r="H6634" s="37">
        <v>43356</v>
      </c>
      <c r="I6634" s="6" t="s">
        <v>158</v>
      </c>
      <c r="J6634" s="6" t="s">
        <v>185</v>
      </c>
      <c r="K6634" s="6">
        <v>2</v>
      </c>
      <c r="L6634" s="6">
        <v>32.979999999999997</v>
      </c>
      <c r="M6634" s="31" t="str">
        <f t="shared" si="103"/>
        <v>Small</v>
      </c>
    </row>
    <row r="6635" spans="8:13" ht="15.75" customHeight="1">
      <c r="H6635" s="37">
        <v>43421</v>
      </c>
      <c r="I6635" s="6" t="s">
        <v>158</v>
      </c>
      <c r="J6635" s="6" t="s">
        <v>205</v>
      </c>
      <c r="K6635" s="6">
        <v>1</v>
      </c>
      <c r="L6635" s="6">
        <v>10.01</v>
      </c>
      <c r="M6635" s="31" t="str">
        <f t="shared" si="103"/>
        <v>Small</v>
      </c>
    </row>
    <row r="6636" spans="8:13" ht="15.75" customHeight="1">
      <c r="H6636" s="37">
        <v>43427</v>
      </c>
      <c r="I6636" s="6" t="s">
        <v>168</v>
      </c>
      <c r="J6636" s="6" t="s">
        <v>227</v>
      </c>
      <c r="K6636" s="6">
        <v>2</v>
      </c>
      <c r="L6636" s="6">
        <v>29.96</v>
      </c>
      <c r="M6636" s="31" t="str">
        <f t="shared" si="103"/>
        <v>Small</v>
      </c>
    </row>
    <row r="6637" spans="8:13" ht="15.75" customHeight="1">
      <c r="H6637" s="37">
        <v>43429</v>
      </c>
      <c r="I6637" s="6" t="s">
        <v>175</v>
      </c>
      <c r="J6637" s="6" t="s">
        <v>157</v>
      </c>
      <c r="K6637" s="6">
        <v>1</v>
      </c>
      <c r="L6637" s="6">
        <v>15.97</v>
      </c>
      <c r="M6637" s="31" t="str">
        <f t="shared" si="103"/>
        <v>Small</v>
      </c>
    </row>
    <row r="6638" spans="8:13" ht="15.75" customHeight="1">
      <c r="H6638" s="37">
        <v>43180</v>
      </c>
      <c r="I6638" s="6" t="s">
        <v>175</v>
      </c>
      <c r="J6638" s="6" t="s">
        <v>204</v>
      </c>
      <c r="K6638" s="6">
        <v>48</v>
      </c>
      <c r="L6638" s="6">
        <v>337.08</v>
      </c>
      <c r="M6638" s="31" t="str">
        <f t="shared" si="103"/>
        <v>Large</v>
      </c>
    </row>
    <row r="6639" spans="8:13" ht="15.75" customHeight="1">
      <c r="H6639" s="37">
        <v>43445</v>
      </c>
      <c r="I6639" s="6" t="s">
        <v>141</v>
      </c>
      <c r="J6639" s="6" t="s">
        <v>156</v>
      </c>
      <c r="K6639" s="6">
        <v>2</v>
      </c>
      <c r="L6639" s="6">
        <v>26.7</v>
      </c>
      <c r="M6639" s="31" t="str">
        <f t="shared" si="103"/>
        <v>Small</v>
      </c>
    </row>
    <row r="6640" spans="8:13" ht="15.75" customHeight="1">
      <c r="H6640" s="37">
        <v>43400</v>
      </c>
      <c r="I6640" s="6" t="s">
        <v>160</v>
      </c>
      <c r="J6640" s="6" t="s">
        <v>214</v>
      </c>
      <c r="K6640" s="6">
        <v>3</v>
      </c>
      <c r="L6640" s="6">
        <v>35.4</v>
      </c>
      <c r="M6640" s="31" t="str">
        <f t="shared" si="103"/>
        <v>Small</v>
      </c>
    </row>
    <row r="6641" spans="8:13" ht="15.75" customHeight="1">
      <c r="H6641" s="37">
        <v>43417</v>
      </c>
      <c r="I6641" s="6" t="s">
        <v>190</v>
      </c>
      <c r="J6641" s="6" t="s">
        <v>156</v>
      </c>
      <c r="K6641" s="6">
        <v>2</v>
      </c>
      <c r="L6641" s="6">
        <v>28.5</v>
      </c>
      <c r="M6641" s="31" t="str">
        <f t="shared" si="103"/>
        <v>Small</v>
      </c>
    </row>
    <row r="6642" spans="8:13" ht="15.75" customHeight="1">
      <c r="H6642" s="37">
        <v>43293</v>
      </c>
      <c r="I6642" s="6" t="s">
        <v>163</v>
      </c>
      <c r="J6642" s="6" t="s">
        <v>156</v>
      </c>
      <c r="K6642" s="6">
        <v>2</v>
      </c>
      <c r="L6642" s="6">
        <v>31.56</v>
      </c>
      <c r="M6642" s="31" t="str">
        <f t="shared" si="103"/>
        <v>Small</v>
      </c>
    </row>
    <row r="6643" spans="8:13" ht="15.75" customHeight="1">
      <c r="H6643" s="37">
        <v>43406</v>
      </c>
      <c r="I6643" s="6" t="s">
        <v>200</v>
      </c>
      <c r="J6643" s="6" t="s">
        <v>185</v>
      </c>
      <c r="K6643" s="6">
        <v>2</v>
      </c>
      <c r="L6643" s="6">
        <v>34.299999999999997</v>
      </c>
      <c r="M6643" s="31" t="str">
        <f t="shared" si="103"/>
        <v>Small</v>
      </c>
    </row>
    <row r="6644" spans="8:13" ht="15.75" customHeight="1">
      <c r="H6644" s="37">
        <v>43316</v>
      </c>
      <c r="I6644" s="6" t="s">
        <v>171</v>
      </c>
      <c r="J6644" s="6" t="s">
        <v>189</v>
      </c>
      <c r="K6644" s="6">
        <v>1</v>
      </c>
      <c r="L6644" s="6">
        <v>10.99</v>
      </c>
      <c r="M6644" s="31" t="str">
        <f t="shared" si="103"/>
        <v>Small</v>
      </c>
    </row>
    <row r="6645" spans="8:13" ht="15.75" customHeight="1">
      <c r="H6645" s="37">
        <v>43312</v>
      </c>
      <c r="I6645" s="6" t="s">
        <v>163</v>
      </c>
      <c r="J6645" s="6" t="s">
        <v>174</v>
      </c>
      <c r="K6645" s="6">
        <v>50</v>
      </c>
      <c r="L6645" s="6">
        <v>273.75</v>
      </c>
      <c r="M6645" s="31" t="str">
        <f t="shared" si="103"/>
        <v>Large</v>
      </c>
    </row>
    <row r="6646" spans="8:13" ht="15.75" customHeight="1">
      <c r="H6646" s="37">
        <v>43407</v>
      </c>
      <c r="I6646" s="6" t="s">
        <v>190</v>
      </c>
      <c r="J6646" s="6" t="s">
        <v>222</v>
      </c>
      <c r="K6646" s="6">
        <v>2</v>
      </c>
      <c r="L6646" s="6">
        <v>32.340000000000003</v>
      </c>
      <c r="M6646" s="31" t="str">
        <f t="shared" si="103"/>
        <v>Small</v>
      </c>
    </row>
    <row r="6647" spans="8:13" ht="15.75" customHeight="1">
      <c r="H6647" s="37">
        <v>43458</v>
      </c>
      <c r="I6647" s="6" t="s">
        <v>158</v>
      </c>
      <c r="J6647" s="6" t="s">
        <v>211</v>
      </c>
      <c r="K6647" s="6">
        <v>3</v>
      </c>
      <c r="L6647" s="6">
        <v>37.5</v>
      </c>
      <c r="M6647" s="31" t="str">
        <f t="shared" si="103"/>
        <v>Small</v>
      </c>
    </row>
    <row r="6648" spans="8:13" ht="15.75" customHeight="1">
      <c r="H6648" s="37">
        <v>43173</v>
      </c>
      <c r="I6648" s="6" t="s">
        <v>163</v>
      </c>
      <c r="J6648" s="6" t="s">
        <v>197</v>
      </c>
      <c r="K6648" s="6">
        <v>4</v>
      </c>
      <c r="L6648" s="6">
        <v>72.44</v>
      </c>
      <c r="M6648" s="31" t="str">
        <f t="shared" si="103"/>
        <v>Small</v>
      </c>
    </row>
    <row r="6649" spans="8:13" ht="15.75" customHeight="1">
      <c r="H6649" s="37">
        <v>43278</v>
      </c>
      <c r="I6649" s="6" t="s">
        <v>165</v>
      </c>
      <c r="J6649" s="6" t="s">
        <v>161</v>
      </c>
      <c r="K6649" s="6">
        <v>1</v>
      </c>
      <c r="L6649" s="6">
        <v>11.29</v>
      </c>
      <c r="M6649" s="31" t="str">
        <f t="shared" si="103"/>
        <v>Small</v>
      </c>
    </row>
    <row r="6650" spans="8:13" ht="15.75" customHeight="1">
      <c r="H6650" s="37">
        <v>43443</v>
      </c>
      <c r="I6650" s="6" t="s">
        <v>193</v>
      </c>
      <c r="J6650" s="6" t="s">
        <v>156</v>
      </c>
      <c r="K6650" s="6">
        <v>1</v>
      </c>
      <c r="L6650" s="6">
        <v>17.48</v>
      </c>
      <c r="M6650" s="31" t="str">
        <f t="shared" si="103"/>
        <v>Small</v>
      </c>
    </row>
    <row r="6651" spans="8:13" ht="15.75" customHeight="1">
      <c r="H6651" s="37">
        <v>43253</v>
      </c>
      <c r="I6651" s="6" t="s">
        <v>158</v>
      </c>
      <c r="J6651" s="6" t="s">
        <v>161</v>
      </c>
      <c r="K6651" s="6">
        <v>1</v>
      </c>
      <c r="L6651" s="6">
        <v>18.89</v>
      </c>
      <c r="M6651" s="31" t="str">
        <f t="shared" si="103"/>
        <v>Small</v>
      </c>
    </row>
    <row r="6652" spans="8:13" ht="15.75" customHeight="1">
      <c r="H6652" s="37">
        <v>43192</v>
      </c>
      <c r="I6652" s="6" t="s">
        <v>158</v>
      </c>
      <c r="J6652" s="6" t="s">
        <v>205</v>
      </c>
      <c r="K6652" s="6">
        <v>2</v>
      </c>
      <c r="L6652" s="6">
        <v>30.62</v>
      </c>
      <c r="M6652" s="31" t="str">
        <f t="shared" si="103"/>
        <v>Small</v>
      </c>
    </row>
    <row r="6653" spans="8:13" ht="15.75" customHeight="1">
      <c r="H6653" s="37">
        <v>43440</v>
      </c>
      <c r="I6653" s="6" t="s">
        <v>141</v>
      </c>
      <c r="J6653" s="6" t="s">
        <v>184</v>
      </c>
      <c r="K6653" s="6">
        <v>4</v>
      </c>
      <c r="L6653" s="6">
        <v>75.12</v>
      </c>
      <c r="M6653" s="31" t="str">
        <f t="shared" si="103"/>
        <v>Small</v>
      </c>
    </row>
    <row r="6654" spans="8:13" ht="15.75" customHeight="1">
      <c r="H6654" s="37">
        <v>43241</v>
      </c>
      <c r="I6654" s="6" t="s">
        <v>168</v>
      </c>
      <c r="J6654" s="6" t="s">
        <v>192</v>
      </c>
      <c r="K6654" s="6">
        <v>1</v>
      </c>
      <c r="L6654" s="6">
        <v>16.03</v>
      </c>
      <c r="M6654" s="31" t="str">
        <f t="shared" si="103"/>
        <v>Small</v>
      </c>
    </row>
    <row r="6655" spans="8:13" ht="15.75" customHeight="1">
      <c r="H6655" s="37">
        <v>43410</v>
      </c>
      <c r="I6655" s="6" t="s">
        <v>168</v>
      </c>
      <c r="J6655" s="6" t="s">
        <v>234</v>
      </c>
      <c r="K6655" s="6">
        <v>1</v>
      </c>
      <c r="L6655" s="6">
        <v>12.97</v>
      </c>
      <c r="M6655" s="31" t="str">
        <f t="shared" si="103"/>
        <v>Small</v>
      </c>
    </row>
    <row r="6656" spans="8:13" ht="15.75" customHeight="1">
      <c r="H6656" s="37">
        <v>43197</v>
      </c>
      <c r="I6656" s="6" t="s">
        <v>223</v>
      </c>
      <c r="J6656" s="6" t="s">
        <v>185</v>
      </c>
      <c r="K6656" s="6">
        <v>42</v>
      </c>
      <c r="L6656" s="6">
        <v>511.47</v>
      </c>
      <c r="M6656" s="31" t="str">
        <f t="shared" si="103"/>
        <v>Large</v>
      </c>
    </row>
    <row r="6657" spans="8:13" ht="15.75" customHeight="1">
      <c r="H6657" s="37">
        <v>43106</v>
      </c>
      <c r="I6657" s="6" t="s">
        <v>127</v>
      </c>
      <c r="J6657" s="6" t="s">
        <v>184</v>
      </c>
      <c r="K6657" s="6">
        <v>1</v>
      </c>
      <c r="L6657" s="6">
        <v>13.13</v>
      </c>
      <c r="M6657" s="31" t="str">
        <f t="shared" si="103"/>
        <v>Small</v>
      </c>
    </row>
    <row r="6658" spans="8:13" ht="15.75" customHeight="1">
      <c r="H6658" s="37">
        <v>43410</v>
      </c>
      <c r="I6658" s="6" t="s">
        <v>158</v>
      </c>
      <c r="J6658" s="6" t="s">
        <v>174</v>
      </c>
      <c r="K6658" s="6">
        <v>50</v>
      </c>
      <c r="L6658" s="6">
        <v>456.2</v>
      </c>
      <c r="M6658" s="31" t="str">
        <f t="shared" si="103"/>
        <v>Large</v>
      </c>
    </row>
    <row r="6659" spans="8:13" ht="15.75" customHeight="1">
      <c r="H6659" s="37">
        <v>43242</v>
      </c>
      <c r="I6659" s="6" t="s">
        <v>135</v>
      </c>
      <c r="J6659" s="6" t="s">
        <v>180</v>
      </c>
      <c r="K6659" s="6">
        <v>1</v>
      </c>
      <c r="L6659" s="6">
        <v>13.81</v>
      </c>
      <c r="M6659" s="31" t="str">
        <f t="shared" si="103"/>
        <v>Small</v>
      </c>
    </row>
    <row r="6660" spans="8:13" ht="15.75" customHeight="1">
      <c r="H6660" s="37">
        <v>43295</v>
      </c>
      <c r="I6660" s="6" t="s">
        <v>171</v>
      </c>
      <c r="J6660" s="6" t="s">
        <v>207</v>
      </c>
      <c r="K6660" s="6">
        <v>2</v>
      </c>
      <c r="L6660" s="6">
        <v>27.6</v>
      </c>
      <c r="M6660" s="31" t="str">
        <f t="shared" si="103"/>
        <v>Small</v>
      </c>
    </row>
    <row r="6661" spans="8:13" ht="15.75" customHeight="1">
      <c r="H6661" s="37">
        <v>43202</v>
      </c>
      <c r="I6661" s="6" t="s">
        <v>216</v>
      </c>
      <c r="J6661" s="6" t="s">
        <v>241</v>
      </c>
      <c r="K6661" s="6">
        <v>2</v>
      </c>
      <c r="L6661" s="6">
        <v>39.64</v>
      </c>
      <c r="M6661" s="31" t="str">
        <f t="shared" si="103"/>
        <v>Small</v>
      </c>
    </row>
    <row r="6662" spans="8:13" ht="15.75" customHeight="1">
      <c r="H6662" s="37">
        <v>43367</v>
      </c>
      <c r="I6662" s="6" t="s">
        <v>158</v>
      </c>
      <c r="J6662" s="6" t="s">
        <v>180</v>
      </c>
      <c r="K6662" s="6">
        <v>2</v>
      </c>
      <c r="L6662" s="6">
        <v>28.92</v>
      </c>
      <c r="M6662" s="31" t="str">
        <f t="shared" si="103"/>
        <v>Small</v>
      </c>
    </row>
    <row r="6663" spans="8:13" ht="15.75" customHeight="1">
      <c r="H6663" s="37">
        <v>43325</v>
      </c>
      <c r="I6663" s="6" t="s">
        <v>158</v>
      </c>
      <c r="J6663" s="6" t="s">
        <v>208</v>
      </c>
      <c r="K6663" s="6">
        <v>1</v>
      </c>
      <c r="L6663" s="6">
        <v>14.4</v>
      </c>
      <c r="M6663" s="31" t="str">
        <f t="shared" si="103"/>
        <v>Small</v>
      </c>
    </row>
    <row r="6664" spans="8:13" ht="15.75" customHeight="1">
      <c r="H6664" s="37">
        <v>43450</v>
      </c>
      <c r="I6664" s="6" t="s">
        <v>160</v>
      </c>
      <c r="J6664" s="6" t="s">
        <v>170</v>
      </c>
      <c r="K6664" s="6">
        <v>1</v>
      </c>
      <c r="L6664" s="6">
        <v>14.56</v>
      </c>
      <c r="M6664" s="31" t="str">
        <f t="shared" ref="M6664:M6727" si="104">IF(L6664&gt;250,"Large","Small")</f>
        <v>Small</v>
      </c>
    </row>
    <row r="6665" spans="8:13" ht="15.75" customHeight="1">
      <c r="H6665" s="37">
        <v>43179</v>
      </c>
      <c r="I6665" s="6" t="s">
        <v>168</v>
      </c>
      <c r="J6665" s="6" t="s">
        <v>211</v>
      </c>
      <c r="K6665" s="6">
        <v>1</v>
      </c>
      <c r="L6665" s="6">
        <v>10.56</v>
      </c>
      <c r="M6665" s="31" t="str">
        <f t="shared" si="104"/>
        <v>Small</v>
      </c>
    </row>
    <row r="6666" spans="8:13" ht="15.75" customHeight="1">
      <c r="H6666" s="37">
        <v>43419</v>
      </c>
      <c r="I6666" s="6" t="s">
        <v>200</v>
      </c>
      <c r="J6666" s="6" t="s">
        <v>185</v>
      </c>
      <c r="K6666" s="6">
        <v>1</v>
      </c>
      <c r="L6666" s="6">
        <v>17.670000000000002</v>
      </c>
      <c r="M6666" s="31" t="str">
        <f t="shared" si="104"/>
        <v>Small</v>
      </c>
    </row>
    <row r="6667" spans="8:13" ht="15.75" customHeight="1">
      <c r="H6667" s="37">
        <v>43183</v>
      </c>
      <c r="I6667" s="6" t="s">
        <v>163</v>
      </c>
      <c r="J6667" s="6" t="s">
        <v>156</v>
      </c>
      <c r="K6667" s="6">
        <v>2</v>
      </c>
      <c r="L6667" s="6">
        <v>32.14</v>
      </c>
      <c r="M6667" s="31" t="str">
        <f t="shared" si="104"/>
        <v>Small</v>
      </c>
    </row>
    <row r="6668" spans="8:13" ht="15.75" customHeight="1">
      <c r="H6668" s="37">
        <v>43231</v>
      </c>
      <c r="I6668" s="6" t="s">
        <v>135</v>
      </c>
      <c r="J6668" s="6" t="s">
        <v>161</v>
      </c>
      <c r="K6668" s="6">
        <v>4</v>
      </c>
      <c r="L6668" s="6">
        <v>44</v>
      </c>
      <c r="M6668" s="31" t="str">
        <f t="shared" si="104"/>
        <v>Small</v>
      </c>
    </row>
    <row r="6669" spans="8:13" ht="15.75" customHeight="1">
      <c r="H6669" s="37">
        <v>43276</v>
      </c>
      <c r="I6669" s="6" t="s">
        <v>175</v>
      </c>
      <c r="J6669" s="6" t="s">
        <v>169</v>
      </c>
      <c r="K6669" s="6">
        <v>2</v>
      </c>
      <c r="L6669" s="6">
        <v>38.159999999999997</v>
      </c>
      <c r="M6669" s="31" t="str">
        <f t="shared" si="104"/>
        <v>Small</v>
      </c>
    </row>
    <row r="6670" spans="8:13" ht="15.75" customHeight="1">
      <c r="H6670" s="37">
        <v>43414</v>
      </c>
      <c r="I6670" s="6" t="s">
        <v>135</v>
      </c>
      <c r="J6670" s="6" t="s">
        <v>174</v>
      </c>
      <c r="K6670" s="6">
        <v>3</v>
      </c>
      <c r="L6670" s="6">
        <v>46.08</v>
      </c>
      <c r="M6670" s="31" t="str">
        <f t="shared" si="104"/>
        <v>Small</v>
      </c>
    </row>
    <row r="6671" spans="8:13" ht="15.75" customHeight="1">
      <c r="H6671" s="37">
        <v>43407</v>
      </c>
      <c r="I6671" s="6" t="s">
        <v>193</v>
      </c>
      <c r="J6671" s="6" t="s">
        <v>220</v>
      </c>
      <c r="K6671" s="6">
        <v>69</v>
      </c>
      <c r="L6671" s="6">
        <v>591.29999999999995</v>
      </c>
      <c r="M6671" s="31" t="str">
        <f t="shared" si="104"/>
        <v>Large</v>
      </c>
    </row>
    <row r="6672" spans="8:13" ht="15.75" customHeight="1">
      <c r="H6672" s="37">
        <v>43161</v>
      </c>
      <c r="I6672" s="6" t="s">
        <v>163</v>
      </c>
      <c r="J6672" s="6" t="s">
        <v>238</v>
      </c>
      <c r="K6672" s="6">
        <v>1</v>
      </c>
      <c r="L6672" s="6">
        <v>17.52</v>
      </c>
      <c r="M6672" s="31" t="str">
        <f t="shared" si="104"/>
        <v>Small</v>
      </c>
    </row>
    <row r="6673" spans="8:13" ht="15.75" customHeight="1">
      <c r="H6673" s="37">
        <v>43213</v>
      </c>
      <c r="I6673" s="6" t="s">
        <v>171</v>
      </c>
      <c r="J6673" s="6" t="s">
        <v>156</v>
      </c>
      <c r="K6673" s="6">
        <v>1</v>
      </c>
      <c r="L6673" s="6">
        <v>17.47</v>
      </c>
      <c r="M6673" s="31" t="str">
        <f t="shared" si="104"/>
        <v>Small</v>
      </c>
    </row>
    <row r="6674" spans="8:13" ht="15.75" customHeight="1">
      <c r="H6674" s="37">
        <v>43434</v>
      </c>
      <c r="I6674" s="6" t="s">
        <v>171</v>
      </c>
      <c r="J6674" s="6" t="s">
        <v>235</v>
      </c>
      <c r="K6674" s="6">
        <v>1</v>
      </c>
      <c r="L6674" s="6">
        <v>18.71</v>
      </c>
      <c r="M6674" s="31" t="str">
        <f t="shared" si="104"/>
        <v>Small</v>
      </c>
    </row>
    <row r="6675" spans="8:13" ht="15.75" customHeight="1">
      <c r="H6675" s="37">
        <v>43421</v>
      </c>
      <c r="I6675" s="6" t="s">
        <v>216</v>
      </c>
      <c r="J6675" s="6" t="s">
        <v>220</v>
      </c>
      <c r="K6675" s="6">
        <v>4</v>
      </c>
      <c r="L6675" s="6">
        <v>54</v>
      </c>
      <c r="M6675" s="31" t="str">
        <f t="shared" si="104"/>
        <v>Small</v>
      </c>
    </row>
    <row r="6676" spans="8:13" ht="15.75" customHeight="1">
      <c r="H6676" s="37">
        <v>43132</v>
      </c>
      <c r="I6676" s="6" t="s">
        <v>158</v>
      </c>
      <c r="J6676" s="6" t="s">
        <v>156</v>
      </c>
      <c r="K6676" s="6">
        <v>3</v>
      </c>
      <c r="L6676" s="6">
        <v>53.49</v>
      </c>
      <c r="M6676" s="31" t="str">
        <f t="shared" si="104"/>
        <v>Small</v>
      </c>
    </row>
    <row r="6677" spans="8:13" ht="15.75" customHeight="1">
      <c r="H6677" s="37">
        <v>43136</v>
      </c>
      <c r="I6677" s="6" t="s">
        <v>158</v>
      </c>
      <c r="J6677" s="6" t="s">
        <v>203</v>
      </c>
      <c r="K6677" s="6">
        <v>1</v>
      </c>
      <c r="L6677" s="6">
        <v>17.149999999999999</v>
      </c>
      <c r="M6677" s="31" t="str">
        <f t="shared" si="104"/>
        <v>Small</v>
      </c>
    </row>
    <row r="6678" spans="8:13" ht="15.75" customHeight="1">
      <c r="H6678" s="37">
        <v>43415</v>
      </c>
      <c r="I6678" s="6" t="s">
        <v>165</v>
      </c>
      <c r="J6678" s="6" t="s">
        <v>185</v>
      </c>
      <c r="K6678" s="6">
        <v>1</v>
      </c>
      <c r="L6678" s="6">
        <v>14.84</v>
      </c>
      <c r="M6678" s="31" t="str">
        <f t="shared" si="104"/>
        <v>Small</v>
      </c>
    </row>
    <row r="6679" spans="8:13" ht="15.75" customHeight="1">
      <c r="H6679" s="37">
        <v>43291</v>
      </c>
      <c r="I6679" s="6" t="s">
        <v>158</v>
      </c>
      <c r="J6679" s="6" t="s">
        <v>185</v>
      </c>
      <c r="K6679" s="6">
        <v>2</v>
      </c>
      <c r="L6679" s="6">
        <v>36.46</v>
      </c>
      <c r="M6679" s="31" t="str">
        <f t="shared" si="104"/>
        <v>Small</v>
      </c>
    </row>
    <row r="6680" spans="8:13" ht="15.75" customHeight="1">
      <c r="H6680" s="37">
        <v>43236</v>
      </c>
      <c r="I6680" s="6" t="s">
        <v>158</v>
      </c>
      <c r="J6680" s="6" t="s">
        <v>227</v>
      </c>
      <c r="K6680" s="6">
        <v>48</v>
      </c>
      <c r="L6680" s="6">
        <v>464.4</v>
      </c>
      <c r="M6680" s="31" t="str">
        <f t="shared" si="104"/>
        <v>Large</v>
      </c>
    </row>
    <row r="6681" spans="8:13" ht="15.75" customHeight="1">
      <c r="H6681" s="37">
        <v>43437</v>
      </c>
      <c r="I6681" s="6" t="s">
        <v>190</v>
      </c>
      <c r="J6681" s="6" t="s">
        <v>185</v>
      </c>
      <c r="K6681" s="6">
        <v>1</v>
      </c>
      <c r="L6681" s="6">
        <v>14.7</v>
      </c>
      <c r="M6681" s="31" t="str">
        <f t="shared" si="104"/>
        <v>Small</v>
      </c>
    </row>
    <row r="6682" spans="8:13" ht="15.75" customHeight="1">
      <c r="H6682" s="37">
        <v>43454</v>
      </c>
      <c r="I6682" s="6" t="s">
        <v>168</v>
      </c>
      <c r="J6682" s="6" t="s">
        <v>194</v>
      </c>
      <c r="K6682" s="6">
        <v>2</v>
      </c>
      <c r="L6682" s="6">
        <v>27.78</v>
      </c>
      <c r="M6682" s="31" t="str">
        <f t="shared" si="104"/>
        <v>Small</v>
      </c>
    </row>
    <row r="6683" spans="8:13" ht="15.75" customHeight="1">
      <c r="H6683" s="37">
        <v>43235</v>
      </c>
      <c r="I6683" s="6" t="s">
        <v>163</v>
      </c>
      <c r="J6683" s="6" t="s">
        <v>169</v>
      </c>
      <c r="K6683" s="6">
        <v>1</v>
      </c>
      <c r="L6683" s="6">
        <v>19.54</v>
      </c>
      <c r="M6683" s="31" t="str">
        <f t="shared" si="104"/>
        <v>Small</v>
      </c>
    </row>
    <row r="6684" spans="8:13" ht="15.75" customHeight="1">
      <c r="H6684" s="37">
        <v>43151</v>
      </c>
      <c r="I6684" s="6" t="s">
        <v>141</v>
      </c>
      <c r="J6684" s="6" t="s">
        <v>208</v>
      </c>
      <c r="K6684" s="6">
        <v>2</v>
      </c>
      <c r="L6684" s="6">
        <v>35.78</v>
      </c>
      <c r="M6684" s="31" t="str">
        <f t="shared" si="104"/>
        <v>Small</v>
      </c>
    </row>
    <row r="6685" spans="8:13" ht="15.75" customHeight="1">
      <c r="H6685" s="37">
        <v>43379</v>
      </c>
      <c r="I6685" s="6" t="s">
        <v>223</v>
      </c>
      <c r="J6685" s="6" t="s">
        <v>225</v>
      </c>
      <c r="K6685" s="6">
        <v>2</v>
      </c>
      <c r="L6685" s="6">
        <v>29.26</v>
      </c>
      <c r="M6685" s="31" t="str">
        <f t="shared" si="104"/>
        <v>Small</v>
      </c>
    </row>
    <row r="6686" spans="8:13" ht="15.75" customHeight="1">
      <c r="H6686" s="37">
        <v>43197</v>
      </c>
      <c r="I6686" s="6" t="s">
        <v>175</v>
      </c>
      <c r="J6686" s="6" t="s">
        <v>185</v>
      </c>
      <c r="K6686" s="6">
        <v>1</v>
      </c>
      <c r="L6686" s="6">
        <v>18.77</v>
      </c>
      <c r="M6686" s="31" t="str">
        <f t="shared" si="104"/>
        <v>Small</v>
      </c>
    </row>
    <row r="6687" spans="8:13" ht="15.75" customHeight="1">
      <c r="H6687" s="37">
        <v>43201</v>
      </c>
      <c r="I6687" s="6" t="s">
        <v>163</v>
      </c>
      <c r="J6687" s="6" t="s">
        <v>188</v>
      </c>
      <c r="K6687" s="6">
        <v>1</v>
      </c>
      <c r="L6687" s="6">
        <v>17.38</v>
      </c>
      <c r="M6687" s="31" t="str">
        <f t="shared" si="104"/>
        <v>Small</v>
      </c>
    </row>
    <row r="6688" spans="8:13" ht="15.75" customHeight="1">
      <c r="H6688" s="37">
        <v>43258</v>
      </c>
      <c r="I6688" s="6" t="s">
        <v>177</v>
      </c>
      <c r="J6688" s="6" t="s">
        <v>214</v>
      </c>
      <c r="K6688" s="6">
        <v>2</v>
      </c>
      <c r="L6688" s="6">
        <v>27.36</v>
      </c>
      <c r="M6688" s="31" t="str">
        <f t="shared" si="104"/>
        <v>Small</v>
      </c>
    </row>
    <row r="6689" spans="8:13" ht="15.75" customHeight="1">
      <c r="H6689" s="37">
        <v>43288</v>
      </c>
      <c r="I6689" s="6" t="s">
        <v>201</v>
      </c>
      <c r="J6689" s="6" t="s">
        <v>227</v>
      </c>
      <c r="K6689" s="6">
        <v>2</v>
      </c>
      <c r="L6689" s="6">
        <v>39.840000000000003</v>
      </c>
      <c r="M6689" s="31" t="str">
        <f t="shared" si="104"/>
        <v>Small</v>
      </c>
    </row>
    <row r="6690" spans="8:13" ht="15.75" customHeight="1">
      <c r="H6690" s="37">
        <v>43427</v>
      </c>
      <c r="I6690" s="6" t="s">
        <v>193</v>
      </c>
      <c r="J6690" s="6" t="s">
        <v>210</v>
      </c>
      <c r="K6690" s="6">
        <v>2</v>
      </c>
      <c r="L6690" s="6">
        <v>28.3</v>
      </c>
      <c r="M6690" s="31" t="str">
        <f t="shared" si="104"/>
        <v>Small</v>
      </c>
    </row>
    <row r="6691" spans="8:13" ht="15.75" customHeight="1">
      <c r="H6691" s="37">
        <v>43108</v>
      </c>
      <c r="I6691" s="6" t="s">
        <v>160</v>
      </c>
      <c r="J6691" s="6" t="s">
        <v>194</v>
      </c>
      <c r="K6691" s="6">
        <v>36</v>
      </c>
      <c r="L6691" s="6">
        <v>382.32</v>
      </c>
      <c r="M6691" s="31" t="str">
        <f t="shared" si="104"/>
        <v>Large</v>
      </c>
    </row>
    <row r="6692" spans="8:13" ht="15.75" customHeight="1">
      <c r="H6692" s="37">
        <v>43164</v>
      </c>
      <c r="I6692" s="6" t="s">
        <v>177</v>
      </c>
      <c r="J6692" s="6" t="s">
        <v>181</v>
      </c>
      <c r="K6692" s="6">
        <v>1</v>
      </c>
      <c r="L6692" s="6">
        <v>13.89</v>
      </c>
      <c r="M6692" s="31" t="str">
        <f t="shared" si="104"/>
        <v>Small</v>
      </c>
    </row>
    <row r="6693" spans="8:13" ht="15.75" customHeight="1">
      <c r="H6693" s="37">
        <v>43260</v>
      </c>
      <c r="I6693" s="6" t="s">
        <v>160</v>
      </c>
      <c r="J6693" s="6" t="s">
        <v>162</v>
      </c>
      <c r="K6693" s="6">
        <v>2</v>
      </c>
      <c r="L6693" s="6">
        <v>29.86</v>
      </c>
      <c r="M6693" s="31" t="str">
        <f t="shared" si="104"/>
        <v>Small</v>
      </c>
    </row>
    <row r="6694" spans="8:13" ht="15.75" customHeight="1">
      <c r="H6694" s="37">
        <v>43188</v>
      </c>
      <c r="I6694" s="6" t="s">
        <v>168</v>
      </c>
      <c r="J6694" s="6" t="s">
        <v>172</v>
      </c>
      <c r="K6694" s="6">
        <v>41</v>
      </c>
      <c r="L6694" s="6">
        <v>510.63</v>
      </c>
      <c r="M6694" s="31" t="str">
        <f t="shared" si="104"/>
        <v>Large</v>
      </c>
    </row>
    <row r="6695" spans="8:13" ht="15.75" customHeight="1">
      <c r="H6695" s="37">
        <v>43158</v>
      </c>
      <c r="I6695" s="6" t="s">
        <v>158</v>
      </c>
      <c r="J6695" s="6" t="s">
        <v>184</v>
      </c>
      <c r="K6695" s="6">
        <v>58</v>
      </c>
      <c r="L6695" s="6">
        <v>355.35</v>
      </c>
      <c r="M6695" s="31" t="str">
        <f t="shared" si="104"/>
        <v>Large</v>
      </c>
    </row>
    <row r="6696" spans="8:13" ht="15.75" customHeight="1">
      <c r="H6696" s="37">
        <v>43137</v>
      </c>
      <c r="I6696" s="6" t="s">
        <v>135</v>
      </c>
      <c r="J6696" s="6" t="s">
        <v>213</v>
      </c>
      <c r="K6696" s="6">
        <v>4</v>
      </c>
      <c r="L6696" s="6">
        <v>43.84</v>
      </c>
      <c r="M6696" s="31" t="str">
        <f t="shared" si="104"/>
        <v>Small</v>
      </c>
    </row>
    <row r="6697" spans="8:13" ht="15.75" customHeight="1">
      <c r="H6697" s="37">
        <v>43107</v>
      </c>
      <c r="I6697" s="6" t="s">
        <v>168</v>
      </c>
      <c r="J6697" s="6" t="s">
        <v>184</v>
      </c>
      <c r="K6697" s="6">
        <v>2</v>
      </c>
      <c r="L6697" s="6">
        <v>37.619999999999997</v>
      </c>
      <c r="M6697" s="31" t="str">
        <f t="shared" si="104"/>
        <v>Small</v>
      </c>
    </row>
    <row r="6698" spans="8:13" ht="15.75" customHeight="1">
      <c r="H6698" s="37">
        <v>43289</v>
      </c>
      <c r="I6698" s="6" t="s">
        <v>168</v>
      </c>
      <c r="J6698" s="6" t="s">
        <v>156</v>
      </c>
      <c r="K6698" s="6">
        <v>2</v>
      </c>
      <c r="L6698" s="6">
        <v>29.04</v>
      </c>
      <c r="M6698" s="31" t="str">
        <f t="shared" si="104"/>
        <v>Small</v>
      </c>
    </row>
    <row r="6699" spans="8:13" ht="15.75" customHeight="1">
      <c r="H6699" s="37">
        <v>43304</v>
      </c>
      <c r="I6699" s="6" t="s">
        <v>158</v>
      </c>
      <c r="J6699" s="6" t="s">
        <v>169</v>
      </c>
      <c r="K6699" s="6">
        <v>1</v>
      </c>
      <c r="L6699" s="6">
        <v>20</v>
      </c>
      <c r="M6699" s="31" t="str">
        <f t="shared" si="104"/>
        <v>Small</v>
      </c>
    </row>
    <row r="6700" spans="8:13" ht="15.75" customHeight="1">
      <c r="H6700" s="37">
        <v>43119</v>
      </c>
      <c r="I6700" s="6" t="s">
        <v>168</v>
      </c>
      <c r="J6700" s="6" t="s">
        <v>210</v>
      </c>
      <c r="K6700" s="6">
        <v>3</v>
      </c>
      <c r="L6700" s="6">
        <v>57.81</v>
      </c>
      <c r="M6700" s="31" t="str">
        <f t="shared" si="104"/>
        <v>Small</v>
      </c>
    </row>
    <row r="6701" spans="8:13" ht="15.75" customHeight="1">
      <c r="H6701" s="37">
        <v>43203</v>
      </c>
      <c r="I6701" s="6" t="s">
        <v>216</v>
      </c>
      <c r="J6701" s="6" t="s">
        <v>156</v>
      </c>
      <c r="K6701" s="6">
        <v>54</v>
      </c>
      <c r="L6701" s="6">
        <v>527.85</v>
      </c>
      <c r="M6701" s="31" t="str">
        <f t="shared" si="104"/>
        <v>Large</v>
      </c>
    </row>
    <row r="6702" spans="8:13" ht="15.75" customHeight="1">
      <c r="H6702" s="37">
        <v>43367</v>
      </c>
      <c r="I6702" s="6" t="s">
        <v>223</v>
      </c>
      <c r="J6702" s="6" t="s">
        <v>194</v>
      </c>
      <c r="K6702" s="6">
        <v>4</v>
      </c>
      <c r="L6702" s="6">
        <v>79.64</v>
      </c>
      <c r="M6702" s="31" t="str">
        <f t="shared" si="104"/>
        <v>Small</v>
      </c>
    </row>
    <row r="6703" spans="8:13" ht="15.75" customHeight="1">
      <c r="H6703" s="37">
        <v>43420</v>
      </c>
      <c r="I6703" s="6" t="s">
        <v>190</v>
      </c>
      <c r="J6703" s="6" t="s">
        <v>156</v>
      </c>
      <c r="K6703" s="6">
        <v>3</v>
      </c>
      <c r="L6703" s="6">
        <v>52.14</v>
      </c>
      <c r="M6703" s="31" t="str">
        <f t="shared" si="104"/>
        <v>Small</v>
      </c>
    </row>
    <row r="6704" spans="8:13" ht="15.75" customHeight="1">
      <c r="H6704" s="37">
        <v>43210</v>
      </c>
      <c r="I6704" s="6" t="s">
        <v>138</v>
      </c>
      <c r="J6704" s="6" t="s">
        <v>185</v>
      </c>
      <c r="K6704" s="6">
        <v>1</v>
      </c>
      <c r="L6704" s="6">
        <v>12.66</v>
      </c>
      <c r="M6704" s="31" t="str">
        <f t="shared" si="104"/>
        <v>Small</v>
      </c>
    </row>
    <row r="6705" spans="8:13" ht="15.75" customHeight="1">
      <c r="H6705" s="37">
        <v>43172</v>
      </c>
      <c r="I6705" s="6" t="s">
        <v>135</v>
      </c>
      <c r="J6705" s="6" t="s">
        <v>156</v>
      </c>
      <c r="K6705" s="6">
        <v>1</v>
      </c>
      <c r="L6705" s="6">
        <v>19.510000000000002</v>
      </c>
      <c r="M6705" s="31" t="str">
        <f t="shared" si="104"/>
        <v>Small</v>
      </c>
    </row>
    <row r="6706" spans="8:13" ht="15.75" customHeight="1">
      <c r="H6706" s="37">
        <v>43330</v>
      </c>
      <c r="I6706" s="6" t="s">
        <v>168</v>
      </c>
      <c r="J6706" s="6" t="s">
        <v>156</v>
      </c>
      <c r="K6706" s="6">
        <v>2</v>
      </c>
      <c r="L6706" s="6">
        <v>34.08</v>
      </c>
      <c r="M6706" s="31" t="str">
        <f t="shared" si="104"/>
        <v>Small</v>
      </c>
    </row>
    <row r="6707" spans="8:13" ht="15.75" customHeight="1">
      <c r="H6707" s="37">
        <v>43459</v>
      </c>
      <c r="I6707" s="6" t="s">
        <v>175</v>
      </c>
      <c r="J6707" s="6" t="s">
        <v>214</v>
      </c>
      <c r="K6707" s="6">
        <v>2</v>
      </c>
      <c r="L6707" s="6">
        <v>20.9</v>
      </c>
      <c r="M6707" s="31" t="str">
        <f t="shared" si="104"/>
        <v>Small</v>
      </c>
    </row>
    <row r="6708" spans="8:13" ht="15.75" customHeight="1">
      <c r="H6708" s="37">
        <v>43421</v>
      </c>
      <c r="I6708" s="6" t="s">
        <v>175</v>
      </c>
      <c r="J6708" s="6" t="s">
        <v>159</v>
      </c>
      <c r="K6708" s="6">
        <v>2</v>
      </c>
      <c r="L6708" s="6">
        <v>22.98</v>
      </c>
      <c r="M6708" s="31" t="str">
        <f t="shared" si="104"/>
        <v>Small</v>
      </c>
    </row>
    <row r="6709" spans="8:13" ht="15.75" customHeight="1">
      <c r="H6709" s="37">
        <v>43331</v>
      </c>
      <c r="I6709" s="6" t="s">
        <v>158</v>
      </c>
      <c r="J6709" s="6" t="s">
        <v>156</v>
      </c>
      <c r="K6709" s="6">
        <v>2</v>
      </c>
      <c r="L6709" s="6">
        <v>31.2</v>
      </c>
      <c r="M6709" s="31" t="str">
        <f t="shared" si="104"/>
        <v>Small</v>
      </c>
    </row>
    <row r="6710" spans="8:13" ht="15.75" customHeight="1">
      <c r="H6710" s="37">
        <v>43379</v>
      </c>
      <c r="I6710" s="6" t="s">
        <v>141</v>
      </c>
      <c r="J6710" s="6" t="s">
        <v>209</v>
      </c>
      <c r="K6710" s="6">
        <v>36</v>
      </c>
      <c r="L6710" s="6">
        <v>255.97</v>
      </c>
      <c r="M6710" s="31" t="str">
        <f t="shared" si="104"/>
        <v>Large</v>
      </c>
    </row>
    <row r="6711" spans="8:13" ht="15.75" customHeight="1">
      <c r="H6711" s="37">
        <v>43361</v>
      </c>
      <c r="I6711" s="6" t="s">
        <v>141</v>
      </c>
      <c r="J6711" s="6" t="s">
        <v>185</v>
      </c>
      <c r="K6711" s="6">
        <v>3</v>
      </c>
      <c r="L6711" s="6">
        <v>58.86</v>
      </c>
      <c r="M6711" s="31" t="str">
        <f t="shared" si="104"/>
        <v>Small</v>
      </c>
    </row>
    <row r="6712" spans="8:13" ht="15.75" customHeight="1">
      <c r="H6712" s="37">
        <v>43422</v>
      </c>
      <c r="I6712" s="6" t="s">
        <v>175</v>
      </c>
      <c r="J6712" s="6" t="s">
        <v>156</v>
      </c>
      <c r="K6712" s="6">
        <v>24</v>
      </c>
      <c r="L6712" s="6">
        <v>170.67</v>
      </c>
      <c r="M6712" s="31" t="str">
        <f t="shared" si="104"/>
        <v>Small</v>
      </c>
    </row>
    <row r="6713" spans="8:13" ht="15.75" customHeight="1">
      <c r="H6713" s="37">
        <v>43457</v>
      </c>
      <c r="I6713" s="6" t="s">
        <v>138</v>
      </c>
      <c r="J6713" s="6" t="s">
        <v>156</v>
      </c>
      <c r="K6713" s="6">
        <v>2</v>
      </c>
      <c r="L6713" s="6">
        <v>35.92</v>
      </c>
      <c r="M6713" s="31" t="str">
        <f t="shared" si="104"/>
        <v>Small</v>
      </c>
    </row>
    <row r="6714" spans="8:13" ht="15.75" customHeight="1">
      <c r="H6714" s="37">
        <v>43278</v>
      </c>
      <c r="I6714" s="6" t="s">
        <v>158</v>
      </c>
      <c r="J6714" s="6" t="s">
        <v>156</v>
      </c>
      <c r="K6714" s="6">
        <v>3</v>
      </c>
      <c r="L6714" s="6">
        <v>30.06</v>
      </c>
      <c r="M6714" s="31" t="str">
        <f t="shared" si="104"/>
        <v>Small</v>
      </c>
    </row>
    <row r="6715" spans="8:13" ht="15.75" customHeight="1">
      <c r="H6715" s="37">
        <v>43122</v>
      </c>
      <c r="I6715" s="6" t="s">
        <v>198</v>
      </c>
      <c r="J6715" s="6" t="s">
        <v>162</v>
      </c>
      <c r="K6715" s="6">
        <v>1</v>
      </c>
      <c r="L6715" s="6">
        <v>11.27</v>
      </c>
      <c r="M6715" s="31" t="str">
        <f t="shared" si="104"/>
        <v>Small</v>
      </c>
    </row>
    <row r="6716" spans="8:13" ht="15.75" customHeight="1">
      <c r="H6716" s="37">
        <v>43299</v>
      </c>
      <c r="I6716" s="6" t="s">
        <v>141</v>
      </c>
      <c r="J6716" s="6" t="s">
        <v>176</v>
      </c>
      <c r="K6716" s="6">
        <v>4</v>
      </c>
      <c r="L6716" s="6">
        <v>67</v>
      </c>
      <c r="M6716" s="31" t="str">
        <f t="shared" si="104"/>
        <v>Small</v>
      </c>
    </row>
    <row r="6717" spans="8:13" ht="15.75" customHeight="1">
      <c r="H6717" s="37">
        <v>43412</v>
      </c>
      <c r="I6717" s="6" t="s">
        <v>193</v>
      </c>
      <c r="J6717" s="6" t="s">
        <v>156</v>
      </c>
      <c r="K6717" s="6">
        <v>3</v>
      </c>
      <c r="L6717" s="6">
        <v>32.64</v>
      </c>
      <c r="M6717" s="31" t="str">
        <f t="shared" si="104"/>
        <v>Small</v>
      </c>
    </row>
    <row r="6718" spans="8:13" ht="15.75" customHeight="1">
      <c r="H6718" s="37">
        <v>43442</v>
      </c>
      <c r="I6718" s="6" t="s">
        <v>160</v>
      </c>
      <c r="J6718" s="6" t="s">
        <v>194</v>
      </c>
      <c r="K6718" s="6">
        <v>2</v>
      </c>
      <c r="L6718" s="6">
        <v>39.36</v>
      </c>
      <c r="M6718" s="31" t="str">
        <f t="shared" si="104"/>
        <v>Small</v>
      </c>
    </row>
    <row r="6719" spans="8:13" ht="15.75" customHeight="1">
      <c r="H6719" s="37">
        <v>43315</v>
      </c>
      <c r="I6719" s="6" t="s">
        <v>175</v>
      </c>
      <c r="J6719" s="6" t="s">
        <v>184</v>
      </c>
      <c r="K6719" s="6">
        <v>1</v>
      </c>
      <c r="L6719" s="6">
        <v>18.100000000000001</v>
      </c>
      <c r="M6719" s="31" t="str">
        <f t="shared" si="104"/>
        <v>Small</v>
      </c>
    </row>
    <row r="6720" spans="8:13" ht="15.75" customHeight="1">
      <c r="H6720" s="37">
        <v>43335</v>
      </c>
      <c r="I6720" s="6" t="s">
        <v>163</v>
      </c>
      <c r="J6720" s="6" t="s">
        <v>231</v>
      </c>
      <c r="K6720" s="6">
        <v>2</v>
      </c>
      <c r="L6720" s="6">
        <v>37.979999999999997</v>
      </c>
      <c r="M6720" s="31" t="str">
        <f t="shared" si="104"/>
        <v>Small</v>
      </c>
    </row>
    <row r="6721" spans="8:13" ht="15.75" customHeight="1">
      <c r="H6721" s="37">
        <v>43448</v>
      </c>
      <c r="I6721" s="6" t="s">
        <v>141</v>
      </c>
      <c r="J6721" s="6" t="s">
        <v>156</v>
      </c>
      <c r="K6721" s="6">
        <v>1</v>
      </c>
      <c r="L6721" s="6">
        <v>13.67</v>
      </c>
      <c r="M6721" s="31" t="str">
        <f t="shared" si="104"/>
        <v>Small</v>
      </c>
    </row>
    <row r="6722" spans="8:13" ht="15.75" customHeight="1">
      <c r="H6722" s="37">
        <v>43325</v>
      </c>
      <c r="I6722" s="6" t="s">
        <v>168</v>
      </c>
      <c r="J6722" s="6" t="s">
        <v>189</v>
      </c>
      <c r="K6722" s="6">
        <v>2</v>
      </c>
      <c r="L6722" s="6">
        <v>29.32</v>
      </c>
      <c r="M6722" s="31" t="str">
        <f t="shared" si="104"/>
        <v>Small</v>
      </c>
    </row>
    <row r="6723" spans="8:13" ht="15.75" customHeight="1">
      <c r="H6723" s="37">
        <v>43337</v>
      </c>
      <c r="I6723" s="6" t="s">
        <v>163</v>
      </c>
      <c r="J6723" s="6" t="s">
        <v>194</v>
      </c>
      <c r="K6723" s="6">
        <v>3</v>
      </c>
      <c r="L6723" s="6">
        <v>59.22</v>
      </c>
      <c r="M6723" s="31" t="str">
        <f t="shared" si="104"/>
        <v>Small</v>
      </c>
    </row>
    <row r="6724" spans="8:13" ht="15.75" customHeight="1">
      <c r="H6724" s="37">
        <v>43409</v>
      </c>
      <c r="I6724" s="6" t="s">
        <v>135</v>
      </c>
      <c r="J6724" s="6" t="s">
        <v>202</v>
      </c>
      <c r="K6724" s="6">
        <v>2</v>
      </c>
      <c r="L6724" s="6">
        <v>30.06</v>
      </c>
      <c r="M6724" s="31" t="str">
        <f t="shared" si="104"/>
        <v>Small</v>
      </c>
    </row>
    <row r="6725" spans="8:13" ht="15.75" customHeight="1">
      <c r="H6725" s="37">
        <v>43382</v>
      </c>
      <c r="I6725" s="6" t="s">
        <v>193</v>
      </c>
      <c r="J6725" s="6" t="s">
        <v>226</v>
      </c>
      <c r="K6725" s="6">
        <v>2</v>
      </c>
      <c r="L6725" s="6">
        <v>30.98</v>
      </c>
      <c r="M6725" s="31" t="str">
        <f t="shared" si="104"/>
        <v>Small</v>
      </c>
    </row>
    <row r="6726" spans="8:13" ht="15.75" customHeight="1">
      <c r="H6726" s="37">
        <v>43428</v>
      </c>
      <c r="I6726" s="6" t="s">
        <v>216</v>
      </c>
      <c r="J6726" s="6" t="s">
        <v>202</v>
      </c>
      <c r="K6726" s="6">
        <v>2</v>
      </c>
      <c r="L6726" s="6">
        <v>28.2</v>
      </c>
      <c r="M6726" s="31" t="str">
        <f t="shared" si="104"/>
        <v>Small</v>
      </c>
    </row>
    <row r="6727" spans="8:13" ht="15.75" customHeight="1">
      <c r="H6727" s="37">
        <v>43224</v>
      </c>
      <c r="I6727" s="6" t="s">
        <v>163</v>
      </c>
      <c r="J6727" s="6" t="s">
        <v>185</v>
      </c>
      <c r="K6727" s="6">
        <v>3</v>
      </c>
      <c r="L6727" s="6">
        <v>40.380000000000003</v>
      </c>
      <c r="M6727" s="31" t="str">
        <f t="shared" si="104"/>
        <v>Small</v>
      </c>
    </row>
    <row r="6728" spans="8:13" ht="15.75" customHeight="1">
      <c r="H6728" s="37">
        <v>43284</v>
      </c>
      <c r="I6728" s="6" t="s">
        <v>158</v>
      </c>
      <c r="J6728" s="6" t="s">
        <v>187</v>
      </c>
      <c r="K6728" s="6">
        <v>36</v>
      </c>
      <c r="L6728" s="6">
        <v>264.95999999999998</v>
      </c>
      <c r="M6728" s="31" t="str">
        <f t="shared" ref="M6728:M6791" si="105">IF(L6728&gt;250,"Large","Small")</f>
        <v>Large</v>
      </c>
    </row>
    <row r="6729" spans="8:13" ht="15.75" customHeight="1">
      <c r="H6729" s="37">
        <v>43180</v>
      </c>
      <c r="I6729" s="6" t="s">
        <v>158</v>
      </c>
      <c r="J6729" s="6" t="s">
        <v>156</v>
      </c>
      <c r="K6729" s="6">
        <v>2</v>
      </c>
      <c r="L6729" s="6">
        <v>33.54</v>
      </c>
      <c r="M6729" s="31" t="str">
        <f t="shared" si="105"/>
        <v>Small</v>
      </c>
    </row>
    <row r="6730" spans="8:13" ht="15.75" customHeight="1">
      <c r="H6730" s="37">
        <v>43192</v>
      </c>
      <c r="I6730" s="6" t="s">
        <v>198</v>
      </c>
      <c r="J6730" s="6" t="s">
        <v>230</v>
      </c>
      <c r="K6730" s="6">
        <v>60</v>
      </c>
      <c r="L6730" s="6">
        <v>334.22</v>
      </c>
      <c r="M6730" s="31" t="str">
        <f t="shared" si="105"/>
        <v>Large</v>
      </c>
    </row>
    <row r="6731" spans="8:13" ht="15.75" customHeight="1">
      <c r="H6731" s="37">
        <v>43441</v>
      </c>
      <c r="I6731" s="6" t="s">
        <v>198</v>
      </c>
      <c r="J6731" s="6" t="s">
        <v>183</v>
      </c>
      <c r="K6731" s="6">
        <v>4</v>
      </c>
      <c r="L6731" s="6">
        <v>52.52</v>
      </c>
      <c r="M6731" s="31" t="str">
        <f t="shared" si="105"/>
        <v>Small</v>
      </c>
    </row>
    <row r="6732" spans="8:13" ht="15.75" customHeight="1">
      <c r="H6732" s="37">
        <v>43435</v>
      </c>
      <c r="I6732" s="6" t="s">
        <v>127</v>
      </c>
      <c r="J6732" s="6" t="s">
        <v>194</v>
      </c>
      <c r="K6732" s="6">
        <v>2</v>
      </c>
      <c r="L6732" s="6">
        <v>34.380000000000003</v>
      </c>
      <c r="M6732" s="31" t="str">
        <f t="shared" si="105"/>
        <v>Small</v>
      </c>
    </row>
    <row r="6733" spans="8:13" ht="15.75" customHeight="1">
      <c r="H6733" s="37">
        <v>43207</v>
      </c>
      <c r="I6733" s="6" t="s">
        <v>190</v>
      </c>
      <c r="J6733" s="6" t="s">
        <v>156</v>
      </c>
      <c r="K6733" s="6">
        <v>6</v>
      </c>
      <c r="L6733" s="6">
        <v>113.22</v>
      </c>
      <c r="M6733" s="31" t="str">
        <f t="shared" si="105"/>
        <v>Small</v>
      </c>
    </row>
    <row r="6734" spans="8:13" ht="15.75" customHeight="1">
      <c r="H6734" s="37">
        <v>43437</v>
      </c>
      <c r="I6734" s="6" t="s">
        <v>160</v>
      </c>
      <c r="J6734" s="6" t="s">
        <v>184</v>
      </c>
      <c r="K6734" s="6">
        <v>2</v>
      </c>
      <c r="L6734" s="6">
        <v>35.42</v>
      </c>
      <c r="M6734" s="31" t="str">
        <f t="shared" si="105"/>
        <v>Small</v>
      </c>
    </row>
    <row r="6735" spans="8:13" ht="15.75" customHeight="1">
      <c r="H6735" s="37">
        <v>43427</v>
      </c>
      <c r="I6735" s="6" t="s">
        <v>135</v>
      </c>
      <c r="J6735" s="6" t="s">
        <v>196</v>
      </c>
      <c r="K6735" s="6">
        <v>4</v>
      </c>
      <c r="L6735" s="6">
        <v>60.28</v>
      </c>
      <c r="M6735" s="31" t="str">
        <f t="shared" si="105"/>
        <v>Small</v>
      </c>
    </row>
    <row r="6736" spans="8:13" ht="15.75" customHeight="1">
      <c r="H6736" s="37">
        <v>43439</v>
      </c>
      <c r="I6736" s="6" t="s">
        <v>158</v>
      </c>
      <c r="J6736" s="6" t="s">
        <v>159</v>
      </c>
      <c r="K6736" s="6">
        <v>1</v>
      </c>
      <c r="L6736" s="6">
        <v>18.2</v>
      </c>
      <c r="M6736" s="31" t="str">
        <f t="shared" si="105"/>
        <v>Small</v>
      </c>
    </row>
    <row r="6737" spans="8:13" ht="15.75" customHeight="1">
      <c r="H6737" s="37">
        <v>43277</v>
      </c>
      <c r="I6737" s="6" t="s">
        <v>127</v>
      </c>
      <c r="J6737" s="6" t="s">
        <v>174</v>
      </c>
      <c r="K6737" s="6">
        <v>4</v>
      </c>
      <c r="L6737" s="6">
        <v>59.48</v>
      </c>
      <c r="M6737" s="31" t="str">
        <f t="shared" si="105"/>
        <v>Small</v>
      </c>
    </row>
    <row r="6738" spans="8:13" ht="15.75" customHeight="1">
      <c r="H6738" s="37">
        <v>43379</v>
      </c>
      <c r="I6738" s="6" t="s">
        <v>135</v>
      </c>
      <c r="J6738" s="6" t="s">
        <v>210</v>
      </c>
      <c r="K6738" s="6">
        <v>2</v>
      </c>
      <c r="L6738" s="6">
        <v>27.4</v>
      </c>
      <c r="M6738" s="31" t="str">
        <f t="shared" si="105"/>
        <v>Small</v>
      </c>
    </row>
    <row r="6739" spans="8:13" ht="15.75" customHeight="1">
      <c r="H6739" s="37">
        <v>43279</v>
      </c>
      <c r="I6739" s="6" t="s">
        <v>168</v>
      </c>
      <c r="J6739" s="6" t="s">
        <v>156</v>
      </c>
      <c r="K6739" s="6">
        <v>2</v>
      </c>
      <c r="L6739" s="6">
        <v>21.64</v>
      </c>
      <c r="M6739" s="31" t="str">
        <f t="shared" si="105"/>
        <v>Small</v>
      </c>
    </row>
    <row r="6740" spans="8:13" ht="15.75" customHeight="1">
      <c r="H6740" s="37">
        <v>43137</v>
      </c>
      <c r="I6740" s="6" t="s">
        <v>141</v>
      </c>
      <c r="J6740" s="6" t="s">
        <v>169</v>
      </c>
      <c r="K6740" s="6">
        <v>4</v>
      </c>
      <c r="L6740" s="6">
        <v>64.680000000000007</v>
      </c>
      <c r="M6740" s="31" t="str">
        <f t="shared" si="105"/>
        <v>Small</v>
      </c>
    </row>
    <row r="6741" spans="8:13" ht="15.75" customHeight="1">
      <c r="H6741" s="37">
        <v>43380</v>
      </c>
      <c r="I6741" s="6" t="s">
        <v>175</v>
      </c>
      <c r="J6741" s="6" t="s">
        <v>211</v>
      </c>
      <c r="K6741" s="6">
        <v>2</v>
      </c>
      <c r="L6741" s="6">
        <v>30.96</v>
      </c>
      <c r="M6741" s="31" t="str">
        <f t="shared" si="105"/>
        <v>Small</v>
      </c>
    </row>
    <row r="6742" spans="8:13" ht="15.75" customHeight="1">
      <c r="H6742" s="37">
        <v>43427</v>
      </c>
      <c r="I6742" s="6" t="s">
        <v>158</v>
      </c>
      <c r="J6742" s="6" t="s">
        <v>156</v>
      </c>
      <c r="K6742" s="6">
        <v>36</v>
      </c>
      <c r="L6742" s="6">
        <v>309.81</v>
      </c>
      <c r="M6742" s="31" t="str">
        <f t="shared" si="105"/>
        <v>Large</v>
      </c>
    </row>
    <row r="6743" spans="8:13" ht="15.75" customHeight="1">
      <c r="H6743" s="37">
        <v>43108</v>
      </c>
      <c r="I6743" s="6" t="s">
        <v>127</v>
      </c>
      <c r="J6743" s="6" t="s">
        <v>176</v>
      </c>
      <c r="K6743" s="6">
        <v>2</v>
      </c>
      <c r="L6743" s="6">
        <v>29.94</v>
      </c>
      <c r="M6743" s="31" t="str">
        <f t="shared" si="105"/>
        <v>Small</v>
      </c>
    </row>
    <row r="6744" spans="8:13" ht="15.75" customHeight="1">
      <c r="H6744" s="37">
        <v>43308</v>
      </c>
      <c r="I6744" s="6" t="s">
        <v>168</v>
      </c>
      <c r="J6744" s="6" t="s">
        <v>194</v>
      </c>
      <c r="K6744" s="6">
        <v>2</v>
      </c>
      <c r="L6744" s="6">
        <v>37.64</v>
      </c>
      <c r="M6744" s="31" t="str">
        <f t="shared" si="105"/>
        <v>Small</v>
      </c>
    </row>
    <row r="6745" spans="8:13" ht="15.75" customHeight="1">
      <c r="H6745" s="37">
        <v>43117</v>
      </c>
      <c r="I6745" s="6" t="s">
        <v>158</v>
      </c>
      <c r="J6745" s="6" t="s">
        <v>156</v>
      </c>
      <c r="K6745" s="6">
        <v>1</v>
      </c>
      <c r="L6745" s="6">
        <v>12.94</v>
      </c>
      <c r="M6745" s="31" t="str">
        <f t="shared" si="105"/>
        <v>Small</v>
      </c>
    </row>
    <row r="6746" spans="8:13" ht="15.75" customHeight="1">
      <c r="H6746" s="37">
        <v>43142</v>
      </c>
      <c r="I6746" s="6" t="s">
        <v>200</v>
      </c>
      <c r="J6746" s="6" t="s">
        <v>202</v>
      </c>
      <c r="K6746" s="6">
        <v>3</v>
      </c>
      <c r="L6746" s="6">
        <v>44.67</v>
      </c>
      <c r="M6746" s="31" t="str">
        <f t="shared" si="105"/>
        <v>Small</v>
      </c>
    </row>
    <row r="6747" spans="8:13" ht="15.75" customHeight="1">
      <c r="H6747" s="37">
        <v>43275</v>
      </c>
      <c r="I6747" s="6" t="s">
        <v>158</v>
      </c>
      <c r="J6747" s="6" t="s">
        <v>207</v>
      </c>
      <c r="K6747" s="6">
        <v>2</v>
      </c>
      <c r="L6747" s="6">
        <v>39.700000000000003</v>
      </c>
      <c r="M6747" s="31" t="str">
        <f t="shared" si="105"/>
        <v>Small</v>
      </c>
    </row>
    <row r="6748" spans="8:13" ht="15.75" customHeight="1">
      <c r="H6748" s="37">
        <v>43432</v>
      </c>
      <c r="I6748" s="6" t="s">
        <v>160</v>
      </c>
      <c r="J6748" s="6" t="s">
        <v>238</v>
      </c>
      <c r="K6748" s="6">
        <v>60</v>
      </c>
      <c r="L6748" s="6">
        <v>378.76</v>
      </c>
      <c r="M6748" s="31" t="str">
        <f t="shared" si="105"/>
        <v>Large</v>
      </c>
    </row>
    <row r="6749" spans="8:13" ht="15.75" customHeight="1">
      <c r="H6749" s="37">
        <v>43226</v>
      </c>
      <c r="I6749" s="6" t="s">
        <v>171</v>
      </c>
      <c r="J6749" s="6" t="s">
        <v>172</v>
      </c>
      <c r="K6749" s="6">
        <v>2</v>
      </c>
      <c r="L6749" s="6">
        <v>39.32</v>
      </c>
      <c r="M6749" s="31" t="str">
        <f t="shared" si="105"/>
        <v>Small</v>
      </c>
    </row>
    <row r="6750" spans="8:13" ht="15.75" customHeight="1">
      <c r="H6750" s="37">
        <v>43327</v>
      </c>
      <c r="I6750" s="6" t="s">
        <v>165</v>
      </c>
      <c r="J6750" s="6" t="s">
        <v>210</v>
      </c>
      <c r="K6750" s="6">
        <v>1</v>
      </c>
      <c r="L6750" s="6">
        <v>16.579999999999998</v>
      </c>
      <c r="M6750" s="31" t="str">
        <f t="shared" si="105"/>
        <v>Small</v>
      </c>
    </row>
    <row r="6751" spans="8:13" ht="15.75" customHeight="1">
      <c r="H6751" s="37">
        <v>43324</v>
      </c>
      <c r="I6751" s="6" t="s">
        <v>163</v>
      </c>
      <c r="J6751" s="6" t="s">
        <v>156</v>
      </c>
      <c r="K6751" s="6">
        <v>6</v>
      </c>
      <c r="L6751" s="6">
        <v>71.760000000000005</v>
      </c>
      <c r="M6751" s="31" t="str">
        <f t="shared" si="105"/>
        <v>Small</v>
      </c>
    </row>
    <row r="6752" spans="8:13" ht="15.75" customHeight="1">
      <c r="H6752" s="37">
        <v>43434</v>
      </c>
      <c r="I6752" s="6" t="s">
        <v>135</v>
      </c>
      <c r="J6752" s="6" t="s">
        <v>197</v>
      </c>
      <c r="K6752" s="6">
        <v>1</v>
      </c>
      <c r="L6752" s="6">
        <v>12.72</v>
      </c>
      <c r="M6752" s="31" t="str">
        <f t="shared" si="105"/>
        <v>Small</v>
      </c>
    </row>
    <row r="6753" spans="8:13" ht="15.75" customHeight="1">
      <c r="H6753" s="37">
        <v>43418</v>
      </c>
      <c r="I6753" s="6" t="s">
        <v>163</v>
      </c>
      <c r="J6753" s="6" t="s">
        <v>208</v>
      </c>
      <c r="K6753" s="6">
        <v>46</v>
      </c>
      <c r="L6753" s="6">
        <v>455.4</v>
      </c>
      <c r="M6753" s="31" t="str">
        <f t="shared" si="105"/>
        <v>Large</v>
      </c>
    </row>
    <row r="6754" spans="8:13" ht="15.75" customHeight="1">
      <c r="H6754" s="37">
        <v>43157</v>
      </c>
      <c r="I6754" s="6" t="s">
        <v>168</v>
      </c>
      <c r="J6754" s="6" t="s">
        <v>185</v>
      </c>
      <c r="K6754" s="6">
        <v>2</v>
      </c>
      <c r="L6754" s="6">
        <v>21.88</v>
      </c>
      <c r="M6754" s="31" t="str">
        <f t="shared" si="105"/>
        <v>Small</v>
      </c>
    </row>
    <row r="6755" spans="8:13" ht="15.75" customHeight="1">
      <c r="H6755" s="37">
        <v>43348</v>
      </c>
      <c r="I6755" s="6" t="s">
        <v>201</v>
      </c>
      <c r="J6755" s="6" t="s">
        <v>214</v>
      </c>
      <c r="K6755" s="6">
        <v>2</v>
      </c>
      <c r="L6755" s="6">
        <v>37.44</v>
      </c>
      <c r="M6755" s="31" t="str">
        <f t="shared" si="105"/>
        <v>Small</v>
      </c>
    </row>
    <row r="6756" spans="8:13" ht="15.75" customHeight="1">
      <c r="H6756" s="37">
        <v>43151</v>
      </c>
      <c r="I6756" s="6" t="s">
        <v>141</v>
      </c>
      <c r="J6756" s="6" t="s">
        <v>231</v>
      </c>
      <c r="K6756" s="6">
        <v>2</v>
      </c>
      <c r="L6756" s="6">
        <v>33.119999999999997</v>
      </c>
      <c r="M6756" s="31" t="str">
        <f t="shared" si="105"/>
        <v>Small</v>
      </c>
    </row>
    <row r="6757" spans="8:13" ht="15.75" customHeight="1">
      <c r="H6757" s="37">
        <v>43346</v>
      </c>
      <c r="I6757" s="6" t="s">
        <v>155</v>
      </c>
      <c r="J6757" s="6" t="s">
        <v>184</v>
      </c>
      <c r="K6757" s="6">
        <v>1</v>
      </c>
      <c r="L6757" s="6">
        <v>18.84</v>
      </c>
      <c r="M6757" s="31" t="str">
        <f t="shared" si="105"/>
        <v>Small</v>
      </c>
    </row>
    <row r="6758" spans="8:13" ht="15.75" customHeight="1">
      <c r="H6758" s="37">
        <v>43329</v>
      </c>
      <c r="I6758" s="6" t="s">
        <v>175</v>
      </c>
      <c r="J6758" s="6" t="s">
        <v>179</v>
      </c>
      <c r="K6758" s="6">
        <v>1</v>
      </c>
      <c r="L6758" s="6">
        <v>16.87</v>
      </c>
      <c r="M6758" s="31" t="str">
        <f t="shared" si="105"/>
        <v>Small</v>
      </c>
    </row>
    <row r="6759" spans="8:13" ht="15.75" customHeight="1">
      <c r="H6759" s="37">
        <v>43161</v>
      </c>
      <c r="I6759" s="6" t="s">
        <v>160</v>
      </c>
      <c r="J6759" s="6" t="s">
        <v>203</v>
      </c>
      <c r="K6759" s="6">
        <v>1</v>
      </c>
      <c r="L6759" s="6">
        <v>12.97</v>
      </c>
      <c r="M6759" s="31" t="str">
        <f t="shared" si="105"/>
        <v>Small</v>
      </c>
    </row>
    <row r="6760" spans="8:13" ht="15.75" customHeight="1">
      <c r="H6760" s="37">
        <v>43221</v>
      </c>
      <c r="I6760" s="6" t="s">
        <v>158</v>
      </c>
      <c r="J6760" s="6" t="s">
        <v>176</v>
      </c>
      <c r="K6760" s="6">
        <v>1</v>
      </c>
      <c r="L6760" s="6">
        <v>14.36</v>
      </c>
      <c r="M6760" s="31" t="str">
        <f t="shared" si="105"/>
        <v>Small</v>
      </c>
    </row>
    <row r="6761" spans="8:13" ht="15.75" customHeight="1">
      <c r="H6761" s="37">
        <v>43430</v>
      </c>
      <c r="I6761" s="6" t="s">
        <v>168</v>
      </c>
      <c r="J6761" s="6" t="s">
        <v>187</v>
      </c>
      <c r="K6761" s="6">
        <v>2</v>
      </c>
      <c r="L6761" s="6">
        <v>37.840000000000003</v>
      </c>
      <c r="M6761" s="31" t="str">
        <f t="shared" si="105"/>
        <v>Small</v>
      </c>
    </row>
    <row r="6762" spans="8:13" ht="15.75" customHeight="1">
      <c r="H6762" s="37">
        <v>43135</v>
      </c>
      <c r="I6762" s="6" t="s">
        <v>158</v>
      </c>
      <c r="J6762" s="6" t="s">
        <v>156</v>
      </c>
      <c r="K6762" s="6">
        <v>44</v>
      </c>
      <c r="L6762" s="6">
        <v>323.14</v>
      </c>
      <c r="M6762" s="31" t="str">
        <f t="shared" si="105"/>
        <v>Large</v>
      </c>
    </row>
    <row r="6763" spans="8:13" ht="15.75" customHeight="1">
      <c r="H6763" s="37">
        <v>43204</v>
      </c>
      <c r="I6763" s="6" t="s">
        <v>193</v>
      </c>
      <c r="J6763" s="6" t="s">
        <v>222</v>
      </c>
      <c r="K6763" s="6">
        <v>2</v>
      </c>
      <c r="L6763" s="6">
        <v>24.22</v>
      </c>
      <c r="M6763" s="31" t="str">
        <f t="shared" si="105"/>
        <v>Small</v>
      </c>
    </row>
    <row r="6764" spans="8:13" ht="15.75" customHeight="1">
      <c r="H6764" s="37">
        <v>43376</v>
      </c>
      <c r="I6764" s="6" t="s">
        <v>127</v>
      </c>
      <c r="J6764" s="6" t="s">
        <v>157</v>
      </c>
      <c r="K6764" s="6">
        <v>2</v>
      </c>
      <c r="L6764" s="6">
        <v>21.06</v>
      </c>
      <c r="M6764" s="31" t="str">
        <f t="shared" si="105"/>
        <v>Small</v>
      </c>
    </row>
    <row r="6765" spans="8:13" ht="15.75" customHeight="1">
      <c r="H6765" s="37">
        <v>43312</v>
      </c>
      <c r="I6765" s="6" t="s">
        <v>141</v>
      </c>
      <c r="J6765" s="6" t="s">
        <v>172</v>
      </c>
      <c r="K6765" s="6">
        <v>4</v>
      </c>
      <c r="L6765" s="6">
        <v>43.12</v>
      </c>
      <c r="M6765" s="31" t="str">
        <f t="shared" si="105"/>
        <v>Small</v>
      </c>
    </row>
    <row r="6766" spans="8:13" ht="15.75" customHeight="1">
      <c r="H6766" s="37">
        <v>43154</v>
      </c>
      <c r="I6766" s="6" t="s">
        <v>175</v>
      </c>
      <c r="J6766" s="6" t="s">
        <v>156</v>
      </c>
      <c r="K6766" s="6">
        <v>2</v>
      </c>
      <c r="L6766" s="6">
        <v>30.78</v>
      </c>
      <c r="M6766" s="31" t="str">
        <f t="shared" si="105"/>
        <v>Small</v>
      </c>
    </row>
    <row r="6767" spans="8:13" ht="15.75" customHeight="1">
      <c r="H6767" s="37">
        <v>43434</v>
      </c>
      <c r="I6767" s="6" t="s">
        <v>175</v>
      </c>
      <c r="J6767" s="6" t="s">
        <v>185</v>
      </c>
      <c r="K6767" s="6">
        <v>2</v>
      </c>
      <c r="L6767" s="6">
        <v>38.880000000000003</v>
      </c>
      <c r="M6767" s="31" t="str">
        <f t="shared" si="105"/>
        <v>Small</v>
      </c>
    </row>
    <row r="6768" spans="8:13" ht="15.75" customHeight="1">
      <c r="H6768" s="37">
        <v>43391</v>
      </c>
      <c r="I6768" s="6" t="s">
        <v>200</v>
      </c>
      <c r="J6768" s="6" t="s">
        <v>226</v>
      </c>
      <c r="K6768" s="6">
        <v>3</v>
      </c>
      <c r="L6768" s="6">
        <v>56.31</v>
      </c>
      <c r="M6768" s="31" t="str">
        <f t="shared" si="105"/>
        <v>Small</v>
      </c>
    </row>
    <row r="6769" spans="8:13" ht="15.75" customHeight="1">
      <c r="H6769" s="37">
        <v>43434</v>
      </c>
      <c r="I6769" s="6" t="s">
        <v>160</v>
      </c>
      <c r="J6769" s="6" t="s">
        <v>197</v>
      </c>
      <c r="K6769" s="6">
        <v>1</v>
      </c>
      <c r="L6769" s="6">
        <v>19.420000000000002</v>
      </c>
      <c r="M6769" s="31" t="str">
        <f t="shared" si="105"/>
        <v>Small</v>
      </c>
    </row>
    <row r="6770" spans="8:13" ht="15.75" customHeight="1">
      <c r="H6770" s="37">
        <v>43350</v>
      </c>
      <c r="I6770" s="6" t="s">
        <v>158</v>
      </c>
      <c r="J6770" s="6" t="s">
        <v>186</v>
      </c>
      <c r="K6770" s="6">
        <v>1</v>
      </c>
      <c r="L6770" s="6">
        <v>19.34</v>
      </c>
      <c r="M6770" s="31" t="str">
        <f t="shared" si="105"/>
        <v>Small</v>
      </c>
    </row>
    <row r="6771" spans="8:13" ht="15.75" customHeight="1">
      <c r="H6771" s="37">
        <v>43403</v>
      </c>
      <c r="I6771" s="6" t="s">
        <v>127</v>
      </c>
      <c r="J6771" s="6" t="s">
        <v>178</v>
      </c>
      <c r="K6771" s="6">
        <v>1</v>
      </c>
      <c r="L6771" s="6">
        <v>14.75</v>
      </c>
      <c r="M6771" s="31" t="str">
        <f t="shared" si="105"/>
        <v>Small</v>
      </c>
    </row>
    <row r="6772" spans="8:13" ht="15.75" customHeight="1">
      <c r="H6772" s="37">
        <v>43296</v>
      </c>
      <c r="I6772" s="6" t="s">
        <v>160</v>
      </c>
      <c r="J6772" s="6" t="s">
        <v>233</v>
      </c>
      <c r="K6772" s="6">
        <v>2</v>
      </c>
      <c r="L6772" s="6">
        <v>30.28</v>
      </c>
      <c r="M6772" s="31" t="str">
        <f t="shared" si="105"/>
        <v>Small</v>
      </c>
    </row>
    <row r="6773" spans="8:13" ht="15.75" customHeight="1">
      <c r="H6773" s="37">
        <v>43160</v>
      </c>
      <c r="I6773" s="6" t="s">
        <v>135</v>
      </c>
      <c r="J6773" s="6" t="s">
        <v>172</v>
      </c>
      <c r="K6773" s="6">
        <v>2</v>
      </c>
      <c r="L6773" s="6">
        <v>20.92</v>
      </c>
      <c r="M6773" s="31" t="str">
        <f t="shared" si="105"/>
        <v>Small</v>
      </c>
    </row>
    <row r="6774" spans="8:13" ht="15.75" customHeight="1">
      <c r="H6774" s="37">
        <v>43414</v>
      </c>
      <c r="I6774" s="6" t="s">
        <v>168</v>
      </c>
      <c r="J6774" s="6" t="s">
        <v>156</v>
      </c>
      <c r="K6774" s="6">
        <v>2</v>
      </c>
      <c r="L6774" s="6">
        <v>35.380000000000003</v>
      </c>
      <c r="M6774" s="31" t="str">
        <f t="shared" si="105"/>
        <v>Small</v>
      </c>
    </row>
    <row r="6775" spans="8:13" ht="15.75" customHeight="1">
      <c r="H6775" s="37">
        <v>43452</v>
      </c>
      <c r="I6775" s="6" t="s">
        <v>190</v>
      </c>
      <c r="J6775" s="6" t="s">
        <v>156</v>
      </c>
      <c r="K6775" s="6">
        <v>3</v>
      </c>
      <c r="L6775" s="6">
        <v>34.26</v>
      </c>
      <c r="M6775" s="31" t="str">
        <f t="shared" si="105"/>
        <v>Small</v>
      </c>
    </row>
    <row r="6776" spans="8:13" ht="15.75" customHeight="1">
      <c r="H6776" s="37">
        <v>43433</v>
      </c>
      <c r="I6776" s="6" t="s">
        <v>127</v>
      </c>
      <c r="J6776" s="6" t="s">
        <v>219</v>
      </c>
      <c r="K6776" s="6">
        <v>3</v>
      </c>
      <c r="L6776" s="6">
        <v>51.48</v>
      </c>
      <c r="M6776" s="31" t="str">
        <f t="shared" si="105"/>
        <v>Small</v>
      </c>
    </row>
    <row r="6777" spans="8:13" ht="15.75" customHeight="1">
      <c r="H6777" s="37">
        <v>43134</v>
      </c>
      <c r="I6777" s="6" t="s">
        <v>168</v>
      </c>
      <c r="J6777" s="6" t="s">
        <v>194</v>
      </c>
      <c r="K6777" s="6">
        <v>3</v>
      </c>
      <c r="L6777" s="6">
        <v>31.95</v>
      </c>
      <c r="M6777" s="31" t="str">
        <f t="shared" si="105"/>
        <v>Small</v>
      </c>
    </row>
    <row r="6778" spans="8:13" ht="15.75" customHeight="1">
      <c r="H6778" s="37">
        <v>43400</v>
      </c>
      <c r="I6778" s="6" t="s">
        <v>141</v>
      </c>
      <c r="J6778" s="6" t="s">
        <v>187</v>
      </c>
      <c r="K6778" s="6">
        <v>24</v>
      </c>
      <c r="L6778" s="6">
        <v>205.84</v>
      </c>
      <c r="M6778" s="31" t="str">
        <f t="shared" si="105"/>
        <v>Small</v>
      </c>
    </row>
    <row r="6779" spans="8:13" ht="15.75" customHeight="1">
      <c r="H6779" s="37">
        <v>43436</v>
      </c>
      <c r="I6779" s="6" t="s">
        <v>201</v>
      </c>
      <c r="J6779" s="6" t="s">
        <v>196</v>
      </c>
      <c r="K6779" s="6">
        <v>2</v>
      </c>
      <c r="L6779" s="6">
        <v>28.14</v>
      </c>
      <c r="M6779" s="31" t="str">
        <f t="shared" si="105"/>
        <v>Small</v>
      </c>
    </row>
    <row r="6780" spans="8:13" ht="15.75" customHeight="1">
      <c r="H6780" s="37">
        <v>43361</v>
      </c>
      <c r="I6780" s="6" t="s">
        <v>135</v>
      </c>
      <c r="J6780" s="6" t="s">
        <v>167</v>
      </c>
      <c r="K6780" s="6">
        <v>1</v>
      </c>
      <c r="L6780" s="6">
        <v>11.71</v>
      </c>
      <c r="M6780" s="31" t="str">
        <f t="shared" si="105"/>
        <v>Small</v>
      </c>
    </row>
    <row r="6781" spans="8:13" ht="15.75" customHeight="1">
      <c r="H6781" s="37">
        <v>43425</v>
      </c>
      <c r="I6781" s="6" t="s">
        <v>127</v>
      </c>
      <c r="J6781" s="6" t="s">
        <v>185</v>
      </c>
      <c r="K6781" s="6">
        <v>2</v>
      </c>
      <c r="L6781" s="6">
        <v>27.5</v>
      </c>
      <c r="M6781" s="31" t="str">
        <f t="shared" si="105"/>
        <v>Small</v>
      </c>
    </row>
    <row r="6782" spans="8:13" ht="15.75" customHeight="1">
      <c r="H6782" s="37">
        <v>43218</v>
      </c>
      <c r="I6782" s="6" t="s">
        <v>175</v>
      </c>
      <c r="J6782" s="6" t="s">
        <v>185</v>
      </c>
      <c r="K6782" s="6">
        <v>1</v>
      </c>
      <c r="L6782" s="6">
        <v>11.25</v>
      </c>
      <c r="M6782" s="31" t="str">
        <f t="shared" si="105"/>
        <v>Small</v>
      </c>
    </row>
    <row r="6783" spans="8:13" ht="15.75" customHeight="1">
      <c r="H6783" s="37">
        <v>43405</v>
      </c>
      <c r="I6783" s="6" t="s">
        <v>127</v>
      </c>
      <c r="J6783" s="6" t="s">
        <v>170</v>
      </c>
      <c r="K6783" s="6">
        <v>2</v>
      </c>
      <c r="L6783" s="6">
        <v>25.86</v>
      </c>
      <c r="M6783" s="31" t="str">
        <f t="shared" si="105"/>
        <v>Small</v>
      </c>
    </row>
    <row r="6784" spans="8:13" ht="15.75" customHeight="1">
      <c r="H6784" s="37">
        <v>43189</v>
      </c>
      <c r="I6784" s="6" t="s">
        <v>163</v>
      </c>
      <c r="J6784" s="6" t="s">
        <v>156</v>
      </c>
      <c r="K6784" s="6">
        <v>4</v>
      </c>
      <c r="L6784" s="6">
        <v>44.32</v>
      </c>
      <c r="M6784" s="31" t="str">
        <f t="shared" si="105"/>
        <v>Small</v>
      </c>
    </row>
    <row r="6785" spans="8:13" ht="15.75" customHeight="1">
      <c r="H6785" s="37">
        <v>43465</v>
      </c>
      <c r="I6785" s="6" t="s">
        <v>168</v>
      </c>
      <c r="J6785" s="6" t="s">
        <v>214</v>
      </c>
      <c r="K6785" s="6">
        <v>3</v>
      </c>
      <c r="L6785" s="6">
        <v>55.11</v>
      </c>
      <c r="M6785" s="31" t="str">
        <f t="shared" si="105"/>
        <v>Small</v>
      </c>
    </row>
    <row r="6786" spans="8:13" ht="15.75" customHeight="1">
      <c r="H6786" s="37">
        <v>43118</v>
      </c>
      <c r="I6786" s="6" t="s">
        <v>158</v>
      </c>
      <c r="J6786" s="6" t="s">
        <v>172</v>
      </c>
      <c r="K6786" s="6">
        <v>58</v>
      </c>
      <c r="L6786" s="6">
        <v>608.01</v>
      </c>
      <c r="M6786" s="31" t="str">
        <f t="shared" si="105"/>
        <v>Large</v>
      </c>
    </row>
    <row r="6787" spans="8:13" ht="15.75" customHeight="1">
      <c r="H6787" s="37">
        <v>43419</v>
      </c>
      <c r="I6787" s="6" t="s">
        <v>190</v>
      </c>
      <c r="J6787" s="6" t="s">
        <v>161</v>
      </c>
      <c r="K6787" s="6">
        <v>2</v>
      </c>
      <c r="L6787" s="6">
        <v>24.62</v>
      </c>
      <c r="M6787" s="31" t="str">
        <f t="shared" si="105"/>
        <v>Small</v>
      </c>
    </row>
    <row r="6788" spans="8:13" ht="15.75" customHeight="1">
      <c r="H6788" s="37">
        <v>43393</v>
      </c>
      <c r="I6788" s="6" t="s">
        <v>158</v>
      </c>
      <c r="J6788" s="6" t="s">
        <v>202</v>
      </c>
      <c r="K6788" s="6">
        <v>38</v>
      </c>
      <c r="L6788" s="6">
        <v>444.34</v>
      </c>
      <c r="M6788" s="31" t="str">
        <f t="shared" si="105"/>
        <v>Large</v>
      </c>
    </row>
    <row r="6789" spans="8:13" ht="15.75" customHeight="1">
      <c r="H6789" s="37">
        <v>43449</v>
      </c>
      <c r="I6789" s="6" t="s">
        <v>165</v>
      </c>
      <c r="J6789" s="6" t="s">
        <v>156</v>
      </c>
      <c r="K6789" s="6">
        <v>48</v>
      </c>
      <c r="L6789" s="6">
        <v>245.53</v>
      </c>
      <c r="M6789" s="31" t="str">
        <f t="shared" si="105"/>
        <v>Small</v>
      </c>
    </row>
    <row r="6790" spans="8:13" ht="15.75" customHeight="1">
      <c r="H6790" s="37">
        <v>43462</v>
      </c>
      <c r="I6790" s="6" t="s">
        <v>175</v>
      </c>
      <c r="J6790" s="6" t="s">
        <v>194</v>
      </c>
      <c r="K6790" s="6">
        <v>2</v>
      </c>
      <c r="L6790" s="6">
        <v>36.020000000000003</v>
      </c>
      <c r="M6790" s="31" t="str">
        <f t="shared" si="105"/>
        <v>Small</v>
      </c>
    </row>
    <row r="6791" spans="8:13" ht="15.75" customHeight="1">
      <c r="H6791" s="37">
        <v>43413</v>
      </c>
      <c r="I6791" s="6" t="s">
        <v>193</v>
      </c>
      <c r="J6791" s="6" t="s">
        <v>207</v>
      </c>
      <c r="K6791" s="6">
        <v>2</v>
      </c>
      <c r="L6791" s="6">
        <v>34.42</v>
      </c>
      <c r="M6791" s="31" t="str">
        <f t="shared" si="105"/>
        <v>Small</v>
      </c>
    </row>
    <row r="6792" spans="8:13" ht="15.75" customHeight="1">
      <c r="H6792" s="37">
        <v>43326</v>
      </c>
      <c r="I6792" s="6" t="s">
        <v>190</v>
      </c>
      <c r="J6792" s="6" t="s">
        <v>184</v>
      </c>
      <c r="K6792" s="6">
        <v>1</v>
      </c>
      <c r="L6792" s="6">
        <v>16.54</v>
      </c>
      <c r="M6792" s="31" t="str">
        <f t="shared" ref="M6792:M6855" si="106">IF(L6792&gt;250,"Large","Small")</f>
        <v>Small</v>
      </c>
    </row>
    <row r="6793" spans="8:13" ht="15.75" customHeight="1">
      <c r="H6793" s="37">
        <v>43444</v>
      </c>
      <c r="I6793" s="6" t="s">
        <v>158</v>
      </c>
      <c r="J6793" s="6" t="s">
        <v>156</v>
      </c>
      <c r="K6793" s="6">
        <v>1</v>
      </c>
      <c r="L6793" s="6">
        <v>15.3</v>
      </c>
      <c r="M6793" s="31" t="str">
        <f t="shared" si="106"/>
        <v>Small</v>
      </c>
    </row>
    <row r="6794" spans="8:13" ht="15.75" customHeight="1">
      <c r="H6794" s="37">
        <v>43128</v>
      </c>
      <c r="I6794" s="6" t="s">
        <v>201</v>
      </c>
      <c r="J6794" s="6" t="s">
        <v>172</v>
      </c>
      <c r="K6794" s="6">
        <v>2</v>
      </c>
      <c r="L6794" s="6">
        <v>27.02</v>
      </c>
      <c r="M6794" s="31" t="str">
        <f t="shared" si="106"/>
        <v>Small</v>
      </c>
    </row>
    <row r="6795" spans="8:13" ht="15.75" customHeight="1">
      <c r="H6795" s="37">
        <v>43225</v>
      </c>
      <c r="I6795" s="6" t="s">
        <v>163</v>
      </c>
      <c r="J6795" s="6" t="s">
        <v>181</v>
      </c>
      <c r="K6795" s="6">
        <v>2</v>
      </c>
      <c r="L6795" s="6">
        <v>33.22</v>
      </c>
      <c r="M6795" s="31" t="str">
        <f t="shared" si="106"/>
        <v>Small</v>
      </c>
    </row>
    <row r="6796" spans="8:13" ht="15.75" customHeight="1">
      <c r="H6796" s="37">
        <v>43307</v>
      </c>
      <c r="I6796" s="6" t="s">
        <v>198</v>
      </c>
      <c r="J6796" s="6" t="s">
        <v>156</v>
      </c>
      <c r="K6796" s="6">
        <v>2</v>
      </c>
      <c r="L6796" s="6">
        <v>22.52</v>
      </c>
      <c r="M6796" s="31" t="str">
        <f t="shared" si="106"/>
        <v>Small</v>
      </c>
    </row>
    <row r="6797" spans="8:13" ht="15.75" customHeight="1">
      <c r="H6797" s="37">
        <v>43110</v>
      </c>
      <c r="I6797" s="6" t="s">
        <v>175</v>
      </c>
      <c r="J6797" s="6" t="s">
        <v>172</v>
      </c>
      <c r="K6797" s="6">
        <v>4</v>
      </c>
      <c r="L6797" s="6">
        <v>79.52</v>
      </c>
      <c r="M6797" s="31" t="str">
        <f t="shared" si="106"/>
        <v>Small</v>
      </c>
    </row>
    <row r="6798" spans="8:13" ht="15.75" customHeight="1">
      <c r="H6798" s="37">
        <v>43359</v>
      </c>
      <c r="I6798" s="6" t="s">
        <v>218</v>
      </c>
      <c r="J6798" s="6" t="s">
        <v>180</v>
      </c>
      <c r="K6798" s="6">
        <v>2</v>
      </c>
      <c r="L6798" s="6">
        <v>21.5</v>
      </c>
      <c r="M6798" s="31" t="str">
        <f t="shared" si="106"/>
        <v>Small</v>
      </c>
    </row>
    <row r="6799" spans="8:13" ht="15.75" customHeight="1">
      <c r="H6799" s="37">
        <v>43334</v>
      </c>
      <c r="I6799" s="6" t="s">
        <v>218</v>
      </c>
      <c r="J6799" s="6" t="s">
        <v>219</v>
      </c>
      <c r="K6799" s="6">
        <v>1</v>
      </c>
      <c r="L6799" s="6">
        <v>16.88</v>
      </c>
      <c r="M6799" s="31" t="str">
        <f t="shared" si="106"/>
        <v>Small</v>
      </c>
    </row>
    <row r="6800" spans="8:13" ht="15.75" customHeight="1">
      <c r="H6800" s="37">
        <v>43219</v>
      </c>
      <c r="I6800" s="6" t="s">
        <v>175</v>
      </c>
      <c r="J6800" s="6" t="s">
        <v>184</v>
      </c>
      <c r="K6800" s="6">
        <v>1</v>
      </c>
      <c r="L6800" s="6">
        <v>10.69</v>
      </c>
      <c r="M6800" s="31" t="str">
        <f t="shared" si="106"/>
        <v>Small</v>
      </c>
    </row>
    <row r="6801" spans="8:13" ht="15.75" customHeight="1">
      <c r="H6801" s="37">
        <v>43105</v>
      </c>
      <c r="I6801" s="6" t="s">
        <v>224</v>
      </c>
      <c r="J6801" s="6" t="s">
        <v>185</v>
      </c>
      <c r="K6801" s="6">
        <v>3</v>
      </c>
      <c r="L6801" s="6">
        <v>40.44</v>
      </c>
      <c r="M6801" s="31" t="str">
        <f t="shared" si="106"/>
        <v>Small</v>
      </c>
    </row>
    <row r="6802" spans="8:13" ht="15.75" customHeight="1">
      <c r="H6802" s="37">
        <v>43105</v>
      </c>
      <c r="I6802" s="6" t="s">
        <v>175</v>
      </c>
      <c r="J6802" s="6" t="s">
        <v>185</v>
      </c>
      <c r="K6802" s="6">
        <v>60</v>
      </c>
      <c r="L6802" s="6">
        <v>395.62</v>
      </c>
      <c r="M6802" s="31" t="str">
        <f t="shared" si="106"/>
        <v>Large</v>
      </c>
    </row>
    <row r="6803" spans="8:13" ht="15.75" customHeight="1">
      <c r="H6803" s="37">
        <v>43293</v>
      </c>
      <c r="I6803" s="6" t="s">
        <v>158</v>
      </c>
      <c r="J6803" s="6" t="s">
        <v>194</v>
      </c>
      <c r="K6803" s="6">
        <v>43</v>
      </c>
      <c r="L6803" s="6">
        <v>487.08</v>
      </c>
      <c r="M6803" s="31" t="str">
        <f t="shared" si="106"/>
        <v>Large</v>
      </c>
    </row>
    <row r="6804" spans="8:13" ht="15.75" customHeight="1">
      <c r="H6804" s="37">
        <v>43369</v>
      </c>
      <c r="I6804" s="6" t="s">
        <v>141</v>
      </c>
      <c r="J6804" s="6" t="s">
        <v>210</v>
      </c>
      <c r="K6804" s="6">
        <v>3</v>
      </c>
      <c r="L6804" s="6">
        <v>52.68</v>
      </c>
      <c r="M6804" s="31" t="str">
        <f t="shared" si="106"/>
        <v>Small</v>
      </c>
    </row>
    <row r="6805" spans="8:13" ht="15.75" customHeight="1">
      <c r="H6805" s="37">
        <v>43254</v>
      </c>
      <c r="I6805" s="6" t="s">
        <v>163</v>
      </c>
      <c r="J6805" s="6" t="s">
        <v>156</v>
      </c>
      <c r="K6805" s="6">
        <v>1</v>
      </c>
      <c r="L6805" s="6">
        <v>19.39</v>
      </c>
      <c r="M6805" s="31" t="str">
        <f t="shared" si="106"/>
        <v>Small</v>
      </c>
    </row>
    <row r="6806" spans="8:13" ht="15.75" customHeight="1">
      <c r="H6806" s="37">
        <v>43416</v>
      </c>
      <c r="I6806" s="6" t="s">
        <v>141</v>
      </c>
      <c r="J6806" s="6" t="s">
        <v>184</v>
      </c>
      <c r="K6806" s="6">
        <v>1</v>
      </c>
      <c r="L6806" s="6">
        <v>17.079999999999998</v>
      </c>
      <c r="M6806" s="31" t="str">
        <f t="shared" si="106"/>
        <v>Small</v>
      </c>
    </row>
    <row r="6807" spans="8:13" ht="15.75" customHeight="1">
      <c r="H6807" s="37">
        <v>43155</v>
      </c>
      <c r="I6807" s="6" t="s">
        <v>158</v>
      </c>
      <c r="J6807" s="6" t="s">
        <v>174</v>
      </c>
      <c r="K6807" s="6">
        <v>1</v>
      </c>
      <c r="L6807" s="6">
        <v>11.83</v>
      </c>
      <c r="M6807" s="31" t="str">
        <f t="shared" si="106"/>
        <v>Small</v>
      </c>
    </row>
    <row r="6808" spans="8:13" ht="15.75" customHeight="1">
      <c r="H6808" s="37">
        <v>43183</v>
      </c>
      <c r="I6808" s="6" t="s">
        <v>158</v>
      </c>
      <c r="J6808" s="6" t="s">
        <v>211</v>
      </c>
      <c r="K6808" s="6">
        <v>3</v>
      </c>
      <c r="L6808" s="6">
        <v>57.75</v>
      </c>
      <c r="M6808" s="31" t="str">
        <f t="shared" si="106"/>
        <v>Small</v>
      </c>
    </row>
    <row r="6809" spans="8:13" ht="15.75" customHeight="1">
      <c r="H6809" s="37">
        <v>43432</v>
      </c>
      <c r="I6809" s="6" t="s">
        <v>168</v>
      </c>
      <c r="J6809" s="6" t="s">
        <v>187</v>
      </c>
      <c r="K6809" s="6">
        <v>1</v>
      </c>
      <c r="L6809" s="6">
        <v>14.68</v>
      </c>
      <c r="M6809" s="31" t="str">
        <f t="shared" si="106"/>
        <v>Small</v>
      </c>
    </row>
    <row r="6810" spans="8:13" ht="15.75" customHeight="1">
      <c r="H6810" s="37">
        <v>43184</v>
      </c>
      <c r="I6810" s="6" t="s">
        <v>141</v>
      </c>
      <c r="J6810" s="6" t="s">
        <v>211</v>
      </c>
      <c r="K6810" s="6">
        <v>2</v>
      </c>
      <c r="L6810" s="6">
        <v>21.88</v>
      </c>
      <c r="M6810" s="31" t="str">
        <f t="shared" si="106"/>
        <v>Small</v>
      </c>
    </row>
    <row r="6811" spans="8:13" ht="15.75" customHeight="1">
      <c r="H6811" s="37">
        <v>43454</v>
      </c>
      <c r="I6811" s="6" t="s">
        <v>175</v>
      </c>
      <c r="J6811" s="6" t="s">
        <v>228</v>
      </c>
      <c r="K6811" s="6">
        <v>43</v>
      </c>
      <c r="L6811" s="6">
        <v>353.84</v>
      </c>
      <c r="M6811" s="31" t="str">
        <f t="shared" si="106"/>
        <v>Large</v>
      </c>
    </row>
    <row r="6812" spans="8:13" ht="15.75" customHeight="1">
      <c r="H6812" s="37">
        <v>43438</v>
      </c>
      <c r="I6812" s="6" t="s">
        <v>135</v>
      </c>
      <c r="J6812" s="6" t="s">
        <v>222</v>
      </c>
      <c r="K6812" s="6">
        <v>2</v>
      </c>
      <c r="L6812" s="6">
        <v>29.34</v>
      </c>
      <c r="M6812" s="31" t="str">
        <f t="shared" si="106"/>
        <v>Small</v>
      </c>
    </row>
    <row r="6813" spans="8:13" ht="15.75" customHeight="1">
      <c r="H6813" s="37">
        <v>43255</v>
      </c>
      <c r="I6813" s="6" t="s">
        <v>141</v>
      </c>
      <c r="J6813" s="6" t="s">
        <v>197</v>
      </c>
      <c r="K6813" s="6">
        <v>2</v>
      </c>
      <c r="L6813" s="6">
        <v>30.94</v>
      </c>
      <c r="M6813" s="31" t="str">
        <f t="shared" si="106"/>
        <v>Small</v>
      </c>
    </row>
    <row r="6814" spans="8:13" ht="15.75" customHeight="1">
      <c r="H6814" s="37">
        <v>43434</v>
      </c>
      <c r="I6814" s="6" t="s">
        <v>168</v>
      </c>
      <c r="J6814" s="6" t="s">
        <v>162</v>
      </c>
      <c r="K6814" s="6">
        <v>3</v>
      </c>
      <c r="L6814" s="6">
        <v>53.13</v>
      </c>
      <c r="M6814" s="31" t="str">
        <f t="shared" si="106"/>
        <v>Small</v>
      </c>
    </row>
    <row r="6815" spans="8:13" ht="15.75" customHeight="1">
      <c r="H6815" s="37">
        <v>43287</v>
      </c>
      <c r="I6815" s="6" t="s">
        <v>141</v>
      </c>
      <c r="J6815" s="6" t="s">
        <v>156</v>
      </c>
      <c r="K6815" s="6">
        <v>1</v>
      </c>
      <c r="L6815" s="6">
        <v>11.55</v>
      </c>
      <c r="M6815" s="31" t="str">
        <f t="shared" si="106"/>
        <v>Small</v>
      </c>
    </row>
    <row r="6816" spans="8:13" ht="15.75" customHeight="1">
      <c r="H6816" s="37">
        <v>43421</v>
      </c>
      <c r="I6816" s="6" t="s">
        <v>135</v>
      </c>
      <c r="J6816" s="6" t="s">
        <v>234</v>
      </c>
      <c r="K6816" s="6">
        <v>36</v>
      </c>
      <c r="L6816" s="6">
        <v>304.58999999999997</v>
      </c>
      <c r="M6816" s="31" t="str">
        <f t="shared" si="106"/>
        <v>Large</v>
      </c>
    </row>
    <row r="6817" spans="8:13" ht="15.75" customHeight="1">
      <c r="H6817" s="37">
        <v>43336</v>
      </c>
      <c r="I6817" s="6" t="s">
        <v>158</v>
      </c>
      <c r="J6817" s="6" t="s">
        <v>172</v>
      </c>
      <c r="K6817" s="6">
        <v>4</v>
      </c>
      <c r="L6817" s="6">
        <v>61.08</v>
      </c>
      <c r="M6817" s="31" t="str">
        <f t="shared" si="106"/>
        <v>Small</v>
      </c>
    </row>
    <row r="6818" spans="8:13" ht="15.75" customHeight="1">
      <c r="H6818" s="37">
        <v>43246</v>
      </c>
      <c r="I6818" s="6" t="s">
        <v>141</v>
      </c>
      <c r="J6818" s="6" t="s">
        <v>215</v>
      </c>
      <c r="K6818" s="6">
        <v>1</v>
      </c>
      <c r="L6818" s="6">
        <v>13.43</v>
      </c>
      <c r="M6818" s="31" t="str">
        <f t="shared" si="106"/>
        <v>Small</v>
      </c>
    </row>
    <row r="6819" spans="8:13" ht="15.75" customHeight="1">
      <c r="H6819" s="37">
        <v>43463</v>
      </c>
      <c r="I6819" s="6" t="s">
        <v>158</v>
      </c>
      <c r="J6819" s="6" t="s">
        <v>192</v>
      </c>
      <c r="K6819" s="6">
        <v>1</v>
      </c>
      <c r="L6819" s="6">
        <v>12.46</v>
      </c>
      <c r="M6819" s="31" t="str">
        <f t="shared" si="106"/>
        <v>Small</v>
      </c>
    </row>
    <row r="6820" spans="8:13" ht="15.75" customHeight="1">
      <c r="H6820" s="37">
        <v>43429</v>
      </c>
      <c r="I6820" s="6" t="s">
        <v>175</v>
      </c>
      <c r="J6820" s="6" t="s">
        <v>234</v>
      </c>
      <c r="K6820" s="6">
        <v>1</v>
      </c>
      <c r="L6820" s="6">
        <v>17.39</v>
      </c>
      <c r="M6820" s="31" t="str">
        <f t="shared" si="106"/>
        <v>Small</v>
      </c>
    </row>
    <row r="6821" spans="8:13" ht="15.75" customHeight="1">
      <c r="H6821" s="37">
        <v>43144</v>
      </c>
      <c r="I6821" s="6" t="s">
        <v>163</v>
      </c>
      <c r="J6821" s="6" t="s">
        <v>159</v>
      </c>
      <c r="K6821" s="6">
        <v>2</v>
      </c>
      <c r="L6821" s="6">
        <v>38.58</v>
      </c>
      <c r="M6821" s="31" t="str">
        <f t="shared" si="106"/>
        <v>Small</v>
      </c>
    </row>
    <row r="6822" spans="8:13" ht="15.75" customHeight="1">
      <c r="H6822" s="37">
        <v>43280</v>
      </c>
      <c r="I6822" s="6" t="s">
        <v>177</v>
      </c>
      <c r="J6822" s="6" t="s">
        <v>184</v>
      </c>
      <c r="K6822" s="6">
        <v>1</v>
      </c>
      <c r="L6822" s="6">
        <v>13.13</v>
      </c>
      <c r="M6822" s="31" t="str">
        <f t="shared" si="106"/>
        <v>Small</v>
      </c>
    </row>
    <row r="6823" spans="8:13" ht="15.75" customHeight="1">
      <c r="H6823" s="37">
        <v>43121</v>
      </c>
      <c r="I6823" s="6" t="s">
        <v>158</v>
      </c>
      <c r="J6823" s="6" t="s">
        <v>156</v>
      </c>
      <c r="K6823" s="6">
        <v>1</v>
      </c>
      <c r="L6823" s="6">
        <v>11.84</v>
      </c>
      <c r="M6823" s="31" t="str">
        <f t="shared" si="106"/>
        <v>Small</v>
      </c>
    </row>
    <row r="6824" spans="8:13" ht="15.75" customHeight="1">
      <c r="H6824" s="37">
        <v>43418</v>
      </c>
      <c r="I6824" s="6" t="s">
        <v>160</v>
      </c>
      <c r="J6824" s="6" t="s">
        <v>187</v>
      </c>
      <c r="K6824" s="6">
        <v>3</v>
      </c>
      <c r="L6824" s="6">
        <v>56.61</v>
      </c>
      <c r="M6824" s="31" t="str">
        <f t="shared" si="106"/>
        <v>Small</v>
      </c>
    </row>
    <row r="6825" spans="8:13" ht="15.75" customHeight="1">
      <c r="H6825" s="37">
        <v>43130</v>
      </c>
      <c r="I6825" s="6" t="s">
        <v>168</v>
      </c>
      <c r="J6825" s="6" t="s">
        <v>229</v>
      </c>
      <c r="K6825" s="6">
        <v>3</v>
      </c>
      <c r="L6825" s="6">
        <v>46.23</v>
      </c>
      <c r="M6825" s="31" t="str">
        <f t="shared" si="106"/>
        <v>Small</v>
      </c>
    </row>
    <row r="6826" spans="8:13" ht="15.75" customHeight="1">
      <c r="H6826" s="37">
        <v>43253</v>
      </c>
      <c r="I6826" s="6" t="s">
        <v>190</v>
      </c>
      <c r="J6826" s="6" t="s">
        <v>184</v>
      </c>
      <c r="K6826" s="6">
        <v>2</v>
      </c>
      <c r="L6826" s="6">
        <v>29.96</v>
      </c>
      <c r="M6826" s="31" t="str">
        <f t="shared" si="106"/>
        <v>Small</v>
      </c>
    </row>
    <row r="6827" spans="8:13" ht="15.75" customHeight="1">
      <c r="H6827" s="37">
        <v>43459</v>
      </c>
      <c r="I6827" s="6" t="s">
        <v>190</v>
      </c>
      <c r="J6827" s="6" t="s">
        <v>185</v>
      </c>
      <c r="K6827" s="6">
        <v>2</v>
      </c>
      <c r="L6827" s="6">
        <v>29.62</v>
      </c>
      <c r="M6827" s="31" t="str">
        <f t="shared" si="106"/>
        <v>Small</v>
      </c>
    </row>
    <row r="6828" spans="8:13" ht="15.75" customHeight="1">
      <c r="H6828" s="37">
        <v>43217</v>
      </c>
      <c r="I6828" s="6" t="s">
        <v>158</v>
      </c>
      <c r="J6828" s="6" t="s">
        <v>156</v>
      </c>
      <c r="K6828" s="6">
        <v>2</v>
      </c>
      <c r="L6828" s="6">
        <v>32.36</v>
      </c>
      <c r="M6828" s="31" t="str">
        <f t="shared" si="106"/>
        <v>Small</v>
      </c>
    </row>
    <row r="6829" spans="8:13" ht="15.75" customHeight="1">
      <c r="H6829" s="37">
        <v>43276</v>
      </c>
      <c r="I6829" s="6" t="s">
        <v>190</v>
      </c>
      <c r="J6829" s="6" t="s">
        <v>229</v>
      </c>
      <c r="K6829" s="6">
        <v>2</v>
      </c>
      <c r="L6829" s="6">
        <v>27.74</v>
      </c>
      <c r="M6829" s="31" t="str">
        <f t="shared" si="106"/>
        <v>Small</v>
      </c>
    </row>
    <row r="6830" spans="8:13" ht="15.75" customHeight="1">
      <c r="H6830" s="37">
        <v>43437</v>
      </c>
      <c r="I6830" s="6" t="s">
        <v>168</v>
      </c>
      <c r="J6830" s="6" t="s">
        <v>185</v>
      </c>
      <c r="K6830" s="6">
        <v>1</v>
      </c>
      <c r="L6830" s="6">
        <v>13.79</v>
      </c>
      <c r="M6830" s="31" t="str">
        <f t="shared" si="106"/>
        <v>Small</v>
      </c>
    </row>
    <row r="6831" spans="8:13" ht="15.75" customHeight="1">
      <c r="H6831" s="37">
        <v>43288</v>
      </c>
      <c r="I6831" s="6" t="s">
        <v>165</v>
      </c>
      <c r="J6831" s="6" t="s">
        <v>187</v>
      </c>
      <c r="K6831" s="6">
        <v>3</v>
      </c>
      <c r="L6831" s="6">
        <v>41.49</v>
      </c>
      <c r="M6831" s="31" t="str">
        <f t="shared" si="106"/>
        <v>Small</v>
      </c>
    </row>
    <row r="6832" spans="8:13" ht="15.75" customHeight="1">
      <c r="H6832" s="37">
        <v>43420</v>
      </c>
      <c r="I6832" s="6" t="s">
        <v>141</v>
      </c>
      <c r="J6832" s="6" t="s">
        <v>182</v>
      </c>
      <c r="K6832" s="6">
        <v>1</v>
      </c>
      <c r="L6832" s="6">
        <v>19.809999999999999</v>
      </c>
      <c r="M6832" s="31" t="str">
        <f t="shared" si="106"/>
        <v>Small</v>
      </c>
    </row>
    <row r="6833" spans="8:13" ht="15.75" customHeight="1">
      <c r="H6833" s="37">
        <v>43340</v>
      </c>
      <c r="I6833" s="6" t="s">
        <v>175</v>
      </c>
      <c r="J6833" s="6" t="s">
        <v>219</v>
      </c>
      <c r="K6833" s="6">
        <v>3</v>
      </c>
      <c r="L6833" s="6">
        <v>44.88</v>
      </c>
      <c r="M6833" s="31" t="str">
        <f t="shared" si="106"/>
        <v>Small</v>
      </c>
    </row>
    <row r="6834" spans="8:13" ht="15.75" customHeight="1">
      <c r="H6834" s="37">
        <v>43220</v>
      </c>
      <c r="I6834" s="6" t="s">
        <v>165</v>
      </c>
      <c r="J6834" s="6" t="s">
        <v>217</v>
      </c>
      <c r="K6834" s="6">
        <v>1</v>
      </c>
      <c r="L6834" s="6">
        <v>18.12</v>
      </c>
      <c r="M6834" s="31" t="str">
        <f t="shared" si="106"/>
        <v>Small</v>
      </c>
    </row>
    <row r="6835" spans="8:13" ht="15.75" customHeight="1">
      <c r="H6835" s="37">
        <v>43293</v>
      </c>
      <c r="I6835" s="6" t="s">
        <v>190</v>
      </c>
      <c r="J6835" s="6" t="s">
        <v>180</v>
      </c>
      <c r="K6835" s="6">
        <v>3</v>
      </c>
      <c r="L6835" s="6">
        <v>39.06</v>
      </c>
      <c r="M6835" s="31" t="str">
        <f t="shared" si="106"/>
        <v>Small</v>
      </c>
    </row>
    <row r="6836" spans="8:13" ht="15.75" customHeight="1">
      <c r="H6836" s="37">
        <v>43274</v>
      </c>
      <c r="I6836" s="6" t="s">
        <v>190</v>
      </c>
      <c r="J6836" s="6" t="s">
        <v>194</v>
      </c>
      <c r="K6836" s="6">
        <v>2</v>
      </c>
      <c r="L6836" s="6">
        <v>23.84</v>
      </c>
      <c r="M6836" s="31" t="str">
        <f t="shared" si="106"/>
        <v>Small</v>
      </c>
    </row>
    <row r="6837" spans="8:13" ht="15.75" customHeight="1">
      <c r="H6837" s="37">
        <v>43270</v>
      </c>
      <c r="I6837" s="6" t="s">
        <v>141</v>
      </c>
      <c r="J6837" s="6" t="s">
        <v>181</v>
      </c>
      <c r="K6837" s="6">
        <v>34</v>
      </c>
      <c r="L6837" s="6">
        <v>309.88</v>
      </c>
      <c r="M6837" s="31" t="str">
        <f t="shared" si="106"/>
        <v>Large</v>
      </c>
    </row>
    <row r="6838" spans="8:13" ht="15.75" customHeight="1">
      <c r="H6838" s="37">
        <v>43442</v>
      </c>
      <c r="I6838" s="6" t="s">
        <v>168</v>
      </c>
      <c r="J6838" s="6" t="s">
        <v>169</v>
      </c>
      <c r="K6838" s="6">
        <v>3</v>
      </c>
      <c r="L6838" s="6">
        <v>48.96</v>
      </c>
      <c r="M6838" s="31" t="str">
        <f t="shared" si="106"/>
        <v>Small</v>
      </c>
    </row>
    <row r="6839" spans="8:13" ht="15.75" customHeight="1">
      <c r="H6839" s="37">
        <v>43202</v>
      </c>
      <c r="I6839" s="6" t="s">
        <v>158</v>
      </c>
      <c r="J6839" s="6" t="s">
        <v>241</v>
      </c>
      <c r="K6839" s="6">
        <v>4</v>
      </c>
      <c r="L6839" s="6">
        <v>64.040000000000006</v>
      </c>
      <c r="M6839" s="31" t="str">
        <f t="shared" si="106"/>
        <v>Small</v>
      </c>
    </row>
    <row r="6840" spans="8:13" ht="15.75" customHeight="1">
      <c r="H6840" s="37">
        <v>43204</v>
      </c>
      <c r="I6840" s="6" t="s">
        <v>135</v>
      </c>
      <c r="J6840" s="6" t="s">
        <v>189</v>
      </c>
      <c r="K6840" s="6">
        <v>3</v>
      </c>
      <c r="L6840" s="6">
        <v>56.28</v>
      </c>
      <c r="M6840" s="31" t="str">
        <f t="shared" si="106"/>
        <v>Small</v>
      </c>
    </row>
    <row r="6841" spans="8:13" ht="15.75" customHeight="1">
      <c r="H6841" s="37">
        <v>43383</v>
      </c>
      <c r="I6841" s="6" t="s">
        <v>135</v>
      </c>
      <c r="J6841" s="6" t="s">
        <v>166</v>
      </c>
      <c r="K6841" s="6">
        <v>49</v>
      </c>
      <c r="L6841" s="6">
        <v>484.63</v>
      </c>
      <c r="M6841" s="31" t="str">
        <f t="shared" si="106"/>
        <v>Large</v>
      </c>
    </row>
    <row r="6842" spans="8:13" ht="15.75" customHeight="1">
      <c r="H6842" s="37">
        <v>43308</v>
      </c>
      <c r="I6842" s="6" t="s">
        <v>141</v>
      </c>
      <c r="J6842" s="6" t="s">
        <v>206</v>
      </c>
      <c r="K6842" s="6">
        <v>3</v>
      </c>
      <c r="L6842" s="6">
        <v>37.89</v>
      </c>
      <c r="M6842" s="31" t="str">
        <f t="shared" si="106"/>
        <v>Small</v>
      </c>
    </row>
    <row r="6843" spans="8:13" ht="15.75" customHeight="1">
      <c r="H6843" s="37">
        <v>43418</v>
      </c>
      <c r="I6843" s="6" t="s">
        <v>163</v>
      </c>
      <c r="J6843" s="6" t="s">
        <v>235</v>
      </c>
      <c r="K6843" s="6">
        <v>2</v>
      </c>
      <c r="L6843" s="6">
        <v>34.18</v>
      </c>
      <c r="M6843" s="31" t="str">
        <f t="shared" si="106"/>
        <v>Small</v>
      </c>
    </row>
    <row r="6844" spans="8:13" ht="15.75" customHeight="1">
      <c r="H6844" s="37">
        <v>43125</v>
      </c>
      <c r="I6844" s="6" t="s">
        <v>168</v>
      </c>
      <c r="J6844" s="6" t="s">
        <v>187</v>
      </c>
      <c r="K6844" s="6">
        <v>3</v>
      </c>
      <c r="L6844" s="6">
        <v>39.57</v>
      </c>
      <c r="M6844" s="31" t="str">
        <f t="shared" si="106"/>
        <v>Small</v>
      </c>
    </row>
    <row r="6845" spans="8:13" ht="15.75" customHeight="1">
      <c r="H6845" s="37">
        <v>43439</v>
      </c>
      <c r="I6845" s="6" t="s">
        <v>163</v>
      </c>
      <c r="J6845" s="6" t="s">
        <v>219</v>
      </c>
      <c r="K6845" s="6">
        <v>2</v>
      </c>
      <c r="L6845" s="6">
        <v>23.82</v>
      </c>
      <c r="M6845" s="31" t="str">
        <f t="shared" si="106"/>
        <v>Small</v>
      </c>
    </row>
    <row r="6846" spans="8:13" ht="15.75" customHeight="1">
      <c r="H6846" s="37">
        <v>43306</v>
      </c>
      <c r="I6846" s="6" t="s">
        <v>223</v>
      </c>
      <c r="J6846" s="6" t="s">
        <v>195</v>
      </c>
      <c r="K6846" s="6">
        <v>3</v>
      </c>
      <c r="L6846" s="6">
        <v>43.44</v>
      </c>
      <c r="M6846" s="31" t="str">
        <f t="shared" si="106"/>
        <v>Small</v>
      </c>
    </row>
    <row r="6847" spans="8:13" ht="15.75" customHeight="1">
      <c r="H6847" s="37">
        <v>43141</v>
      </c>
      <c r="I6847" s="6" t="s">
        <v>165</v>
      </c>
      <c r="J6847" s="6" t="s">
        <v>170</v>
      </c>
      <c r="K6847" s="6">
        <v>1</v>
      </c>
      <c r="L6847" s="6">
        <v>13.2</v>
      </c>
      <c r="M6847" s="31" t="str">
        <f t="shared" si="106"/>
        <v>Small</v>
      </c>
    </row>
    <row r="6848" spans="8:13" ht="15.75" customHeight="1">
      <c r="H6848" s="37">
        <v>43390</v>
      </c>
      <c r="I6848" s="6" t="s">
        <v>135</v>
      </c>
      <c r="J6848" s="6" t="s">
        <v>231</v>
      </c>
      <c r="K6848" s="6">
        <v>3</v>
      </c>
      <c r="L6848" s="6">
        <v>46.89</v>
      </c>
      <c r="M6848" s="31" t="str">
        <f t="shared" si="106"/>
        <v>Small</v>
      </c>
    </row>
    <row r="6849" spans="8:13" ht="15.75" customHeight="1">
      <c r="H6849" s="37">
        <v>43177</v>
      </c>
      <c r="I6849" s="6" t="s">
        <v>171</v>
      </c>
      <c r="J6849" s="6" t="s">
        <v>156</v>
      </c>
      <c r="K6849" s="6">
        <v>2</v>
      </c>
      <c r="L6849" s="6">
        <v>28.12</v>
      </c>
      <c r="M6849" s="31" t="str">
        <f t="shared" si="106"/>
        <v>Small</v>
      </c>
    </row>
    <row r="6850" spans="8:13" ht="15.75" customHeight="1">
      <c r="H6850" s="37">
        <v>43274</v>
      </c>
      <c r="I6850" s="6" t="s">
        <v>158</v>
      </c>
      <c r="J6850" s="6" t="s">
        <v>183</v>
      </c>
      <c r="K6850" s="6">
        <v>1</v>
      </c>
      <c r="L6850" s="6">
        <v>12.97</v>
      </c>
      <c r="M6850" s="31" t="str">
        <f t="shared" si="106"/>
        <v>Small</v>
      </c>
    </row>
    <row r="6851" spans="8:13" ht="15.75" customHeight="1">
      <c r="H6851" s="37">
        <v>43176</v>
      </c>
      <c r="I6851" s="6" t="s">
        <v>141</v>
      </c>
      <c r="J6851" s="6" t="s">
        <v>185</v>
      </c>
      <c r="K6851" s="6">
        <v>1</v>
      </c>
      <c r="L6851" s="6">
        <v>19.809999999999999</v>
      </c>
      <c r="M6851" s="31" t="str">
        <f t="shared" si="106"/>
        <v>Small</v>
      </c>
    </row>
    <row r="6852" spans="8:13" ht="15.75" customHeight="1">
      <c r="H6852" s="37">
        <v>43300</v>
      </c>
      <c r="I6852" s="6" t="s">
        <v>171</v>
      </c>
      <c r="J6852" s="6" t="s">
        <v>226</v>
      </c>
      <c r="K6852" s="6">
        <v>2</v>
      </c>
      <c r="L6852" s="6">
        <v>37.619999999999997</v>
      </c>
      <c r="M6852" s="31" t="str">
        <f t="shared" si="106"/>
        <v>Small</v>
      </c>
    </row>
    <row r="6853" spans="8:13" ht="15.75" customHeight="1">
      <c r="H6853" s="37">
        <v>43406</v>
      </c>
      <c r="I6853" s="6" t="s">
        <v>135</v>
      </c>
      <c r="J6853" s="6" t="s">
        <v>237</v>
      </c>
      <c r="K6853" s="6">
        <v>2</v>
      </c>
      <c r="L6853" s="6">
        <v>29.6</v>
      </c>
      <c r="M6853" s="31" t="str">
        <f t="shared" si="106"/>
        <v>Small</v>
      </c>
    </row>
    <row r="6854" spans="8:13" ht="15.75" customHeight="1">
      <c r="H6854" s="37">
        <v>43433</v>
      </c>
      <c r="I6854" s="6" t="s">
        <v>127</v>
      </c>
      <c r="J6854" s="6" t="s">
        <v>172</v>
      </c>
      <c r="K6854" s="6">
        <v>61</v>
      </c>
      <c r="L6854" s="6">
        <v>337.53</v>
      </c>
      <c r="M6854" s="31" t="str">
        <f t="shared" si="106"/>
        <v>Large</v>
      </c>
    </row>
    <row r="6855" spans="8:13" ht="15.75" customHeight="1">
      <c r="H6855" s="37">
        <v>43214</v>
      </c>
      <c r="I6855" s="6" t="s">
        <v>138</v>
      </c>
      <c r="J6855" s="6" t="s">
        <v>184</v>
      </c>
      <c r="K6855" s="6">
        <v>2</v>
      </c>
      <c r="L6855" s="6">
        <v>38.56</v>
      </c>
      <c r="M6855" s="31" t="str">
        <f t="shared" si="106"/>
        <v>Small</v>
      </c>
    </row>
    <row r="6856" spans="8:13" ht="15.75" customHeight="1">
      <c r="H6856" s="37">
        <v>43229</v>
      </c>
      <c r="I6856" s="6" t="s">
        <v>158</v>
      </c>
      <c r="J6856" s="6" t="s">
        <v>208</v>
      </c>
      <c r="K6856" s="6">
        <v>2</v>
      </c>
      <c r="L6856" s="6">
        <v>39.479999999999997</v>
      </c>
      <c r="M6856" s="31" t="str">
        <f t="shared" ref="M6856:M6919" si="107">IF(L6856&gt;250,"Large","Small")</f>
        <v>Small</v>
      </c>
    </row>
    <row r="6857" spans="8:13" ht="15.75" customHeight="1">
      <c r="H6857" s="37">
        <v>43241</v>
      </c>
      <c r="I6857" s="6" t="s">
        <v>158</v>
      </c>
      <c r="J6857" s="6" t="s">
        <v>159</v>
      </c>
      <c r="K6857" s="6">
        <v>2</v>
      </c>
      <c r="L6857" s="6">
        <v>32.08</v>
      </c>
      <c r="M6857" s="31" t="str">
        <f t="shared" si="107"/>
        <v>Small</v>
      </c>
    </row>
    <row r="6858" spans="8:13" ht="15.75" customHeight="1">
      <c r="H6858" s="37">
        <v>43465</v>
      </c>
      <c r="I6858" s="6" t="s">
        <v>190</v>
      </c>
      <c r="J6858" s="6" t="s">
        <v>205</v>
      </c>
      <c r="K6858" s="6">
        <v>2</v>
      </c>
      <c r="L6858" s="6">
        <v>35.840000000000003</v>
      </c>
      <c r="M6858" s="31" t="str">
        <f t="shared" si="107"/>
        <v>Small</v>
      </c>
    </row>
    <row r="6859" spans="8:13" ht="15.75" customHeight="1">
      <c r="H6859" s="37">
        <v>43405</v>
      </c>
      <c r="I6859" s="6" t="s">
        <v>198</v>
      </c>
      <c r="J6859" s="6" t="s">
        <v>173</v>
      </c>
      <c r="K6859" s="6">
        <v>3</v>
      </c>
      <c r="L6859" s="6">
        <v>36.42</v>
      </c>
      <c r="M6859" s="31" t="str">
        <f t="shared" si="107"/>
        <v>Small</v>
      </c>
    </row>
    <row r="6860" spans="8:13" ht="15.75" customHeight="1">
      <c r="H6860" s="37">
        <v>43330</v>
      </c>
      <c r="I6860" s="6" t="s">
        <v>168</v>
      </c>
      <c r="J6860" s="6" t="s">
        <v>167</v>
      </c>
      <c r="K6860" s="6">
        <v>1</v>
      </c>
      <c r="L6860" s="6">
        <v>15.65</v>
      </c>
      <c r="M6860" s="31" t="str">
        <f t="shared" si="107"/>
        <v>Small</v>
      </c>
    </row>
    <row r="6861" spans="8:13" ht="15.75" customHeight="1">
      <c r="H6861" s="37">
        <v>43413</v>
      </c>
      <c r="I6861" s="6" t="s">
        <v>223</v>
      </c>
      <c r="J6861" s="6" t="s">
        <v>226</v>
      </c>
      <c r="K6861" s="6">
        <v>1</v>
      </c>
      <c r="L6861" s="6">
        <v>12.59</v>
      </c>
      <c r="M6861" s="31" t="str">
        <f t="shared" si="107"/>
        <v>Small</v>
      </c>
    </row>
    <row r="6862" spans="8:13" ht="15.75" customHeight="1">
      <c r="H6862" s="37">
        <v>43317</v>
      </c>
      <c r="I6862" s="6" t="s">
        <v>223</v>
      </c>
      <c r="J6862" s="6" t="s">
        <v>173</v>
      </c>
      <c r="K6862" s="6">
        <v>1</v>
      </c>
      <c r="L6862" s="6">
        <v>16.920000000000002</v>
      </c>
      <c r="M6862" s="31" t="str">
        <f t="shared" si="107"/>
        <v>Small</v>
      </c>
    </row>
    <row r="6863" spans="8:13" ht="15.75" customHeight="1">
      <c r="H6863" s="37">
        <v>43170</v>
      </c>
      <c r="I6863" s="6" t="s">
        <v>175</v>
      </c>
      <c r="J6863" s="6" t="s">
        <v>211</v>
      </c>
      <c r="K6863" s="6">
        <v>2</v>
      </c>
      <c r="L6863" s="6">
        <v>22.5</v>
      </c>
      <c r="M6863" s="31" t="str">
        <f t="shared" si="107"/>
        <v>Small</v>
      </c>
    </row>
    <row r="6864" spans="8:13" ht="15.75" customHeight="1">
      <c r="H6864" s="37">
        <v>43440</v>
      </c>
      <c r="I6864" s="6" t="s">
        <v>163</v>
      </c>
      <c r="J6864" s="6" t="s">
        <v>184</v>
      </c>
      <c r="K6864" s="6">
        <v>2</v>
      </c>
      <c r="L6864" s="6">
        <v>23.76</v>
      </c>
      <c r="M6864" s="31" t="str">
        <f t="shared" si="107"/>
        <v>Small</v>
      </c>
    </row>
    <row r="6865" spans="8:13" ht="15.75" customHeight="1">
      <c r="H6865" s="37">
        <v>43107</v>
      </c>
      <c r="I6865" s="6" t="s">
        <v>165</v>
      </c>
      <c r="J6865" s="6" t="s">
        <v>238</v>
      </c>
      <c r="K6865" s="6">
        <v>1</v>
      </c>
      <c r="L6865" s="6">
        <v>12.53</v>
      </c>
      <c r="M6865" s="31" t="str">
        <f t="shared" si="107"/>
        <v>Small</v>
      </c>
    </row>
    <row r="6866" spans="8:13" ht="15.75" customHeight="1">
      <c r="H6866" s="37">
        <v>43145</v>
      </c>
      <c r="I6866" s="6" t="s">
        <v>163</v>
      </c>
      <c r="J6866" s="6" t="s">
        <v>229</v>
      </c>
      <c r="K6866" s="6">
        <v>1</v>
      </c>
      <c r="L6866" s="6">
        <v>13.52</v>
      </c>
      <c r="M6866" s="31" t="str">
        <f t="shared" si="107"/>
        <v>Small</v>
      </c>
    </row>
    <row r="6867" spans="8:13" ht="15.75" customHeight="1">
      <c r="H6867" s="37">
        <v>43407</v>
      </c>
      <c r="I6867" s="6" t="s">
        <v>141</v>
      </c>
      <c r="J6867" s="6" t="s">
        <v>229</v>
      </c>
      <c r="K6867" s="6">
        <v>4</v>
      </c>
      <c r="L6867" s="6">
        <v>76.52</v>
      </c>
      <c r="M6867" s="31" t="str">
        <f t="shared" si="107"/>
        <v>Small</v>
      </c>
    </row>
    <row r="6868" spans="8:13" ht="15.75" customHeight="1">
      <c r="H6868" s="37">
        <v>43415</v>
      </c>
      <c r="I6868" s="6" t="s">
        <v>141</v>
      </c>
      <c r="J6868" s="6" t="s">
        <v>169</v>
      </c>
      <c r="K6868" s="6">
        <v>2</v>
      </c>
      <c r="L6868" s="6">
        <v>27.74</v>
      </c>
      <c r="M6868" s="31" t="str">
        <f t="shared" si="107"/>
        <v>Small</v>
      </c>
    </row>
    <row r="6869" spans="8:13" ht="15.75" customHeight="1">
      <c r="H6869" s="37">
        <v>43180</v>
      </c>
      <c r="I6869" s="6" t="s">
        <v>218</v>
      </c>
      <c r="J6869" s="6" t="s">
        <v>211</v>
      </c>
      <c r="K6869" s="6">
        <v>2</v>
      </c>
      <c r="L6869" s="6">
        <v>37.08</v>
      </c>
      <c r="M6869" s="31" t="str">
        <f t="shared" si="107"/>
        <v>Small</v>
      </c>
    </row>
    <row r="6870" spans="8:13" ht="15.75" customHeight="1">
      <c r="H6870" s="37">
        <v>43449</v>
      </c>
      <c r="I6870" s="6" t="s">
        <v>190</v>
      </c>
      <c r="J6870" s="6" t="s">
        <v>161</v>
      </c>
      <c r="K6870" s="6">
        <v>2</v>
      </c>
      <c r="L6870" s="6">
        <v>39.92</v>
      </c>
      <c r="M6870" s="31" t="str">
        <f t="shared" si="107"/>
        <v>Small</v>
      </c>
    </row>
    <row r="6871" spans="8:13" ht="15.75" customHeight="1">
      <c r="H6871" s="37">
        <v>43352</v>
      </c>
      <c r="I6871" s="6" t="s">
        <v>158</v>
      </c>
      <c r="J6871" s="6" t="s">
        <v>238</v>
      </c>
      <c r="K6871" s="6">
        <v>2</v>
      </c>
      <c r="L6871" s="6">
        <v>24.78</v>
      </c>
      <c r="M6871" s="31" t="str">
        <f t="shared" si="107"/>
        <v>Small</v>
      </c>
    </row>
    <row r="6872" spans="8:13" ht="15.75" customHeight="1">
      <c r="H6872" s="37">
        <v>43419</v>
      </c>
      <c r="I6872" s="6" t="s">
        <v>163</v>
      </c>
      <c r="J6872" s="6" t="s">
        <v>184</v>
      </c>
      <c r="K6872" s="6">
        <v>1</v>
      </c>
      <c r="L6872" s="6">
        <v>13.47</v>
      </c>
      <c r="M6872" s="31" t="str">
        <f t="shared" si="107"/>
        <v>Small</v>
      </c>
    </row>
    <row r="6873" spans="8:13" ht="15.75" customHeight="1">
      <c r="H6873" s="37">
        <v>43409</v>
      </c>
      <c r="I6873" s="6" t="s">
        <v>158</v>
      </c>
      <c r="J6873" s="6" t="s">
        <v>189</v>
      </c>
      <c r="K6873" s="6">
        <v>44</v>
      </c>
      <c r="L6873" s="6">
        <v>315.73</v>
      </c>
      <c r="M6873" s="31" t="str">
        <f t="shared" si="107"/>
        <v>Large</v>
      </c>
    </row>
    <row r="6874" spans="8:13" ht="15.75" customHeight="1">
      <c r="H6874" s="37">
        <v>43409</v>
      </c>
      <c r="I6874" s="6" t="s">
        <v>135</v>
      </c>
      <c r="J6874" s="6" t="s">
        <v>229</v>
      </c>
      <c r="K6874" s="6">
        <v>3</v>
      </c>
      <c r="L6874" s="6">
        <v>52.5</v>
      </c>
      <c r="M6874" s="31" t="str">
        <f t="shared" si="107"/>
        <v>Small</v>
      </c>
    </row>
    <row r="6875" spans="8:13" ht="15.75" customHeight="1">
      <c r="H6875" s="37">
        <v>43369</v>
      </c>
      <c r="I6875" s="6" t="s">
        <v>163</v>
      </c>
      <c r="J6875" s="6" t="s">
        <v>227</v>
      </c>
      <c r="K6875" s="6">
        <v>12</v>
      </c>
      <c r="L6875" s="6">
        <v>168.9</v>
      </c>
      <c r="M6875" s="31" t="str">
        <f t="shared" si="107"/>
        <v>Small</v>
      </c>
    </row>
    <row r="6876" spans="8:13" ht="15.75" customHeight="1">
      <c r="H6876" s="37">
        <v>43108</v>
      </c>
      <c r="I6876" s="6" t="s">
        <v>158</v>
      </c>
      <c r="J6876" s="6" t="s">
        <v>206</v>
      </c>
      <c r="K6876" s="6">
        <v>1</v>
      </c>
      <c r="L6876" s="6">
        <v>13.14</v>
      </c>
      <c r="M6876" s="31" t="str">
        <f t="shared" si="107"/>
        <v>Small</v>
      </c>
    </row>
    <row r="6877" spans="8:13" ht="15.75" customHeight="1">
      <c r="H6877" s="37">
        <v>43263</v>
      </c>
      <c r="I6877" s="6" t="s">
        <v>158</v>
      </c>
      <c r="J6877" s="6" t="s">
        <v>183</v>
      </c>
      <c r="K6877" s="6">
        <v>3</v>
      </c>
      <c r="L6877" s="6">
        <v>53.4</v>
      </c>
      <c r="M6877" s="31" t="str">
        <f t="shared" si="107"/>
        <v>Small</v>
      </c>
    </row>
    <row r="6878" spans="8:13" ht="15.75" customHeight="1">
      <c r="H6878" s="37">
        <v>43456</v>
      </c>
      <c r="I6878" s="6" t="s">
        <v>158</v>
      </c>
      <c r="J6878" s="6" t="s">
        <v>181</v>
      </c>
      <c r="K6878" s="6">
        <v>2</v>
      </c>
      <c r="L6878" s="6">
        <v>29.16</v>
      </c>
      <c r="M6878" s="31" t="str">
        <f t="shared" si="107"/>
        <v>Small</v>
      </c>
    </row>
    <row r="6879" spans="8:13" ht="15.75" customHeight="1">
      <c r="H6879" s="37">
        <v>43440</v>
      </c>
      <c r="I6879" s="6" t="s">
        <v>158</v>
      </c>
      <c r="J6879" s="6" t="s">
        <v>184</v>
      </c>
      <c r="K6879" s="6">
        <v>3</v>
      </c>
      <c r="L6879" s="6">
        <v>37.89</v>
      </c>
      <c r="M6879" s="31" t="str">
        <f t="shared" si="107"/>
        <v>Small</v>
      </c>
    </row>
    <row r="6880" spans="8:13" ht="15.75" customHeight="1">
      <c r="H6880" s="37">
        <v>43285</v>
      </c>
      <c r="I6880" s="6" t="s">
        <v>160</v>
      </c>
      <c r="J6880" s="6" t="s">
        <v>156</v>
      </c>
      <c r="K6880" s="6">
        <v>2</v>
      </c>
      <c r="L6880" s="6">
        <v>20.84</v>
      </c>
      <c r="M6880" s="31" t="str">
        <f t="shared" si="107"/>
        <v>Small</v>
      </c>
    </row>
    <row r="6881" spans="8:13" ht="15.75" customHeight="1">
      <c r="H6881" s="37">
        <v>43327</v>
      </c>
      <c r="I6881" s="6" t="s">
        <v>158</v>
      </c>
      <c r="J6881" s="6" t="s">
        <v>241</v>
      </c>
      <c r="K6881" s="6">
        <v>2</v>
      </c>
      <c r="L6881" s="6">
        <v>25.52</v>
      </c>
      <c r="M6881" s="31" t="str">
        <f t="shared" si="107"/>
        <v>Small</v>
      </c>
    </row>
    <row r="6882" spans="8:13" ht="15.75" customHeight="1">
      <c r="H6882" s="37">
        <v>43397</v>
      </c>
      <c r="I6882" s="6" t="s">
        <v>160</v>
      </c>
      <c r="J6882" s="6" t="s">
        <v>156</v>
      </c>
      <c r="K6882" s="6">
        <v>1</v>
      </c>
      <c r="L6882" s="6">
        <v>15.52</v>
      </c>
      <c r="M6882" s="31" t="str">
        <f t="shared" si="107"/>
        <v>Small</v>
      </c>
    </row>
    <row r="6883" spans="8:13" ht="15.75" customHeight="1">
      <c r="H6883" s="37">
        <v>43179</v>
      </c>
      <c r="I6883" s="6" t="s">
        <v>158</v>
      </c>
      <c r="J6883" s="6" t="s">
        <v>156</v>
      </c>
      <c r="K6883" s="6">
        <v>1</v>
      </c>
      <c r="L6883" s="6">
        <v>17.559999999999999</v>
      </c>
      <c r="M6883" s="31" t="str">
        <f t="shared" si="107"/>
        <v>Small</v>
      </c>
    </row>
    <row r="6884" spans="8:13" ht="15.75" customHeight="1">
      <c r="H6884" s="37">
        <v>43135</v>
      </c>
      <c r="I6884" s="6" t="s">
        <v>158</v>
      </c>
      <c r="J6884" s="6" t="s">
        <v>156</v>
      </c>
      <c r="K6884" s="6">
        <v>2</v>
      </c>
      <c r="L6884" s="6">
        <v>33.44</v>
      </c>
      <c r="M6884" s="31" t="str">
        <f t="shared" si="107"/>
        <v>Small</v>
      </c>
    </row>
    <row r="6885" spans="8:13" ht="15.75" customHeight="1">
      <c r="H6885" s="37">
        <v>43364</v>
      </c>
      <c r="I6885" s="6" t="s">
        <v>198</v>
      </c>
      <c r="J6885" s="6" t="s">
        <v>178</v>
      </c>
      <c r="K6885" s="6">
        <v>2</v>
      </c>
      <c r="L6885" s="6">
        <v>36.92</v>
      </c>
      <c r="M6885" s="31" t="str">
        <f t="shared" si="107"/>
        <v>Small</v>
      </c>
    </row>
    <row r="6886" spans="8:13" ht="15.75" customHeight="1">
      <c r="H6886" s="37">
        <v>43258</v>
      </c>
      <c r="I6886" s="6" t="s">
        <v>158</v>
      </c>
      <c r="J6886" s="6" t="s">
        <v>156</v>
      </c>
      <c r="K6886" s="6">
        <v>2</v>
      </c>
      <c r="L6886" s="6">
        <v>30.58</v>
      </c>
      <c r="M6886" s="31" t="str">
        <f t="shared" si="107"/>
        <v>Small</v>
      </c>
    </row>
    <row r="6887" spans="8:13" ht="15.75" customHeight="1">
      <c r="H6887" s="37">
        <v>43455</v>
      </c>
      <c r="I6887" s="6" t="s">
        <v>127</v>
      </c>
      <c r="J6887" s="6" t="s">
        <v>219</v>
      </c>
      <c r="K6887" s="6">
        <v>2</v>
      </c>
      <c r="L6887" s="6">
        <v>33.24</v>
      </c>
      <c r="M6887" s="31" t="str">
        <f t="shared" si="107"/>
        <v>Small</v>
      </c>
    </row>
    <row r="6888" spans="8:13" ht="15.75" customHeight="1">
      <c r="H6888" s="37">
        <v>43425</v>
      </c>
      <c r="I6888" s="6" t="s">
        <v>175</v>
      </c>
      <c r="J6888" s="6" t="s">
        <v>184</v>
      </c>
      <c r="K6888" s="6">
        <v>2</v>
      </c>
      <c r="L6888" s="6">
        <v>29.24</v>
      </c>
      <c r="M6888" s="31" t="str">
        <f t="shared" si="107"/>
        <v>Small</v>
      </c>
    </row>
    <row r="6889" spans="8:13" ht="15.75" customHeight="1">
      <c r="H6889" s="37">
        <v>43406</v>
      </c>
      <c r="I6889" s="6" t="s">
        <v>223</v>
      </c>
      <c r="J6889" s="6" t="s">
        <v>199</v>
      </c>
      <c r="K6889" s="6">
        <v>2</v>
      </c>
      <c r="L6889" s="6">
        <v>25.98</v>
      </c>
      <c r="M6889" s="31" t="str">
        <f t="shared" si="107"/>
        <v>Small</v>
      </c>
    </row>
    <row r="6890" spans="8:13" ht="15.75" customHeight="1">
      <c r="H6890" s="37">
        <v>43213</v>
      </c>
      <c r="I6890" s="6" t="s">
        <v>168</v>
      </c>
      <c r="J6890" s="6" t="s">
        <v>156</v>
      </c>
      <c r="K6890" s="6">
        <v>1</v>
      </c>
      <c r="L6890" s="6">
        <v>17.11</v>
      </c>
      <c r="M6890" s="31" t="str">
        <f t="shared" si="107"/>
        <v>Small</v>
      </c>
    </row>
    <row r="6891" spans="8:13" ht="15.75" customHeight="1">
      <c r="H6891" s="37">
        <v>43325</v>
      </c>
      <c r="I6891" s="6" t="s">
        <v>175</v>
      </c>
      <c r="J6891" s="6" t="s">
        <v>156</v>
      </c>
      <c r="K6891" s="6">
        <v>1</v>
      </c>
      <c r="L6891" s="6">
        <v>13.65</v>
      </c>
      <c r="M6891" s="31" t="str">
        <f t="shared" si="107"/>
        <v>Small</v>
      </c>
    </row>
    <row r="6892" spans="8:13" ht="15.75" customHeight="1">
      <c r="H6892" s="37">
        <v>43421</v>
      </c>
      <c r="I6892" s="6" t="s">
        <v>171</v>
      </c>
      <c r="J6892" s="6" t="s">
        <v>156</v>
      </c>
      <c r="K6892" s="6">
        <v>50</v>
      </c>
      <c r="L6892" s="6">
        <v>326.43</v>
      </c>
      <c r="M6892" s="31" t="str">
        <f t="shared" si="107"/>
        <v>Large</v>
      </c>
    </row>
    <row r="6893" spans="8:13" ht="15.75" customHeight="1">
      <c r="H6893" s="37">
        <v>43135</v>
      </c>
      <c r="I6893" s="6" t="s">
        <v>127</v>
      </c>
      <c r="J6893" s="6" t="s">
        <v>166</v>
      </c>
      <c r="K6893" s="6">
        <v>2</v>
      </c>
      <c r="L6893" s="6">
        <v>38.72</v>
      </c>
      <c r="M6893" s="31" t="str">
        <f t="shared" si="107"/>
        <v>Small</v>
      </c>
    </row>
    <row r="6894" spans="8:13" ht="15.75" customHeight="1">
      <c r="H6894" s="37">
        <v>43250</v>
      </c>
      <c r="I6894" s="6" t="s">
        <v>135</v>
      </c>
      <c r="J6894" s="6" t="s">
        <v>169</v>
      </c>
      <c r="K6894" s="6">
        <v>1</v>
      </c>
      <c r="L6894" s="6">
        <v>11.05</v>
      </c>
      <c r="M6894" s="31" t="str">
        <f t="shared" si="107"/>
        <v>Small</v>
      </c>
    </row>
    <row r="6895" spans="8:13" ht="15.75" customHeight="1">
      <c r="H6895" s="37">
        <v>43390</v>
      </c>
      <c r="I6895" s="6" t="s">
        <v>175</v>
      </c>
      <c r="J6895" s="6" t="s">
        <v>179</v>
      </c>
      <c r="K6895" s="6">
        <v>2</v>
      </c>
      <c r="L6895" s="6">
        <v>21.02</v>
      </c>
      <c r="M6895" s="31" t="str">
        <f t="shared" si="107"/>
        <v>Small</v>
      </c>
    </row>
    <row r="6896" spans="8:13" ht="15.75" customHeight="1">
      <c r="H6896" s="37">
        <v>43451</v>
      </c>
      <c r="I6896" s="6" t="s">
        <v>168</v>
      </c>
      <c r="J6896" s="6" t="s">
        <v>156</v>
      </c>
      <c r="K6896" s="6">
        <v>1</v>
      </c>
      <c r="L6896" s="6">
        <v>16.79</v>
      </c>
      <c r="M6896" s="31" t="str">
        <f t="shared" si="107"/>
        <v>Small</v>
      </c>
    </row>
    <row r="6897" spans="8:13" ht="15.75" customHeight="1">
      <c r="H6897" s="37">
        <v>43421</v>
      </c>
      <c r="I6897" s="6" t="s">
        <v>163</v>
      </c>
      <c r="J6897" s="6" t="s">
        <v>194</v>
      </c>
      <c r="K6897" s="6">
        <v>4</v>
      </c>
      <c r="L6897" s="6">
        <v>51.16</v>
      </c>
      <c r="M6897" s="31" t="str">
        <f t="shared" si="107"/>
        <v>Small</v>
      </c>
    </row>
    <row r="6898" spans="8:13" ht="15.75" customHeight="1">
      <c r="H6898" s="37">
        <v>43403</v>
      </c>
      <c r="I6898" s="6" t="s">
        <v>158</v>
      </c>
      <c r="J6898" s="6" t="s">
        <v>196</v>
      </c>
      <c r="K6898" s="6">
        <v>1</v>
      </c>
      <c r="L6898" s="6">
        <v>14.63</v>
      </c>
      <c r="M6898" s="31" t="str">
        <f t="shared" si="107"/>
        <v>Small</v>
      </c>
    </row>
    <row r="6899" spans="8:13" ht="15.75" customHeight="1">
      <c r="H6899" s="37">
        <v>43218</v>
      </c>
      <c r="I6899" s="6" t="s">
        <v>158</v>
      </c>
      <c r="J6899" s="6" t="s">
        <v>229</v>
      </c>
      <c r="K6899" s="6">
        <v>37</v>
      </c>
      <c r="L6899" s="6">
        <v>228.86</v>
      </c>
      <c r="M6899" s="31" t="str">
        <f t="shared" si="107"/>
        <v>Small</v>
      </c>
    </row>
    <row r="6900" spans="8:13" ht="15.75" customHeight="1">
      <c r="H6900" s="37">
        <v>43320</v>
      </c>
      <c r="I6900" s="6" t="s">
        <v>168</v>
      </c>
      <c r="J6900" s="6" t="s">
        <v>156</v>
      </c>
      <c r="K6900" s="6">
        <v>2</v>
      </c>
      <c r="L6900" s="6">
        <v>35.520000000000003</v>
      </c>
      <c r="M6900" s="31" t="str">
        <f t="shared" si="107"/>
        <v>Small</v>
      </c>
    </row>
    <row r="6901" spans="8:13" ht="15.75" customHeight="1">
      <c r="H6901" s="37">
        <v>43308</v>
      </c>
      <c r="I6901" s="6" t="s">
        <v>155</v>
      </c>
      <c r="J6901" s="6" t="s">
        <v>204</v>
      </c>
      <c r="K6901" s="6">
        <v>2</v>
      </c>
      <c r="L6901" s="6">
        <v>39.76</v>
      </c>
      <c r="M6901" s="31" t="str">
        <f t="shared" si="107"/>
        <v>Small</v>
      </c>
    </row>
    <row r="6902" spans="8:13" ht="15.75" customHeight="1">
      <c r="H6902" s="37">
        <v>43439</v>
      </c>
      <c r="I6902" s="6" t="s">
        <v>160</v>
      </c>
      <c r="J6902" s="6" t="s">
        <v>156</v>
      </c>
      <c r="K6902" s="6">
        <v>4</v>
      </c>
      <c r="L6902" s="6">
        <v>66.36</v>
      </c>
      <c r="M6902" s="31" t="str">
        <f t="shared" si="107"/>
        <v>Small</v>
      </c>
    </row>
    <row r="6903" spans="8:13" ht="15.75" customHeight="1">
      <c r="H6903" s="37">
        <v>43417</v>
      </c>
      <c r="I6903" s="6" t="s">
        <v>141</v>
      </c>
      <c r="J6903" s="6" t="s">
        <v>166</v>
      </c>
      <c r="K6903" s="6">
        <v>4</v>
      </c>
      <c r="L6903" s="6">
        <v>73.36</v>
      </c>
      <c r="M6903" s="31" t="str">
        <f t="shared" si="107"/>
        <v>Small</v>
      </c>
    </row>
    <row r="6904" spans="8:13" ht="15.75" customHeight="1">
      <c r="H6904" s="37">
        <v>43394</v>
      </c>
      <c r="I6904" s="6" t="s">
        <v>200</v>
      </c>
      <c r="J6904" s="6" t="s">
        <v>169</v>
      </c>
      <c r="K6904" s="6">
        <v>1</v>
      </c>
      <c r="L6904" s="6">
        <v>10.130000000000001</v>
      </c>
      <c r="M6904" s="31" t="str">
        <f t="shared" si="107"/>
        <v>Small</v>
      </c>
    </row>
    <row r="6905" spans="8:13" ht="15.75" customHeight="1">
      <c r="H6905" s="37">
        <v>43162</v>
      </c>
      <c r="I6905" s="6" t="s">
        <v>175</v>
      </c>
      <c r="J6905" s="6" t="s">
        <v>203</v>
      </c>
      <c r="K6905" s="6">
        <v>48</v>
      </c>
      <c r="L6905" s="6">
        <v>466.57</v>
      </c>
      <c r="M6905" s="31" t="str">
        <f t="shared" si="107"/>
        <v>Large</v>
      </c>
    </row>
    <row r="6906" spans="8:13" ht="15.75" customHeight="1">
      <c r="H6906" s="37">
        <v>43394</v>
      </c>
      <c r="I6906" s="6" t="s">
        <v>141</v>
      </c>
      <c r="J6906" s="6" t="s">
        <v>156</v>
      </c>
      <c r="K6906" s="6">
        <v>1</v>
      </c>
      <c r="L6906" s="6">
        <v>10.06</v>
      </c>
      <c r="M6906" s="31" t="str">
        <f t="shared" si="107"/>
        <v>Small</v>
      </c>
    </row>
    <row r="6907" spans="8:13" ht="15.75" customHeight="1">
      <c r="H6907" s="37">
        <v>43303</v>
      </c>
      <c r="I6907" s="6" t="s">
        <v>163</v>
      </c>
      <c r="J6907" s="6" t="s">
        <v>167</v>
      </c>
      <c r="K6907" s="6">
        <v>2</v>
      </c>
      <c r="L6907" s="6">
        <v>33.24</v>
      </c>
      <c r="M6907" s="31" t="str">
        <f t="shared" si="107"/>
        <v>Small</v>
      </c>
    </row>
    <row r="6908" spans="8:13" ht="15.75" customHeight="1">
      <c r="H6908" s="37">
        <v>43452</v>
      </c>
      <c r="I6908" s="6" t="s">
        <v>138</v>
      </c>
      <c r="J6908" s="6" t="s">
        <v>194</v>
      </c>
      <c r="K6908" s="6">
        <v>2</v>
      </c>
      <c r="L6908" s="6">
        <v>20.88</v>
      </c>
      <c r="M6908" s="31" t="str">
        <f t="shared" si="107"/>
        <v>Small</v>
      </c>
    </row>
    <row r="6909" spans="8:13" ht="15.75" customHeight="1">
      <c r="H6909" s="37">
        <v>43431</v>
      </c>
      <c r="I6909" s="6" t="s">
        <v>177</v>
      </c>
      <c r="J6909" s="6" t="s">
        <v>210</v>
      </c>
      <c r="K6909" s="6">
        <v>1</v>
      </c>
      <c r="L6909" s="6">
        <v>12.81</v>
      </c>
      <c r="M6909" s="31" t="str">
        <f t="shared" si="107"/>
        <v>Small</v>
      </c>
    </row>
    <row r="6910" spans="8:13" ht="15.75" customHeight="1">
      <c r="H6910" s="37">
        <v>43434</v>
      </c>
      <c r="I6910" s="6" t="s">
        <v>190</v>
      </c>
      <c r="J6910" s="6" t="s">
        <v>191</v>
      </c>
      <c r="K6910" s="6">
        <v>1</v>
      </c>
      <c r="L6910" s="6">
        <v>15.66</v>
      </c>
      <c r="M6910" s="31" t="str">
        <f t="shared" si="107"/>
        <v>Small</v>
      </c>
    </row>
    <row r="6911" spans="8:13" ht="15.75" customHeight="1">
      <c r="H6911" s="37">
        <v>43453</v>
      </c>
      <c r="I6911" s="6" t="s">
        <v>141</v>
      </c>
      <c r="J6911" s="6" t="s">
        <v>209</v>
      </c>
      <c r="K6911" s="6">
        <v>2</v>
      </c>
      <c r="L6911" s="6">
        <v>34.44</v>
      </c>
      <c r="M6911" s="31" t="str">
        <f t="shared" si="107"/>
        <v>Small</v>
      </c>
    </row>
    <row r="6912" spans="8:13" ht="15.75" customHeight="1">
      <c r="H6912" s="37">
        <v>43245</v>
      </c>
      <c r="I6912" s="6" t="s">
        <v>175</v>
      </c>
      <c r="J6912" s="6" t="s">
        <v>238</v>
      </c>
      <c r="K6912" s="6">
        <v>1</v>
      </c>
      <c r="L6912" s="6">
        <v>15.58</v>
      </c>
      <c r="M6912" s="31" t="str">
        <f t="shared" si="107"/>
        <v>Small</v>
      </c>
    </row>
    <row r="6913" spans="8:13" ht="15.75" customHeight="1">
      <c r="H6913" s="37">
        <v>43408</v>
      </c>
      <c r="I6913" s="6" t="s">
        <v>198</v>
      </c>
      <c r="J6913" s="6" t="s">
        <v>174</v>
      </c>
      <c r="K6913" s="6">
        <v>41</v>
      </c>
      <c r="L6913" s="6">
        <v>272.25</v>
      </c>
      <c r="M6913" s="31" t="str">
        <f t="shared" si="107"/>
        <v>Large</v>
      </c>
    </row>
    <row r="6914" spans="8:13" ht="15.75" customHeight="1">
      <c r="H6914" s="37">
        <v>43286</v>
      </c>
      <c r="I6914" s="6" t="s">
        <v>168</v>
      </c>
      <c r="J6914" s="6" t="s">
        <v>170</v>
      </c>
      <c r="K6914" s="6">
        <v>1</v>
      </c>
      <c r="L6914" s="6">
        <v>13.71</v>
      </c>
      <c r="M6914" s="31" t="str">
        <f t="shared" si="107"/>
        <v>Small</v>
      </c>
    </row>
    <row r="6915" spans="8:13" ht="15.75" customHeight="1">
      <c r="H6915" s="37">
        <v>43434</v>
      </c>
      <c r="I6915" s="6" t="s">
        <v>135</v>
      </c>
      <c r="J6915" s="6" t="s">
        <v>187</v>
      </c>
      <c r="K6915" s="6">
        <v>1</v>
      </c>
      <c r="L6915" s="6">
        <v>17.84</v>
      </c>
      <c r="M6915" s="31" t="str">
        <f t="shared" si="107"/>
        <v>Small</v>
      </c>
    </row>
    <row r="6916" spans="8:13" ht="15.75" customHeight="1">
      <c r="H6916" s="37">
        <v>43416</v>
      </c>
      <c r="I6916" s="6" t="s">
        <v>160</v>
      </c>
      <c r="J6916" s="6" t="s">
        <v>231</v>
      </c>
      <c r="K6916" s="6">
        <v>1</v>
      </c>
      <c r="L6916" s="6">
        <v>20</v>
      </c>
      <c r="M6916" s="31" t="str">
        <f t="shared" si="107"/>
        <v>Small</v>
      </c>
    </row>
    <row r="6917" spans="8:13" ht="15.75" customHeight="1">
      <c r="H6917" s="37">
        <v>43274</v>
      </c>
      <c r="I6917" s="6" t="s">
        <v>200</v>
      </c>
      <c r="J6917" s="6" t="s">
        <v>213</v>
      </c>
      <c r="K6917" s="6">
        <v>3</v>
      </c>
      <c r="L6917" s="6">
        <v>40.32</v>
      </c>
      <c r="M6917" s="31" t="str">
        <f t="shared" si="107"/>
        <v>Small</v>
      </c>
    </row>
    <row r="6918" spans="8:13" ht="15.75" customHeight="1">
      <c r="H6918" s="37">
        <v>43172</v>
      </c>
      <c r="I6918" s="6" t="s">
        <v>160</v>
      </c>
      <c r="J6918" s="6" t="s">
        <v>192</v>
      </c>
      <c r="K6918" s="6">
        <v>2</v>
      </c>
      <c r="L6918" s="6">
        <v>26.16</v>
      </c>
      <c r="M6918" s="31" t="str">
        <f t="shared" si="107"/>
        <v>Small</v>
      </c>
    </row>
    <row r="6919" spans="8:13" ht="15.75" customHeight="1">
      <c r="H6919" s="37">
        <v>43203</v>
      </c>
      <c r="I6919" s="6" t="s">
        <v>135</v>
      </c>
      <c r="J6919" s="6" t="s">
        <v>180</v>
      </c>
      <c r="K6919" s="6">
        <v>1</v>
      </c>
      <c r="L6919" s="6">
        <v>14.29</v>
      </c>
      <c r="M6919" s="31" t="str">
        <f t="shared" si="107"/>
        <v>Small</v>
      </c>
    </row>
    <row r="6920" spans="8:13" ht="15.75" customHeight="1">
      <c r="H6920" s="37">
        <v>43429</v>
      </c>
      <c r="I6920" s="6" t="s">
        <v>198</v>
      </c>
      <c r="J6920" s="6" t="s">
        <v>233</v>
      </c>
      <c r="K6920" s="6">
        <v>2</v>
      </c>
      <c r="L6920" s="6">
        <v>33.119999999999997</v>
      </c>
      <c r="M6920" s="31" t="str">
        <f t="shared" ref="M6920:M6983" si="108">IF(L6920&gt;250,"Large","Small")</f>
        <v>Small</v>
      </c>
    </row>
    <row r="6921" spans="8:13" ht="15.75" customHeight="1">
      <c r="H6921" s="37">
        <v>43406</v>
      </c>
      <c r="I6921" s="6" t="s">
        <v>158</v>
      </c>
      <c r="J6921" s="6" t="s">
        <v>174</v>
      </c>
      <c r="K6921" s="6">
        <v>64</v>
      </c>
      <c r="L6921" s="6">
        <v>358.34</v>
      </c>
      <c r="M6921" s="31" t="str">
        <f t="shared" si="108"/>
        <v>Large</v>
      </c>
    </row>
    <row r="6922" spans="8:13" ht="15.75" customHeight="1">
      <c r="H6922" s="37">
        <v>43448</v>
      </c>
      <c r="I6922" s="6" t="s">
        <v>163</v>
      </c>
      <c r="J6922" s="6" t="s">
        <v>233</v>
      </c>
      <c r="K6922" s="6">
        <v>1</v>
      </c>
      <c r="L6922" s="6">
        <v>15.65</v>
      </c>
      <c r="M6922" s="31" t="str">
        <f t="shared" si="108"/>
        <v>Small</v>
      </c>
    </row>
    <row r="6923" spans="8:13" ht="15.75" customHeight="1">
      <c r="H6923" s="37">
        <v>43177</v>
      </c>
      <c r="I6923" s="6" t="s">
        <v>141</v>
      </c>
      <c r="J6923" s="6" t="s">
        <v>172</v>
      </c>
      <c r="K6923" s="6">
        <v>1</v>
      </c>
      <c r="L6923" s="6">
        <v>18.93</v>
      </c>
      <c r="M6923" s="31" t="str">
        <f t="shared" si="108"/>
        <v>Small</v>
      </c>
    </row>
    <row r="6924" spans="8:13" ht="15.75" customHeight="1">
      <c r="H6924" s="37">
        <v>43149</v>
      </c>
      <c r="I6924" s="6" t="s">
        <v>163</v>
      </c>
      <c r="J6924" s="6" t="s">
        <v>156</v>
      </c>
      <c r="K6924" s="6">
        <v>1</v>
      </c>
      <c r="L6924" s="6">
        <v>18.86</v>
      </c>
      <c r="M6924" s="31" t="str">
        <f t="shared" si="108"/>
        <v>Small</v>
      </c>
    </row>
    <row r="6925" spans="8:13" ht="15.75" customHeight="1">
      <c r="H6925" s="37">
        <v>43247</v>
      </c>
      <c r="I6925" s="6" t="s">
        <v>158</v>
      </c>
      <c r="J6925" s="6" t="s">
        <v>185</v>
      </c>
      <c r="K6925" s="6">
        <v>3</v>
      </c>
      <c r="L6925" s="6">
        <v>44.85</v>
      </c>
      <c r="M6925" s="31" t="str">
        <f t="shared" si="108"/>
        <v>Small</v>
      </c>
    </row>
    <row r="6926" spans="8:13" ht="15.75" customHeight="1">
      <c r="H6926" s="37">
        <v>43427</v>
      </c>
      <c r="I6926" s="6" t="s">
        <v>158</v>
      </c>
      <c r="J6926" s="6" t="s">
        <v>166</v>
      </c>
      <c r="K6926" s="6">
        <v>1</v>
      </c>
      <c r="L6926" s="6">
        <v>17.079999999999998</v>
      </c>
      <c r="M6926" s="31" t="str">
        <f t="shared" si="108"/>
        <v>Small</v>
      </c>
    </row>
    <row r="6927" spans="8:13" ht="15.75" customHeight="1">
      <c r="H6927" s="37">
        <v>43184</v>
      </c>
      <c r="I6927" s="6" t="s">
        <v>218</v>
      </c>
      <c r="J6927" s="6" t="s">
        <v>220</v>
      </c>
      <c r="K6927" s="6">
        <v>48</v>
      </c>
      <c r="L6927" s="6">
        <v>378</v>
      </c>
      <c r="M6927" s="31" t="str">
        <f t="shared" si="108"/>
        <v>Large</v>
      </c>
    </row>
    <row r="6928" spans="8:13" ht="15.75" customHeight="1">
      <c r="H6928" s="37">
        <v>43287</v>
      </c>
      <c r="I6928" s="6" t="s">
        <v>175</v>
      </c>
      <c r="J6928" s="6" t="s">
        <v>186</v>
      </c>
      <c r="K6928" s="6">
        <v>24</v>
      </c>
      <c r="L6928" s="6">
        <v>261.5</v>
      </c>
      <c r="M6928" s="31" t="str">
        <f t="shared" si="108"/>
        <v>Large</v>
      </c>
    </row>
    <row r="6929" spans="8:13" ht="15.75" customHeight="1">
      <c r="H6929" s="37">
        <v>43410</v>
      </c>
      <c r="I6929" s="6" t="s">
        <v>158</v>
      </c>
      <c r="J6929" s="6" t="s">
        <v>217</v>
      </c>
      <c r="K6929" s="6">
        <v>36</v>
      </c>
      <c r="L6929" s="6">
        <v>403.7</v>
      </c>
      <c r="M6929" s="31" t="str">
        <f t="shared" si="108"/>
        <v>Large</v>
      </c>
    </row>
    <row r="6930" spans="8:13" ht="15.75" customHeight="1">
      <c r="H6930" s="37">
        <v>43464</v>
      </c>
      <c r="I6930" s="6" t="s">
        <v>168</v>
      </c>
      <c r="J6930" s="6" t="s">
        <v>188</v>
      </c>
      <c r="K6930" s="6">
        <v>24</v>
      </c>
      <c r="L6930" s="6">
        <v>297.11</v>
      </c>
      <c r="M6930" s="31" t="str">
        <f t="shared" si="108"/>
        <v>Large</v>
      </c>
    </row>
    <row r="6931" spans="8:13" ht="15.75" customHeight="1">
      <c r="H6931" s="37">
        <v>43452</v>
      </c>
      <c r="I6931" s="6" t="s">
        <v>201</v>
      </c>
      <c r="J6931" s="6" t="s">
        <v>185</v>
      </c>
      <c r="K6931" s="6">
        <v>5</v>
      </c>
      <c r="L6931" s="6">
        <v>75.88</v>
      </c>
      <c r="M6931" s="31" t="str">
        <f t="shared" si="108"/>
        <v>Small</v>
      </c>
    </row>
    <row r="6932" spans="8:13" ht="15.75" customHeight="1">
      <c r="H6932" s="37">
        <v>43238</v>
      </c>
      <c r="I6932" s="6" t="s">
        <v>216</v>
      </c>
      <c r="J6932" s="6" t="s">
        <v>156</v>
      </c>
      <c r="K6932" s="6">
        <v>1</v>
      </c>
      <c r="L6932" s="6">
        <v>19.45</v>
      </c>
      <c r="M6932" s="31" t="str">
        <f t="shared" si="108"/>
        <v>Small</v>
      </c>
    </row>
    <row r="6933" spans="8:13" ht="15.75" customHeight="1">
      <c r="H6933" s="37">
        <v>43388</v>
      </c>
      <c r="I6933" s="6" t="s">
        <v>168</v>
      </c>
      <c r="J6933" s="6" t="s">
        <v>169</v>
      </c>
      <c r="K6933" s="6">
        <v>1</v>
      </c>
      <c r="L6933" s="6">
        <v>12.17</v>
      </c>
      <c r="M6933" s="31" t="str">
        <f t="shared" si="108"/>
        <v>Small</v>
      </c>
    </row>
    <row r="6934" spans="8:13" ht="15.75" customHeight="1">
      <c r="H6934" s="37">
        <v>43294</v>
      </c>
      <c r="I6934" s="6" t="s">
        <v>141</v>
      </c>
      <c r="J6934" s="6" t="s">
        <v>185</v>
      </c>
      <c r="K6934" s="6">
        <v>52</v>
      </c>
      <c r="L6934" s="6">
        <v>362.96</v>
      </c>
      <c r="M6934" s="31" t="str">
        <f t="shared" si="108"/>
        <v>Large</v>
      </c>
    </row>
    <row r="6935" spans="8:13" ht="15.75" customHeight="1">
      <c r="H6935" s="37">
        <v>43423</v>
      </c>
      <c r="I6935" s="6" t="s">
        <v>198</v>
      </c>
      <c r="J6935" s="6" t="s">
        <v>221</v>
      </c>
      <c r="K6935" s="6">
        <v>2</v>
      </c>
      <c r="L6935" s="6">
        <v>35.380000000000003</v>
      </c>
      <c r="M6935" s="31" t="str">
        <f t="shared" si="108"/>
        <v>Small</v>
      </c>
    </row>
    <row r="6936" spans="8:13" ht="15.75" customHeight="1">
      <c r="H6936" s="37">
        <v>43121</v>
      </c>
      <c r="I6936" s="6" t="s">
        <v>160</v>
      </c>
      <c r="J6936" s="6" t="s">
        <v>207</v>
      </c>
      <c r="K6936" s="6">
        <v>2</v>
      </c>
      <c r="L6936" s="6">
        <v>31.34</v>
      </c>
      <c r="M6936" s="31" t="str">
        <f t="shared" si="108"/>
        <v>Small</v>
      </c>
    </row>
    <row r="6937" spans="8:13" ht="15.75" customHeight="1">
      <c r="H6937" s="37">
        <v>43152</v>
      </c>
      <c r="I6937" s="6" t="s">
        <v>160</v>
      </c>
      <c r="J6937" s="6" t="s">
        <v>222</v>
      </c>
      <c r="K6937" s="6">
        <v>3</v>
      </c>
      <c r="L6937" s="6">
        <v>45.66</v>
      </c>
      <c r="M6937" s="31" t="str">
        <f t="shared" si="108"/>
        <v>Small</v>
      </c>
    </row>
    <row r="6938" spans="8:13" ht="15.75" customHeight="1">
      <c r="H6938" s="37">
        <v>43419</v>
      </c>
      <c r="I6938" s="6" t="s">
        <v>141</v>
      </c>
      <c r="J6938" s="6" t="s">
        <v>170</v>
      </c>
      <c r="K6938" s="6">
        <v>4</v>
      </c>
      <c r="L6938" s="6">
        <v>73.44</v>
      </c>
      <c r="M6938" s="31" t="str">
        <f t="shared" si="108"/>
        <v>Small</v>
      </c>
    </row>
    <row r="6939" spans="8:13" ht="15.75" customHeight="1">
      <c r="H6939" s="37">
        <v>43367</v>
      </c>
      <c r="I6939" s="6" t="s">
        <v>175</v>
      </c>
      <c r="J6939" s="6" t="s">
        <v>185</v>
      </c>
      <c r="K6939" s="6">
        <v>2</v>
      </c>
      <c r="L6939" s="6">
        <v>31.46</v>
      </c>
      <c r="M6939" s="31" t="str">
        <f t="shared" si="108"/>
        <v>Small</v>
      </c>
    </row>
    <row r="6940" spans="8:13" ht="15.75" customHeight="1">
      <c r="H6940" s="37">
        <v>43330</v>
      </c>
      <c r="I6940" s="6" t="s">
        <v>158</v>
      </c>
      <c r="J6940" s="6" t="s">
        <v>208</v>
      </c>
      <c r="K6940" s="6">
        <v>2</v>
      </c>
      <c r="L6940" s="6">
        <v>27.8</v>
      </c>
      <c r="M6940" s="31" t="str">
        <f t="shared" si="108"/>
        <v>Small</v>
      </c>
    </row>
    <row r="6941" spans="8:13" ht="15.75" customHeight="1">
      <c r="H6941" s="37">
        <v>43274</v>
      </c>
      <c r="I6941" s="6" t="s">
        <v>218</v>
      </c>
      <c r="J6941" s="6" t="s">
        <v>187</v>
      </c>
      <c r="K6941" s="6">
        <v>2</v>
      </c>
      <c r="L6941" s="6">
        <v>27.58</v>
      </c>
      <c r="M6941" s="31" t="str">
        <f t="shared" si="108"/>
        <v>Small</v>
      </c>
    </row>
    <row r="6942" spans="8:13" ht="15.75" customHeight="1">
      <c r="H6942" s="37">
        <v>43421</v>
      </c>
      <c r="I6942" s="6" t="s">
        <v>160</v>
      </c>
      <c r="J6942" s="6" t="s">
        <v>156</v>
      </c>
      <c r="K6942" s="6">
        <v>72</v>
      </c>
      <c r="L6942" s="6">
        <v>507.15</v>
      </c>
      <c r="M6942" s="31" t="str">
        <f t="shared" si="108"/>
        <v>Large</v>
      </c>
    </row>
    <row r="6943" spans="8:13" ht="15.75" customHeight="1">
      <c r="H6943" s="37">
        <v>43414</v>
      </c>
      <c r="I6943" s="6" t="s">
        <v>158</v>
      </c>
      <c r="J6943" s="6" t="s">
        <v>211</v>
      </c>
      <c r="K6943" s="6">
        <v>3</v>
      </c>
      <c r="L6943" s="6">
        <v>54.09</v>
      </c>
      <c r="M6943" s="31" t="str">
        <f t="shared" si="108"/>
        <v>Small</v>
      </c>
    </row>
    <row r="6944" spans="8:13" ht="15.75" customHeight="1">
      <c r="H6944" s="37">
        <v>43461</v>
      </c>
      <c r="I6944" s="6" t="s">
        <v>138</v>
      </c>
      <c r="J6944" s="6" t="s">
        <v>170</v>
      </c>
      <c r="K6944" s="6">
        <v>1</v>
      </c>
      <c r="L6944" s="6">
        <v>14.77</v>
      </c>
      <c r="M6944" s="31" t="str">
        <f t="shared" si="108"/>
        <v>Small</v>
      </c>
    </row>
    <row r="6945" spans="8:13" ht="15.75" customHeight="1">
      <c r="H6945" s="37">
        <v>43127</v>
      </c>
      <c r="I6945" s="6" t="s">
        <v>190</v>
      </c>
      <c r="J6945" s="6" t="s">
        <v>164</v>
      </c>
      <c r="K6945" s="6">
        <v>2</v>
      </c>
      <c r="L6945" s="6">
        <v>26.12</v>
      </c>
      <c r="M6945" s="31" t="str">
        <f t="shared" si="108"/>
        <v>Small</v>
      </c>
    </row>
    <row r="6946" spans="8:13" ht="15.75" customHeight="1">
      <c r="H6946" s="37">
        <v>43157</v>
      </c>
      <c r="I6946" s="6" t="s">
        <v>168</v>
      </c>
      <c r="J6946" s="6" t="s">
        <v>182</v>
      </c>
      <c r="K6946" s="6">
        <v>3</v>
      </c>
      <c r="L6946" s="6">
        <v>33.03</v>
      </c>
      <c r="M6946" s="31" t="str">
        <f t="shared" si="108"/>
        <v>Small</v>
      </c>
    </row>
    <row r="6947" spans="8:13" ht="15.75" customHeight="1">
      <c r="H6947" s="37">
        <v>43169</v>
      </c>
      <c r="I6947" s="6" t="s">
        <v>158</v>
      </c>
      <c r="J6947" s="6" t="s">
        <v>172</v>
      </c>
      <c r="K6947" s="6">
        <v>3</v>
      </c>
      <c r="L6947" s="6">
        <v>34.409999999999997</v>
      </c>
      <c r="M6947" s="31" t="str">
        <f t="shared" si="108"/>
        <v>Small</v>
      </c>
    </row>
    <row r="6948" spans="8:13" ht="15.75" customHeight="1">
      <c r="H6948" s="37">
        <v>43443</v>
      </c>
      <c r="I6948" s="6" t="s">
        <v>223</v>
      </c>
      <c r="J6948" s="6" t="s">
        <v>237</v>
      </c>
      <c r="K6948" s="6">
        <v>3</v>
      </c>
      <c r="L6948" s="6">
        <v>44.64</v>
      </c>
      <c r="M6948" s="31" t="str">
        <f t="shared" si="108"/>
        <v>Small</v>
      </c>
    </row>
    <row r="6949" spans="8:13" ht="15.75" customHeight="1">
      <c r="H6949" s="37">
        <v>43122</v>
      </c>
      <c r="I6949" s="6" t="s">
        <v>135</v>
      </c>
      <c r="J6949" s="6" t="s">
        <v>228</v>
      </c>
      <c r="K6949" s="6">
        <v>1</v>
      </c>
      <c r="L6949" s="6">
        <v>17.91</v>
      </c>
      <c r="M6949" s="31" t="str">
        <f t="shared" si="108"/>
        <v>Small</v>
      </c>
    </row>
    <row r="6950" spans="8:13" ht="15.75" customHeight="1">
      <c r="H6950" s="37">
        <v>43101</v>
      </c>
      <c r="I6950" s="6" t="s">
        <v>135</v>
      </c>
      <c r="J6950" s="6" t="s">
        <v>230</v>
      </c>
      <c r="K6950" s="6">
        <v>2</v>
      </c>
      <c r="L6950" s="6">
        <v>34.22</v>
      </c>
      <c r="M6950" s="31" t="str">
        <f t="shared" si="108"/>
        <v>Small</v>
      </c>
    </row>
    <row r="6951" spans="8:13" ht="15.75" customHeight="1">
      <c r="H6951" s="37">
        <v>43251</v>
      </c>
      <c r="I6951" s="6" t="s">
        <v>158</v>
      </c>
      <c r="J6951" s="6" t="s">
        <v>184</v>
      </c>
      <c r="K6951" s="6">
        <v>55</v>
      </c>
      <c r="L6951" s="6">
        <v>444.4</v>
      </c>
      <c r="M6951" s="31" t="str">
        <f t="shared" si="108"/>
        <v>Large</v>
      </c>
    </row>
    <row r="6952" spans="8:13" ht="15.75" customHeight="1">
      <c r="H6952" s="37">
        <v>43442</v>
      </c>
      <c r="I6952" s="6" t="s">
        <v>163</v>
      </c>
      <c r="J6952" s="6" t="s">
        <v>156</v>
      </c>
      <c r="K6952" s="6">
        <v>1</v>
      </c>
      <c r="L6952" s="6">
        <v>19.8</v>
      </c>
      <c r="M6952" s="31" t="str">
        <f t="shared" si="108"/>
        <v>Small</v>
      </c>
    </row>
    <row r="6953" spans="8:13" ht="15.75" customHeight="1">
      <c r="H6953" s="37">
        <v>43112</v>
      </c>
      <c r="I6953" s="6" t="s">
        <v>198</v>
      </c>
      <c r="J6953" s="6" t="s">
        <v>215</v>
      </c>
      <c r="K6953" s="6">
        <v>2</v>
      </c>
      <c r="L6953" s="6">
        <v>20.82</v>
      </c>
      <c r="M6953" s="31" t="str">
        <f t="shared" si="108"/>
        <v>Small</v>
      </c>
    </row>
    <row r="6954" spans="8:13" ht="15.75" customHeight="1">
      <c r="H6954" s="37">
        <v>43324</v>
      </c>
      <c r="I6954" s="6" t="s">
        <v>175</v>
      </c>
      <c r="J6954" s="6" t="s">
        <v>164</v>
      </c>
      <c r="K6954" s="6">
        <v>4</v>
      </c>
      <c r="L6954" s="6">
        <v>50.32</v>
      </c>
      <c r="M6954" s="31" t="str">
        <f t="shared" si="108"/>
        <v>Small</v>
      </c>
    </row>
    <row r="6955" spans="8:13" ht="15.75" customHeight="1">
      <c r="H6955" s="37">
        <v>43311</v>
      </c>
      <c r="I6955" s="6" t="s">
        <v>160</v>
      </c>
      <c r="J6955" s="6" t="s">
        <v>170</v>
      </c>
      <c r="K6955" s="6">
        <v>2</v>
      </c>
      <c r="L6955" s="6">
        <v>23.54</v>
      </c>
      <c r="M6955" s="31" t="str">
        <f t="shared" si="108"/>
        <v>Small</v>
      </c>
    </row>
    <row r="6956" spans="8:13" ht="15.75" customHeight="1">
      <c r="H6956" s="37">
        <v>43413</v>
      </c>
      <c r="I6956" s="6" t="s">
        <v>201</v>
      </c>
      <c r="J6956" s="6" t="s">
        <v>192</v>
      </c>
      <c r="K6956" s="6">
        <v>2</v>
      </c>
      <c r="L6956" s="6">
        <v>26.56</v>
      </c>
      <c r="M6956" s="31" t="str">
        <f t="shared" si="108"/>
        <v>Small</v>
      </c>
    </row>
    <row r="6957" spans="8:13" ht="15.75" customHeight="1">
      <c r="H6957" s="37">
        <v>43202</v>
      </c>
      <c r="I6957" s="6" t="s">
        <v>138</v>
      </c>
      <c r="J6957" s="6" t="s">
        <v>231</v>
      </c>
      <c r="K6957" s="6">
        <v>4</v>
      </c>
      <c r="L6957" s="6">
        <v>45.76</v>
      </c>
      <c r="M6957" s="31" t="str">
        <f t="shared" si="108"/>
        <v>Small</v>
      </c>
    </row>
    <row r="6958" spans="8:13" ht="15.75" customHeight="1">
      <c r="H6958" s="37">
        <v>43186</v>
      </c>
      <c r="I6958" s="6" t="s">
        <v>158</v>
      </c>
      <c r="J6958" s="6" t="s">
        <v>230</v>
      </c>
      <c r="K6958" s="6">
        <v>2</v>
      </c>
      <c r="L6958" s="6">
        <v>38.380000000000003</v>
      </c>
      <c r="M6958" s="31" t="str">
        <f t="shared" si="108"/>
        <v>Small</v>
      </c>
    </row>
    <row r="6959" spans="8:13" ht="15.75" customHeight="1">
      <c r="H6959" s="37">
        <v>43314</v>
      </c>
      <c r="I6959" s="6" t="s">
        <v>175</v>
      </c>
      <c r="J6959" s="6" t="s">
        <v>156</v>
      </c>
      <c r="K6959" s="6">
        <v>3</v>
      </c>
      <c r="L6959" s="6">
        <v>31.47</v>
      </c>
      <c r="M6959" s="31" t="str">
        <f t="shared" si="108"/>
        <v>Small</v>
      </c>
    </row>
    <row r="6960" spans="8:13" ht="15.75" customHeight="1">
      <c r="H6960" s="37">
        <v>43284</v>
      </c>
      <c r="I6960" s="6" t="s">
        <v>175</v>
      </c>
      <c r="J6960" s="6" t="s">
        <v>156</v>
      </c>
      <c r="K6960" s="6">
        <v>2</v>
      </c>
      <c r="L6960" s="6">
        <v>36.4</v>
      </c>
      <c r="M6960" s="31" t="str">
        <f t="shared" si="108"/>
        <v>Small</v>
      </c>
    </row>
    <row r="6961" spans="8:13" ht="15.75" customHeight="1">
      <c r="H6961" s="37">
        <v>43407</v>
      </c>
      <c r="I6961" s="6" t="s">
        <v>168</v>
      </c>
      <c r="J6961" s="6" t="s">
        <v>156</v>
      </c>
      <c r="K6961" s="6">
        <v>48</v>
      </c>
      <c r="L6961" s="6">
        <v>321.73</v>
      </c>
      <c r="M6961" s="31" t="str">
        <f t="shared" si="108"/>
        <v>Large</v>
      </c>
    </row>
    <row r="6962" spans="8:13" ht="15.75" customHeight="1">
      <c r="H6962" s="37">
        <v>43346</v>
      </c>
      <c r="I6962" s="6" t="s">
        <v>160</v>
      </c>
      <c r="J6962" s="6" t="s">
        <v>174</v>
      </c>
      <c r="K6962" s="6">
        <v>2</v>
      </c>
      <c r="L6962" s="6">
        <v>20.52</v>
      </c>
      <c r="M6962" s="31" t="str">
        <f t="shared" si="108"/>
        <v>Small</v>
      </c>
    </row>
    <row r="6963" spans="8:13" ht="15.75" customHeight="1">
      <c r="H6963" s="37">
        <v>43353</v>
      </c>
      <c r="I6963" s="6" t="s">
        <v>168</v>
      </c>
      <c r="J6963" s="6" t="s">
        <v>186</v>
      </c>
      <c r="K6963" s="6">
        <v>2</v>
      </c>
      <c r="L6963" s="6">
        <v>23.5</v>
      </c>
      <c r="M6963" s="31" t="str">
        <f t="shared" si="108"/>
        <v>Small</v>
      </c>
    </row>
    <row r="6964" spans="8:13" ht="15.75" customHeight="1">
      <c r="H6964" s="37">
        <v>43396</v>
      </c>
      <c r="I6964" s="6" t="s">
        <v>141</v>
      </c>
      <c r="J6964" s="6" t="s">
        <v>156</v>
      </c>
      <c r="K6964" s="6">
        <v>1</v>
      </c>
      <c r="L6964" s="6">
        <v>17.13</v>
      </c>
      <c r="M6964" s="31" t="str">
        <f t="shared" si="108"/>
        <v>Small</v>
      </c>
    </row>
    <row r="6965" spans="8:13" ht="15.75" customHeight="1">
      <c r="H6965" s="37">
        <v>43229</v>
      </c>
      <c r="I6965" s="6" t="s">
        <v>138</v>
      </c>
      <c r="J6965" s="6" t="s">
        <v>159</v>
      </c>
      <c r="K6965" s="6">
        <v>1</v>
      </c>
      <c r="L6965" s="6">
        <v>15.1</v>
      </c>
      <c r="M6965" s="31" t="str">
        <f t="shared" si="108"/>
        <v>Small</v>
      </c>
    </row>
    <row r="6966" spans="8:13" ht="15.75" customHeight="1">
      <c r="H6966" s="37">
        <v>43165</v>
      </c>
      <c r="I6966" s="6" t="s">
        <v>158</v>
      </c>
      <c r="J6966" s="6" t="s">
        <v>241</v>
      </c>
      <c r="K6966" s="6">
        <v>6</v>
      </c>
      <c r="L6966" s="6">
        <v>101.87</v>
      </c>
      <c r="M6966" s="31" t="str">
        <f t="shared" si="108"/>
        <v>Small</v>
      </c>
    </row>
    <row r="6967" spans="8:13" ht="15.75" customHeight="1">
      <c r="H6967" s="37">
        <v>43225</v>
      </c>
      <c r="I6967" s="6" t="s">
        <v>158</v>
      </c>
      <c r="J6967" s="6" t="s">
        <v>156</v>
      </c>
      <c r="K6967" s="6">
        <v>2</v>
      </c>
      <c r="L6967" s="6">
        <v>26.3</v>
      </c>
      <c r="M6967" s="31" t="str">
        <f t="shared" si="108"/>
        <v>Small</v>
      </c>
    </row>
    <row r="6968" spans="8:13" ht="15.75" customHeight="1">
      <c r="H6968" s="37">
        <v>43464</v>
      </c>
      <c r="I6968" s="6" t="s">
        <v>160</v>
      </c>
      <c r="J6968" s="6" t="s">
        <v>187</v>
      </c>
      <c r="K6968" s="6">
        <v>2</v>
      </c>
      <c r="L6968" s="6">
        <v>33.42</v>
      </c>
      <c r="M6968" s="31" t="str">
        <f t="shared" si="108"/>
        <v>Small</v>
      </c>
    </row>
    <row r="6969" spans="8:13" ht="15.75" customHeight="1">
      <c r="H6969" s="37">
        <v>43161</v>
      </c>
      <c r="I6969" s="6" t="s">
        <v>155</v>
      </c>
      <c r="J6969" s="6" t="s">
        <v>184</v>
      </c>
      <c r="K6969" s="6">
        <v>2</v>
      </c>
      <c r="L6969" s="6">
        <v>37.4</v>
      </c>
      <c r="M6969" s="31" t="str">
        <f t="shared" si="108"/>
        <v>Small</v>
      </c>
    </row>
    <row r="6970" spans="8:13" ht="15.75" customHeight="1">
      <c r="H6970" s="37">
        <v>43177</v>
      </c>
      <c r="I6970" s="6" t="s">
        <v>141</v>
      </c>
      <c r="J6970" s="6" t="s">
        <v>156</v>
      </c>
      <c r="K6970" s="6">
        <v>2</v>
      </c>
      <c r="L6970" s="6">
        <v>26.3</v>
      </c>
      <c r="M6970" s="31" t="str">
        <f t="shared" si="108"/>
        <v>Small</v>
      </c>
    </row>
    <row r="6971" spans="8:13" ht="15.75" customHeight="1">
      <c r="H6971" s="37">
        <v>43246</v>
      </c>
      <c r="I6971" s="6" t="s">
        <v>138</v>
      </c>
      <c r="J6971" s="6" t="s">
        <v>184</v>
      </c>
      <c r="K6971" s="6">
        <v>12</v>
      </c>
      <c r="L6971" s="6">
        <v>119.07</v>
      </c>
      <c r="M6971" s="31" t="str">
        <f t="shared" si="108"/>
        <v>Small</v>
      </c>
    </row>
    <row r="6972" spans="8:13" ht="15.75" customHeight="1">
      <c r="H6972" s="37">
        <v>43112</v>
      </c>
      <c r="I6972" s="6" t="s">
        <v>200</v>
      </c>
      <c r="J6972" s="6" t="s">
        <v>166</v>
      </c>
      <c r="K6972" s="6">
        <v>3</v>
      </c>
      <c r="L6972" s="6">
        <v>58.83</v>
      </c>
      <c r="M6972" s="31" t="str">
        <f t="shared" si="108"/>
        <v>Small</v>
      </c>
    </row>
    <row r="6973" spans="8:13" ht="15.75" customHeight="1">
      <c r="H6973" s="37">
        <v>43438</v>
      </c>
      <c r="I6973" s="6" t="s">
        <v>158</v>
      </c>
      <c r="J6973" s="6" t="s">
        <v>227</v>
      </c>
      <c r="K6973" s="6">
        <v>1</v>
      </c>
      <c r="L6973" s="6">
        <v>11.92</v>
      </c>
      <c r="M6973" s="31" t="str">
        <f t="shared" si="108"/>
        <v>Small</v>
      </c>
    </row>
    <row r="6974" spans="8:13" ht="15.75" customHeight="1">
      <c r="H6974" s="37">
        <v>43440</v>
      </c>
      <c r="I6974" s="6" t="s">
        <v>160</v>
      </c>
      <c r="J6974" s="6" t="s">
        <v>180</v>
      </c>
      <c r="K6974" s="6">
        <v>4</v>
      </c>
      <c r="L6974" s="6">
        <v>79.680000000000007</v>
      </c>
      <c r="M6974" s="31" t="str">
        <f t="shared" si="108"/>
        <v>Small</v>
      </c>
    </row>
    <row r="6975" spans="8:13" ht="15.75" customHeight="1">
      <c r="H6975" s="37">
        <v>43225</v>
      </c>
      <c r="I6975" s="6" t="s">
        <v>158</v>
      </c>
      <c r="J6975" s="6" t="s">
        <v>237</v>
      </c>
      <c r="K6975" s="6">
        <v>3</v>
      </c>
      <c r="L6975" s="6">
        <v>31.29</v>
      </c>
      <c r="M6975" s="31" t="str">
        <f t="shared" si="108"/>
        <v>Small</v>
      </c>
    </row>
    <row r="6976" spans="8:13" ht="15.75" customHeight="1">
      <c r="H6976" s="37">
        <v>43436</v>
      </c>
      <c r="I6976" s="6" t="s">
        <v>135</v>
      </c>
      <c r="J6976" s="6" t="s">
        <v>156</v>
      </c>
      <c r="K6976" s="6">
        <v>1</v>
      </c>
      <c r="L6976" s="6">
        <v>10.56</v>
      </c>
      <c r="M6976" s="31" t="str">
        <f t="shared" si="108"/>
        <v>Small</v>
      </c>
    </row>
    <row r="6977" spans="8:13" ht="15.75" customHeight="1">
      <c r="H6977" s="37">
        <v>43256</v>
      </c>
      <c r="I6977" s="6" t="s">
        <v>135</v>
      </c>
      <c r="J6977" s="6" t="s">
        <v>170</v>
      </c>
      <c r="K6977" s="6">
        <v>1</v>
      </c>
      <c r="L6977" s="6">
        <v>14.68</v>
      </c>
      <c r="M6977" s="31" t="str">
        <f t="shared" si="108"/>
        <v>Small</v>
      </c>
    </row>
    <row r="6978" spans="8:13" ht="15.75" customHeight="1">
      <c r="H6978" s="37">
        <v>43283</v>
      </c>
      <c r="I6978" s="6" t="s">
        <v>175</v>
      </c>
      <c r="J6978" s="6" t="s">
        <v>191</v>
      </c>
      <c r="K6978" s="6">
        <v>3</v>
      </c>
      <c r="L6978" s="6">
        <v>51.18</v>
      </c>
      <c r="M6978" s="31" t="str">
        <f t="shared" si="108"/>
        <v>Small</v>
      </c>
    </row>
    <row r="6979" spans="8:13" ht="15.75" customHeight="1">
      <c r="H6979" s="37">
        <v>43420</v>
      </c>
      <c r="I6979" s="6" t="s">
        <v>158</v>
      </c>
      <c r="J6979" s="6" t="s">
        <v>233</v>
      </c>
      <c r="K6979" s="6">
        <v>1</v>
      </c>
      <c r="L6979" s="6">
        <v>17.399999999999999</v>
      </c>
      <c r="M6979" s="31" t="str">
        <f t="shared" si="108"/>
        <v>Small</v>
      </c>
    </row>
    <row r="6980" spans="8:13" ht="15.75" customHeight="1">
      <c r="H6980" s="37">
        <v>43153</v>
      </c>
      <c r="I6980" s="6" t="s">
        <v>127</v>
      </c>
      <c r="J6980" s="6" t="s">
        <v>156</v>
      </c>
      <c r="K6980" s="6">
        <v>1</v>
      </c>
      <c r="L6980" s="6">
        <v>10.65</v>
      </c>
      <c r="M6980" s="31" t="str">
        <f t="shared" si="108"/>
        <v>Small</v>
      </c>
    </row>
    <row r="6981" spans="8:13" ht="15.75" customHeight="1">
      <c r="H6981" s="37">
        <v>43165</v>
      </c>
      <c r="I6981" s="6" t="s">
        <v>175</v>
      </c>
      <c r="J6981" s="6" t="s">
        <v>166</v>
      </c>
      <c r="K6981" s="6">
        <v>1</v>
      </c>
      <c r="L6981" s="6">
        <v>14.4</v>
      </c>
      <c r="M6981" s="31" t="str">
        <f t="shared" si="108"/>
        <v>Small</v>
      </c>
    </row>
    <row r="6982" spans="8:13" ht="15.75" customHeight="1">
      <c r="H6982" s="37">
        <v>43463</v>
      </c>
      <c r="I6982" s="6" t="s">
        <v>223</v>
      </c>
      <c r="J6982" s="6" t="s">
        <v>185</v>
      </c>
      <c r="K6982" s="6">
        <v>2</v>
      </c>
      <c r="L6982" s="6">
        <v>21.42</v>
      </c>
      <c r="M6982" s="31" t="str">
        <f t="shared" si="108"/>
        <v>Small</v>
      </c>
    </row>
    <row r="6983" spans="8:13" ht="15.75" customHeight="1">
      <c r="H6983" s="37">
        <v>43120</v>
      </c>
      <c r="I6983" s="6" t="s">
        <v>198</v>
      </c>
      <c r="J6983" s="6" t="s">
        <v>185</v>
      </c>
      <c r="K6983" s="6">
        <v>1</v>
      </c>
      <c r="L6983" s="6">
        <v>10.91</v>
      </c>
      <c r="M6983" s="31" t="str">
        <f t="shared" si="108"/>
        <v>Small</v>
      </c>
    </row>
    <row r="6984" spans="8:13" ht="15.75" customHeight="1">
      <c r="H6984" s="37">
        <v>43450</v>
      </c>
      <c r="I6984" s="6" t="s">
        <v>141</v>
      </c>
      <c r="J6984" s="6" t="s">
        <v>238</v>
      </c>
      <c r="K6984" s="6">
        <v>2</v>
      </c>
      <c r="L6984" s="6">
        <v>25.94</v>
      </c>
      <c r="M6984" s="31" t="str">
        <f t="shared" ref="M6984:M7047" si="109">IF(L6984&gt;250,"Large","Small")</f>
        <v>Small</v>
      </c>
    </row>
    <row r="6985" spans="8:13" ht="15.75" customHeight="1">
      <c r="H6985" s="37">
        <v>43178</v>
      </c>
      <c r="I6985" s="6" t="s">
        <v>158</v>
      </c>
      <c r="J6985" s="6" t="s">
        <v>179</v>
      </c>
      <c r="K6985" s="6">
        <v>1</v>
      </c>
      <c r="L6985" s="6">
        <v>12.87</v>
      </c>
      <c r="M6985" s="31" t="str">
        <f t="shared" si="109"/>
        <v>Small</v>
      </c>
    </row>
    <row r="6986" spans="8:13" ht="15.75" customHeight="1">
      <c r="H6986" s="37">
        <v>43375</v>
      </c>
      <c r="I6986" s="6" t="s">
        <v>158</v>
      </c>
      <c r="J6986" s="6" t="s">
        <v>215</v>
      </c>
      <c r="K6986" s="6">
        <v>75</v>
      </c>
      <c r="L6986" s="6">
        <v>641.63</v>
      </c>
      <c r="M6986" s="31" t="str">
        <f t="shared" si="109"/>
        <v>Large</v>
      </c>
    </row>
    <row r="6987" spans="8:13" ht="15.75" customHeight="1">
      <c r="H6987" s="37">
        <v>43428</v>
      </c>
      <c r="I6987" s="6" t="s">
        <v>193</v>
      </c>
      <c r="J6987" s="6" t="s">
        <v>185</v>
      </c>
      <c r="K6987" s="6">
        <v>3</v>
      </c>
      <c r="L6987" s="6">
        <v>52.47</v>
      </c>
      <c r="M6987" s="31" t="str">
        <f t="shared" si="109"/>
        <v>Small</v>
      </c>
    </row>
    <row r="6988" spans="8:13" ht="15.75" customHeight="1">
      <c r="H6988" s="37">
        <v>43265</v>
      </c>
      <c r="I6988" s="6" t="s">
        <v>163</v>
      </c>
      <c r="J6988" s="6" t="s">
        <v>213</v>
      </c>
      <c r="K6988" s="6">
        <v>2</v>
      </c>
      <c r="L6988" s="6">
        <v>32.340000000000003</v>
      </c>
      <c r="M6988" s="31" t="str">
        <f t="shared" si="109"/>
        <v>Small</v>
      </c>
    </row>
    <row r="6989" spans="8:13" ht="15.75" customHeight="1">
      <c r="H6989" s="37">
        <v>43455</v>
      </c>
      <c r="I6989" s="6" t="s">
        <v>218</v>
      </c>
      <c r="J6989" s="6" t="s">
        <v>180</v>
      </c>
      <c r="K6989" s="6">
        <v>3</v>
      </c>
      <c r="L6989" s="6">
        <v>46.35</v>
      </c>
      <c r="M6989" s="31" t="str">
        <f t="shared" si="109"/>
        <v>Small</v>
      </c>
    </row>
    <row r="6990" spans="8:13" ht="15.75" customHeight="1">
      <c r="H6990" s="37">
        <v>43133</v>
      </c>
      <c r="I6990" s="6" t="s">
        <v>158</v>
      </c>
      <c r="J6990" s="6" t="s">
        <v>186</v>
      </c>
      <c r="K6990" s="6">
        <v>2</v>
      </c>
      <c r="L6990" s="6">
        <v>20.18</v>
      </c>
      <c r="M6990" s="31" t="str">
        <f t="shared" si="109"/>
        <v>Small</v>
      </c>
    </row>
    <row r="6991" spans="8:13" ht="15.75" customHeight="1">
      <c r="H6991" s="37">
        <v>43251</v>
      </c>
      <c r="I6991" s="6" t="s">
        <v>160</v>
      </c>
      <c r="J6991" s="6" t="s">
        <v>156</v>
      </c>
      <c r="K6991" s="6">
        <v>2</v>
      </c>
      <c r="L6991" s="6">
        <v>25.98</v>
      </c>
      <c r="M6991" s="31" t="str">
        <f t="shared" si="109"/>
        <v>Small</v>
      </c>
    </row>
    <row r="6992" spans="8:13" ht="15.75" customHeight="1">
      <c r="H6992" s="37">
        <v>43447</v>
      </c>
      <c r="I6992" s="6" t="s">
        <v>168</v>
      </c>
      <c r="J6992" s="6" t="s">
        <v>238</v>
      </c>
      <c r="K6992" s="6">
        <v>24</v>
      </c>
      <c r="L6992" s="6">
        <v>155.58000000000001</v>
      </c>
      <c r="M6992" s="31" t="str">
        <f t="shared" si="109"/>
        <v>Small</v>
      </c>
    </row>
    <row r="6993" spans="8:13" ht="15.75" customHeight="1">
      <c r="H6993" s="37">
        <v>43443</v>
      </c>
      <c r="I6993" s="6" t="s">
        <v>158</v>
      </c>
      <c r="J6993" s="6" t="s">
        <v>233</v>
      </c>
      <c r="K6993" s="6">
        <v>4</v>
      </c>
      <c r="L6993" s="6">
        <v>52.08</v>
      </c>
      <c r="M6993" s="31" t="str">
        <f t="shared" si="109"/>
        <v>Small</v>
      </c>
    </row>
    <row r="6994" spans="8:13" ht="15.75" customHeight="1">
      <c r="H6994" s="37">
        <v>43207</v>
      </c>
      <c r="I6994" s="6" t="s">
        <v>168</v>
      </c>
      <c r="J6994" s="6" t="s">
        <v>187</v>
      </c>
      <c r="K6994" s="6">
        <v>48</v>
      </c>
      <c r="L6994" s="6">
        <v>398.9</v>
      </c>
      <c r="M6994" s="31" t="str">
        <f t="shared" si="109"/>
        <v>Large</v>
      </c>
    </row>
    <row r="6995" spans="8:13" ht="15.75" customHeight="1">
      <c r="H6995" s="37">
        <v>43222</v>
      </c>
      <c r="I6995" s="6" t="s">
        <v>135</v>
      </c>
      <c r="J6995" s="6" t="s">
        <v>240</v>
      </c>
      <c r="K6995" s="6">
        <v>2</v>
      </c>
      <c r="L6995" s="6">
        <v>39.700000000000003</v>
      </c>
      <c r="M6995" s="31" t="str">
        <f t="shared" si="109"/>
        <v>Small</v>
      </c>
    </row>
    <row r="6996" spans="8:13" ht="15.75" customHeight="1">
      <c r="H6996" s="37">
        <v>43395</v>
      </c>
      <c r="I6996" s="6" t="s">
        <v>160</v>
      </c>
      <c r="J6996" s="6" t="s">
        <v>202</v>
      </c>
      <c r="K6996" s="6">
        <v>3</v>
      </c>
      <c r="L6996" s="6">
        <v>38.94</v>
      </c>
      <c r="M6996" s="31" t="str">
        <f t="shared" si="109"/>
        <v>Small</v>
      </c>
    </row>
    <row r="6997" spans="8:13" ht="15.75" customHeight="1">
      <c r="H6997" s="37">
        <v>43181</v>
      </c>
      <c r="I6997" s="6" t="s">
        <v>135</v>
      </c>
      <c r="J6997" s="6" t="s">
        <v>204</v>
      </c>
      <c r="K6997" s="6">
        <v>48</v>
      </c>
      <c r="L6997" s="6">
        <v>293.16000000000003</v>
      </c>
      <c r="M6997" s="31" t="str">
        <f t="shared" si="109"/>
        <v>Large</v>
      </c>
    </row>
    <row r="6998" spans="8:13" ht="15.75" customHeight="1">
      <c r="H6998" s="37">
        <v>43414</v>
      </c>
      <c r="I6998" s="6" t="s">
        <v>171</v>
      </c>
      <c r="J6998" s="6" t="s">
        <v>233</v>
      </c>
      <c r="K6998" s="6">
        <v>2</v>
      </c>
      <c r="L6998" s="6">
        <v>35.92</v>
      </c>
      <c r="M6998" s="31" t="str">
        <f t="shared" si="109"/>
        <v>Small</v>
      </c>
    </row>
    <row r="6999" spans="8:13" ht="15.75" customHeight="1">
      <c r="H6999" s="37">
        <v>43407</v>
      </c>
      <c r="I6999" s="6" t="s">
        <v>171</v>
      </c>
      <c r="J6999" s="6" t="s">
        <v>164</v>
      </c>
      <c r="K6999" s="6">
        <v>1</v>
      </c>
      <c r="L6999" s="6">
        <v>11.16</v>
      </c>
      <c r="M6999" s="31" t="str">
        <f t="shared" si="109"/>
        <v>Small</v>
      </c>
    </row>
    <row r="7000" spans="8:13" ht="15.75" customHeight="1">
      <c r="H7000" s="37">
        <v>43401</v>
      </c>
      <c r="I7000" s="6" t="s">
        <v>135</v>
      </c>
      <c r="J7000" s="6" t="s">
        <v>208</v>
      </c>
      <c r="K7000" s="6">
        <v>3</v>
      </c>
      <c r="L7000" s="6">
        <v>56.37</v>
      </c>
      <c r="M7000" s="31" t="str">
        <f t="shared" si="109"/>
        <v>Small</v>
      </c>
    </row>
    <row r="7001" spans="8:13" ht="15.75" customHeight="1">
      <c r="H7001" s="37">
        <v>43384</v>
      </c>
      <c r="I7001" s="6" t="s">
        <v>168</v>
      </c>
      <c r="J7001" s="6" t="s">
        <v>172</v>
      </c>
      <c r="K7001" s="6">
        <v>4</v>
      </c>
      <c r="L7001" s="6">
        <v>73.760000000000005</v>
      </c>
      <c r="M7001" s="31" t="str">
        <f t="shared" si="109"/>
        <v>Small</v>
      </c>
    </row>
    <row r="7002" spans="8:13" ht="15.75" customHeight="1">
      <c r="H7002" s="37">
        <v>43425</v>
      </c>
      <c r="I7002" s="6" t="s">
        <v>168</v>
      </c>
      <c r="J7002" s="6" t="s">
        <v>181</v>
      </c>
      <c r="K7002" s="6">
        <v>3</v>
      </c>
      <c r="L7002" s="6">
        <v>40.08</v>
      </c>
      <c r="M7002" s="31" t="str">
        <f t="shared" si="109"/>
        <v>Small</v>
      </c>
    </row>
    <row r="7003" spans="8:13" ht="15.75" customHeight="1">
      <c r="H7003" s="37">
        <v>43383</v>
      </c>
      <c r="I7003" s="6" t="s">
        <v>158</v>
      </c>
      <c r="J7003" s="6" t="s">
        <v>164</v>
      </c>
      <c r="K7003" s="6">
        <v>2</v>
      </c>
      <c r="L7003" s="6">
        <v>20.52</v>
      </c>
      <c r="M7003" s="31" t="str">
        <f t="shared" si="109"/>
        <v>Small</v>
      </c>
    </row>
    <row r="7004" spans="8:13" ht="15.75" customHeight="1">
      <c r="H7004" s="37">
        <v>43174</v>
      </c>
      <c r="I7004" s="6" t="s">
        <v>175</v>
      </c>
      <c r="J7004" s="6" t="s">
        <v>156</v>
      </c>
      <c r="K7004" s="6">
        <v>2</v>
      </c>
      <c r="L7004" s="6">
        <v>33.020000000000003</v>
      </c>
      <c r="M7004" s="31" t="str">
        <f t="shared" si="109"/>
        <v>Small</v>
      </c>
    </row>
    <row r="7005" spans="8:13" ht="15.75" customHeight="1">
      <c r="H7005" s="37">
        <v>43153</v>
      </c>
      <c r="I7005" s="6" t="s">
        <v>175</v>
      </c>
      <c r="J7005" s="6" t="s">
        <v>215</v>
      </c>
      <c r="K7005" s="6">
        <v>1</v>
      </c>
      <c r="L7005" s="6">
        <v>19.510000000000002</v>
      </c>
      <c r="M7005" s="31" t="str">
        <f t="shared" si="109"/>
        <v>Small</v>
      </c>
    </row>
    <row r="7006" spans="8:13" ht="15.75" customHeight="1">
      <c r="H7006" s="37">
        <v>43351</v>
      </c>
      <c r="I7006" s="6" t="s">
        <v>171</v>
      </c>
      <c r="J7006" s="6" t="s">
        <v>206</v>
      </c>
      <c r="K7006" s="6">
        <v>3</v>
      </c>
      <c r="L7006" s="6">
        <v>44.82</v>
      </c>
      <c r="M7006" s="31" t="str">
        <f t="shared" si="109"/>
        <v>Small</v>
      </c>
    </row>
    <row r="7007" spans="8:13" ht="15.75" customHeight="1">
      <c r="H7007" s="37">
        <v>43395</v>
      </c>
      <c r="I7007" s="6" t="s">
        <v>200</v>
      </c>
      <c r="J7007" s="6" t="s">
        <v>227</v>
      </c>
      <c r="K7007" s="6">
        <v>2</v>
      </c>
      <c r="L7007" s="6">
        <v>23.52</v>
      </c>
      <c r="M7007" s="31" t="str">
        <f t="shared" si="109"/>
        <v>Small</v>
      </c>
    </row>
    <row r="7008" spans="8:13" ht="15.75" customHeight="1">
      <c r="H7008" s="37">
        <v>43250</v>
      </c>
      <c r="I7008" s="6" t="s">
        <v>218</v>
      </c>
      <c r="J7008" s="6" t="s">
        <v>226</v>
      </c>
      <c r="K7008" s="6">
        <v>1</v>
      </c>
      <c r="L7008" s="6">
        <v>15.33</v>
      </c>
      <c r="M7008" s="31" t="str">
        <f t="shared" si="109"/>
        <v>Small</v>
      </c>
    </row>
    <row r="7009" spans="8:13" ht="15.75" customHeight="1">
      <c r="H7009" s="37">
        <v>43183</v>
      </c>
      <c r="I7009" s="6" t="s">
        <v>158</v>
      </c>
      <c r="J7009" s="6" t="s">
        <v>169</v>
      </c>
      <c r="K7009" s="6">
        <v>2</v>
      </c>
      <c r="L7009" s="6">
        <v>30.72</v>
      </c>
      <c r="M7009" s="31" t="str">
        <f t="shared" si="109"/>
        <v>Small</v>
      </c>
    </row>
    <row r="7010" spans="8:13" ht="15.75" customHeight="1">
      <c r="H7010" s="37">
        <v>43236</v>
      </c>
      <c r="I7010" s="6" t="s">
        <v>163</v>
      </c>
      <c r="J7010" s="6" t="s">
        <v>187</v>
      </c>
      <c r="K7010" s="6">
        <v>4</v>
      </c>
      <c r="L7010" s="6">
        <v>48.48</v>
      </c>
      <c r="M7010" s="31" t="str">
        <f t="shared" si="109"/>
        <v>Small</v>
      </c>
    </row>
    <row r="7011" spans="8:13" ht="15.75" customHeight="1">
      <c r="H7011" s="37">
        <v>43310</v>
      </c>
      <c r="I7011" s="6" t="s">
        <v>223</v>
      </c>
      <c r="J7011" s="6" t="s">
        <v>213</v>
      </c>
      <c r="K7011" s="6">
        <v>2</v>
      </c>
      <c r="L7011" s="6">
        <v>39.4</v>
      </c>
      <c r="M7011" s="31" t="str">
        <f t="shared" si="109"/>
        <v>Small</v>
      </c>
    </row>
    <row r="7012" spans="8:13" ht="15.75" customHeight="1">
      <c r="H7012" s="37">
        <v>43454</v>
      </c>
      <c r="I7012" s="6" t="s">
        <v>158</v>
      </c>
      <c r="J7012" s="6" t="s">
        <v>157</v>
      </c>
      <c r="K7012" s="6">
        <v>1</v>
      </c>
      <c r="L7012" s="6">
        <v>14.73</v>
      </c>
      <c r="M7012" s="31" t="str">
        <f t="shared" si="109"/>
        <v>Small</v>
      </c>
    </row>
    <row r="7013" spans="8:13" ht="15.75" customHeight="1">
      <c r="H7013" s="37">
        <v>43444</v>
      </c>
      <c r="I7013" s="6" t="s">
        <v>177</v>
      </c>
      <c r="J7013" s="6" t="s">
        <v>211</v>
      </c>
      <c r="K7013" s="6">
        <v>3</v>
      </c>
      <c r="L7013" s="6">
        <v>35.76</v>
      </c>
      <c r="M7013" s="31" t="str">
        <f t="shared" si="109"/>
        <v>Small</v>
      </c>
    </row>
    <row r="7014" spans="8:13" ht="15.75" customHeight="1">
      <c r="H7014" s="37">
        <v>43130</v>
      </c>
      <c r="I7014" s="6" t="s">
        <v>158</v>
      </c>
      <c r="J7014" s="6" t="s">
        <v>181</v>
      </c>
      <c r="K7014" s="6">
        <v>6</v>
      </c>
      <c r="L7014" s="6">
        <v>92.01</v>
      </c>
      <c r="M7014" s="31" t="str">
        <f t="shared" si="109"/>
        <v>Small</v>
      </c>
    </row>
    <row r="7015" spans="8:13" ht="15.75" customHeight="1">
      <c r="H7015" s="37">
        <v>43178</v>
      </c>
      <c r="I7015" s="6" t="s">
        <v>141</v>
      </c>
      <c r="J7015" s="6" t="s">
        <v>156</v>
      </c>
      <c r="K7015" s="6">
        <v>2</v>
      </c>
      <c r="L7015" s="6">
        <v>27.56</v>
      </c>
      <c r="M7015" s="31" t="str">
        <f t="shared" si="109"/>
        <v>Small</v>
      </c>
    </row>
    <row r="7016" spans="8:13" ht="15.75" customHeight="1">
      <c r="H7016" s="37">
        <v>43321</v>
      </c>
      <c r="I7016" s="6" t="s">
        <v>224</v>
      </c>
      <c r="J7016" s="6" t="s">
        <v>232</v>
      </c>
      <c r="K7016" s="6">
        <v>48</v>
      </c>
      <c r="L7016" s="6">
        <v>364.32</v>
      </c>
      <c r="M7016" s="31" t="str">
        <f t="shared" si="109"/>
        <v>Large</v>
      </c>
    </row>
    <row r="7017" spans="8:13" ht="15.75" customHeight="1">
      <c r="H7017" s="37">
        <v>43432</v>
      </c>
      <c r="I7017" s="6" t="s">
        <v>138</v>
      </c>
      <c r="J7017" s="6" t="s">
        <v>178</v>
      </c>
      <c r="K7017" s="6">
        <v>2</v>
      </c>
      <c r="L7017" s="6">
        <v>35.380000000000003</v>
      </c>
      <c r="M7017" s="31" t="str">
        <f t="shared" si="109"/>
        <v>Small</v>
      </c>
    </row>
    <row r="7018" spans="8:13" ht="15.75" customHeight="1">
      <c r="H7018" s="37">
        <v>43132</v>
      </c>
      <c r="I7018" s="6" t="s">
        <v>160</v>
      </c>
      <c r="J7018" s="6" t="s">
        <v>231</v>
      </c>
      <c r="K7018" s="6">
        <v>1</v>
      </c>
      <c r="L7018" s="6">
        <v>16.73</v>
      </c>
      <c r="M7018" s="31" t="str">
        <f t="shared" si="109"/>
        <v>Small</v>
      </c>
    </row>
    <row r="7019" spans="8:13" ht="15.75" customHeight="1">
      <c r="H7019" s="37">
        <v>43370</v>
      </c>
      <c r="I7019" s="6" t="s">
        <v>168</v>
      </c>
      <c r="J7019" s="6" t="s">
        <v>156</v>
      </c>
      <c r="K7019" s="6">
        <v>2</v>
      </c>
      <c r="L7019" s="6">
        <v>28.8</v>
      </c>
      <c r="M7019" s="31" t="str">
        <f t="shared" si="109"/>
        <v>Small</v>
      </c>
    </row>
    <row r="7020" spans="8:13" ht="15.75" customHeight="1">
      <c r="H7020" s="37">
        <v>43326</v>
      </c>
      <c r="I7020" s="6" t="s">
        <v>141</v>
      </c>
      <c r="J7020" s="6" t="s">
        <v>185</v>
      </c>
      <c r="K7020" s="6">
        <v>62</v>
      </c>
      <c r="L7020" s="6">
        <v>499.1</v>
      </c>
      <c r="M7020" s="31" t="str">
        <f t="shared" si="109"/>
        <v>Large</v>
      </c>
    </row>
    <row r="7021" spans="8:13" ht="15.75" customHeight="1">
      <c r="H7021" s="37">
        <v>43310</v>
      </c>
      <c r="I7021" s="6" t="s">
        <v>135</v>
      </c>
      <c r="J7021" s="6" t="s">
        <v>217</v>
      </c>
      <c r="K7021" s="6">
        <v>2</v>
      </c>
      <c r="L7021" s="6">
        <v>30.44</v>
      </c>
      <c r="M7021" s="31" t="str">
        <f t="shared" si="109"/>
        <v>Small</v>
      </c>
    </row>
    <row r="7022" spans="8:13" ht="15.75" customHeight="1">
      <c r="H7022" s="37">
        <v>43278</v>
      </c>
      <c r="I7022" s="6" t="s">
        <v>175</v>
      </c>
      <c r="J7022" s="6" t="s">
        <v>217</v>
      </c>
      <c r="K7022" s="6">
        <v>1</v>
      </c>
      <c r="L7022" s="6">
        <v>10.029999999999999</v>
      </c>
      <c r="M7022" s="31" t="str">
        <f t="shared" si="109"/>
        <v>Small</v>
      </c>
    </row>
    <row r="7023" spans="8:13" ht="15.75" customHeight="1">
      <c r="H7023" s="37">
        <v>43240</v>
      </c>
      <c r="I7023" s="6" t="s">
        <v>158</v>
      </c>
      <c r="J7023" s="6" t="s">
        <v>157</v>
      </c>
      <c r="K7023" s="6">
        <v>1</v>
      </c>
      <c r="L7023" s="6">
        <v>11.68</v>
      </c>
      <c r="M7023" s="31" t="str">
        <f t="shared" si="109"/>
        <v>Small</v>
      </c>
    </row>
    <row r="7024" spans="8:13" ht="15.75" customHeight="1">
      <c r="H7024" s="37">
        <v>43288</v>
      </c>
      <c r="I7024" s="6" t="s">
        <v>168</v>
      </c>
      <c r="J7024" s="6" t="s">
        <v>180</v>
      </c>
      <c r="K7024" s="6">
        <v>1</v>
      </c>
      <c r="L7024" s="6">
        <v>15.44</v>
      </c>
      <c r="M7024" s="31" t="str">
        <f t="shared" si="109"/>
        <v>Small</v>
      </c>
    </row>
    <row r="7025" spans="8:13" ht="15.75" customHeight="1">
      <c r="H7025" s="37">
        <v>43302</v>
      </c>
      <c r="I7025" s="6" t="s">
        <v>141</v>
      </c>
      <c r="J7025" s="6" t="s">
        <v>194</v>
      </c>
      <c r="K7025" s="6">
        <v>4</v>
      </c>
      <c r="L7025" s="6">
        <v>75.36</v>
      </c>
      <c r="M7025" s="31" t="str">
        <f t="shared" si="109"/>
        <v>Small</v>
      </c>
    </row>
    <row r="7026" spans="8:13" ht="15.75" customHeight="1">
      <c r="H7026" s="37">
        <v>43106</v>
      </c>
      <c r="I7026" s="6" t="s">
        <v>158</v>
      </c>
      <c r="J7026" s="6" t="s">
        <v>172</v>
      </c>
      <c r="K7026" s="6">
        <v>4</v>
      </c>
      <c r="L7026" s="6">
        <v>52.08</v>
      </c>
      <c r="M7026" s="31" t="str">
        <f t="shared" si="109"/>
        <v>Small</v>
      </c>
    </row>
    <row r="7027" spans="8:13" ht="15.75" customHeight="1">
      <c r="H7027" s="37">
        <v>43256</v>
      </c>
      <c r="I7027" s="6" t="s">
        <v>141</v>
      </c>
      <c r="J7027" s="6" t="s">
        <v>212</v>
      </c>
      <c r="K7027" s="6">
        <v>2</v>
      </c>
      <c r="L7027" s="6">
        <v>23.1</v>
      </c>
      <c r="M7027" s="31" t="str">
        <f t="shared" si="109"/>
        <v>Small</v>
      </c>
    </row>
    <row r="7028" spans="8:13" ht="15.75" customHeight="1">
      <c r="H7028" s="37">
        <v>43459</v>
      </c>
      <c r="I7028" s="6" t="s">
        <v>216</v>
      </c>
      <c r="J7028" s="6" t="s">
        <v>156</v>
      </c>
      <c r="K7028" s="6">
        <v>2</v>
      </c>
      <c r="L7028" s="6">
        <v>21.66</v>
      </c>
      <c r="M7028" s="31" t="str">
        <f t="shared" si="109"/>
        <v>Small</v>
      </c>
    </row>
    <row r="7029" spans="8:13" ht="15.75" customHeight="1">
      <c r="H7029" s="37">
        <v>43446</v>
      </c>
      <c r="I7029" s="6" t="s">
        <v>198</v>
      </c>
      <c r="J7029" s="6" t="s">
        <v>167</v>
      </c>
      <c r="K7029" s="6">
        <v>2</v>
      </c>
      <c r="L7029" s="6">
        <v>34.74</v>
      </c>
      <c r="M7029" s="31" t="str">
        <f t="shared" si="109"/>
        <v>Small</v>
      </c>
    </row>
    <row r="7030" spans="8:13" ht="15.75" customHeight="1">
      <c r="H7030" s="37">
        <v>43463</v>
      </c>
      <c r="I7030" s="6" t="s">
        <v>168</v>
      </c>
      <c r="J7030" s="6" t="s">
        <v>156</v>
      </c>
      <c r="K7030" s="6">
        <v>2</v>
      </c>
      <c r="L7030" s="6">
        <v>35.24</v>
      </c>
      <c r="M7030" s="31" t="str">
        <f t="shared" si="109"/>
        <v>Small</v>
      </c>
    </row>
    <row r="7031" spans="8:13" ht="15.75" customHeight="1">
      <c r="H7031" s="37">
        <v>43126</v>
      </c>
      <c r="I7031" s="6" t="s">
        <v>158</v>
      </c>
      <c r="J7031" s="6" t="s">
        <v>194</v>
      </c>
      <c r="K7031" s="6">
        <v>4</v>
      </c>
      <c r="L7031" s="6">
        <v>48.96</v>
      </c>
      <c r="M7031" s="31" t="str">
        <f t="shared" si="109"/>
        <v>Small</v>
      </c>
    </row>
    <row r="7032" spans="8:13" ht="15.75" customHeight="1">
      <c r="H7032" s="37">
        <v>43171</v>
      </c>
      <c r="I7032" s="6" t="s">
        <v>223</v>
      </c>
      <c r="J7032" s="6" t="s">
        <v>184</v>
      </c>
      <c r="K7032" s="6">
        <v>2</v>
      </c>
      <c r="L7032" s="6">
        <v>35.4</v>
      </c>
      <c r="M7032" s="31" t="str">
        <f t="shared" si="109"/>
        <v>Small</v>
      </c>
    </row>
    <row r="7033" spans="8:13" ht="15.75" customHeight="1">
      <c r="H7033" s="37">
        <v>43425</v>
      </c>
      <c r="I7033" s="6" t="s">
        <v>138</v>
      </c>
      <c r="J7033" s="6" t="s">
        <v>185</v>
      </c>
      <c r="K7033" s="6">
        <v>2</v>
      </c>
      <c r="L7033" s="6">
        <v>23.82</v>
      </c>
      <c r="M7033" s="31" t="str">
        <f t="shared" si="109"/>
        <v>Small</v>
      </c>
    </row>
    <row r="7034" spans="8:13" ht="15.75" customHeight="1">
      <c r="H7034" s="37">
        <v>43429</v>
      </c>
      <c r="I7034" s="6" t="s">
        <v>158</v>
      </c>
      <c r="J7034" s="6" t="s">
        <v>184</v>
      </c>
      <c r="K7034" s="6">
        <v>2</v>
      </c>
      <c r="L7034" s="6">
        <v>22.6</v>
      </c>
      <c r="M7034" s="31" t="str">
        <f t="shared" si="109"/>
        <v>Small</v>
      </c>
    </row>
    <row r="7035" spans="8:13" ht="15.75" customHeight="1">
      <c r="H7035" s="37">
        <v>43248</v>
      </c>
      <c r="I7035" s="6" t="s">
        <v>175</v>
      </c>
      <c r="J7035" s="6" t="s">
        <v>185</v>
      </c>
      <c r="K7035" s="6">
        <v>2</v>
      </c>
      <c r="L7035" s="6">
        <v>32.24</v>
      </c>
      <c r="M7035" s="31" t="str">
        <f t="shared" si="109"/>
        <v>Small</v>
      </c>
    </row>
    <row r="7036" spans="8:13" ht="15.75" customHeight="1">
      <c r="H7036" s="37">
        <v>43253</v>
      </c>
      <c r="I7036" s="6" t="s">
        <v>135</v>
      </c>
      <c r="J7036" s="6" t="s">
        <v>166</v>
      </c>
      <c r="K7036" s="6">
        <v>1</v>
      </c>
      <c r="L7036" s="6">
        <v>12.35</v>
      </c>
      <c r="M7036" s="31" t="str">
        <f t="shared" si="109"/>
        <v>Small</v>
      </c>
    </row>
    <row r="7037" spans="8:13" ht="15.75" customHeight="1">
      <c r="H7037" s="37">
        <v>43464</v>
      </c>
      <c r="I7037" s="6" t="s">
        <v>141</v>
      </c>
      <c r="J7037" s="6" t="s">
        <v>156</v>
      </c>
      <c r="K7037" s="6">
        <v>2</v>
      </c>
      <c r="L7037" s="6">
        <v>27.32</v>
      </c>
      <c r="M7037" s="31" t="str">
        <f t="shared" si="109"/>
        <v>Small</v>
      </c>
    </row>
    <row r="7038" spans="8:13" ht="15.75" customHeight="1">
      <c r="H7038" s="37">
        <v>43451</v>
      </c>
      <c r="I7038" s="6" t="s">
        <v>158</v>
      </c>
      <c r="J7038" s="6" t="s">
        <v>235</v>
      </c>
      <c r="K7038" s="6">
        <v>2</v>
      </c>
      <c r="L7038" s="6">
        <v>38.94</v>
      </c>
      <c r="M7038" s="31" t="str">
        <f t="shared" si="109"/>
        <v>Small</v>
      </c>
    </row>
    <row r="7039" spans="8:13" ht="15.75" customHeight="1">
      <c r="H7039" s="37">
        <v>43190</v>
      </c>
      <c r="I7039" s="6" t="s">
        <v>158</v>
      </c>
      <c r="J7039" s="6" t="s">
        <v>185</v>
      </c>
      <c r="K7039" s="6">
        <v>1</v>
      </c>
      <c r="L7039" s="6">
        <v>12.22</v>
      </c>
      <c r="M7039" s="31" t="str">
        <f t="shared" si="109"/>
        <v>Small</v>
      </c>
    </row>
    <row r="7040" spans="8:13" ht="15.75" customHeight="1">
      <c r="H7040" s="37">
        <v>43446</v>
      </c>
      <c r="I7040" s="6" t="s">
        <v>155</v>
      </c>
      <c r="J7040" s="6" t="s">
        <v>221</v>
      </c>
      <c r="K7040" s="6">
        <v>4</v>
      </c>
      <c r="L7040" s="6">
        <v>45.24</v>
      </c>
      <c r="M7040" s="31" t="str">
        <f t="shared" si="109"/>
        <v>Small</v>
      </c>
    </row>
    <row r="7041" spans="8:13" ht="15.75" customHeight="1">
      <c r="H7041" s="37">
        <v>43305</v>
      </c>
      <c r="I7041" s="6" t="s">
        <v>158</v>
      </c>
      <c r="J7041" s="6" t="s">
        <v>211</v>
      </c>
      <c r="K7041" s="6">
        <v>2</v>
      </c>
      <c r="L7041" s="6">
        <v>38.64</v>
      </c>
      <c r="M7041" s="31" t="str">
        <f t="shared" si="109"/>
        <v>Small</v>
      </c>
    </row>
    <row r="7042" spans="8:13" ht="15.75" customHeight="1">
      <c r="H7042" s="37">
        <v>43451</v>
      </c>
      <c r="I7042" s="6" t="s">
        <v>158</v>
      </c>
      <c r="J7042" s="6" t="s">
        <v>166</v>
      </c>
      <c r="K7042" s="6">
        <v>5</v>
      </c>
      <c r="L7042" s="6">
        <v>63.36</v>
      </c>
      <c r="M7042" s="31" t="str">
        <f t="shared" si="109"/>
        <v>Small</v>
      </c>
    </row>
    <row r="7043" spans="8:13" ht="15.75" customHeight="1">
      <c r="H7043" s="37">
        <v>43284</v>
      </c>
      <c r="I7043" s="6" t="s">
        <v>138</v>
      </c>
      <c r="J7043" s="6" t="s">
        <v>181</v>
      </c>
      <c r="K7043" s="6">
        <v>3</v>
      </c>
      <c r="L7043" s="6">
        <v>44.91</v>
      </c>
      <c r="M7043" s="31" t="str">
        <f t="shared" si="109"/>
        <v>Small</v>
      </c>
    </row>
    <row r="7044" spans="8:13" ht="15.75" customHeight="1">
      <c r="H7044" s="37">
        <v>43442</v>
      </c>
      <c r="I7044" s="6" t="s">
        <v>158</v>
      </c>
      <c r="J7044" s="6" t="s">
        <v>157</v>
      </c>
      <c r="K7044" s="6">
        <v>2</v>
      </c>
      <c r="L7044" s="6">
        <v>39.979999999999997</v>
      </c>
      <c r="M7044" s="31" t="str">
        <f t="shared" si="109"/>
        <v>Small</v>
      </c>
    </row>
    <row r="7045" spans="8:13" ht="15.75" customHeight="1">
      <c r="H7045" s="37">
        <v>43116</v>
      </c>
      <c r="I7045" s="6" t="s">
        <v>193</v>
      </c>
      <c r="J7045" s="6" t="s">
        <v>159</v>
      </c>
      <c r="K7045" s="6">
        <v>4</v>
      </c>
      <c r="L7045" s="6">
        <v>43.88</v>
      </c>
      <c r="M7045" s="31" t="str">
        <f t="shared" si="109"/>
        <v>Small</v>
      </c>
    </row>
    <row r="7046" spans="8:13" ht="15.75" customHeight="1">
      <c r="H7046" s="37">
        <v>43169</v>
      </c>
      <c r="I7046" s="6" t="s">
        <v>175</v>
      </c>
      <c r="J7046" s="6" t="s">
        <v>161</v>
      </c>
      <c r="K7046" s="6">
        <v>1</v>
      </c>
      <c r="L7046" s="6">
        <v>16.57</v>
      </c>
      <c r="M7046" s="31" t="str">
        <f t="shared" si="109"/>
        <v>Small</v>
      </c>
    </row>
    <row r="7047" spans="8:13" ht="15.75" customHeight="1">
      <c r="H7047" s="37">
        <v>43407</v>
      </c>
      <c r="I7047" s="6" t="s">
        <v>175</v>
      </c>
      <c r="J7047" s="6" t="s">
        <v>219</v>
      </c>
      <c r="K7047" s="6">
        <v>2</v>
      </c>
      <c r="L7047" s="6">
        <v>39.82</v>
      </c>
      <c r="M7047" s="31" t="str">
        <f t="shared" si="109"/>
        <v>Small</v>
      </c>
    </row>
    <row r="7048" spans="8:13" ht="15.75" customHeight="1">
      <c r="H7048" s="37">
        <v>43128</v>
      </c>
      <c r="I7048" s="6" t="s">
        <v>198</v>
      </c>
      <c r="J7048" s="6" t="s">
        <v>156</v>
      </c>
      <c r="K7048" s="6">
        <v>2</v>
      </c>
      <c r="L7048" s="6">
        <v>30.06</v>
      </c>
      <c r="M7048" s="31" t="str">
        <f t="shared" ref="M7048:M7111" si="110">IF(L7048&gt;250,"Large","Small")</f>
        <v>Small</v>
      </c>
    </row>
    <row r="7049" spans="8:13" ht="15.75" customHeight="1">
      <c r="H7049" s="37">
        <v>43464</v>
      </c>
      <c r="I7049" s="6" t="s">
        <v>160</v>
      </c>
      <c r="J7049" s="6" t="s">
        <v>232</v>
      </c>
      <c r="K7049" s="6">
        <v>2</v>
      </c>
      <c r="L7049" s="6">
        <v>26.08</v>
      </c>
      <c r="M7049" s="31" t="str">
        <f t="shared" si="110"/>
        <v>Small</v>
      </c>
    </row>
    <row r="7050" spans="8:13" ht="15.75" customHeight="1">
      <c r="H7050" s="37">
        <v>43407</v>
      </c>
      <c r="I7050" s="6" t="s">
        <v>160</v>
      </c>
      <c r="J7050" s="6" t="s">
        <v>185</v>
      </c>
      <c r="K7050" s="6">
        <v>4</v>
      </c>
      <c r="L7050" s="6">
        <v>75.040000000000006</v>
      </c>
      <c r="M7050" s="31" t="str">
        <f t="shared" si="110"/>
        <v>Small</v>
      </c>
    </row>
    <row r="7051" spans="8:13" ht="15.75" customHeight="1">
      <c r="H7051" s="37">
        <v>43321</v>
      </c>
      <c r="I7051" s="6" t="s">
        <v>165</v>
      </c>
      <c r="J7051" s="6" t="s">
        <v>239</v>
      </c>
      <c r="K7051" s="6">
        <v>48</v>
      </c>
      <c r="L7051" s="6">
        <v>478.74</v>
      </c>
      <c r="M7051" s="31" t="str">
        <f t="shared" si="110"/>
        <v>Large</v>
      </c>
    </row>
    <row r="7052" spans="8:13" ht="15.75" customHeight="1">
      <c r="H7052" s="37">
        <v>43274</v>
      </c>
      <c r="I7052" s="6" t="s">
        <v>198</v>
      </c>
      <c r="J7052" s="6" t="s">
        <v>240</v>
      </c>
      <c r="K7052" s="6">
        <v>44</v>
      </c>
      <c r="L7052" s="6">
        <v>367.98</v>
      </c>
      <c r="M7052" s="31" t="str">
        <f t="shared" si="110"/>
        <v>Large</v>
      </c>
    </row>
    <row r="7053" spans="8:13" ht="15.75" customHeight="1">
      <c r="H7053" s="37">
        <v>43429</v>
      </c>
      <c r="I7053" s="6" t="s">
        <v>175</v>
      </c>
      <c r="J7053" s="6" t="s">
        <v>156</v>
      </c>
      <c r="K7053" s="6">
        <v>3</v>
      </c>
      <c r="L7053" s="6">
        <v>31.47</v>
      </c>
      <c r="M7053" s="31" t="str">
        <f t="shared" si="110"/>
        <v>Small</v>
      </c>
    </row>
    <row r="7054" spans="8:13" ht="15.75" customHeight="1">
      <c r="H7054" s="37">
        <v>43409</v>
      </c>
      <c r="I7054" s="6" t="s">
        <v>160</v>
      </c>
      <c r="J7054" s="6" t="s">
        <v>172</v>
      </c>
      <c r="K7054" s="6">
        <v>2</v>
      </c>
      <c r="L7054" s="6">
        <v>38.04</v>
      </c>
      <c r="M7054" s="31" t="str">
        <f t="shared" si="110"/>
        <v>Small</v>
      </c>
    </row>
    <row r="7055" spans="8:13" ht="15.75" customHeight="1">
      <c r="H7055" s="37">
        <v>43106</v>
      </c>
      <c r="I7055" s="6" t="s">
        <v>175</v>
      </c>
      <c r="J7055" s="6" t="s">
        <v>210</v>
      </c>
      <c r="K7055" s="6">
        <v>1</v>
      </c>
      <c r="L7055" s="6">
        <v>11.4</v>
      </c>
      <c r="M7055" s="31" t="str">
        <f t="shared" si="110"/>
        <v>Small</v>
      </c>
    </row>
    <row r="7056" spans="8:13" ht="15.75" customHeight="1">
      <c r="H7056" s="37">
        <v>43309</v>
      </c>
      <c r="I7056" s="6" t="s">
        <v>163</v>
      </c>
      <c r="J7056" s="6" t="s">
        <v>187</v>
      </c>
      <c r="K7056" s="6">
        <v>1</v>
      </c>
      <c r="L7056" s="6">
        <v>13.1</v>
      </c>
      <c r="M7056" s="31" t="str">
        <f t="shared" si="110"/>
        <v>Small</v>
      </c>
    </row>
    <row r="7057" spans="8:13" ht="15.75" customHeight="1">
      <c r="H7057" s="37">
        <v>43462</v>
      </c>
      <c r="I7057" s="6" t="s">
        <v>190</v>
      </c>
      <c r="J7057" s="6" t="s">
        <v>204</v>
      </c>
      <c r="K7057" s="6">
        <v>2</v>
      </c>
      <c r="L7057" s="6">
        <v>33.119999999999997</v>
      </c>
      <c r="M7057" s="31" t="str">
        <f t="shared" si="110"/>
        <v>Small</v>
      </c>
    </row>
    <row r="7058" spans="8:13" ht="15.75" customHeight="1">
      <c r="H7058" s="37">
        <v>43271</v>
      </c>
      <c r="I7058" s="6" t="s">
        <v>216</v>
      </c>
      <c r="J7058" s="6" t="s">
        <v>195</v>
      </c>
      <c r="K7058" s="6">
        <v>1</v>
      </c>
      <c r="L7058" s="6">
        <v>10.98</v>
      </c>
      <c r="M7058" s="31" t="str">
        <f t="shared" si="110"/>
        <v>Small</v>
      </c>
    </row>
    <row r="7059" spans="8:13" ht="15.75" customHeight="1">
      <c r="H7059" s="37">
        <v>43452</v>
      </c>
      <c r="I7059" s="6" t="s">
        <v>158</v>
      </c>
      <c r="J7059" s="6" t="s">
        <v>162</v>
      </c>
      <c r="K7059" s="6">
        <v>1</v>
      </c>
      <c r="L7059" s="6">
        <v>17.399999999999999</v>
      </c>
      <c r="M7059" s="31" t="str">
        <f t="shared" si="110"/>
        <v>Small</v>
      </c>
    </row>
    <row r="7060" spans="8:13" ht="15.75" customHeight="1">
      <c r="H7060" s="37">
        <v>43269</v>
      </c>
      <c r="I7060" s="6" t="s">
        <v>163</v>
      </c>
      <c r="J7060" s="6" t="s">
        <v>219</v>
      </c>
      <c r="K7060" s="6">
        <v>2</v>
      </c>
      <c r="L7060" s="6">
        <v>26.38</v>
      </c>
      <c r="M7060" s="31" t="str">
        <f t="shared" si="110"/>
        <v>Small</v>
      </c>
    </row>
    <row r="7061" spans="8:13" ht="15.75" customHeight="1">
      <c r="H7061" s="37">
        <v>43465</v>
      </c>
      <c r="I7061" s="6" t="s">
        <v>158</v>
      </c>
      <c r="J7061" s="6" t="s">
        <v>191</v>
      </c>
      <c r="K7061" s="6">
        <v>1</v>
      </c>
      <c r="L7061" s="6">
        <v>10.89</v>
      </c>
      <c r="M7061" s="31" t="str">
        <f t="shared" si="110"/>
        <v>Small</v>
      </c>
    </row>
    <row r="7062" spans="8:13" ht="15.75" customHeight="1">
      <c r="H7062" s="37">
        <v>43245</v>
      </c>
      <c r="I7062" s="6" t="s">
        <v>163</v>
      </c>
      <c r="J7062" s="6" t="s">
        <v>161</v>
      </c>
      <c r="K7062" s="6">
        <v>2</v>
      </c>
      <c r="L7062" s="6">
        <v>33.24</v>
      </c>
      <c r="M7062" s="31" t="str">
        <f t="shared" si="110"/>
        <v>Small</v>
      </c>
    </row>
    <row r="7063" spans="8:13" ht="15.75" customHeight="1">
      <c r="H7063" s="37">
        <v>43381</v>
      </c>
      <c r="I7063" s="6" t="s">
        <v>198</v>
      </c>
      <c r="J7063" s="6" t="s">
        <v>226</v>
      </c>
      <c r="K7063" s="6">
        <v>2</v>
      </c>
      <c r="L7063" s="6">
        <v>22.3</v>
      </c>
      <c r="M7063" s="31" t="str">
        <f t="shared" si="110"/>
        <v>Small</v>
      </c>
    </row>
    <row r="7064" spans="8:13" ht="15.75" customHeight="1">
      <c r="H7064" s="37">
        <v>43234</v>
      </c>
      <c r="I7064" s="6" t="s">
        <v>163</v>
      </c>
      <c r="J7064" s="6" t="s">
        <v>199</v>
      </c>
      <c r="K7064" s="6">
        <v>1</v>
      </c>
      <c r="L7064" s="6">
        <v>16.8</v>
      </c>
      <c r="M7064" s="31" t="str">
        <f t="shared" si="110"/>
        <v>Small</v>
      </c>
    </row>
    <row r="7065" spans="8:13" ht="15.75" customHeight="1">
      <c r="H7065" s="37">
        <v>43178</v>
      </c>
      <c r="I7065" s="6" t="s">
        <v>175</v>
      </c>
      <c r="J7065" s="6" t="s">
        <v>237</v>
      </c>
      <c r="K7065" s="6">
        <v>1</v>
      </c>
      <c r="L7065" s="6">
        <v>18.93</v>
      </c>
      <c r="M7065" s="31" t="str">
        <f t="shared" si="110"/>
        <v>Small</v>
      </c>
    </row>
    <row r="7066" spans="8:13" ht="15.75" customHeight="1">
      <c r="H7066" s="37">
        <v>43346</v>
      </c>
      <c r="I7066" s="6" t="s">
        <v>160</v>
      </c>
      <c r="J7066" s="6" t="s">
        <v>211</v>
      </c>
      <c r="K7066" s="6">
        <v>1</v>
      </c>
      <c r="L7066" s="6">
        <v>11.45</v>
      </c>
      <c r="M7066" s="31" t="str">
        <f t="shared" si="110"/>
        <v>Small</v>
      </c>
    </row>
    <row r="7067" spans="8:13" ht="15.75" customHeight="1">
      <c r="H7067" s="37">
        <v>43171</v>
      </c>
      <c r="I7067" s="6" t="s">
        <v>168</v>
      </c>
      <c r="J7067" s="6" t="s">
        <v>178</v>
      </c>
      <c r="K7067" s="6">
        <v>2</v>
      </c>
      <c r="L7067" s="6">
        <v>36.479999999999997</v>
      </c>
      <c r="M7067" s="31" t="str">
        <f t="shared" si="110"/>
        <v>Small</v>
      </c>
    </row>
    <row r="7068" spans="8:13" ht="15.75" customHeight="1">
      <c r="H7068" s="37">
        <v>43169</v>
      </c>
      <c r="I7068" s="6" t="s">
        <v>201</v>
      </c>
      <c r="J7068" s="6" t="s">
        <v>219</v>
      </c>
      <c r="K7068" s="6">
        <v>2</v>
      </c>
      <c r="L7068" s="6">
        <v>22.26</v>
      </c>
      <c r="M7068" s="31" t="str">
        <f t="shared" si="110"/>
        <v>Small</v>
      </c>
    </row>
    <row r="7069" spans="8:13" ht="15.75" customHeight="1">
      <c r="H7069" s="37">
        <v>43447</v>
      </c>
      <c r="I7069" s="6" t="s">
        <v>190</v>
      </c>
      <c r="J7069" s="6" t="s">
        <v>156</v>
      </c>
      <c r="K7069" s="6">
        <v>2</v>
      </c>
      <c r="L7069" s="6">
        <v>39.340000000000003</v>
      </c>
      <c r="M7069" s="31" t="str">
        <f t="shared" si="110"/>
        <v>Small</v>
      </c>
    </row>
    <row r="7070" spans="8:13" ht="15.75" customHeight="1">
      <c r="H7070" s="37">
        <v>43319</v>
      </c>
      <c r="I7070" s="6" t="s">
        <v>168</v>
      </c>
      <c r="J7070" s="6" t="s">
        <v>225</v>
      </c>
      <c r="K7070" s="6">
        <v>3</v>
      </c>
      <c r="L7070" s="6">
        <v>58.8</v>
      </c>
      <c r="M7070" s="31" t="str">
        <f t="shared" si="110"/>
        <v>Small</v>
      </c>
    </row>
    <row r="7071" spans="8:13" ht="15.75" customHeight="1">
      <c r="H7071" s="37">
        <v>43357</v>
      </c>
      <c r="I7071" s="6" t="s">
        <v>223</v>
      </c>
      <c r="J7071" s="6" t="s">
        <v>185</v>
      </c>
      <c r="K7071" s="6">
        <v>3</v>
      </c>
      <c r="L7071" s="6">
        <v>31.95</v>
      </c>
      <c r="M7071" s="31" t="str">
        <f t="shared" si="110"/>
        <v>Small</v>
      </c>
    </row>
    <row r="7072" spans="8:13" ht="15.75" customHeight="1">
      <c r="H7072" s="37">
        <v>43449</v>
      </c>
      <c r="I7072" s="6" t="s">
        <v>168</v>
      </c>
      <c r="J7072" s="6" t="s">
        <v>194</v>
      </c>
      <c r="K7072" s="6">
        <v>2</v>
      </c>
      <c r="L7072" s="6">
        <v>23.46</v>
      </c>
      <c r="M7072" s="31" t="str">
        <f t="shared" si="110"/>
        <v>Small</v>
      </c>
    </row>
    <row r="7073" spans="8:13" ht="15.75" customHeight="1">
      <c r="H7073" s="37">
        <v>43266</v>
      </c>
      <c r="I7073" s="6" t="s">
        <v>158</v>
      </c>
      <c r="J7073" s="6" t="s">
        <v>156</v>
      </c>
      <c r="K7073" s="6">
        <v>3</v>
      </c>
      <c r="L7073" s="6">
        <v>53.25</v>
      </c>
      <c r="M7073" s="31" t="str">
        <f t="shared" si="110"/>
        <v>Small</v>
      </c>
    </row>
    <row r="7074" spans="8:13" ht="15.75" customHeight="1">
      <c r="H7074" s="37">
        <v>43431</v>
      </c>
      <c r="I7074" s="6" t="s">
        <v>158</v>
      </c>
      <c r="J7074" s="6" t="s">
        <v>156</v>
      </c>
      <c r="K7074" s="6">
        <v>34</v>
      </c>
      <c r="L7074" s="6">
        <v>208.23</v>
      </c>
      <c r="M7074" s="31" t="str">
        <f t="shared" si="110"/>
        <v>Small</v>
      </c>
    </row>
    <row r="7075" spans="8:13" ht="15.75" customHeight="1">
      <c r="H7075" s="37">
        <v>43219</v>
      </c>
      <c r="I7075" s="6" t="s">
        <v>168</v>
      </c>
      <c r="J7075" s="6" t="s">
        <v>157</v>
      </c>
      <c r="K7075" s="6">
        <v>2</v>
      </c>
      <c r="L7075" s="6">
        <v>33.14</v>
      </c>
      <c r="M7075" s="31" t="str">
        <f t="shared" si="110"/>
        <v>Small</v>
      </c>
    </row>
    <row r="7076" spans="8:13" ht="15.75" customHeight="1">
      <c r="H7076" s="37">
        <v>43118</v>
      </c>
      <c r="I7076" s="6" t="s">
        <v>158</v>
      </c>
      <c r="J7076" s="6" t="s">
        <v>217</v>
      </c>
      <c r="K7076" s="6">
        <v>3</v>
      </c>
      <c r="L7076" s="6">
        <v>44.91</v>
      </c>
      <c r="M7076" s="31" t="str">
        <f t="shared" si="110"/>
        <v>Small</v>
      </c>
    </row>
    <row r="7077" spans="8:13" ht="15.75" customHeight="1">
      <c r="H7077" s="37">
        <v>43461</v>
      </c>
      <c r="I7077" s="6" t="s">
        <v>168</v>
      </c>
      <c r="J7077" s="6" t="s">
        <v>211</v>
      </c>
      <c r="K7077" s="6">
        <v>60</v>
      </c>
      <c r="L7077" s="6">
        <v>399.49</v>
      </c>
      <c r="M7077" s="31" t="str">
        <f t="shared" si="110"/>
        <v>Large</v>
      </c>
    </row>
    <row r="7078" spans="8:13" ht="15.75" customHeight="1">
      <c r="H7078" s="37">
        <v>43457</v>
      </c>
      <c r="I7078" s="6" t="s">
        <v>158</v>
      </c>
      <c r="J7078" s="6" t="s">
        <v>239</v>
      </c>
      <c r="K7078" s="6">
        <v>3</v>
      </c>
      <c r="L7078" s="6">
        <v>55.08</v>
      </c>
      <c r="M7078" s="31" t="str">
        <f t="shared" si="110"/>
        <v>Small</v>
      </c>
    </row>
    <row r="7079" spans="8:13" ht="15.75" customHeight="1">
      <c r="H7079" s="37">
        <v>43322</v>
      </c>
      <c r="I7079" s="6" t="s">
        <v>158</v>
      </c>
      <c r="J7079" s="6" t="s">
        <v>210</v>
      </c>
      <c r="K7079" s="6">
        <v>59</v>
      </c>
      <c r="L7079" s="6">
        <v>475.07</v>
      </c>
      <c r="M7079" s="31" t="str">
        <f t="shared" si="110"/>
        <v>Large</v>
      </c>
    </row>
    <row r="7080" spans="8:13" ht="15.75" customHeight="1">
      <c r="H7080" s="37">
        <v>43454</v>
      </c>
      <c r="I7080" s="6" t="s">
        <v>158</v>
      </c>
      <c r="J7080" s="6" t="s">
        <v>178</v>
      </c>
      <c r="K7080" s="6">
        <v>2</v>
      </c>
      <c r="L7080" s="6">
        <v>33.9</v>
      </c>
      <c r="M7080" s="31" t="str">
        <f t="shared" si="110"/>
        <v>Small</v>
      </c>
    </row>
    <row r="7081" spans="8:13" ht="15.75" customHeight="1">
      <c r="H7081" s="37">
        <v>43439</v>
      </c>
      <c r="I7081" s="6" t="s">
        <v>175</v>
      </c>
      <c r="J7081" s="6" t="s">
        <v>185</v>
      </c>
      <c r="K7081" s="6">
        <v>72</v>
      </c>
      <c r="L7081" s="6">
        <v>457.78</v>
      </c>
      <c r="M7081" s="31" t="str">
        <f t="shared" si="110"/>
        <v>Large</v>
      </c>
    </row>
    <row r="7082" spans="8:13" ht="15.75" customHeight="1">
      <c r="H7082" s="37">
        <v>43244</v>
      </c>
      <c r="I7082" s="6" t="s">
        <v>158</v>
      </c>
      <c r="J7082" s="6" t="s">
        <v>210</v>
      </c>
      <c r="K7082" s="6">
        <v>48</v>
      </c>
      <c r="L7082" s="6">
        <v>294.89</v>
      </c>
      <c r="M7082" s="31" t="str">
        <f t="shared" si="110"/>
        <v>Large</v>
      </c>
    </row>
    <row r="7083" spans="8:13" ht="15.75" customHeight="1">
      <c r="H7083" s="37">
        <v>43373</v>
      </c>
      <c r="I7083" s="6" t="s">
        <v>175</v>
      </c>
      <c r="J7083" s="6" t="s">
        <v>205</v>
      </c>
      <c r="K7083" s="6">
        <v>24</v>
      </c>
      <c r="L7083" s="6">
        <v>246.99</v>
      </c>
      <c r="M7083" s="31" t="str">
        <f t="shared" si="110"/>
        <v>Small</v>
      </c>
    </row>
    <row r="7084" spans="8:13" ht="15.75" customHeight="1">
      <c r="H7084" s="37">
        <v>43341</v>
      </c>
      <c r="I7084" s="6" t="s">
        <v>158</v>
      </c>
      <c r="J7084" s="6" t="s">
        <v>184</v>
      </c>
      <c r="K7084" s="6">
        <v>4</v>
      </c>
      <c r="L7084" s="6">
        <v>66.12</v>
      </c>
      <c r="M7084" s="31" t="str">
        <f t="shared" si="110"/>
        <v>Small</v>
      </c>
    </row>
    <row r="7085" spans="8:13" ht="15.75" customHeight="1">
      <c r="H7085" s="37">
        <v>43280</v>
      </c>
      <c r="I7085" s="6" t="s">
        <v>158</v>
      </c>
      <c r="J7085" s="6" t="s">
        <v>169</v>
      </c>
      <c r="K7085" s="6">
        <v>1</v>
      </c>
      <c r="L7085" s="6">
        <v>19.850000000000001</v>
      </c>
      <c r="M7085" s="31" t="str">
        <f t="shared" si="110"/>
        <v>Small</v>
      </c>
    </row>
    <row r="7086" spans="8:13" ht="15.75" customHeight="1">
      <c r="H7086" s="37">
        <v>43304</v>
      </c>
      <c r="I7086" s="6" t="s">
        <v>135</v>
      </c>
      <c r="J7086" s="6" t="s">
        <v>156</v>
      </c>
      <c r="K7086" s="6">
        <v>60</v>
      </c>
      <c r="L7086" s="6">
        <v>358.07</v>
      </c>
      <c r="M7086" s="31" t="str">
        <f t="shared" si="110"/>
        <v>Large</v>
      </c>
    </row>
    <row r="7087" spans="8:13" ht="15.75" customHeight="1">
      <c r="H7087" s="37">
        <v>43127</v>
      </c>
      <c r="I7087" s="6" t="s">
        <v>163</v>
      </c>
      <c r="J7087" s="6" t="s">
        <v>156</v>
      </c>
      <c r="K7087" s="6">
        <v>1</v>
      </c>
      <c r="L7087" s="6">
        <v>19.39</v>
      </c>
      <c r="M7087" s="31" t="str">
        <f t="shared" si="110"/>
        <v>Small</v>
      </c>
    </row>
    <row r="7088" spans="8:13" ht="15.75" customHeight="1">
      <c r="H7088" s="37">
        <v>43444</v>
      </c>
      <c r="I7088" s="6" t="s">
        <v>168</v>
      </c>
      <c r="J7088" s="6" t="s">
        <v>235</v>
      </c>
      <c r="K7088" s="6">
        <v>1</v>
      </c>
      <c r="L7088" s="6">
        <v>17.54</v>
      </c>
      <c r="M7088" s="31" t="str">
        <f t="shared" si="110"/>
        <v>Small</v>
      </c>
    </row>
    <row r="7089" spans="8:13" ht="15.75" customHeight="1">
      <c r="H7089" s="37">
        <v>43383</v>
      </c>
      <c r="I7089" s="6" t="s">
        <v>138</v>
      </c>
      <c r="J7089" s="6" t="s">
        <v>187</v>
      </c>
      <c r="K7089" s="6">
        <v>2</v>
      </c>
      <c r="L7089" s="6">
        <v>29.7</v>
      </c>
      <c r="M7089" s="31" t="str">
        <f t="shared" si="110"/>
        <v>Small</v>
      </c>
    </row>
    <row r="7090" spans="8:13" ht="15.75" customHeight="1">
      <c r="H7090" s="37">
        <v>43219</v>
      </c>
      <c r="I7090" s="6" t="s">
        <v>175</v>
      </c>
      <c r="J7090" s="6" t="s">
        <v>219</v>
      </c>
      <c r="K7090" s="6">
        <v>2</v>
      </c>
      <c r="L7090" s="6">
        <v>22.7</v>
      </c>
      <c r="M7090" s="31" t="str">
        <f t="shared" si="110"/>
        <v>Small</v>
      </c>
    </row>
    <row r="7091" spans="8:13" ht="15.75" customHeight="1">
      <c r="H7091" s="37">
        <v>43202</v>
      </c>
      <c r="I7091" s="6" t="s">
        <v>168</v>
      </c>
      <c r="J7091" s="6" t="s">
        <v>211</v>
      </c>
      <c r="K7091" s="6">
        <v>1</v>
      </c>
      <c r="L7091" s="6">
        <v>12.85</v>
      </c>
      <c r="M7091" s="31" t="str">
        <f t="shared" si="110"/>
        <v>Small</v>
      </c>
    </row>
    <row r="7092" spans="8:13" ht="15.75" customHeight="1">
      <c r="H7092" s="37">
        <v>43268</v>
      </c>
      <c r="I7092" s="6" t="s">
        <v>141</v>
      </c>
      <c r="J7092" s="6" t="s">
        <v>187</v>
      </c>
      <c r="K7092" s="6">
        <v>2</v>
      </c>
      <c r="L7092" s="6">
        <v>30.86</v>
      </c>
      <c r="M7092" s="31" t="str">
        <f t="shared" si="110"/>
        <v>Small</v>
      </c>
    </row>
    <row r="7093" spans="8:13" ht="15.75" customHeight="1">
      <c r="H7093" s="37">
        <v>43438</v>
      </c>
      <c r="I7093" s="6" t="s">
        <v>160</v>
      </c>
      <c r="J7093" s="6" t="s">
        <v>162</v>
      </c>
      <c r="K7093" s="6">
        <v>48</v>
      </c>
      <c r="L7093" s="6">
        <v>357.19</v>
      </c>
      <c r="M7093" s="31" t="str">
        <f t="shared" si="110"/>
        <v>Large</v>
      </c>
    </row>
    <row r="7094" spans="8:13" ht="15.75" customHeight="1">
      <c r="H7094" s="37">
        <v>43424</v>
      </c>
      <c r="I7094" s="6" t="s">
        <v>158</v>
      </c>
      <c r="J7094" s="6" t="s">
        <v>228</v>
      </c>
      <c r="K7094" s="6">
        <v>2</v>
      </c>
      <c r="L7094" s="6">
        <v>21.42</v>
      </c>
      <c r="M7094" s="31" t="str">
        <f t="shared" si="110"/>
        <v>Small</v>
      </c>
    </row>
    <row r="7095" spans="8:13" ht="15.75" customHeight="1">
      <c r="H7095" s="37">
        <v>43286</v>
      </c>
      <c r="I7095" s="6" t="s">
        <v>141</v>
      </c>
      <c r="J7095" s="6" t="s">
        <v>239</v>
      </c>
      <c r="K7095" s="6">
        <v>3</v>
      </c>
      <c r="L7095" s="6">
        <v>54.42</v>
      </c>
      <c r="M7095" s="31" t="str">
        <f t="shared" si="110"/>
        <v>Small</v>
      </c>
    </row>
    <row r="7096" spans="8:13" ht="15.75" customHeight="1">
      <c r="H7096" s="37">
        <v>43236</v>
      </c>
      <c r="I7096" s="6" t="s">
        <v>160</v>
      </c>
      <c r="J7096" s="6" t="s">
        <v>212</v>
      </c>
      <c r="K7096" s="6">
        <v>1</v>
      </c>
      <c r="L7096" s="6">
        <v>12.11</v>
      </c>
      <c r="M7096" s="31" t="str">
        <f t="shared" si="110"/>
        <v>Small</v>
      </c>
    </row>
    <row r="7097" spans="8:13" ht="15.75" customHeight="1">
      <c r="H7097" s="37">
        <v>43306</v>
      </c>
      <c r="I7097" s="6" t="s">
        <v>158</v>
      </c>
      <c r="J7097" s="6" t="s">
        <v>189</v>
      </c>
      <c r="K7097" s="6">
        <v>4</v>
      </c>
      <c r="L7097" s="6">
        <v>63.8</v>
      </c>
      <c r="M7097" s="31" t="str">
        <f t="shared" si="110"/>
        <v>Small</v>
      </c>
    </row>
    <row r="7098" spans="8:13" ht="15.75" customHeight="1">
      <c r="H7098" s="37">
        <v>43285</v>
      </c>
      <c r="I7098" s="6" t="s">
        <v>141</v>
      </c>
      <c r="J7098" s="6" t="s">
        <v>221</v>
      </c>
      <c r="K7098" s="6">
        <v>3</v>
      </c>
      <c r="L7098" s="6">
        <v>56.37</v>
      </c>
      <c r="M7098" s="31" t="str">
        <f t="shared" si="110"/>
        <v>Small</v>
      </c>
    </row>
    <row r="7099" spans="8:13" ht="15.75" customHeight="1">
      <c r="H7099" s="37">
        <v>43421</v>
      </c>
      <c r="I7099" s="6" t="s">
        <v>158</v>
      </c>
      <c r="J7099" s="6" t="s">
        <v>211</v>
      </c>
      <c r="K7099" s="6">
        <v>3</v>
      </c>
      <c r="L7099" s="6">
        <v>50.91</v>
      </c>
      <c r="M7099" s="31" t="str">
        <f t="shared" si="110"/>
        <v>Small</v>
      </c>
    </row>
    <row r="7100" spans="8:13" ht="15.75" customHeight="1">
      <c r="H7100" s="37">
        <v>43433</v>
      </c>
      <c r="I7100" s="6" t="s">
        <v>177</v>
      </c>
      <c r="J7100" s="6" t="s">
        <v>233</v>
      </c>
      <c r="K7100" s="6">
        <v>60</v>
      </c>
      <c r="L7100" s="6">
        <v>641.52</v>
      </c>
      <c r="M7100" s="31" t="str">
        <f t="shared" si="110"/>
        <v>Large</v>
      </c>
    </row>
    <row r="7101" spans="8:13" ht="15.75" customHeight="1">
      <c r="H7101" s="37">
        <v>43396</v>
      </c>
      <c r="I7101" s="6" t="s">
        <v>168</v>
      </c>
      <c r="J7101" s="6" t="s">
        <v>208</v>
      </c>
      <c r="K7101" s="6">
        <v>1</v>
      </c>
      <c r="L7101" s="6">
        <v>14.58</v>
      </c>
      <c r="M7101" s="31" t="str">
        <f t="shared" si="110"/>
        <v>Small</v>
      </c>
    </row>
    <row r="7102" spans="8:13" ht="15.75" customHeight="1">
      <c r="H7102" s="37">
        <v>43129</v>
      </c>
      <c r="I7102" s="6" t="s">
        <v>158</v>
      </c>
      <c r="J7102" s="6" t="s">
        <v>217</v>
      </c>
      <c r="K7102" s="6">
        <v>1</v>
      </c>
      <c r="L7102" s="6">
        <v>18.3</v>
      </c>
      <c r="M7102" s="31" t="str">
        <f t="shared" si="110"/>
        <v>Small</v>
      </c>
    </row>
    <row r="7103" spans="8:13" ht="15.75" customHeight="1">
      <c r="H7103" s="37">
        <v>43270</v>
      </c>
      <c r="I7103" s="6" t="s">
        <v>163</v>
      </c>
      <c r="J7103" s="6" t="s">
        <v>156</v>
      </c>
      <c r="K7103" s="6">
        <v>57</v>
      </c>
      <c r="L7103" s="6">
        <v>397.77</v>
      </c>
      <c r="M7103" s="31" t="str">
        <f t="shared" si="110"/>
        <v>Large</v>
      </c>
    </row>
    <row r="7104" spans="8:13" ht="15.75" customHeight="1">
      <c r="H7104" s="37">
        <v>43420</v>
      </c>
      <c r="I7104" s="6" t="s">
        <v>141</v>
      </c>
      <c r="J7104" s="6" t="s">
        <v>232</v>
      </c>
      <c r="K7104" s="6">
        <v>36</v>
      </c>
      <c r="L7104" s="6">
        <v>288.52</v>
      </c>
      <c r="M7104" s="31" t="str">
        <f t="shared" si="110"/>
        <v>Large</v>
      </c>
    </row>
    <row r="7105" spans="8:13" ht="15.75" customHeight="1">
      <c r="H7105" s="37">
        <v>43272</v>
      </c>
      <c r="I7105" s="6" t="s">
        <v>177</v>
      </c>
      <c r="J7105" s="6" t="s">
        <v>210</v>
      </c>
      <c r="K7105" s="6">
        <v>2</v>
      </c>
      <c r="L7105" s="6">
        <v>25.86</v>
      </c>
      <c r="M7105" s="31" t="str">
        <f t="shared" si="110"/>
        <v>Small</v>
      </c>
    </row>
    <row r="7106" spans="8:13" ht="15.75" customHeight="1">
      <c r="H7106" s="37">
        <v>43320</v>
      </c>
      <c r="I7106" s="6" t="s">
        <v>135</v>
      </c>
      <c r="J7106" s="6" t="s">
        <v>176</v>
      </c>
      <c r="K7106" s="6">
        <v>51</v>
      </c>
      <c r="L7106" s="6">
        <v>483.99</v>
      </c>
      <c r="M7106" s="31" t="str">
        <f t="shared" si="110"/>
        <v>Large</v>
      </c>
    </row>
    <row r="7107" spans="8:13" ht="15.75" customHeight="1">
      <c r="H7107" s="37">
        <v>43425</v>
      </c>
      <c r="I7107" s="6" t="s">
        <v>160</v>
      </c>
      <c r="J7107" s="6" t="s">
        <v>159</v>
      </c>
      <c r="K7107" s="6">
        <v>4</v>
      </c>
      <c r="L7107" s="6">
        <v>46.52</v>
      </c>
      <c r="M7107" s="31" t="str">
        <f t="shared" si="110"/>
        <v>Small</v>
      </c>
    </row>
    <row r="7108" spans="8:13" ht="15.75" customHeight="1">
      <c r="H7108" s="37">
        <v>43164</v>
      </c>
      <c r="I7108" s="6" t="s">
        <v>190</v>
      </c>
      <c r="J7108" s="6" t="s">
        <v>186</v>
      </c>
      <c r="K7108" s="6">
        <v>1</v>
      </c>
      <c r="L7108" s="6">
        <v>10.1</v>
      </c>
      <c r="M7108" s="31" t="str">
        <f t="shared" si="110"/>
        <v>Small</v>
      </c>
    </row>
    <row r="7109" spans="8:13" ht="15.75" customHeight="1">
      <c r="H7109" s="37">
        <v>43459</v>
      </c>
      <c r="I7109" s="6" t="s">
        <v>141</v>
      </c>
      <c r="J7109" s="6" t="s">
        <v>176</v>
      </c>
      <c r="K7109" s="6">
        <v>2</v>
      </c>
      <c r="L7109" s="6">
        <v>28.56</v>
      </c>
      <c r="M7109" s="31" t="str">
        <f t="shared" si="110"/>
        <v>Small</v>
      </c>
    </row>
    <row r="7110" spans="8:13" ht="15.75" customHeight="1">
      <c r="H7110" s="37">
        <v>43283</v>
      </c>
      <c r="I7110" s="6" t="s">
        <v>168</v>
      </c>
      <c r="J7110" s="6" t="s">
        <v>207</v>
      </c>
      <c r="K7110" s="6">
        <v>46</v>
      </c>
      <c r="L7110" s="6">
        <v>426.59</v>
      </c>
      <c r="M7110" s="31" t="str">
        <f t="shared" si="110"/>
        <v>Large</v>
      </c>
    </row>
    <row r="7111" spans="8:13" ht="15.75" customHeight="1">
      <c r="H7111" s="37">
        <v>43432</v>
      </c>
      <c r="I7111" s="6" t="s">
        <v>158</v>
      </c>
      <c r="J7111" s="6" t="s">
        <v>239</v>
      </c>
      <c r="K7111" s="6">
        <v>72</v>
      </c>
      <c r="L7111" s="6">
        <v>428.46</v>
      </c>
      <c r="M7111" s="31" t="str">
        <f t="shared" si="110"/>
        <v>Large</v>
      </c>
    </row>
    <row r="7112" spans="8:13" ht="15.75" customHeight="1">
      <c r="H7112" s="37">
        <v>43440</v>
      </c>
      <c r="I7112" s="6" t="s">
        <v>175</v>
      </c>
      <c r="J7112" s="6" t="s">
        <v>183</v>
      </c>
      <c r="K7112" s="6">
        <v>3</v>
      </c>
      <c r="L7112" s="6">
        <v>33.479999999999997</v>
      </c>
      <c r="M7112" s="31" t="str">
        <f t="shared" ref="M7112:M7175" si="111">IF(L7112&gt;250,"Large","Small")</f>
        <v>Small</v>
      </c>
    </row>
    <row r="7113" spans="8:13" ht="15.75" customHeight="1">
      <c r="H7113" s="37">
        <v>43361</v>
      </c>
      <c r="I7113" s="6" t="s">
        <v>175</v>
      </c>
      <c r="J7113" s="6" t="s">
        <v>236</v>
      </c>
      <c r="K7113" s="6">
        <v>1</v>
      </c>
      <c r="L7113" s="6">
        <v>15.59</v>
      </c>
      <c r="M7113" s="31" t="str">
        <f t="shared" si="111"/>
        <v>Small</v>
      </c>
    </row>
    <row r="7114" spans="8:13" ht="15.75" customHeight="1">
      <c r="H7114" s="37">
        <v>43370</v>
      </c>
      <c r="I7114" s="6" t="s">
        <v>168</v>
      </c>
      <c r="J7114" s="6" t="s">
        <v>156</v>
      </c>
      <c r="K7114" s="6">
        <v>3</v>
      </c>
      <c r="L7114" s="6">
        <v>52.26</v>
      </c>
      <c r="M7114" s="31" t="str">
        <f t="shared" si="111"/>
        <v>Small</v>
      </c>
    </row>
    <row r="7115" spans="8:13" ht="15.75" customHeight="1">
      <c r="H7115" s="37">
        <v>43465</v>
      </c>
      <c r="I7115" s="6" t="s">
        <v>141</v>
      </c>
      <c r="J7115" s="6" t="s">
        <v>156</v>
      </c>
      <c r="K7115" s="6">
        <v>6</v>
      </c>
      <c r="L7115" s="6">
        <v>69.260000000000005</v>
      </c>
      <c r="M7115" s="31" t="str">
        <f t="shared" si="111"/>
        <v>Small</v>
      </c>
    </row>
    <row r="7116" spans="8:13" ht="15.75" customHeight="1">
      <c r="H7116" s="37">
        <v>43310</v>
      </c>
      <c r="I7116" s="6" t="s">
        <v>158</v>
      </c>
      <c r="J7116" s="6" t="s">
        <v>191</v>
      </c>
      <c r="K7116" s="6">
        <v>2</v>
      </c>
      <c r="L7116" s="6">
        <v>39.94</v>
      </c>
      <c r="M7116" s="31" t="str">
        <f t="shared" si="111"/>
        <v>Small</v>
      </c>
    </row>
    <row r="7117" spans="8:13" ht="15.75" customHeight="1">
      <c r="H7117" s="37">
        <v>43237</v>
      </c>
      <c r="I7117" s="6" t="s">
        <v>141</v>
      </c>
      <c r="J7117" s="6" t="s">
        <v>208</v>
      </c>
      <c r="K7117" s="6">
        <v>2</v>
      </c>
      <c r="L7117" s="6">
        <v>25.42</v>
      </c>
      <c r="M7117" s="31" t="str">
        <f t="shared" si="111"/>
        <v>Small</v>
      </c>
    </row>
    <row r="7118" spans="8:13" ht="15.75" customHeight="1">
      <c r="H7118" s="37">
        <v>43390</v>
      </c>
      <c r="I7118" s="6" t="s">
        <v>160</v>
      </c>
      <c r="J7118" s="6" t="s">
        <v>157</v>
      </c>
      <c r="K7118" s="6">
        <v>54</v>
      </c>
      <c r="L7118" s="6">
        <v>426.79</v>
      </c>
      <c r="M7118" s="31" t="str">
        <f t="shared" si="111"/>
        <v>Large</v>
      </c>
    </row>
    <row r="7119" spans="8:13" ht="15.75" customHeight="1">
      <c r="H7119" s="37">
        <v>43107</v>
      </c>
      <c r="I7119" s="6" t="s">
        <v>158</v>
      </c>
      <c r="J7119" s="6" t="s">
        <v>156</v>
      </c>
      <c r="K7119" s="6">
        <v>2</v>
      </c>
      <c r="L7119" s="6">
        <v>34.200000000000003</v>
      </c>
      <c r="M7119" s="31" t="str">
        <f t="shared" si="111"/>
        <v>Small</v>
      </c>
    </row>
    <row r="7120" spans="8:13" ht="15.75" customHeight="1">
      <c r="H7120" s="37">
        <v>43324</v>
      </c>
      <c r="I7120" s="6" t="s">
        <v>168</v>
      </c>
      <c r="J7120" s="6" t="s">
        <v>156</v>
      </c>
      <c r="K7120" s="6">
        <v>1</v>
      </c>
      <c r="L7120" s="6">
        <v>14.63</v>
      </c>
      <c r="M7120" s="31" t="str">
        <f t="shared" si="111"/>
        <v>Small</v>
      </c>
    </row>
    <row r="7121" spans="8:13" ht="15.75" customHeight="1">
      <c r="H7121" s="37">
        <v>43192</v>
      </c>
      <c r="I7121" s="6" t="s">
        <v>190</v>
      </c>
      <c r="J7121" s="6" t="s">
        <v>231</v>
      </c>
      <c r="K7121" s="6">
        <v>1</v>
      </c>
      <c r="L7121" s="6">
        <v>11.2</v>
      </c>
      <c r="M7121" s="31" t="str">
        <f t="shared" si="111"/>
        <v>Small</v>
      </c>
    </row>
    <row r="7122" spans="8:13" ht="15.75" customHeight="1">
      <c r="H7122" s="37">
        <v>43270</v>
      </c>
      <c r="I7122" s="6" t="s">
        <v>127</v>
      </c>
      <c r="J7122" s="6" t="s">
        <v>184</v>
      </c>
      <c r="K7122" s="6">
        <v>4</v>
      </c>
      <c r="L7122" s="6">
        <v>67.56</v>
      </c>
      <c r="M7122" s="31" t="str">
        <f t="shared" si="111"/>
        <v>Small</v>
      </c>
    </row>
    <row r="7123" spans="8:13" ht="15.75" customHeight="1">
      <c r="H7123" s="37">
        <v>43318</v>
      </c>
      <c r="I7123" s="6" t="s">
        <v>171</v>
      </c>
      <c r="J7123" s="6" t="s">
        <v>207</v>
      </c>
      <c r="K7123" s="6">
        <v>2</v>
      </c>
      <c r="L7123" s="6">
        <v>34.42</v>
      </c>
      <c r="M7123" s="31" t="str">
        <f t="shared" si="111"/>
        <v>Small</v>
      </c>
    </row>
    <row r="7124" spans="8:13" ht="15.75" customHeight="1">
      <c r="H7124" s="37">
        <v>43463</v>
      </c>
      <c r="I7124" s="6" t="s">
        <v>135</v>
      </c>
      <c r="J7124" s="6" t="s">
        <v>213</v>
      </c>
      <c r="K7124" s="6">
        <v>3</v>
      </c>
      <c r="L7124" s="6">
        <v>51</v>
      </c>
      <c r="M7124" s="31" t="str">
        <f t="shared" si="111"/>
        <v>Small</v>
      </c>
    </row>
    <row r="7125" spans="8:13" ht="15.75" customHeight="1">
      <c r="H7125" s="37">
        <v>43458</v>
      </c>
      <c r="I7125" s="6" t="s">
        <v>165</v>
      </c>
      <c r="J7125" s="6" t="s">
        <v>195</v>
      </c>
      <c r="K7125" s="6">
        <v>2</v>
      </c>
      <c r="L7125" s="6">
        <v>35.06</v>
      </c>
      <c r="M7125" s="31" t="str">
        <f t="shared" si="111"/>
        <v>Small</v>
      </c>
    </row>
    <row r="7126" spans="8:13" ht="15.75" customHeight="1">
      <c r="H7126" s="37">
        <v>43464</v>
      </c>
      <c r="I7126" s="6" t="s">
        <v>171</v>
      </c>
      <c r="J7126" s="6" t="s">
        <v>167</v>
      </c>
      <c r="K7126" s="6">
        <v>1</v>
      </c>
      <c r="L7126" s="6">
        <v>13.75</v>
      </c>
      <c r="M7126" s="31" t="str">
        <f t="shared" si="111"/>
        <v>Small</v>
      </c>
    </row>
    <row r="7127" spans="8:13" ht="15.75" customHeight="1">
      <c r="H7127" s="37">
        <v>43218</v>
      </c>
      <c r="I7127" s="6" t="s">
        <v>163</v>
      </c>
      <c r="J7127" s="6" t="s">
        <v>174</v>
      </c>
      <c r="K7127" s="6">
        <v>1</v>
      </c>
      <c r="L7127" s="6">
        <v>16.28</v>
      </c>
      <c r="M7127" s="31" t="str">
        <f t="shared" si="111"/>
        <v>Small</v>
      </c>
    </row>
    <row r="7128" spans="8:13" ht="15.75" customHeight="1">
      <c r="H7128" s="37">
        <v>43344</v>
      </c>
      <c r="I7128" s="6" t="s">
        <v>193</v>
      </c>
      <c r="J7128" s="6" t="s">
        <v>210</v>
      </c>
      <c r="K7128" s="6">
        <v>1</v>
      </c>
      <c r="L7128" s="6">
        <v>14.57</v>
      </c>
      <c r="M7128" s="31" t="str">
        <f t="shared" si="111"/>
        <v>Small</v>
      </c>
    </row>
    <row r="7129" spans="8:13" ht="15.75" customHeight="1">
      <c r="H7129" s="37">
        <v>43193</v>
      </c>
      <c r="I7129" s="6" t="s">
        <v>160</v>
      </c>
      <c r="J7129" s="6" t="s">
        <v>172</v>
      </c>
      <c r="K7129" s="6">
        <v>3</v>
      </c>
      <c r="L7129" s="6">
        <v>31.47</v>
      </c>
      <c r="M7129" s="31" t="str">
        <f t="shared" si="111"/>
        <v>Small</v>
      </c>
    </row>
    <row r="7130" spans="8:13" ht="15.75" customHeight="1">
      <c r="H7130" s="37">
        <v>43448</v>
      </c>
      <c r="I7130" s="6" t="s">
        <v>158</v>
      </c>
      <c r="J7130" s="6" t="s">
        <v>210</v>
      </c>
      <c r="K7130" s="6">
        <v>60</v>
      </c>
      <c r="L7130" s="6">
        <v>470.77</v>
      </c>
      <c r="M7130" s="31" t="str">
        <f t="shared" si="111"/>
        <v>Large</v>
      </c>
    </row>
    <row r="7131" spans="8:13" ht="15.75" customHeight="1">
      <c r="H7131" s="37">
        <v>43309</v>
      </c>
      <c r="I7131" s="6" t="s">
        <v>175</v>
      </c>
      <c r="J7131" s="6" t="s">
        <v>220</v>
      </c>
      <c r="K7131" s="6">
        <v>2</v>
      </c>
      <c r="L7131" s="6">
        <v>38.159999999999997</v>
      </c>
      <c r="M7131" s="31" t="str">
        <f t="shared" si="111"/>
        <v>Small</v>
      </c>
    </row>
    <row r="7132" spans="8:13" ht="15.75" customHeight="1">
      <c r="H7132" s="37">
        <v>43184</v>
      </c>
      <c r="I7132" s="6" t="s">
        <v>168</v>
      </c>
      <c r="J7132" s="6" t="s">
        <v>233</v>
      </c>
      <c r="K7132" s="6">
        <v>2</v>
      </c>
      <c r="L7132" s="6">
        <v>37.18</v>
      </c>
      <c r="M7132" s="31" t="str">
        <f t="shared" si="111"/>
        <v>Small</v>
      </c>
    </row>
    <row r="7133" spans="8:13" ht="15.75" customHeight="1">
      <c r="H7133" s="37">
        <v>43421</v>
      </c>
      <c r="I7133" s="6" t="s">
        <v>158</v>
      </c>
      <c r="J7133" s="6" t="s">
        <v>235</v>
      </c>
      <c r="K7133" s="6">
        <v>3</v>
      </c>
      <c r="L7133" s="6">
        <v>37.89</v>
      </c>
      <c r="M7133" s="31" t="str">
        <f t="shared" si="111"/>
        <v>Small</v>
      </c>
    </row>
    <row r="7134" spans="8:13" ht="15.75" customHeight="1">
      <c r="H7134" s="37">
        <v>43417</v>
      </c>
      <c r="I7134" s="6" t="s">
        <v>158</v>
      </c>
      <c r="J7134" s="6" t="s">
        <v>176</v>
      </c>
      <c r="K7134" s="6">
        <v>4</v>
      </c>
      <c r="L7134" s="6">
        <v>54.16</v>
      </c>
      <c r="M7134" s="31" t="str">
        <f t="shared" si="111"/>
        <v>Small</v>
      </c>
    </row>
    <row r="7135" spans="8:13" ht="15.75" customHeight="1">
      <c r="H7135" s="37">
        <v>43324</v>
      </c>
      <c r="I7135" s="6" t="s">
        <v>190</v>
      </c>
      <c r="J7135" s="6" t="s">
        <v>241</v>
      </c>
      <c r="K7135" s="6">
        <v>3</v>
      </c>
      <c r="L7135" s="6">
        <v>45.63</v>
      </c>
      <c r="M7135" s="31" t="str">
        <f t="shared" si="111"/>
        <v>Small</v>
      </c>
    </row>
    <row r="7136" spans="8:13" ht="15.75" customHeight="1">
      <c r="H7136" s="37">
        <v>43176</v>
      </c>
      <c r="I7136" s="6" t="s">
        <v>158</v>
      </c>
      <c r="J7136" s="6" t="s">
        <v>208</v>
      </c>
      <c r="K7136" s="6">
        <v>4</v>
      </c>
      <c r="L7136" s="6">
        <v>52.56</v>
      </c>
      <c r="M7136" s="31" t="str">
        <f t="shared" si="111"/>
        <v>Small</v>
      </c>
    </row>
    <row r="7137" spans="8:13" ht="15.75" customHeight="1">
      <c r="H7137" s="37">
        <v>43415</v>
      </c>
      <c r="I7137" s="6" t="s">
        <v>190</v>
      </c>
      <c r="J7137" s="6" t="s">
        <v>156</v>
      </c>
      <c r="K7137" s="6">
        <v>2</v>
      </c>
      <c r="L7137" s="6">
        <v>27.98</v>
      </c>
      <c r="M7137" s="31" t="str">
        <f t="shared" si="111"/>
        <v>Small</v>
      </c>
    </row>
    <row r="7138" spans="8:13" ht="15.75" customHeight="1">
      <c r="H7138" s="37">
        <v>43465</v>
      </c>
      <c r="I7138" s="6" t="s">
        <v>158</v>
      </c>
      <c r="J7138" s="6" t="s">
        <v>162</v>
      </c>
      <c r="K7138" s="6">
        <v>1</v>
      </c>
      <c r="L7138" s="6">
        <v>18.489999999999998</v>
      </c>
      <c r="M7138" s="31" t="str">
        <f t="shared" si="111"/>
        <v>Small</v>
      </c>
    </row>
    <row r="7139" spans="8:13" ht="15.75" customHeight="1">
      <c r="H7139" s="37">
        <v>43425</v>
      </c>
      <c r="I7139" s="6" t="s">
        <v>190</v>
      </c>
      <c r="J7139" s="6" t="s">
        <v>170</v>
      </c>
      <c r="K7139" s="6">
        <v>60</v>
      </c>
      <c r="L7139" s="6">
        <v>621.76</v>
      </c>
      <c r="M7139" s="31" t="str">
        <f t="shared" si="111"/>
        <v>Large</v>
      </c>
    </row>
    <row r="7140" spans="8:13" ht="15.75" customHeight="1">
      <c r="H7140" s="37">
        <v>43354</v>
      </c>
      <c r="I7140" s="6" t="s">
        <v>168</v>
      </c>
      <c r="J7140" s="6" t="s">
        <v>207</v>
      </c>
      <c r="K7140" s="6">
        <v>3</v>
      </c>
      <c r="L7140" s="6">
        <v>39.72</v>
      </c>
      <c r="M7140" s="31" t="str">
        <f t="shared" si="111"/>
        <v>Small</v>
      </c>
    </row>
    <row r="7141" spans="8:13" ht="15.75" customHeight="1">
      <c r="H7141" s="37">
        <v>43377</v>
      </c>
      <c r="I7141" s="6" t="s">
        <v>175</v>
      </c>
      <c r="J7141" s="6" t="s">
        <v>185</v>
      </c>
      <c r="K7141" s="6">
        <v>3</v>
      </c>
      <c r="L7141" s="6">
        <v>54.45</v>
      </c>
      <c r="M7141" s="31" t="str">
        <f t="shared" si="111"/>
        <v>Small</v>
      </c>
    </row>
    <row r="7142" spans="8:13" ht="15.75" customHeight="1">
      <c r="H7142" s="37">
        <v>43148</v>
      </c>
      <c r="I7142" s="6" t="s">
        <v>224</v>
      </c>
      <c r="J7142" s="6" t="s">
        <v>169</v>
      </c>
      <c r="K7142" s="6">
        <v>2</v>
      </c>
      <c r="L7142" s="6">
        <v>31.88</v>
      </c>
      <c r="M7142" s="31" t="str">
        <f t="shared" si="111"/>
        <v>Small</v>
      </c>
    </row>
    <row r="7143" spans="8:13" ht="15.75" customHeight="1">
      <c r="H7143" s="37">
        <v>43161</v>
      </c>
      <c r="I7143" s="6" t="s">
        <v>198</v>
      </c>
      <c r="J7143" s="6" t="s">
        <v>195</v>
      </c>
      <c r="K7143" s="6">
        <v>2</v>
      </c>
      <c r="L7143" s="6">
        <v>27.66</v>
      </c>
      <c r="M7143" s="31" t="str">
        <f t="shared" si="111"/>
        <v>Small</v>
      </c>
    </row>
    <row r="7144" spans="8:13" ht="15.75" customHeight="1">
      <c r="H7144" s="37">
        <v>43412</v>
      </c>
      <c r="I7144" s="6" t="s">
        <v>168</v>
      </c>
      <c r="J7144" s="6" t="s">
        <v>167</v>
      </c>
      <c r="K7144" s="6">
        <v>1</v>
      </c>
      <c r="L7144" s="6">
        <v>12.05</v>
      </c>
      <c r="M7144" s="31" t="str">
        <f t="shared" si="111"/>
        <v>Small</v>
      </c>
    </row>
    <row r="7145" spans="8:13" ht="15.75" customHeight="1">
      <c r="H7145" s="37">
        <v>43298</v>
      </c>
      <c r="I7145" s="6" t="s">
        <v>201</v>
      </c>
      <c r="J7145" s="6" t="s">
        <v>187</v>
      </c>
      <c r="K7145" s="6">
        <v>1</v>
      </c>
      <c r="L7145" s="6">
        <v>15.82</v>
      </c>
      <c r="M7145" s="31" t="str">
        <f t="shared" si="111"/>
        <v>Small</v>
      </c>
    </row>
    <row r="7146" spans="8:13" ht="15.75" customHeight="1">
      <c r="H7146" s="37">
        <v>43436</v>
      </c>
      <c r="I7146" s="6" t="s">
        <v>216</v>
      </c>
      <c r="J7146" s="6" t="s">
        <v>173</v>
      </c>
      <c r="K7146" s="6">
        <v>2</v>
      </c>
      <c r="L7146" s="6">
        <v>22.34</v>
      </c>
      <c r="M7146" s="31" t="str">
        <f t="shared" si="111"/>
        <v>Small</v>
      </c>
    </row>
    <row r="7147" spans="8:13" ht="15.75" customHeight="1">
      <c r="H7147" s="37">
        <v>43451</v>
      </c>
      <c r="I7147" s="6" t="s">
        <v>135</v>
      </c>
      <c r="J7147" s="6" t="s">
        <v>186</v>
      </c>
      <c r="K7147" s="6">
        <v>2</v>
      </c>
      <c r="L7147" s="6">
        <v>20.82</v>
      </c>
      <c r="M7147" s="31" t="str">
        <f t="shared" si="111"/>
        <v>Small</v>
      </c>
    </row>
    <row r="7148" spans="8:13" ht="15.75" customHeight="1">
      <c r="H7148" s="37">
        <v>43307</v>
      </c>
      <c r="I7148" s="6" t="s">
        <v>193</v>
      </c>
      <c r="J7148" s="6" t="s">
        <v>156</v>
      </c>
      <c r="K7148" s="6">
        <v>48</v>
      </c>
      <c r="L7148" s="6">
        <v>383.76</v>
      </c>
      <c r="M7148" s="31" t="str">
        <f t="shared" si="111"/>
        <v>Large</v>
      </c>
    </row>
    <row r="7149" spans="8:13" ht="15.75" customHeight="1">
      <c r="H7149" s="37">
        <v>43406</v>
      </c>
      <c r="I7149" s="6" t="s">
        <v>158</v>
      </c>
      <c r="J7149" s="6" t="s">
        <v>161</v>
      </c>
      <c r="K7149" s="6">
        <v>2</v>
      </c>
      <c r="L7149" s="6">
        <v>33.64</v>
      </c>
      <c r="M7149" s="31" t="str">
        <f t="shared" si="111"/>
        <v>Small</v>
      </c>
    </row>
    <row r="7150" spans="8:13" ht="15.75" customHeight="1">
      <c r="H7150" s="37">
        <v>43404</v>
      </c>
      <c r="I7150" s="6" t="s">
        <v>200</v>
      </c>
      <c r="J7150" s="6" t="s">
        <v>208</v>
      </c>
      <c r="K7150" s="6">
        <v>36</v>
      </c>
      <c r="L7150" s="6">
        <v>271.3</v>
      </c>
      <c r="M7150" s="31" t="str">
        <f t="shared" si="111"/>
        <v>Large</v>
      </c>
    </row>
    <row r="7151" spans="8:13" ht="15.75" customHeight="1">
      <c r="H7151" s="37">
        <v>43334</v>
      </c>
      <c r="I7151" s="6" t="s">
        <v>135</v>
      </c>
      <c r="J7151" s="6" t="s">
        <v>184</v>
      </c>
      <c r="K7151" s="6">
        <v>38</v>
      </c>
      <c r="L7151" s="6">
        <v>426.09</v>
      </c>
      <c r="M7151" s="31" t="str">
        <f t="shared" si="111"/>
        <v>Large</v>
      </c>
    </row>
    <row r="7152" spans="8:13" ht="15.75" customHeight="1">
      <c r="H7152" s="37">
        <v>43434</v>
      </c>
      <c r="I7152" s="6" t="s">
        <v>127</v>
      </c>
      <c r="J7152" s="6" t="s">
        <v>185</v>
      </c>
      <c r="K7152" s="6">
        <v>72</v>
      </c>
      <c r="L7152" s="6">
        <v>611.32000000000005</v>
      </c>
      <c r="M7152" s="31" t="str">
        <f t="shared" si="111"/>
        <v>Large</v>
      </c>
    </row>
    <row r="7153" spans="8:13" ht="15.75" customHeight="1">
      <c r="H7153" s="37">
        <v>43348</v>
      </c>
      <c r="I7153" s="6" t="s">
        <v>163</v>
      </c>
      <c r="J7153" s="6" t="s">
        <v>240</v>
      </c>
      <c r="K7153" s="6">
        <v>3</v>
      </c>
      <c r="L7153" s="6">
        <v>33.57</v>
      </c>
      <c r="M7153" s="31" t="str">
        <f t="shared" si="111"/>
        <v>Small</v>
      </c>
    </row>
    <row r="7154" spans="8:13" ht="15.75" customHeight="1">
      <c r="H7154" s="37">
        <v>43388</v>
      </c>
      <c r="I7154" s="6" t="s">
        <v>175</v>
      </c>
      <c r="J7154" s="6" t="s">
        <v>206</v>
      </c>
      <c r="K7154" s="6">
        <v>36</v>
      </c>
      <c r="L7154" s="6">
        <v>307.44</v>
      </c>
      <c r="M7154" s="31" t="str">
        <f t="shared" si="111"/>
        <v>Large</v>
      </c>
    </row>
    <row r="7155" spans="8:13" ht="15.75" customHeight="1">
      <c r="H7155" s="37">
        <v>43436</v>
      </c>
      <c r="I7155" s="6" t="s">
        <v>141</v>
      </c>
      <c r="J7155" s="6" t="s">
        <v>237</v>
      </c>
      <c r="K7155" s="6">
        <v>5</v>
      </c>
      <c r="L7155" s="6">
        <v>59.2</v>
      </c>
      <c r="M7155" s="31" t="str">
        <f t="shared" si="111"/>
        <v>Small</v>
      </c>
    </row>
    <row r="7156" spans="8:13" ht="15.75" customHeight="1">
      <c r="H7156" s="37">
        <v>43438</v>
      </c>
      <c r="I7156" s="6" t="s">
        <v>198</v>
      </c>
      <c r="J7156" s="6" t="s">
        <v>210</v>
      </c>
      <c r="K7156" s="6">
        <v>1</v>
      </c>
      <c r="L7156" s="6">
        <v>19.79</v>
      </c>
      <c r="M7156" s="31" t="str">
        <f t="shared" si="111"/>
        <v>Small</v>
      </c>
    </row>
    <row r="7157" spans="8:13" ht="15.75" customHeight="1">
      <c r="H7157" s="37">
        <v>43429</v>
      </c>
      <c r="I7157" s="6" t="s">
        <v>200</v>
      </c>
      <c r="J7157" s="6" t="s">
        <v>181</v>
      </c>
      <c r="K7157" s="6">
        <v>36</v>
      </c>
      <c r="L7157" s="6">
        <v>415.35</v>
      </c>
      <c r="M7157" s="31" t="str">
        <f t="shared" si="111"/>
        <v>Large</v>
      </c>
    </row>
    <row r="7158" spans="8:13" ht="15.75" customHeight="1">
      <c r="H7158" s="37">
        <v>43458</v>
      </c>
      <c r="I7158" s="6" t="s">
        <v>218</v>
      </c>
      <c r="J7158" s="6" t="s">
        <v>211</v>
      </c>
      <c r="K7158" s="6">
        <v>2</v>
      </c>
      <c r="L7158" s="6">
        <v>31.5</v>
      </c>
      <c r="M7158" s="31" t="str">
        <f t="shared" si="111"/>
        <v>Small</v>
      </c>
    </row>
    <row r="7159" spans="8:13" ht="15.75" customHeight="1">
      <c r="H7159" s="37">
        <v>43201</v>
      </c>
      <c r="I7159" s="6" t="s">
        <v>158</v>
      </c>
      <c r="J7159" s="6" t="s">
        <v>184</v>
      </c>
      <c r="K7159" s="6">
        <v>60</v>
      </c>
      <c r="L7159" s="6">
        <v>321</v>
      </c>
      <c r="M7159" s="31" t="str">
        <f t="shared" si="111"/>
        <v>Large</v>
      </c>
    </row>
    <row r="7160" spans="8:13" ht="15.75" customHeight="1">
      <c r="H7160" s="37">
        <v>43148</v>
      </c>
      <c r="I7160" s="6" t="s">
        <v>158</v>
      </c>
      <c r="J7160" s="6" t="s">
        <v>180</v>
      </c>
      <c r="K7160" s="6">
        <v>2</v>
      </c>
      <c r="L7160" s="6">
        <v>32.06</v>
      </c>
      <c r="M7160" s="31" t="str">
        <f t="shared" si="111"/>
        <v>Small</v>
      </c>
    </row>
    <row r="7161" spans="8:13" ht="15.75" customHeight="1">
      <c r="H7161" s="37">
        <v>43464</v>
      </c>
      <c r="I7161" s="6" t="s">
        <v>158</v>
      </c>
      <c r="J7161" s="6" t="s">
        <v>156</v>
      </c>
      <c r="K7161" s="6">
        <v>36</v>
      </c>
      <c r="L7161" s="6">
        <v>233.63</v>
      </c>
      <c r="M7161" s="31" t="str">
        <f t="shared" si="111"/>
        <v>Small</v>
      </c>
    </row>
    <row r="7162" spans="8:13" ht="15.75" customHeight="1">
      <c r="H7162" s="37">
        <v>43409</v>
      </c>
      <c r="I7162" s="6" t="s">
        <v>165</v>
      </c>
      <c r="J7162" s="6" t="s">
        <v>164</v>
      </c>
      <c r="K7162" s="6">
        <v>3</v>
      </c>
      <c r="L7162" s="6">
        <v>54.42</v>
      </c>
      <c r="M7162" s="31" t="str">
        <f t="shared" si="111"/>
        <v>Small</v>
      </c>
    </row>
    <row r="7163" spans="8:13" ht="15.75" customHeight="1">
      <c r="H7163" s="37">
        <v>43350</v>
      </c>
      <c r="I7163" s="6" t="s">
        <v>127</v>
      </c>
      <c r="J7163" s="6" t="s">
        <v>235</v>
      </c>
      <c r="K7163" s="6">
        <v>1</v>
      </c>
      <c r="L7163" s="6">
        <v>10.63</v>
      </c>
      <c r="M7163" s="31" t="str">
        <f t="shared" si="111"/>
        <v>Small</v>
      </c>
    </row>
    <row r="7164" spans="8:13" ht="15.75" customHeight="1">
      <c r="H7164" s="37">
        <v>43222</v>
      </c>
      <c r="I7164" s="6" t="s">
        <v>141</v>
      </c>
      <c r="J7164" s="6" t="s">
        <v>228</v>
      </c>
      <c r="K7164" s="6">
        <v>3</v>
      </c>
      <c r="L7164" s="6">
        <v>45.39</v>
      </c>
      <c r="M7164" s="31" t="str">
        <f t="shared" si="111"/>
        <v>Small</v>
      </c>
    </row>
    <row r="7165" spans="8:13" ht="15.75" customHeight="1">
      <c r="H7165" s="37">
        <v>43146</v>
      </c>
      <c r="I7165" s="6" t="s">
        <v>158</v>
      </c>
      <c r="J7165" s="6" t="s">
        <v>240</v>
      </c>
      <c r="K7165" s="6">
        <v>6</v>
      </c>
      <c r="L7165" s="6">
        <v>79.62</v>
      </c>
      <c r="M7165" s="31" t="str">
        <f t="shared" si="111"/>
        <v>Small</v>
      </c>
    </row>
    <row r="7166" spans="8:13" ht="15.75" customHeight="1">
      <c r="H7166" s="37">
        <v>43276</v>
      </c>
      <c r="I7166" s="6" t="s">
        <v>155</v>
      </c>
      <c r="J7166" s="6" t="s">
        <v>167</v>
      </c>
      <c r="K7166" s="6">
        <v>2</v>
      </c>
      <c r="L7166" s="6">
        <v>33</v>
      </c>
      <c r="M7166" s="31" t="str">
        <f t="shared" si="111"/>
        <v>Small</v>
      </c>
    </row>
    <row r="7167" spans="8:13" ht="15.75" customHeight="1">
      <c r="H7167" s="37">
        <v>43332</v>
      </c>
      <c r="I7167" s="6" t="s">
        <v>141</v>
      </c>
      <c r="J7167" s="6" t="s">
        <v>164</v>
      </c>
      <c r="K7167" s="6">
        <v>2</v>
      </c>
      <c r="L7167" s="6">
        <v>23.92</v>
      </c>
      <c r="M7167" s="31" t="str">
        <f t="shared" si="111"/>
        <v>Small</v>
      </c>
    </row>
    <row r="7168" spans="8:13" ht="15.75" customHeight="1">
      <c r="H7168" s="37">
        <v>43293</v>
      </c>
      <c r="I7168" s="6" t="s">
        <v>141</v>
      </c>
      <c r="J7168" s="6" t="s">
        <v>178</v>
      </c>
      <c r="K7168" s="6">
        <v>2</v>
      </c>
      <c r="L7168" s="6">
        <v>35.42</v>
      </c>
      <c r="M7168" s="31" t="str">
        <f t="shared" si="111"/>
        <v>Small</v>
      </c>
    </row>
    <row r="7169" spans="8:13" ht="15.75" customHeight="1">
      <c r="H7169" s="37">
        <v>43152</v>
      </c>
      <c r="I7169" s="6" t="s">
        <v>155</v>
      </c>
      <c r="J7169" s="6" t="s">
        <v>156</v>
      </c>
      <c r="K7169" s="6">
        <v>2</v>
      </c>
      <c r="L7169" s="6">
        <v>21.82</v>
      </c>
      <c r="M7169" s="31" t="str">
        <f t="shared" si="111"/>
        <v>Small</v>
      </c>
    </row>
    <row r="7170" spans="8:13" ht="15.75" customHeight="1">
      <c r="H7170" s="37">
        <v>43423</v>
      </c>
      <c r="I7170" s="6" t="s">
        <v>177</v>
      </c>
      <c r="J7170" s="6" t="s">
        <v>172</v>
      </c>
      <c r="K7170" s="6">
        <v>1</v>
      </c>
      <c r="L7170" s="6">
        <v>14.5</v>
      </c>
      <c r="M7170" s="31" t="str">
        <f t="shared" si="111"/>
        <v>Small</v>
      </c>
    </row>
    <row r="7171" spans="8:13" ht="15.75" customHeight="1">
      <c r="H7171" s="37">
        <v>43463</v>
      </c>
      <c r="I7171" s="6" t="s">
        <v>158</v>
      </c>
      <c r="J7171" s="6" t="s">
        <v>169</v>
      </c>
      <c r="K7171" s="6">
        <v>1</v>
      </c>
      <c r="L7171" s="6">
        <v>11.37</v>
      </c>
      <c r="M7171" s="31" t="str">
        <f t="shared" si="111"/>
        <v>Small</v>
      </c>
    </row>
    <row r="7172" spans="8:13" ht="15.75" customHeight="1">
      <c r="H7172" s="37">
        <v>43114</v>
      </c>
      <c r="I7172" s="6" t="s">
        <v>163</v>
      </c>
      <c r="J7172" s="6" t="s">
        <v>194</v>
      </c>
      <c r="K7172" s="6">
        <v>60</v>
      </c>
      <c r="L7172" s="6">
        <v>342.79</v>
      </c>
      <c r="M7172" s="31" t="str">
        <f t="shared" si="111"/>
        <v>Large</v>
      </c>
    </row>
    <row r="7173" spans="8:13" ht="15.75" customHeight="1">
      <c r="H7173" s="37">
        <v>43151</v>
      </c>
      <c r="I7173" s="6" t="s">
        <v>165</v>
      </c>
      <c r="J7173" s="6" t="s">
        <v>176</v>
      </c>
      <c r="K7173" s="6">
        <v>1</v>
      </c>
      <c r="L7173" s="6">
        <v>11.25</v>
      </c>
      <c r="M7173" s="31" t="str">
        <f t="shared" si="111"/>
        <v>Small</v>
      </c>
    </row>
    <row r="7174" spans="8:13" ht="15.75" customHeight="1">
      <c r="H7174" s="37">
        <v>43118</v>
      </c>
      <c r="I7174" s="6" t="s">
        <v>168</v>
      </c>
      <c r="J7174" s="6" t="s">
        <v>226</v>
      </c>
      <c r="K7174" s="6">
        <v>24</v>
      </c>
      <c r="L7174" s="6">
        <v>232.24</v>
      </c>
      <c r="M7174" s="31" t="str">
        <f t="shared" si="111"/>
        <v>Small</v>
      </c>
    </row>
    <row r="7175" spans="8:13" ht="15.75" customHeight="1">
      <c r="H7175" s="37">
        <v>43431</v>
      </c>
      <c r="I7175" s="6" t="s">
        <v>135</v>
      </c>
      <c r="J7175" s="6" t="s">
        <v>178</v>
      </c>
      <c r="K7175" s="6">
        <v>5</v>
      </c>
      <c r="L7175" s="6">
        <v>80.19</v>
      </c>
      <c r="M7175" s="31" t="str">
        <f t="shared" si="111"/>
        <v>Small</v>
      </c>
    </row>
    <row r="7176" spans="8:13" ht="15.75" customHeight="1">
      <c r="H7176" s="37">
        <v>43450</v>
      </c>
      <c r="I7176" s="6" t="s">
        <v>158</v>
      </c>
      <c r="J7176" s="6" t="s">
        <v>173</v>
      </c>
      <c r="K7176" s="6">
        <v>3</v>
      </c>
      <c r="L7176" s="6">
        <v>30.54</v>
      </c>
      <c r="M7176" s="31" t="str">
        <f t="shared" ref="M7176:M7239" si="112">IF(L7176&gt;250,"Large","Small")</f>
        <v>Small</v>
      </c>
    </row>
    <row r="7177" spans="8:13" ht="15.75" customHeight="1">
      <c r="H7177" s="37">
        <v>43427</v>
      </c>
      <c r="I7177" s="6" t="s">
        <v>198</v>
      </c>
      <c r="J7177" s="6" t="s">
        <v>228</v>
      </c>
      <c r="K7177" s="6">
        <v>2</v>
      </c>
      <c r="L7177" s="6">
        <v>32.74</v>
      </c>
      <c r="M7177" s="31" t="str">
        <f t="shared" si="112"/>
        <v>Small</v>
      </c>
    </row>
    <row r="7178" spans="8:13" ht="15.75" customHeight="1">
      <c r="H7178" s="37">
        <v>43419</v>
      </c>
      <c r="I7178" s="6" t="s">
        <v>158</v>
      </c>
      <c r="J7178" s="6" t="s">
        <v>204</v>
      </c>
      <c r="K7178" s="6">
        <v>1</v>
      </c>
      <c r="L7178" s="6">
        <v>13.7</v>
      </c>
      <c r="M7178" s="31" t="str">
        <f t="shared" si="112"/>
        <v>Small</v>
      </c>
    </row>
    <row r="7179" spans="8:13" ht="15.75" customHeight="1">
      <c r="H7179" s="37">
        <v>43170</v>
      </c>
      <c r="I7179" s="6" t="s">
        <v>158</v>
      </c>
      <c r="J7179" s="6" t="s">
        <v>185</v>
      </c>
      <c r="K7179" s="6">
        <v>2</v>
      </c>
      <c r="L7179" s="6">
        <v>33.82</v>
      </c>
      <c r="M7179" s="31" t="str">
        <f t="shared" si="112"/>
        <v>Small</v>
      </c>
    </row>
    <row r="7180" spans="8:13" ht="15.75" customHeight="1">
      <c r="H7180" s="37">
        <v>43232</v>
      </c>
      <c r="I7180" s="6" t="s">
        <v>127</v>
      </c>
      <c r="J7180" s="6" t="s">
        <v>185</v>
      </c>
      <c r="K7180" s="6">
        <v>1</v>
      </c>
      <c r="L7180" s="6">
        <v>15.28</v>
      </c>
      <c r="M7180" s="31" t="str">
        <f t="shared" si="112"/>
        <v>Small</v>
      </c>
    </row>
    <row r="7181" spans="8:13" ht="15.75" customHeight="1">
      <c r="H7181" s="37">
        <v>43372</v>
      </c>
      <c r="I7181" s="6" t="s">
        <v>127</v>
      </c>
      <c r="J7181" s="6" t="s">
        <v>182</v>
      </c>
      <c r="K7181" s="6">
        <v>4</v>
      </c>
      <c r="L7181" s="6">
        <v>58.04</v>
      </c>
      <c r="M7181" s="31" t="str">
        <f t="shared" si="112"/>
        <v>Small</v>
      </c>
    </row>
    <row r="7182" spans="8:13" ht="15.75" customHeight="1">
      <c r="H7182" s="37">
        <v>43444</v>
      </c>
      <c r="I7182" s="6" t="s">
        <v>171</v>
      </c>
      <c r="J7182" s="6" t="s">
        <v>199</v>
      </c>
      <c r="K7182" s="6">
        <v>2</v>
      </c>
      <c r="L7182" s="6">
        <v>28.72</v>
      </c>
      <c r="M7182" s="31" t="str">
        <f t="shared" si="112"/>
        <v>Small</v>
      </c>
    </row>
    <row r="7183" spans="8:13" ht="15.75" customHeight="1">
      <c r="H7183" s="37">
        <v>43260</v>
      </c>
      <c r="I7183" s="6" t="s">
        <v>158</v>
      </c>
      <c r="J7183" s="6" t="s">
        <v>172</v>
      </c>
      <c r="K7183" s="6">
        <v>3</v>
      </c>
      <c r="L7183" s="6">
        <v>33.93</v>
      </c>
      <c r="M7183" s="31" t="str">
        <f t="shared" si="112"/>
        <v>Small</v>
      </c>
    </row>
    <row r="7184" spans="8:13" ht="15.75" customHeight="1">
      <c r="H7184" s="37">
        <v>43396</v>
      </c>
      <c r="I7184" s="6" t="s">
        <v>165</v>
      </c>
      <c r="J7184" s="6" t="s">
        <v>156</v>
      </c>
      <c r="K7184" s="6">
        <v>2</v>
      </c>
      <c r="L7184" s="6">
        <v>24.48</v>
      </c>
      <c r="M7184" s="31" t="str">
        <f t="shared" si="112"/>
        <v>Small</v>
      </c>
    </row>
    <row r="7185" spans="8:13" ht="15.75" customHeight="1">
      <c r="H7185" s="37">
        <v>43409</v>
      </c>
      <c r="I7185" s="6" t="s">
        <v>141</v>
      </c>
      <c r="J7185" s="6" t="s">
        <v>156</v>
      </c>
      <c r="K7185" s="6">
        <v>2</v>
      </c>
      <c r="L7185" s="6">
        <v>35.159999999999997</v>
      </c>
      <c r="M7185" s="31" t="str">
        <f t="shared" si="112"/>
        <v>Small</v>
      </c>
    </row>
    <row r="7186" spans="8:13" ht="15.75" customHeight="1">
      <c r="H7186" s="37">
        <v>43367</v>
      </c>
      <c r="I7186" s="6" t="s">
        <v>158</v>
      </c>
      <c r="J7186" s="6" t="s">
        <v>174</v>
      </c>
      <c r="K7186" s="6">
        <v>2</v>
      </c>
      <c r="L7186" s="6">
        <v>32.1</v>
      </c>
      <c r="M7186" s="31" t="str">
        <f t="shared" si="112"/>
        <v>Small</v>
      </c>
    </row>
    <row r="7187" spans="8:13" ht="15.75" customHeight="1">
      <c r="H7187" s="37">
        <v>43107</v>
      </c>
      <c r="I7187" s="6" t="s">
        <v>135</v>
      </c>
      <c r="J7187" s="6" t="s">
        <v>203</v>
      </c>
      <c r="K7187" s="6">
        <v>1</v>
      </c>
      <c r="L7187" s="6">
        <v>10</v>
      </c>
      <c r="M7187" s="31" t="str">
        <f t="shared" si="112"/>
        <v>Small</v>
      </c>
    </row>
    <row r="7188" spans="8:13" ht="15.75" customHeight="1">
      <c r="H7188" s="37">
        <v>43257</v>
      </c>
      <c r="I7188" s="6" t="s">
        <v>141</v>
      </c>
      <c r="J7188" s="6" t="s">
        <v>226</v>
      </c>
      <c r="K7188" s="6">
        <v>3</v>
      </c>
      <c r="L7188" s="6">
        <v>40.17</v>
      </c>
      <c r="M7188" s="31" t="str">
        <f t="shared" si="112"/>
        <v>Small</v>
      </c>
    </row>
    <row r="7189" spans="8:13" ht="15.75" customHeight="1">
      <c r="H7189" s="37">
        <v>43108</v>
      </c>
      <c r="I7189" s="6" t="s">
        <v>175</v>
      </c>
      <c r="J7189" s="6" t="s">
        <v>228</v>
      </c>
      <c r="K7189" s="6">
        <v>1</v>
      </c>
      <c r="L7189" s="6">
        <v>12.55</v>
      </c>
      <c r="M7189" s="31" t="str">
        <f t="shared" si="112"/>
        <v>Small</v>
      </c>
    </row>
    <row r="7190" spans="8:13" ht="15.75" customHeight="1">
      <c r="H7190" s="37">
        <v>43216</v>
      </c>
      <c r="I7190" s="6" t="s">
        <v>201</v>
      </c>
      <c r="J7190" s="6" t="s">
        <v>180</v>
      </c>
      <c r="K7190" s="6">
        <v>1</v>
      </c>
      <c r="L7190" s="6">
        <v>17.190000000000001</v>
      </c>
      <c r="M7190" s="31" t="str">
        <f t="shared" si="112"/>
        <v>Small</v>
      </c>
    </row>
    <row r="7191" spans="8:13" ht="15.75" customHeight="1">
      <c r="H7191" s="37">
        <v>43154</v>
      </c>
      <c r="I7191" s="6" t="s">
        <v>198</v>
      </c>
      <c r="J7191" s="6" t="s">
        <v>232</v>
      </c>
      <c r="K7191" s="6">
        <v>38</v>
      </c>
      <c r="L7191" s="6">
        <v>445.34</v>
      </c>
      <c r="M7191" s="31" t="str">
        <f t="shared" si="112"/>
        <v>Large</v>
      </c>
    </row>
    <row r="7192" spans="8:13" ht="15.75" customHeight="1">
      <c r="H7192" s="37">
        <v>43200</v>
      </c>
      <c r="I7192" s="6" t="s">
        <v>141</v>
      </c>
      <c r="J7192" s="6" t="s">
        <v>186</v>
      </c>
      <c r="K7192" s="6">
        <v>2</v>
      </c>
      <c r="L7192" s="6">
        <v>29.18</v>
      </c>
      <c r="M7192" s="31" t="str">
        <f t="shared" si="112"/>
        <v>Small</v>
      </c>
    </row>
    <row r="7193" spans="8:13" ht="15.75" customHeight="1">
      <c r="H7193" s="37">
        <v>43340</v>
      </c>
      <c r="I7193" s="6" t="s">
        <v>175</v>
      </c>
      <c r="J7193" s="6" t="s">
        <v>185</v>
      </c>
      <c r="K7193" s="6">
        <v>3</v>
      </c>
      <c r="L7193" s="6">
        <v>39.15</v>
      </c>
      <c r="M7193" s="31" t="str">
        <f t="shared" si="112"/>
        <v>Small</v>
      </c>
    </row>
    <row r="7194" spans="8:13" ht="15.75" customHeight="1">
      <c r="H7194" s="37">
        <v>43453</v>
      </c>
      <c r="I7194" s="6" t="s">
        <v>175</v>
      </c>
      <c r="J7194" s="6" t="s">
        <v>205</v>
      </c>
      <c r="K7194" s="6">
        <v>3</v>
      </c>
      <c r="L7194" s="6">
        <v>57.75</v>
      </c>
      <c r="M7194" s="31" t="str">
        <f t="shared" si="112"/>
        <v>Small</v>
      </c>
    </row>
    <row r="7195" spans="8:13" ht="15.75" customHeight="1">
      <c r="H7195" s="37">
        <v>43139</v>
      </c>
      <c r="I7195" s="6" t="s">
        <v>175</v>
      </c>
      <c r="J7195" s="6" t="s">
        <v>178</v>
      </c>
      <c r="K7195" s="6">
        <v>1</v>
      </c>
      <c r="L7195" s="6">
        <v>12.57</v>
      </c>
      <c r="M7195" s="31" t="str">
        <f t="shared" si="112"/>
        <v>Small</v>
      </c>
    </row>
    <row r="7196" spans="8:13" ht="15.75" customHeight="1">
      <c r="H7196" s="37">
        <v>43286</v>
      </c>
      <c r="I7196" s="6" t="s">
        <v>190</v>
      </c>
      <c r="J7196" s="6" t="s">
        <v>170</v>
      </c>
      <c r="K7196" s="6">
        <v>6</v>
      </c>
      <c r="L7196" s="6">
        <v>79.06</v>
      </c>
      <c r="M7196" s="31" t="str">
        <f t="shared" si="112"/>
        <v>Small</v>
      </c>
    </row>
    <row r="7197" spans="8:13" ht="15.75" customHeight="1">
      <c r="H7197" s="37">
        <v>43456</v>
      </c>
      <c r="I7197" s="6" t="s">
        <v>190</v>
      </c>
      <c r="J7197" s="6" t="s">
        <v>208</v>
      </c>
      <c r="K7197" s="6">
        <v>36</v>
      </c>
      <c r="L7197" s="6">
        <v>320.18</v>
      </c>
      <c r="M7197" s="31" t="str">
        <f t="shared" si="112"/>
        <v>Large</v>
      </c>
    </row>
    <row r="7198" spans="8:13" ht="15.75" customHeight="1">
      <c r="H7198" s="37">
        <v>43233</v>
      </c>
      <c r="I7198" s="6" t="s">
        <v>177</v>
      </c>
      <c r="J7198" s="6" t="s">
        <v>156</v>
      </c>
      <c r="K7198" s="6">
        <v>3</v>
      </c>
      <c r="L7198" s="6">
        <v>33.15</v>
      </c>
      <c r="M7198" s="31" t="str">
        <f t="shared" si="112"/>
        <v>Small</v>
      </c>
    </row>
    <row r="7199" spans="8:13" ht="15.75" customHeight="1">
      <c r="H7199" s="37">
        <v>43419</v>
      </c>
      <c r="I7199" s="6" t="s">
        <v>127</v>
      </c>
      <c r="J7199" s="6" t="s">
        <v>241</v>
      </c>
      <c r="K7199" s="6">
        <v>4</v>
      </c>
      <c r="L7199" s="6">
        <v>70.92</v>
      </c>
      <c r="M7199" s="31" t="str">
        <f t="shared" si="112"/>
        <v>Small</v>
      </c>
    </row>
    <row r="7200" spans="8:13" ht="15.75" customHeight="1">
      <c r="H7200" s="37">
        <v>43428</v>
      </c>
      <c r="I7200" s="6" t="s">
        <v>160</v>
      </c>
      <c r="J7200" s="6" t="s">
        <v>156</v>
      </c>
      <c r="K7200" s="6">
        <v>3</v>
      </c>
      <c r="L7200" s="6">
        <v>49.68</v>
      </c>
      <c r="M7200" s="31" t="str">
        <f t="shared" si="112"/>
        <v>Small</v>
      </c>
    </row>
    <row r="7201" spans="8:13" ht="15.75" customHeight="1">
      <c r="H7201" s="37">
        <v>43382</v>
      </c>
      <c r="I7201" s="6" t="s">
        <v>127</v>
      </c>
      <c r="J7201" s="6" t="s">
        <v>203</v>
      </c>
      <c r="K7201" s="6">
        <v>2</v>
      </c>
      <c r="L7201" s="6">
        <v>24.3</v>
      </c>
      <c r="M7201" s="31" t="str">
        <f t="shared" si="112"/>
        <v>Small</v>
      </c>
    </row>
    <row r="7202" spans="8:13" ht="15.75" customHeight="1">
      <c r="H7202" s="37">
        <v>43194</v>
      </c>
      <c r="I7202" s="6" t="s">
        <v>177</v>
      </c>
      <c r="J7202" s="6" t="s">
        <v>156</v>
      </c>
      <c r="K7202" s="6">
        <v>2</v>
      </c>
      <c r="L7202" s="6">
        <v>20.36</v>
      </c>
      <c r="M7202" s="31" t="str">
        <f t="shared" si="112"/>
        <v>Small</v>
      </c>
    </row>
    <row r="7203" spans="8:13" ht="15.75" customHeight="1">
      <c r="H7203" s="37">
        <v>43464</v>
      </c>
      <c r="I7203" s="6" t="s">
        <v>160</v>
      </c>
      <c r="J7203" s="6" t="s">
        <v>176</v>
      </c>
      <c r="K7203" s="6">
        <v>72</v>
      </c>
      <c r="L7203" s="6">
        <v>452.63</v>
      </c>
      <c r="M7203" s="31" t="str">
        <f t="shared" si="112"/>
        <v>Large</v>
      </c>
    </row>
    <row r="7204" spans="8:13" ht="15.75" customHeight="1">
      <c r="H7204" s="37">
        <v>43164</v>
      </c>
      <c r="I7204" s="6" t="s">
        <v>158</v>
      </c>
      <c r="J7204" s="6" t="s">
        <v>194</v>
      </c>
      <c r="K7204" s="6">
        <v>1</v>
      </c>
      <c r="L7204" s="6">
        <v>17.670000000000002</v>
      </c>
      <c r="M7204" s="31" t="str">
        <f t="shared" si="112"/>
        <v>Small</v>
      </c>
    </row>
    <row r="7205" spans="8:13" ht="15.75" customHeight="1">
      <c r="H7205" s="37">
        <v>43396</v>
      </c>
      <c r="I7205" s="6" t="s">
        <v>158</v>
      </c>
      <c r="J7205" s="6" t="s">
        <v>237</v>
      </c>
      <c r="K7205" s="6">
        <v>1</v>
      </c>
      <c r="L7205" s="6">
        <v>10.59</v>
      </c>
      <c r="M7205" s="31" t="str">
        <f t="shared" si="112"/>
        <v>Small</v>
      </c>
    </row>
    <row r="7206" spans="8:13" ht="15.75" customHeight="1">
      <c r="H7206" s="37">
        <v>43427</v>
      </c>
      <c r="I7206" s="6" t="s">
        <v>175</v>
      </c>
      <c r="J7206" s="6" t="s">
        <v>179</v>
      </c>
      <c r="K7206" s="6">
        <v>1</v>
      </c>
      <c r="L7206" s="6">
        <v>15.76</v>
      </c>
      <c r="M7206" s="31" t="str">
        <f t="shared" si="112"/>
        <v>Small</v>
      </c>
    </row>
    <row r="7207" spans="8:13" ht="15.75" customHeight="1">
      <c r="H7207" s="37">
        <v>43396</v>
      </c>
      <c r="I7207" s="6" t="s">
        <v>158</v>
      </c>
      <c r="J7207" s="6" t="s">
        <v>157</v>
      </c>
      <c r="K7207" s="6">
        <v>1</v>
      </c>
      <c r="L7207" s="6">
        <v>14.33</v>
      </c>
      <c r="M7207" s="31" t="str">
        <f t="shared" si="112"/>
        <v>Small</v>
      </c>
    </row>
    <row r="7208" spans="8:13" ht="15.75" customHeight="1">
      <c r="H7208" s="37">
        <v>43443</v>
      </c>
      <c r="I7208" s="6" t="s">
        <v>171</v>
      </c>
      <c r="J7208" s="6" t="s">
        <v>231</v>
      </c>
      <c r="K7208" s="6">
        <v>36</v>
      </c>
      <c r="L7208" s="6">
        <v>429.66</v>
      </c>
      <c r="M7208" s="31" t="str">
        <f t="shared" si="112"/>
        <v>Large</v>
      </c>
    </row>
    <row r="7209" spans="8:13" ht="15.75" customHeight="1">
      <c r="H7209" s="37">
        <v>43308</v>
      </c>
      <c r="I7209" s="6" t="s">
        <v>168</v>
      </c>
      <c r="J7209" s="6" t="s">
        <v>212</v>
      </c>
      <c r="K7209" s="6">
        <v>3</v>
      </c>
      <c r="L7209" s="6">
        <v>42.33</v>
      </c>
      <c r="M7209" s="31" t="str">
        <f t="shared" si="112"/>
        <v>Small</v>
      </c>
    </row>
    <row r="7210" spans="8:13" ht="15.75" customHeight="1">
      <c r="H7210" s="37">
        <v>43106</v>
      </c>
      <c r="I7210" s="6" t="s">
        <v>171</v>
      </c>
      <c r="J7210" s="6" t="s">
        <v>194</v>
      </c>
      <c r="K7210" s="6">
        <v>3</v>
      </c>
      <c r="L7210" s="6">
        <v>47.25</v>
      </c>
      <c r="M7210" s="31" t="str">
        <f t="shared" si="112"/>
        <v>Small</v>
      </c>
    </row>
    <row r="7211" spans="8:13" ht="15.75" customHeight="1">
      <c r="H7211" s="37">
        <v>43274</v>
      </c>
      <c r="I7211" s="6" t="s">
        <v>141</v>
      </c>
      <c r="J7211" s="6" t="s">
        <v>173</v>
      </c>
      <c r="K7211" s="6">
        <v>2</v>
      </c>
      <c r="L7211" s="6">
        <v>25.94</v>
      </c>
      <c r="M7211" s="31" t="str">
        <f t="shared" si="112"/>
        <v>Small</v>
      </c>
    </row>
    <row r="7212" spans="8:13" ht="15.75" customHeight="1">
      <c r="H7212" s="37">
        <v>43134</v>
      </c>
      <c r="I7212" s="6" t="s">
        <v>198</v>
      </c>
      <c r="J7212" s="6" t="s">
        <v>156</v>
      </c>
      <c r="K7212" s="6">
        <v>2</v>
      </c>
      <c r="L7212" s="6">
        <v>27.46</v>
      </c>
      <c r="M7212" s="31" t="str">
        <f t="shared" si="112"/>
        <v>Small</v>
      </c>
    </row>
    <row r="7213" spans="8:13" ht="15.75" customHeight="1">
      <c r="H7213" s="37">
        <v>43382</v>
      </c>
      <c r="I7213" s="6" t="s">
        <v>160</v>
      </c>
      <c r="J7213" s="6" t="s">
        <v>185</v>
      </c>
      <c r="K7213" s="6">
        <v>2</v>
      </c>
      <c r="L7213" s="6">
        <v>28.36</v>
      </c>
      <c r="M7213" s="31" t="str">
        <f t="shared" si="112"/>
        <v>Small</v>
      </c>
    </row>
    <row r="7214" spans="8:13" ht="15.75" customHeight="1">
      <c r="H7214" s="37">
        <v>43454</v>
      </c>
      <c r="I7214" s="6" t="s">
        <v>198</v>
      </c>
      <c r="J7214" s="6" t="s">
        <v>156</v>
      </c>
      <c r="K7214" s="6">
        <v>1</v>
      </c>
      <c r="L7214" s="6">
        <v>11.69</v>
      </c>
      <c r="M7214" s="31" t="str">
        <f t="shared" si="112"/>
        <v>Small</v>
      </c>
    </row>
    <row r="7215" spans="8:13" ht="15.75" customHeight="1">
      <c r="H7215" s="37">
        <v>43463</v>
      </c>
      <c r="I7215" s="6" t="s">
        <v>141</v>
      </c>
      <c r="J7215" s="6" t="s">
        <v>156</v>
      </c>
      <c r="K7215" s="6">
        <v>2</v>
      </c>
      <c r="L7215" s="6">
        <v>39.619999999999997</v>
      </c>
      <c r="M7215" s="31" t="str">
        <f t="shared" si="112"/>
        <v>Small</v>
      </c>
    </row>
    <row r="7216" spans="8:13" ht="15.75" customHeight="1">
      <c r="H7216" s="37">
        <v>43410</v>
      </c>
      <c r="I7216" s="6" t="s">
        <v>198</v>
      </c>
      <c r="J7216" s="6" t="s">
        <v>162</v>
      </c>
      <c r="K7216" s="6">
        <v>52</v>
      </c>
      <c r="L7216" s="6">
        <v>330.9</v>
      </c>
      <c r="M7216" s="31" t="str">
        <f t="shared" si="112"/>
        <v>Large</v>
      </c>
    </row>
    <row r="7217" spans="8:13" ht="15.75" customHeight="1">
      <c r="H7217" s="37">
        <v>43288</v>
      </c>
      <c r="I7217" s="6" t="s">
        <v>177</v>
      </c>
      <c r="J7217" s="6" t="s">
        <v>156</v>
      </c>
      <c r="K7217" s="6">
        <v>2</v>
      </c>
      <c r="L7217" s="6">
        <v>25.06</v>
      </c>
      <c r="M7217" s="31" t="str">
        <f t="shared" si="112"/>
        <v>Small</v>
      </c>
    </row>
    <row r="7218" spans="8:13" ht="15.75" customHeight="1">
      <c r="H7218" s="37">
        <v>43420</v>
      </c>
      <c r="I7218" s="6" t="s">
        <v>127</v>
      </c>
      <c r="J7218" s="6" t="s">
        <v>156</v>
      </c>
      <c r="K7218" s="6">
        <v>2</v>
      </c>
      <c r="L7218" s="6">
        <v>24.6</v>
      </c>
      <c r="M7218" s="31" t="str">
        <f t="shared" si="112"/>
        <v>Small</v>
      </c>
    </row>
    <row r="7219" spans="8:13" ht="15.75" customHeight="1">
      <c r="H7219" s="37">
        <v>43459</v>
      </c>
      <c r="I7219" s="6" t="s">
        <v>141</v>
      </c>
      <c r="J7219" s="6" t="s">
        <v>156</v>
      </c>
      <c r="K7219" s="6">
        <v>2</v>
      </c>
      <c r="L7219" s="6">
        <v>36.700000000000003</v>
      </c>
      <c r="M7219" s="31" t="str">
        <f t="shared" si="112"/>
        <v>Small</v>
      </c>
    </row>
    <row r="7220" spans="8:13" ht="15.75" customHeight="1">
      <c r="H7220" s="37">
        <v>43219</v>
      </c>
      <c r="I7220" s="6" t="s">
        <v>163</v>
      </c>
      <c r="J7220" s="6" t="s">
        <v>156</v>
      </c>
      <c r="K7220" s="6">
        <v>3</v>
      </c>
      <c r="L7220" s="6">
        <v>58.56</v>
      </c>
      <c r="M7220" s="31" t="str">
        <f t="shared" si="112"/>
        <v>Small</v>
      </c>
    </row>
    <row r="7221" spans="8:13" ht="15.75" customHeight="1">
      <c r="H7221" s="37">
        <v>43430</v>
      </c>
      <c r="I7221" s="6" t="s">
        <v>141</v>
      </c>
      <c r="J7221" s="6" t="s">
        <v>156</v>
      </c>
      <c r="K7221" s="6">
        <v>57</v>
      </c>
      <c r="L7221" s="6">
        <v>337.64</v>
      </c>
      <c r="M7221" s="31" t="str">
        <f t="shared" si="112"/>
        <v>Large</v>
      </c>
    </row>
    <row r="7222" spans="8:13" ht="15.75" customHeight="1">
      <c r="H7222" s="37">
        <v>43435</v>
      </c>
      <c r="I7222" s="6" t="s">
        <v>160</v>
      </c>
      <c r="J7222" s="6" t="s">
        <v>156</v>
      </c>
      <c r="K7222" s="6">
        <v>72</v>
      </c>
      <c r="L7222" s="6">
        <v>608.47</v>
      </c>
      <c r="M7222" s="31" t="str">
        <f t="shared" si="112"/>
        <v>Large</v>
      </c>
    </row>
    <row r="7223" spans="8:13" ht="15.75" customHeight="1">
      <c r="H7223" s="37">
        <v>43418</v>
      </c>
      <c r="I7223" s="6" t="s">
        <v>141</v>
      </c>
      <c r="J7223" s="6" t="s">
        <v>207</v>
      </c>
      <c r="K7223" s="6">
        <v>4</v>
      </c>
      <c r="L7223" s="6">
        <v>46</v>
      </c>
      <c r="M7223" s="31" t="str">
        <f t="shared" si="112"/>
        <v>Small</v>
      </c>
    </row>
    <row r="7224" spans="8:13" ht="15.75" customHeight="1">
      <c r="H7224" s="37">
        <v>43368</v>
      </c>
      <c r="I7224" s="6" t="s">
        <v>138</v>
      </c>
      <c r="J7224" s="6" t="s">
        <v>194</v>
      </c>
      <c r="K7224" s="6">
        <v>1</v>
      </c>
      <c r="L7224" s="6">
        <v>17.84</v>
      </c>
      <c r="M7224" s="31" t="str">
        <f t="shared" si="112"/>
        <v>Small</v>
      </c>
    </row>
    <row r="7225" spans="8:13" ht="15.75" customHeight="1">
      <c r="H7225" s="37">
        <v>43427</v>
      </c>
      <c r="I7225" s="6" t="s">
        <v>160</v>
      </c>
      <c r="J7225" s="6" t="s">
        <v>170</v>
      </c>
      <c r="K7225" s="6">
        <v>2</v>
      </c>
      <c r="L7225" s="6">
        <v>38.979999999999997</v>
      </c>
      <c r="M7225" s="31" t="str">
        <f t="shared" si="112"/>
        <v>Small</v>
      </c>
    </row>
    <row r="7226" spans="8:13" ht="15.75" customHeight="1">
      <c r="H7226" s="37">
        <v>43416</v>
      </c>
      <c r="I7226" s="6" t="s">
        <v>141</v>
      </c>
      <c r="J7226" s="6" t="s">
        <v>156</v>
      </c>
      <c r="K7226" s="6">
        <v>2</v>
      </c>
      <c r="L7226" s="6">
        <v>31.08</v>
      </c>
      <c r="M7226" s="31" t="str">
        <f t="shared" si="112"/>
        <v>Small</v>
      </c>
    </row>
    <row r="7227" spans="8:13" ht="15.75" customHeight="1">
      <c r="H7227" s="37">
        <v>43416</v>
      </c>
      <c r="I7227" s="6" t="s">
        <v>158</v>
      </c>
      <c r="J7227" s="6" t="s">
        <v>156</v>
      </c>
      <c r="K7227" s="6">
        <v>1</v>
      </c>
      <c r="L7227" s="6">
        <v>16.73</v>
      </c>
      <c r="M7227" s="31" t="str">
        <f t="shared" si="112"/>
        <v>Small</v>
      </c>
    </row>
    <row r="7228" spans="8:13" ht="15.75" customHeight="1">
      <c r="H7228" s="37">
        <v>43142</v>
      </c>
      <c r="I7228" s="6" t="s">
        <v>160</v>
      </c>
      <c r="J7228" s="6" t="s">
        <v>161</v>
      </c>
      <c r="K7228" s="6">
        <v>2</v>
      </c>
      <c r="L7228" s="6">
        <v>35.020000000000003</v>
      </c>
      <c r="M7228" s="31" t="str">
        <f t="shared" si="112"/>
        <v>Small</v>
      </c>
    </row>
    <row r="7229" spans="8:13" ht="15.75" customHeight="1">
      <c r="H7229" s="37">
        <v>43454</v>
      </c>
      <c r="I7229" s="6" t="s">
        <v>160</v>
      </c>
      <c r="J7229" s="6" t="s">
        <v>210</v>
      </c>
      <c r="K7229" s="6">
        <v>1</v>
      </c>
      <c r="L7229" s="6">
        <v>19.420000000000002</v>
      </c>
      <c r="M7229" s="31" t="str">
        <f t="shared" si="112"/>
        <v>Small</v>
      </c>
    </row>
    <row r="7230" spans="8:13" ht="15.75" customHeight="1">
      <c r="H7230" s="37">
        <v>43412</v>
      </c>
      <c r="I7230" s="6" t="s">
        <v>160</v>
      </c>
      <c r="J7230" s="6" t="s">
        <v>187</v>
      </c>
      <c r="K7230" s="6">
        <v>1</v>
      </c>
      <c r="L7230" s="6">
        <v>10.79</v>
      </c>
      <c r="M7230" s="31" t="str">
        <f t="shared" si="112"/>
        <v>Small</v>
      </c>
    </row>
    <row r="7231" spans="8:13" ht="15.75" customHeight="1">
      <c r="H7231" s="37">
        <v>43330</v>
      </c>
      <c r="I7231" s="6" t="s">
        <v>135</v>
      </c>
      <c r="J7231" s="6" t="s">
        <v>184</v>
      </c>
      <c r="K7231" s="6">
        <v>1</v>
      </c>
      <c r="L7231" s="6">
        <v>16.05</v>
      </c>
      <c r="M7231" s="31" t="str">
        <f t="shared" si="112"/>
        <v>Small</v>
      </c>
    </row>
    <row r="7232" spans="8:13" ht="15.75" customHeight="1">
      <c r="H7232" s="37">
        <v>43404</v>
      </c>
      <c r="I7232" s="6" t="s">
        <v>198</v>
      </c>
      <c r="J7232" s="6" t="s">
        <v>199</v>
      </c>
      <c r="K7232" s="6">
        <v>72</v>
      </c>
      <c r="L7232" s="6">
        <v>743</v>
      </c>
      <c r="M7232" s="31" t="str">
        <f t="shared" si="112"/>
        <v>Large</v>
      </c>
    </row>
    <row r="7233" spans="8:13" ht="15.75" customHeight="1">
      <c r="H7233" s="37">
        <v>43142</v>
      </c>
      <c r="I7233" s="6" t="s">
        <v>141</v>
      </c>
      <c r="J7233" s="6" t="s">
        <v>157</v>
      </c>
      <c r="K7233" s="6">
        <v>2</v>
      </c>
      <c r="L7233" s="6">
        <v>31.28</v>
      </c>
      <c r="M7233" s="31" t="str">
        <f t="shared" si="112"/>
        <v>Small</v>
      </c>
    </row>
    <row r="7234" spans="8:13" ht="15.75" customHeight="1">
      <c r="H7234" s="37">
        <v>43347</v>
      </c>
      <c r="I7234" s="6" t="s">
        <v>175</v>
      </c>
      <c r="J7234" s="6" t="s">
        <v>185</v>
      </c>
      <c r="K7234" s="6">
        <v>3</v>
      </c>
      <c r="L7234" s="6">
        <v>58.68</v>
      </c>
      <c r="M7234" s="31" t="str">
        <f t="shared" si="112"/>
        <v>Small</v>
      </c>
    </row>
    <row r="7235" spans="8:13" ht="15.75" customHeight="1">
      <c r="H7235" s="37">
        <v>43424</v>
      </c>
      <c r="I7235" s="6" t="s">
        <v>135</v>
      </c>
      <c r="J7235" s="6" t="s">
        <v>228</v>
      </c>
      <c r="K7235" s="6">
        <v>2</v>
      </c>
      <c r="L7235" s="6">
        <v>24.32</v>
      </c>
      <c r="M7235" s="31" t="str">
        <f t="shared" si="112"/>
        <v>Small</v>
      </c>
    </row>
    <row r="7236" spans="8:13" ht="15.75" customHeight="1">
      <c r="H7236" s="37">
        <v>43230</v>
      </c>
      <c r="I7236" s="6" t="s">
        <v>163</v>
      </c>
      <c r="J7236" s="6" t="s">
        <v>169</v>
      </c>
      <c r="K7236" s="6">
        <v>2</v>
      </c>
      <c r="L7236" s="6">
        <v>24.5</v>
      </c>
      <c r="M7236" s="31" t="str">
        <f t="shared" si="112"/>
        <v>Small</v>
      </c>
    </row>
    <row r="7237" spans="8:13" ht="15.75" customHeight="1">
      <c r="H7237" s="37">
        <v>43441</v>
      </c>
      <c r="I7237" s="6" t="s">
        <v>175</v>
      </c>
      <c r="J7237" s="6" t="s">
        <v>172</v>
      </c>
      <c r="K7237" s="6">
        <v>2</v>
      </c>
      <c r="L7237" s="6">
        <v>21.76</v>
      </c>
      <c r="M7237" s="31" t="str">
        <f t="shared" si="112"/>
        <v>Small</v>
      </c>
    </row>
    <row r="7238" spans="8:13" ht="15.75" customHeight="1">
      <c r="H7238" s="37">
        <v>43392</v>
      </c>
      <c r="I7238" s="6" t="s">
        <v>135</v>
      </c>
      <c r="J7238" s="6" t="s">
        <v>209</v>
      </c>
      <c r="K7238" s="6">
        <v>59</v>
      </c>
      <c r="L7238" s="6">
        <v>319.38</v>
      </c>
      <c r="M7238" s="31" t="str">
        <f t="shared" si="112"/>
        <v>Large</v>
      </c>
    </row>
    <row r="7239" spans="8:13" ht="15.75" customHeight="1">
      <c r="H7239" s="37">
        <v>43268</v>
      </c>
      <c r="I7239" s="6" t="s">
        <v>158</v>
      </c>
      <c r="J7239" s="6" t="s">
        <v>225</v>
      </c>
      <c r="K7239" s="6">
        <v>2</v>
      </c>
      <c r="L7239" s="6">
        <v>25.04</v>
      </c>
      <c r="M7239" s="31" t="str">
        <f t="shared" si="112"/>
        <v>Small</v>
      </c>
    </row>
    <row r="7240" spans="8:13" ht="15.75" customHeight="1">
      <c r="H7240" s="37">
        <v>43454</v>
      </c>
      <c r="I7240" s="6" t="s">
        <v>158</v>
      </c>
      <c r="J7240" s="6" t="s">
        <v>187</v>
      </c>
      <c r="K7240" s="6">
        <v>5</v>
      </c>
      <c r="L7240" s="6">
        <v>59.99</v>
      </c>
      <c r="M7240" s="31" t="str">
        <f t="shared" ref="M7240:M7303" si="113">IF(L7240&gt;250,"Large","Small")</f>
        <v>Small</v>
      </c>
    </row>
    <row r="7241" spans="8:13" ht="15.75" customHeight="1">
      <c r="H7241" s="37">
        <v>43367</v>
      </c>
      <c r="I7241" s="6" t="s">
        <v>158</v>
      </c>
      <c r="J7241" s="6" t="s">
        <v>209</v>
      </c>
      <c r="K7241" s="6">
        <v>2</v>
      </c>
      <c r="L7241" s="6">
        <v>30.5</v>
      </c>
      <c r="M7241" s="31" t="str">
        <f t="shared" si="113"/>
        <v>Small</v>
      </c>
    </row>
    <row r="7242" spans="8:13" ht="15.75" customHeight="1">
      <c r="H7242" s="37">
        <v>43345</v>
      </c>
      <c r="I7242" s="6" t="s">
        <v>135</v>
      </c>
      <c r="J7242" s="6" t="s">
        <v>167</v>
      </c>
      <c r="K7242" s="6">
        <v>2</v>
      </c>
      <c r="L7242" s="6">
        <v>27.62</v>
      </c>
      <c r="M7242" s="31" t="str">
        <f t="shared" si="113"/>
        <v>Small</v>
      </c>
    </row>
    <row r="7243" spans="8:13" ht="15.75" customHeight="1">
      <c r="H7243" s="37">
        <v>43452</v>
      </c>
      <c r="I7243" s="6" t="s">
        <v>135</v>
      </c>
      <c r="J7243" s="6" t="s">
        <v>156</v>
      </c>
      <c r="K7243" s="6">
        <v>1</v>
      </c>
      <c r="L7243" s="6">
        <v>10.85</v>
      </c>
      <c r="M7243" s="31" t="str">
        <f t="shared" si="113"/>
        <v>Small</v>
      </c>
    </row>
    <row r="7244" spans="8:13" ht="15.75" customHeight="1">
      <c r="H7244" s="37">
        <v>43440</v>
      </c>
      <c r="I7244" s="6" t="s">
        <v>168</v>
      </c>
      <c r="J7244" s="6" t="s">
        <v>217</v>
      </c>
      <c r="K7244" s="6">
        <v>2</v>
      </c>
      <c r="L7244" s="6">
        <v>28.84</v>
      </c>
      <c r="M7244" s="31" t="str">
        <f t="shared" si="113"/>
        <v>Small</v>
      </c>
    </row>
    <row r="7245" spans="8:13" ht="15.75" customHeight="1">
      <c r="H7245" s="37">
        <v>43433</v>
      </c>
      <c r="I7245" s="6" t="s">
        <v>141</v>
      </c>
      <c r="J7245" s="6" t="s">
        <v>208</v>
      </c>
      <c r="K7245" s="6">
        <v>2</v>
      </c>
      <c r="L7245" s="6">
        <v>21.94</v>
      </c>
      <c r="M7245" s="31" t="str">
        <f t="shared" si="113"/>
        <v>Small</v>
      </c>
    </row>
    <row r="7246" spans="8:13" ht="15.75" customHeight="1">
      <c r="H7246" s="37">
        <v>43457</v>
      </c>
      <c r="I7246" s="6" t="s">
        <v>175</v>
      </c>
      <c r="J7246" s="6" t="s">
        <v>159</v>
      </c>
      <c r="K7246" s="6">
        <v>4</v>
      </c>
      <c r="L7246" s="6">
        <v>48.76</v>
      </c>
      <c r="M7246" s="31" t="str">
        <f t="shared" si="113"/>
        <v>Small</v>
      </c>
    </row>
    <row r="7247" spans="8:13" ht="15.75" customHeight="1">
      <c r="H7247" s="37">
        <v>43462</v>
      </c>
      <c r="I7247" s="6" t="s">
        <v>190</v>
      </c>
      <c r="J7247" s="6" t="s">
        <v>211</v>
      </c>
      <c r="K7247" s="6">
        <v>38</v>
      </c>
      <c r="L7247" s="6">
        <v>300.88</v>
      </c>
      <c r="M7247" s="31" t="str">
        <f t="shared" si="113"/>
        <v>Large</v>
      </c>
    </row>
    <row r="7248" spans="8:13" ht="15.75" customHeight="1">
      <c r="H7248" s="37">
        <v>43463</v>
      </c>
      <c r="I7248" s="6" t="s">
        <v>168</v>
      </c>
      <c r="J7248" s="6" t="s">
        <v>184</v>
      </c>
      <c r="K7248" s="6">
        <v>3</v>
      </c>
      <c r="L7248" s="6">
        <v>56.88</v>
      </c>
      <c r="M7248" s="31" t="str">
        <f t="shared" si="113"/>
        <v>Small</v>
      </c>
    </row>
    <row r="7249" spans="8:13" ht="15.75" customHeight="1">
      <c r="H7249" s="37">
        <v>43417</v>
      </c>
      <c r="I7249" s="6" t="s">
        <v>160</v>
      </c>
      <c r="J7249" s="6" t="s">
        <v>227</v>
      </c>
      <c r="K7249" s="6">
        <v>1</v>
      </c>
      <c r="L7249" s="6">
        <v>19.64</v>
      </c>
      <c r="M7249" s="31" t="str">
        <f t="shared" si="113"/>
        <v>Small</v>
      </c>
    </row>
    <row r="7250" spans="8:13" ht="15.75" customHeight="1">
      <c r="H7250" s="37">
        <v>43443</v>
      </c>
      <c r="I7250" s="6" t="s">
        <v>175</v>
      </c>
      <c r="J7250" s="6" t="s">
        <v>180</v>
      </c>
      <c r="K7250" s="6">
        <v>2</v>
      </c>
      <c r="L7250" s="6">
        <v>34.14</v>
      </c>
      <c r="M7250" s="31" t="str">
        <f t="shared" si="113"/>
        <v>Small</v>
      </c>
    </row>
    <row r="7251" spans="8:13" ht="15.75" customHeight="1">
      <c r="H7251" s="37">
        <v>43108</v>
      </c>
      <c r="I7251" s="6" t="s">
        <v>141</v>
      </c>
      <c r="J7251" s="6" t="s">
        <v>156</v>
      </c>
      <c r="K7251" s="6">
        <v>1</v>
      </c>
      <c r="L7251" s="6">
        <v>11.44</v>
      </c>
      <c r="M7251" s="31" t="str">
        <f t="shared" si="113"/>
        <v>Small</v>
      </c>
    </row>
    <row r="7252" spans="8:13" ht="15.75" customHeight="1">
      <c r="H7252" s="37">
        <v>43370</v>
      </c>
      <c r="I7252" s="6" t="s">
        <v>158</v>
      </c>
      <c r="J7252" s="6" t="s">
        <v>164</v>
      </c>
      <c r="K7252" s="6">
        <v>1</v>
      </c>
      <c r="L7252" s="6">
        <v>10.31</v>
      </c>
      <c r="M7252" s="31" t="str">
        <f t="shared" si="113"/>
        <v>Small</v>
      </c>
    </row>
    <row r="7253" spans="8:13" ht="15.75" customHeight="1">
      <c r="H7253" s="37">
        <v>43325</v>
      </c>
      <c r="I7253" s="6" t="s">
        <v>201</v>
      </c>
      <c r="J7253" s="6" t="s">
        <v>164</v>
      </c>
      <c r="K7253" s="6">
        <v>2</v>
      </c>
      <c r="L7253" s="6">
        <v>38.880000000000003</v>
      </c>
      <c r="M7253" s="31" t="str">
        <f t="shared" si="113"/>
        <v>Small</v>
      </c>
    </row>
    <row r="7254" spans="8:13" ht="15.75" customHeight="1">
      <c r="H7254" s="37">
        <v>43290</v>
      </c>
      <c r="I7254" s="6" t="s">
        <v>135</v>
      </c>
      <c r="J7254" s="6" t="s">
        <v>164</v>
      </c>
      <c r="K7254" s="6">
        <v>2</v>
      </c>
      <c r="L7254" s="6">
        <v>27.38</v>
      </c>
      <c r="M7254" s="31" t="str">
        <f t="shared" si="113"/>
        <v>Small</v>
      </c>
    </row>
    <row r="7255" spans="8:13" ht="15.75" customHeight="1">
      <c r="H7255" s="37">
        <v>43343</v>
      </c>
      <c r="I7255" s="6" t="s">
        <v>175</v>
      </c>
      <c r="J7255" s="6" t="s">
        <v>173</v>
      </c>
      <c r="K7255" s="6">
        <v>1</v>
      </c>
      <c r="L7255" s="6">
        <v>10.14</v>
      </c>
      <c r="M7255" s="31" t="str">
        <f t="shared" si="113"/>
        <v>Small</v>
      </c>
    </row>
    <row r="7256" spans="8:13" ht="15.75" customHeight="1">
      <c r="H7256" s="37">
        <v>43206</v>
      </c>
      <c r="I7256" s="6" t="s">
        <v>158</v>
      </c>
      <c r="J7256" s="6" t="s">
        <v>222</v>
      </c>
      <c r="K7256" s="6">
        <v>1</v>
      </c>
      <c r="L7256" s="6">
        <v>11.37</v>
      </c>
      <c r="M7256" s="31" t="str">
        <f t="shared" si="113"/>
        <v>Small</v>
      </c>
    </row>
    <row r="7257" spans="8:13" ht="15.75" customHeight="1">
      <c r="H7257" s="37">
        <v>43298</v>
      </c>
      <c r="I7257" s="6" t="s">
        <v>135</v>
      </c>
      <c r="J7257" s="6" t="s">
        <v>208</v>
      </c>
      <c r="K7257" s="6">
        <v>1</v>
      </c>
      <c r="L7257" s="6">
        <v>19.940000000000001</v>
      </c>
      <c r="M7257" s="31" t="str">
        <f t="shared" si="113"/>
        <v>Small</v>
      </c>
    </row>
    <row r="7258" spans="8:13" ht="15.75" customHeight="1">
      <c r="H7258" s="37">
        <v>43229</v>
      </c>
      <c r="I7258" s="6" t="s">
        <v>168</v>
      </c>
      <c r="J7258" s="6" t="s">
        <v>191</v>
      </c>
      <c r="K7258" s="6">
        <v>3</v>
      </c>
      <c r="L7258" s="6">
        <v>48.99</v>
      </c>
      <c r="M7258" s="31" t="str">
        <f t="shared" si="113"/>
        <v>Small</v>
      </c>
    </row>
    <row r="7259" spans="8:13" ht="15.75" customHeight="1">
      <c r="H7259" s="37">
        <v>43229</v>
      </c>
      <c r="I7259" s="6" t="s">
        <v>141</v>
      </c>
      <c r="J7259" s="6" t="s">
        <v>183</v>
      </c>
      <c r="K7259" s="6">
        <v>4</v>
      </c>
      <c r="L7259" s="6">
        <v>52.28</v>
      </c>
      <c r="M7259" s="31" t="str">
        <f t="shared" si="113"/>
        <v>Small</v>
      </c>
    </row>
    <row r="7260" spans="8:13" ht="15.75" customHeight="1">
      <c r="H7260" s="37">
        <v>43146</v>
      </c>
      <c r="I7260" s="6" t="s">
        <v>158</v>
      </c>
      <c r="J7260" s="6" t="s">
        <v>185</v>
      </c>
      <c r="K7260" s="6">
        <v>2</v>
      </c>
      <c r="L7260" s="6">
        <v>30.1</v>
      </c>
      <c r="M7260" s="31" t="str">
        <f t="shared" si="113"/>
        <v>Small</v>
      </c>
    </row>
    <row r="7261" spans="8:13" ht="15.75" customHeight="1">
      <c r="H7261" s="37">
        <v>43456</v>
      </c>
      <c r="I7261" s="6" t="s">
        <v>158</v>
      </c>
      <c r="J7261" s="6" t="s">
        <v>169</v>
      </c>
      <c r="K7261" s="6">
        <v>1</v>
      </c>
      <c r="L7261" s="6">
        <v>12.08</v>
      </c>
      <c r="M7261" s="31" t="str">
        <f t="shared" si="113"/>
        <v>Small</v>
      </c>
    </row>
    <row r="7262" spans="8:13" ht="15.75" customHeight="1">
      <c r="H7262" s="37">
        <v>43457</v>
      </c>
      <c r="I7262" s="6" t="s">
        <v>158</v>
      </c>
      <c r="J7262" s="6" t="s">
        <v>180</v>
      </c>
      <c r="K7262" s="6">
        <v>2</v>
      </c>
      <c r="L7262" s="6">
        <v>36.32</v>
      </c>
      <c r="M7262" s="31" t="str">
        <f t="shared" si="113"/>
        <v>Small</v>
      </c>
    </row>
    <row r="7263" spans="8:13" ht="15.75" customHeight="1">
      <c r="H7263" s="37">
        <v>43197</v>
      </c>
      <c r="I7263" s="6" t="s">
        <v>141</v>
      </c>
      <c r="J7263" s="6" t="s">
        <v>212</v>
      </c>
      <c r="K7263" s="6">
        <v>1</v>
      </c>
      <c r="L7263" s="6">
        <v>11.02</v>
      </c>
      <c r="M7263" s="31" t="str">
        <f t="shared" si="113"/>
        <v>Small</v>
      </c>
    </row>
    <row r="7264" spans="8:13" ht="15.75" customHeight="1">
      <c r="H7264" s="37">
        <v>43359</v>
      </c>
      <c r="I7264" s="6" t="s">
        <v>158</v>
      </c>
      <c r="J7264" s="6" t="s">
        <v>194</v>
      </c>
      <c r="K7264" s="6">
        <v>70</v>
      </c>
      <c r="L7264" s="6">
        <v>391.93</v>
      </c>
      <c r="M7264" s="31" t="str">
        <f t="shared" si="113"/>
        <v>Large</v>
      </c>
    </row>
    <row r="7265" spans="8:13" ht="15.75" customHeight="1">
      <c r="H7265" s="37">
        <v>43218</v>
      </c>
      <c r="I7265" s="6" t="s">
        <v>141</v>
      </c>
      <c r="J7265" s="6" t="s">
        <v>178</v>
      </c>
      <c r="K7265" s="6">
        <v>2</v>
      </c>
      <c r="L7265" s="6">
        <v>27.58</v>
      </c>
      <c r="M7265" s="31" t="str">
        <f t="shared" si="113"/>
        <v>Small</v>
      </c>
    </row>
    <row r="7266" spans="8:13" ht="15.75" customHeight="1">
      <c r="H7266" s="37">
        <v>43450</v>
      </c>
      <c r="I7266" s="6" t="s">
        <v>163</v>
      </c>
      <c r="J7266" s="6" t="s">
        <v>178</v>
      </c>
      <c r="K7266" s="6">
        <v>1</v>
      </c>
      <c r="L7266" s="6">
        <v>15.83</v>
      </c>
      <c r="M7266" s="31" t="str">
        <f t="shared" si="113"/>
        <v>Small</v>
      </c>
    </row>
    <row r="7267" spans="8:13" ht="15.75" customHeight="1">
      <c r="H7267" s="37">
        <v>43419</v>
      </c>
      <c r="I7267" s="6" t="s">
        <v>168</v>
      </c>
      <c r="J7267" s="6" t="s">
        <v>220</v>
      </c>
      <c r="K7267" s="6">
        <v>2</v>
      </c>
      <c r="L7267" s="6">
        <v>25.64</v>
      </c>
      <c r="M7267" s="31" t="str">
        <f t="shared" si="113"/>
        <v>Small</v>
      </c>
    </row>
    <row r="7268" spans="8:13" ht="15.75" customHeight="1">
      <c r="H7268" s="37">
        <v>43298</v>
      </c>
      <c r="I7268" s="6" t="s">
        <v>163</v>
      </c>
      <c r="J7268" s="6" t="s">
        <v>229</v>
      </c>
      <c r="K7268" s="6">
        <v>2</v>
      </c>
      <c r="L7268" s="6">
        <v>20.84</v>
      </c>
      <c r="M7268" s="31" t="str">
        <f t="shared" si="113"/>
        <v>Small</v>
      </c>
    </row>
    <row r="7269" spans="8:13" ht="15.75" customHeight="1">
      <c r="H7269" s="37">
        <v>43442</v>
      </c>
      <c r="I7269" s="6" t="s">
        <v>135</v>
      </c>
      <c r="J7269" s="6" t="s">
        <v>230</v>
      </c>
      <c r="K7269" s="6">
        <v>4</v>
      </c>
      <c r="L7269" s="6">
        <v>42</v>
      </c>
      <c r="M7269" s="31" t="str">
        <f t="shared" si="113"/>
        <v>Small</v>
      </c>
    </row>
    <row r="7270" spans="8:13" ht="15.75" customHeight="1">
      <c r="H7270" s="37">
        <v>43299</v>
      </c>
      <c r="I7270" s="6" t="s">
        <v>141</v>
      </c>
      <c r="J7270" s="6" t="s">
        <v>231</v>
      </c>
      <c r="K7270" s="6">
        <v>44</v>
      </c>
      <c r="L7270" s="6">
        <v>551.94000000000005</v>
      </c>
      <c r="M7270" s="31" t="str">
        <f t="shared" si="113"/>
        <v>Large</v>
      </c>
    </row>
    <row r="7271" spans="8:13" ht="15.75" customHeight="1">
      <c r="H7271" s="37">
        <v>43446</v>
      </c>
      <c r="I7271" s="6" t="s">
        <v>168</v>
      </c>
      <c r="J7271" s="6" t="s">
        <v>180</v>
      </c>
      <c r="K7271" s="6">
        <v>2</v>
      </c>
      <c r="L7271" s="6">
        <v>39.479999999999997</v>
      </c>
      <c r="M7271" s="31" t="str">
        <f t="shared" si="113"/>
        <v>Small</v>
      </c>
    </row>
    <row r="7272" spans="8:13" ht="15.75" customHeight="1">
      <c r="H7272" s="37">
        <v>43449</v>
      </c>
      <c r="I7272" s="6" t="s">
        <v>141</v>
      </c>
      <c r="J7272" s="6" t="s">
        <v>187</v>
      </c>
      <c r="K7272" s="6">
        <v>1</v>
      </c>
      <c r="L7272" s="6">
        <v>13.92</v>
      </c>
      <c r="M7272" s="31" t="str">
        <f t="shared" si="113"/>
        <v>Small</v>
      </c>
    </row>
    <row r="7273" spans="8:13" ht="15.75" customHeight="1">
      <c r="H7273" s="37">
        <v>43418</v>
      </c>
      <c r="I7273" s="6" t="s">
        <v>158</v>
      </c>
      <c r="J7273" s="6" t="s">
        <v>227</v>
      </c>
      <c r="K7273" s="6">
        <v>3</v>
      </c>
      <c r="L7273" s="6">
        <v>48.48</v>
      </c>
      <c r="M7273" s="31" t="str">
        <f t="shared" si="113"/>
        <v>Small</v>
      </c>
    </row>
    <row r="7274" spans="8:13" ht="15.75" customHeight="1">
      <c r="H7274" s="37">
        <v>43460</v>
      </c>
      <c r="I7274" s="6" t="s">
        <v>201</v>
      </c>
      <c r="J7274" s="6" t="s">
        <v>236</v>
      </c>
      <c r="K7274" s="6">
        <v>38</v>
      </c>
      <c r="L7274" s="6">
        <v>276.31</v>
      </c>
      <c r="M7274" s="31" t="str">
        <f t="shared" si="113"/>
        <v>Large</v>
      </c>
    </row>
    <row r="7275" spans="8:13" ht="15.75" customHeight="1">
      <c r="H7275" s="37">
        <v>43449</v>
      </c>
      <c r="I7275" s="6" t="s">
        <v>127</v>
      </c>
      <c r="J7275" s="6" t="s">
        <v>194</v>
      </c>
      <c r="K7275" s="6">
        <v>1</v>
      </c>
      <c r="L7275" s="6">
        <v>11.84</v>
      </c>
      <c r="M7275" s="31" t="str">
        <f t="shared" si="113"/>
        <v>Small</v>
      </c>
    </row>
    <row r="7276" spans="8:13" ht="15.75" customHeight="1">
      <c r="H7276" s="37">
        <v>43195</v>
      </c>
      <c r="I7276" s="6" t="s">
        <v>201</v>
      </c>
      <c r="J7276" s="6" t="s">
        <v>219</v>
      </c>
      <c r="K7276" s="6">
        <v>2</v>
      </c>
      <c r="L7276" s="6">
        <v>24.78</v>
      </c>
      <c r="M7276" s="31" t="str">
        <f t="shared" si="113"/>
        <v>Small</v>
      </c>
    </row>
    <row r="7277" spans="8:13" ht="15.75" customHeight="1">
      <c r="H7277" s="37">
        <v>43174</v>
      </c>
      <c r="I7277" s="6" t="s">
        <v>160</v>
      </c>
      <c r="J7277" s="6" t="s">
        <v>194</v>
      </c>
      <c r="K7277" s="6">
        <v>1</v>
      </c>
      <c r="L7277" s="6">
        <v>19.95</v>
      </c>
      <c r="M7277" s="31" t="str">
        <f t="shared" si="113"/>
        <v>Small</v>
      </c>
    </row>
    <row r="7278" spans="8:13" ht="15.75" customHeight="1">
      <c r="H7278" s="37">
        <v>43319</v>
      </c>
      <c r="I7278" s="6" t="s">
        <v>168</v>
      </c>
      <c r="J7278" s="6" t="s">
        <v>157</v>
      </c>
      <c r="K7278" s="6">
        <v>1</v>
      </c>
      <c r="L7278" s="6">
        <v>19.2</v>
      </c>
      <c r="M7278" s="31" t="str">
        <f t="shared" si="113"/>
        <v>Small</v>
      </c>
    </row>
    <row r="7279" spans="8:13" ht="15.75" customHeight="1">
      <c r="H7279" s="37">
        <v>43461</v>
      </c>
      <c r="I7279" s="6" t="s">
        <v>135</v>
      </c>
      <c r="J7279" s="6" t="s">
        <v>237</v>
      </c>
      <c r="K7279" s="6">
        <v>2</v>
      </c>
      <c r="L7279" s="6">
        <v>25.34</v>
      </c>
      <c r="M7279" s="31" t="str">
        <f t="shared" si="113"/>
        <v>Small</v>
      </c>
    </row>
    <row r="7280" spans="8:13" ht="15.75" customHeight="1">
      <c r="H7280" s="37">
        <v>43161</v>
      </c>
      <c r="I7280" s="6" t="s">
        <v>158</v>
      </c>
      <c r="J7280" s="6" t="s">
        <v>185</v>
      </c>
      <c r="K7280" s="6">
        <v>56</v>
      </c>
      <c r="L7280" s="6">
        <v>404.77</v>
      </c>
      <c r="M7280" s="31" t="str">
        <f t="shared" si="113"/>
        <v>Large</v>
      </c>
    </row>
    <row r="7281" spans="8:13" ht="15.75" customHeight="1">
      <c r="H7281" s="37">
        <v>43360</v>
      </c>
      <c r="I7281" s="6" t="s">
        <v>158</v>
      </c>
      <c r="J7281" s="6" t="s">
        <v>161</v>
      </c>
      <c r="K7281" s="6">
        <v>2</v>
      </c>
      <c r="L7281" s="6">
        <v>20.56</v>
      </c>
      <c r="M7281" s="31" t="str">
        <f t="shared" si="113"/>
        <v>Small</v>
      </c>
    </row>
    <row r="7282" spans="8:13" ht="15.75" customHeight="1">
      <c r="H7282" s="37">
        <v>43399</v>
      </c>
      <c r="I7282" s="6" t="s">
        <v>168</v>
      </c>
      <c r="J7282" s="6" t="s">
        <v>169</v>
      </c>
      <c r="K7282" s="6">
        <v>1</v>
      </c>
      <c r="L7282" s="6">
        <v>11.92</v>
      </c>
      <c r="M7282" s="31" t="str">
        <f t="shared" si="113"/>
        <v>Small</v>
      </c>
    </row>
    <row r="7283" spans="8:13" ht="15.75" customHeight="1">
      <c r="H7283" s="37">
        <v>43431</v>
      </c>
      <c r="I7283" s="6" t="s">
        <v>168</v>
      </c>
      <c r="J7283" s="6" t="s">
        <v>173</v>
      </c>
      <c r="K7283" s="6">
        <v>1</v>
      </c>
      <c r="L7283" s="6">
        <v>14.2</v>
      </c>
      <c r="M7283" s="31" t="str">
        <f t="shared" si="113"/>
        <v>Small</v>
      </c>
    </row>
    <row r="7284" spans="8:13" ht="15.75" customHeight="1">
      <c r="H7284" s="37">
        <v>43278</v>
      </c>
      <c r="I7284" s="6" t="s">
        <v>223</v>
      </c>
      <c r="J7284" s="6" t="s">
        <v>174</v>
      </c>
      <c r="K7284" s="6">
        <v>36</v>
      </c>
      <c r="L7284" s="6">
        <v>385.4</v>
      </c>
      <c r="M7284" s="31" t="str">
        <f t="shared" si="113"/>
        <v>Large</v>
      </c>
    </row>
    <row r="7285" spans="8:13" ht="15.75" customHeight="1">
      <c r="H7285" s="37">
        <v>43167</v>
      </c>
      <c r="I7285" s="6" t="s">
        <v>158</v>
      </c>
      <c r="J7285" s="6" t="s">
        <v>234</v>
      </c>
      <c r="K7285" s="6">
        <v>4</v>
      </c>
      <c r="L7285" s="6">
        <v>59.72</v>
      </c>
      <c r="M7285" s="31" t="str">
        <f t="shared" si="113"/>
        <v>Small</v>
      </c>
    </row>
    <row r="7286" spans="8:13" ht="15.75" customHeight="1">
      <c r="H7286" s="37">
        <v>43274</v>
      </c>
      <c r="I7286" s="6" t="s">
        <v>158</v>
      </c>
      <c r="J7286" s="6" t="s">
        <v>156</v>
      </c>
      <c r="K7286" s="6">
        <v>2</v>
      </c>
      <c r="L7286" s="6">
        <v>35.340000000000003</v>
      </c>
      <c r="M7286" s="31" t="str">
        <f t="shared" si="113"/>
        <v>Small</v>
      </c>
    </row>
    <row r="7287" spans="8:13" ht="15.75" customHeight="1">
      <c r="H7287" s="37">
        <v>43224</v>
      </c>
      <c r="I7287" s="6" t="s">
        <v>171</v>
      </c>
      <c r="J7287" s="6" t="s">
        <v>156</v>
      </c>
      <c r="K7287" s="6">
        <v>3</v>
      </c>
      <c r="L7287" s="6">
        <v>36.36</v>
      </c>
      <c r="M7287" s="31" t="str">
        <f t="shared" si="113"/>
        <v>Small</v>
      </c>
    </row>
    <row r="7288" spans="8:13" ht="15.75" customHeight="1">
      <c r="H7288" s="37">
        <v>43452</v>
      </c>
      <c r="I7288" s="6" t="s">
        <v>141</v>
      </c>
      <c r="J7288" s="6" t="s">
        <v>186</v>
      </c>
      <c r="K7288" s="6">
        <v>2</v>
      </c>
      <c r="L7288" s="6">
        <v>30.14</v>
      </c>
      <c r="M7288" s="31" t="str">
        <f t="shared" si="113"/>
        <v>Small</v>
      </c>
    </row>
    <row r="7289" spans="8:13" ht="15.75" customHeight="1">
      <c r="H7289" s="37">
        <v>43369</v>
      </c>
      <c r="I7289" s="6" t="s">
        <v>190</v>
      </c>
      <c r="J7289" s="6" t="s">
        <v>236</v>
      </c>
      <c r="K7289" s="6">
        <v>1</v>
      </c>
      <c r="L7289" s="6">
        <v>19.649999999999999</v>
      </c>
      <c r="M7289" s="31" t="str">
        <f t="shared" si="113"/>
        <v>Small</v>
      </c>
    </row>
    <row r="7290" spans="8:13" ht="15.75" customHeight="1">
      <c r="H7290" s="37">
        <v>43380</v>
      </c>
      <c r="I7290" s="6" t="s">
        <v>163</v>
      </c>
      <c r="J7290" s="6" t="s">
        <v>156</v>
      </c>
      <c r="K7290" s="6">
        <v>1</v>
      </c>
      <c r="L7290" s="6">
        <v>12.58</v>
      </c>
      <c r="M7290" s="31" t="str">
        <f t="shared" si="113"/>
        <v>Small</v>
      </c>
    </row>
    <row r="7291" spans="8:13" ht="15.75" customHeight="1">
      <c r="H7291" s="37">
        <v>43438</v>
      </c>
      <c r="I7291" s="6" t="s">
        <v>175</v>
      </c>
      <c r="J7291" s="6" t="s">
        <v>234</v>
      </c>
      <c r="K7291" s="6">
        <v>2</v>
      </c>
      <c r="L7291" s="6">
        <v>21.6</v>
      </c>
      <c r="M7291" s="31" t="str">
        <f t="shared" si="113"/>
        <v>Small</v>
      </c>
    </row>
    <row r="7292" spans="8:13" ht="15.75" customHeight="1">
      <c r="H7292" s="37">
        <v>43442</v>
      </c>
      <c r="I7292" s="6" t="s">
        <v>160</v>
      </c>
      <c r="J7292" s="6" t="s">
        <v>167</v>
      </c>
      <c r="K7292" s="6">
        <v>1</v>
      </c>
      <c r="L7292" s="6">
        <v>13.84</v>
      </c>
      <c r="M7292" s="31" t="str">
        <f t="shared" si="113"/>
        <v>Small</v>
      </c>
    </row>
    <row r="7293" spans="8:13" ht="15.75" customHeight="1">
      <c r="H7293" s="37">
        <v>43201</v>
      </c>
      <c r="I7293" s="6" t="s">
        <v>223</v>
      </c>
      <c r="J7293" s="6" t="s">
        <v>156</v>
      </c>
      <c r="K7293" s="6">
        <v>2</v>
      </c>
      <c r="L7293" s="6">
        <v>33.380000000000003</v>
      </c>
      <c r="M7293" s="31" t="str">
        <f t="shared" si="113"/>
        <v>Small</v>
      </c>
    </row>
    <row r="7294" spans="8:13" ht="15.75" customHeight="1">
      <c r="H7294" s="37">
        <v>43147</v>
      </c>
      <c r="I7294" s="6" t="s">
        <v>135</v>
      </c>
      <c r="J7294" s="6" t="s">
        <v>178</v>
      </c>
      <c r="K7294" s="6">
        <v>3</v>
      </c>
      <c r="L7294" s="6">
        <v>41.46</v>
      </c>
      <c r="M7294" s="31" t="str">
        <f t="shared" si="113"/>
        <v>Small</v>
      </c>
    </row>
    <row r="7295" spans="8:13" ht="15.75" customHeight="1">
      <c r="H7295" s="37">
        <v>43370</v>
      </c>
      <c r="I7295" s="6" t="s">
        <v>218</v>
      </c>
      <c r="J7295" s="6" t="s">
        <v>156</v>
      </c>
      <c r="K7295" s="6">
        <v>2</v>
      </c>
      <c r="L7295" s="6">
        <v>36.26</v>
      </c>
      <c r="M7295" s="31" t="str">
        <f t="shared" si="113"/>
        <v>Small</v>
      </c>
    </row>
    <row r="7296" spans="8:13" ht="15.75" customHeight="1">
      <c r="H7296" s="37">
        <v>43278</v>
      </c>
      <c r="I7296" s="6" t="s">
        <v>177</v>
      </c>
      <c r="J7296" s="6" t="s">
        <v>194</v>
      </c>
      <c r="K7296" s="6">
        <v>5</v>
      </c>
      <c r="L7296" s="6">
        <v>68.45</v>
      </c>
      <c r="M7296" s="31" t="str">
        <f t="shared" si="113"/>
        <v>Small</v>
      </c>
    </row>
    <row r="7297" spans="8:13" ht="15.75" customHeight="1">
      <c r="H7297" s="37">
        <v>43238</v>
      </c>
      <c r="I7297" s="6" t="s">
        <v>141</v>
      </c>
      <c r="J7297" s="6" t="s">
        <v>156</v>
      </c>
      <c r="K7297" s="6">
        <v>2</v>
      </c>
      <c r="L7297" s="6">
        <v>25.78</v>
      </c>
      <c r="M7297" s="31" t="str">
        <f t="shared" si="113"/>
        <v>Small</v>
      </c>
    </row>
    <row r="7298" spans="8:13" ht="15.75" customHeight="1">
      <c r="H7298" s="37">
        <v>43282</v>
      </c>
      <c r="I7298" s="6" t="s">
        <v>127</v>
      </c>
      <c r="J7298" s="6" t="s">
        <v>239</v>
      </c>
      <c r="K7298" s="6">
        <v>1</v>
      </c>
      <c r="L7298" s="6">
        <v>12.44</v>
      </c>
      <c r="M7298" s="31" t="str">
        <f t="shared" si="113"/>
        <v>Small</v>
      </c>
    </row>
    <row r="7299" spans="8:13" ht="15.75" customHeight="1">
      <c r="H7299" s="37">
        <v>43204</v>
      </c>
      <c r="I7299" s="6" t="s">
        <v>127</v>
      </c>
      <c r="J7299" s="6" t="s">
        <v>236</v>
      </c>
      <c r="K7299" s="6">
        <v>60</v>
      </c>
      <c r="L7299" s="6">
        <v>598.79</v>
      </c>
      <c r="M7299" s="31" t="str">
        <f t="shared" si="113"/>
        <v>Large</v>
      </c>
    </row>
    <row r="7300" spans="8:13" ht="15.75" customHeight="1">
      <c r="H7300" s="37">
        <v>43181</v>
      </c>
      <c r="I7300" s="6" t="s">
        <v>163</v>
      </c>
      <c r="J7300" s="6" t="s">
        <v>206</v>
      </c>
      <c r="K7300" s="6">
        <v>2</v>
      </c>
      <c r="L7300" s="6">
        <v>29.14</v>
      </c>
      <c r="M7300" s="31" t="str">
        <f t="shared" si="113"/>
        <v>Small</v>
      </c>
    </row>
    <row r="7301" spans="8:13" ht="15.75" customHeight="1">
      <c r="H7301" s="37">
        <v>43416</v>
      </c>
      <c r="I7301" s="6" t="s">
        <v>135</v>
      </c>
      <c r="J7301" s="6" t="s">
        <v>185</v>
      </c>
      <c r="K7301" s="6">
        <v>1</v>
      </c>
      <c r="L7301" s="6">
        <v>19.89</v>
      </c>
      <c r="M7301" s="31" t="str">
        <f t="shared" si="113"/>
        <v>Small</v>
      </c>
    </row>
    <row r="7302" spans="8:13" ht="15.75" customHeight="1">
      <c r="H7302" s="37">
        <v>43138</v>
      </c>
      <c r="I7302" s="6" t="s">
        <v>160</v>
      </c>
      <c r="J7302" s="6" t="s">
        <v>169</v>
      </c>
      <c r="K7302" s="6">
        <v>1</v>
      </c>
      <c r="L7302" s="6">
        <v>15.29</v>
      </c>
      <c r="M7302" s="31" t="str">
        <f t="shared" si="113"/>
        <v>Small</v>
      </c>
    </row>
    <row r="7303" spans="8:13" ht="15.75" customHeight="1">
      <c r="H7303" s="37">
        <v>43416</v>
      </c>
      <c r="I7303" s="6" t="s">
        <v>198</v>
      </c>
      <c r="J7303" s="6" t="s">
        <v>184</v>
      </c>
      <c r="K7303" s="6">
        <v>3</v>
      </c>
      <c r="L7303" s="6">
        <v>57.72</v>
      </c>
      <c r="M7303" s="31" t="str">
        <f t="shared" si="113"/>
        <v>Small</v>
      </c>
    </row>
    <row r="7304" spans="8:13" ht="15.75" customHeight="1">
      <c r="H7304" s="37">
        <v>43458</v>
      </c>
      <c r="I7304" s="6" t="s">
        <v>163</v>
      </c>
      <c r="J7304" s="6" t="s">
        <v>195</v>
      </c>
      <c r="K7304" s="6">
        <v>3</v>
      </c>
      <c r="L7304" s="6">
        <v>35.67</v>
      </c>
      <c r="M7304" s="31" t="str">
        <f t="shared" ref="M7304:M7367" si="114">IF(L7304&gt;250,"Large","Small")</f>
        <v>Small</v>
      </c>
    </row>
    <row r="7305" spans="8:13" ht="15.75" customHeight="1">
      <c r="H7305" s="37">
        <v>43437</v>
      </c>
      <c r="I7305" s="6" t="s">
        <v>190</v>
      </c>
      <c r="J7305" s="6" t="s">
        <v>159</v>
      </c>
      <c r="K7305" s="6">
        <v>1</v>
      </c>
      <c r="L7305" s="6">
        <v>19.48</v>
      </c>
      <c r="M7305" s="31" t="str">
        <f t="shared" si="114"/>
        <v>Small</v>
      </c>
    </row>
    <row r="7306" spans="8:13" ht="15.75" customHeight="1">
      <c r="H7306" s="37">
        <v>43383</v>
      </c>
      <c r="I7306" s="6" t="s">
        <v>163</v>
      </c>
      <c r="J7306" s="6" t="s">
        <v>233</v>
      </c>
      <c r="K7306" s="6">
        <v>4</v>
      </c>
      <c r="L7306" s="6">
        <v>52.6</v>
      </c>
      <c r="M7306" s="31" t="str">
        <f t="shared" si="114"/>
        <v>Small</v>
      </c>
    </row>
    <row r="7307" spans="8:13" ht="15.75" customHeight="1">
      <c r="H7307" s="37">
        <v>43247</v>
      </c>
      <c r="I7307" s="6" t="s">
        <v>198</v>
      </c>
      <c r="J7307" s="6" t="s">
        <v>178</v>
      </c>
      <c r="K7307" s="6">
        <v>2</v>
      </c>
      <c r="L7307" s="6">
        <v>21.62</v>
      </c>
      <c r="M7307" s="31" t="str">
        <f t="shared" si="114"/>
        <v>Small</v>
      </c>
    </row>
    <row r="7308" spans="8:13" ht="15.75" customHeight="1">
      <c r="H7308" s="37">
        <v>43260</v>
      </c>
      <c r="I7308" s="6" t="s">
        <v>158</v>
      </c>
      <c r="J7308" s="6" t="s">
        <v>183</v>
      </c>
      <c r="K7308" s="6">
        <v>2</v>
      </c>
      <c r="L7308" s="6">
        <v>26.78</v>
      </c>
      <c r="M7308" s="31" t="str">
        <f t="shared" si="114"/>
        <v>Small</v>
      </c>
    </row>
    <row r="7309" spans="8:13" ht="15.75" customHeight="1">
      <c r="H7309" s="37">
        <v>43328</v>
      </c>
      <c r="I7309" s="6" t="s">
        <v>168</v>
      </c>
      <c r="J7309" s="6" t="s">
        <v>156</v>
      </c>
      <c r="K7309" s="6">
        <v>1</v>
      </c>
      <c r="L7309" s="6">
        <v>15.36</v>
      </c>
      <c r="M7309" s="31" t="str">
        <f t="shared" si="114"/>
        <v>Small</v>
      </c>
    </row>
    <row r="7310" spans="8:13" ht="15.75" customHeight="1">
      <c r="H7310" s="37">
        <v>43368</v>
      </c>
      <c r="I7310" s="6" t="s">
        <v>224</v>
      </c>
      <c r="J7310" s="6" t="s">
        <v>166</v>
      </c>
      <c r="K7310" s="6">
        <v>1</v>
      </c>
      <c r="L7310" s="6">
        <v>17.309999999999999</v>
      </c>
      <c r="M7310" s="31" t="str">
        <f t="shared" si="114"/>
        <v>Small</v>
      </c>
    </row>
    <row r="7311" spans="8:13" ht="15.75" customHeight="1">
      <c r="H7311" s="37">
        <v>43271</v>
      </c>
      <c r="I7311" s="6" t="s">
        <v>175</v>
      </c>
      <c r="J7311" s="6" t="s">
        <v>184</v>
      </c>
      <c r="K7311" s="6">
        <v>2</v>
      </c>
      <c r="L7311" s="6">
        <v>34.020000000000003</v>
      </c>
      <c r="M7311" s="31" t="str">
        <f t="shared" si="114"/>
        <v>Small</v>
      </c>
    </row>
    <row r="7312" spans="8:13" ht="15.75" customHeight="1">
      <c r="H7312" s="37">
        <v>43461</v>
      </c>
      <c r="I7312" s="6" t="s">
        <v>168</v>
      </c>
      <c r="J7312" s="6" t="s">
        <v>221</v>
      </c>
      <c r="K7312" s="6">
        <v>1</v>
      </c>
      <c r="L7312" s="6">
        <v>18.54</v>
      </c>
      <c r="M7312" s="31" t="str">
        <f t="shared" si="114"/>
        <v>Small</v>
      </c>
    </row>
    <row r="7313" spans="8:13" ht="15.75" customHeight="1">
      <c r="H7313" s="37">
        <v>43134</v>
      </c>
      <c r="I7313" s="6" t="s">
        <v>127</v>
      </c>
      <c r="J7313" s="6" t="s">
        <v>195</v>
      </c>
      <c r="K7313" s="6">
        <v>2</v>
      </c>
      <c r="L7313" s="6">
        <v>21.68</v>
      </c>
      <c r="M7313" s="31" t="str">
        <f t="shared" si="114"/>
        <v>Small</v>
      </c>
    </row>
    <row r="7314" spans="8:13" ht="15.75" customHeight="1">
      <c r="H7314" s="37">
        <v>43141</v>
      </c>
      <c r="I7314" s="6" t="s">
        <v>135</v>
      </c>
      <c r="J7314" s="6" t="s">
        <v>156</v>
      </c>
      <c r="K7314" s="6">
        <v>4</v>
      </c>
      <c r="L7314" s="6">
        <v>72.36</v>
      </c>
      <c r="M7314" s="31" t="str">
        <f t="shared" si="114"/>
        <v>Small</v>
      </c>
    </row>
    <row r="7315" spans="8:13" ht="15.75" customHeight="1">
      <c r="H7315" s="37">
        <v>43193</v>
      </c>
      <c r="I7315" s="6" t="s">
        <v>160</v>
      </c>
      <c r="J7315" s="6" t="s">
        <v>180</v>
      </c>
      <c r="K7315" s="6">
        <v>3</v>
      </c>
      <c r="L7315" s="6">
        <v>36.03</v>
      </c>
      <c r="M7315" s="31" t="str">
        <f t="shared" si="114"/>
        <v>Small</v>
      </c>
    </row>
    <row r="7316" spans="8:13" ht="15.75" customHeight="1">
      <c r="H7316" s="37">
        <v>43439</v>
      </c>
      <c r="I7316" s="6" t="s">
        <v>141</v>
      </c>
      <c r="J7316" s="6" t="s">
        <v>156</v>
      </c>
      <c r="K7316" s="6">
        <v>1</v>
      </c>
      <c r="L7316" s="6">
        <v>17.579999999999998</v>
      </c>
      <c r="M7316" s="31" t="str">
        <f t="shared" si="114"/>
        <v>Small</v>
      </c>
    </row>
    <row r="7317" spans="8:13" ht="15.75" customHeight="1">
      <c r="H7317" s="37">
        <v>43198</v>
      </c>
      <c r="I7317" s="6" t="s">
        <v>168</v>
      </c>
      <c r="J7317" s="6" t="s">
        <v>181</v>
      </c>
      <c r="K7317" s="6">
        <v>1</v>
      </c>
      <c r="L7317" s="6">
        <v>17.399999999999999</v>
      </c>
      <c r="M7317" s="31" t="str">
        <f t="shared" si="114"/>
        <v>Small</v>
      </c>
    </row>
    <row r="7318" spans="8:13" ht="15.75" customHeight="1">
      <c r="H7318" s="37">
        <v>43248</v>
      </c>
      <c r="I7318" s="6" t="s">
        <v>141</v>
      </c>
      <c r="J7318" s="6" t="s">
        <v>204</v>
      </c>
      <c r="K7318" s="6">
        <v>2</v>
      </c>
      <c r="L7318" s="6">
        <v>24.98</v>
      </c>
      <c r="M7318" s="31" t="str">
        <f t="shared" si="114"/>
        <v>Small</v>
      </c>
    </row>
    <row r="7319" spans="8:13" ht="15.75" customHeight="1">
      <c r="H7319" s="37">
        <v>43445</v>
      </c>
      <c r="I7319" s="6" t="s">
        <v>168</v>
      </c>
      <c r="J7319" s="6" t="s">
        <v>169</v>
      </c>
      <c r="K7319" s="6">
        <v>1</v>
      </c>
      <c r="L7319" s="6">
        <v>10.4</v>
      </c>
      <c r="M7319" s="31" t="str">
        <f t="shared" si="114"/>
        <v>Small</v>
      </c>
    </row>
    <row r="7320" spans="8:13" ht="15.75" customHeight="1">
      <c r="H7320" s="37">
        <v>43360</v>
      </c>
      <c r="I7320" s="6" t="s">
        <v>135</v>
      </c>
      <c r="J7320" s="6" t="s">
        <v>209</v>
      </c>
      <c r="K7320" s="6">
        <v>2</v>
      </c>
      <c r="L7320" s="6">
        <v>23.62</v>
      </c>
      <c r="M7320" s="31" t="str">
        <f t="shared" si="114"/>
        <v>Small</v>
      </c>
    </row>
    <row r="7321" spans="8:13" ht="15.75" customHeight="1">
      <c r="H7321" s="37">
        <v>43206</v>
      </c>
      <c r="I7321" s="6" t="s">
        <v>200</v>
      </c>
      <c r="J7321" s="6" t="s">
        <v>185</v>
      </c>
      <c r="K7321" s="6">
        <v>2</v>
      </c>
      <c r="L7321" s="6">
        <v>28.74</v>
      </c>
      <c r="M7321" s="31" t="str">
        <f t="shared" si="114"/>
        <v>Small</v>
      </c>
    </row>
    <row r="7322" spans="8:13" ht="15.75" customHeight="1">
      <c r="H7322" s="37">
        <v>43390</v>
      </c>
      <c r="I7322" s="6" t="s">
        <v>158</v>
      </c>
      <c r="J7322" s="6" t="s">
        <v>156</v>
      </c>
      <c r="K7322" s="6">
        <v>24</v>
      </c>
      <c r="L7322" s="6">
        <v>200.3</v>
      </c>
      <c r="M7322" s="31" t="str">
        <f t="shared" si="114"/>
        <v>Small</v>
      </c>
    </row>
    <row r="7323" spans="8:13" ht="15.75" customHeight="1">
      <c r="H7323" s="37">
        <v>43346</v>
      </c>
      <c r="I7323" s="6" t="s">
        <v>158</v>
      </c>
      <c r="J7323" s="6" t="s">
        <v>215</v>
      </c>
      <c r="K7323" s="6">
        <v>3</v>
      </c>
      <c r="L7323" s="6">
        <v>58.62</v>
      </c>
      <c r="M7323" s="31" t="str">
        <f t="shared" si="114"/>
        <v>Small</v>
      </c>
    </row>
    <row r="7324" spans="8:13" ht="15.75" customHeight="1">
      <c r="H7324" s="37">
        <v>43405</v>
      </c>
      <c r="I7324" s="6" t="s">
        <v>175</v>
      </c>
      <c r="J7324" s="6" t="s">
        <v>167</v>
      </c>
      <c r="K7324" s="6">
        <v>1</v>
      </c>
      <c r="L7324" s="6">
        <v>14.19</v>
      </c>
      <c r="M7324" s="31" t="str">
        <f t="shared" si="114"/>
        <v>Small</v>
      </c>
    </row>
    <row r="7325" spans="8:13" ht="15.75" customHeight="1">
      <c r="H7325" s="37">
        <v>43135</v>
      </c>
      <c r="I7325" s="6" t="s">
        <v>175</v>
      </c>
      <c r="J7325" s="6" t="s">
        <v>194</v>
      </c>
      <c r="K7325" s="6">
        <v>2</v>
      </c>
      <c r="L7325" s="6">
        <v>31.44</v>
      </c>
      <c r="M7325" s="31" t="str">
        <f t="shared" si="114"/>
        <v>Small</v>
      </c>
    </row>
    <row r="7326" spans="8:13" ht="15.75" customHeight="1">
      <c r="H7326" s="37">
        <v>43423</v>
      </c>
      <c r="I7326" s="6" t="s">
        <v>190</v>
      </c>
      <c r="J7326" s="6" t="s">
        <v>207</v>
      </c>
      <c r="K7326" s="6">
        <v>2</v>
      </c>
      <c r="L7326" s="6">
        <v>20.56</v>
      </c>
      <c r="M7326" s="31" t="str">
        <f t="shared" si="114"/>
        <v>Small</v>
      </c>
    </row>
    <row r="7327" spans="8:13" ht="15.75" customHeight="1">
      <c r="H7327" s="37">
        <v>43436</v>
      </c>
      <c r="I7327" s="6" t="s">
        <v>158</v>
      </c>
      <c r="J7327" s="6" t="s">
        <v>197</v>
      </c>
      <c r="K7327" s="6">
        <v>2</v>
      </c>
      <c r="L7327" s="6">
        <v>21.44</v>
      </c>
      <c r="M7327" s="31" t="str">
        <f t="shared" si="114"/>
        <v>Small</v>
      </c>
    </row>
    <row r="7328" spans="8:13" ht="15.75" customHeight="1">
      <c r="H7328" s="37">
        <v>43424</v>
      </c>
      <c r="I7328" s="6" t="s">
        <v>141</v>
      </c>
      <c r="J7328" s="6" t="s">
        <v>211</v>
      </c>
      <c r="K7328" s="6">
        <v>1</v>
      </c>
      <c r="L7328" s="6">
        <v>11.43</v>
      </c>
      <c r="M7328" s="31" t="str">
        <f t="shared" si="114"/>
        <v>Small</v>
      </c>
    </row>
    <row r="7329" spans="8:13" ht="15.75" customHeight="1">
      <c r="H7329" s="37">
        <v>43295</v>
      </c>
      <c r="I7329" s="6" t="s">
        <v>135</v>
      </c>
      <c r="J7329" s="6" t="s">
        <v>156</v>
      </c>
      <c r="K7329" s="6">
        <v>36</v>
      </c>
      <c r="L7329" s="6">
        <v>424.97</v>
      </c>
      <c r="M7329" s="31" t="str">
        <f t="shared" si="114"/>
        <v>Large</v>
      </c>
    </row>
    <row r="7330" spans="8:13" ht="15.75" customHeight="1">
      <c r="H7330" s="37">
        <v>43212</v>
      </c>
      <c r="I7330" s="6" t="s">
        <v>155</v>
      </c>
      <c r="J7330" s="6" t="s">
        <v>192</v>
      </c>
      <c r="K7330" s="6">
        <v>2</v>
      </c>
      <c r="L7330" s="6">
        <v>21.78</v>
      </c>
      <c r="M7330" s="31" t="str">
        <f t="shared" si="114"/>
        <v>Small</v>
      </c>
    </row>
    <row r="7331" spans="8:13" ht="15.75" customHeight="1">
      <c r="H7331" s="37">
        <v>43223</v>
      </c>
      <c r="I7331" s="6" t="s">
        <v>135</v>
      </c>
      <c r="J7331" s="6" t="s">
        <v>233</v>
      </c>
      <c r="K7331" s="6">
        <v>1</v>
      </c>
      <c r="L7331" s="6">
        <v>16.3</v>
      </c>
      <c r="M7331" s="31" t="str">
        <f t="shared" si="114"/>
        <v>Small</v>
      </c>
    </row>
    <row r="7332" spans="8:13" ht="15.75" customHeight="1">
      <c r="H7332" s="37">
        <v>43354</v>
      </c>
      <c r="I7332" s="6" t="s">
        <v>135</v>
      </c>
      <c r="J7332" s="6" t="s">
        <v>217</v>
      </c>
      <c r="K7332" s="6">
        <v>1</v>
      </c>
      <c r="L7332" s="6">
        <v>19.670000000000002</v>
      </c>
      <c r="M7332" s="31" t="str">
        <f t="shared" si="114"/>
        <v>Small</v>
      </c>
    </row>
    <row r="7333" spans="8:13" ht="15.75" customHeight="1">
      <c r="H7333" s="37">
        <v>43237</v>
      </c>
      <c r="I7333" s="6" t="s">
        <v>163</v>
      </c>
      <c r="J7333" s="6" t="s">
        <v>156</v>
      </c>
      <c r="K7333" s="6">
        <v>3</v>
      </c>
      <c r="L7333" s="6">
        <v>51.06</v>
      </c>
      <c r="M7333" s="31" t="str">
        <f t="shared" si="114"/>
        <v>Small</v>
      </c>
    </row>
    <row r="7334" spans="8:13" ht="15.75" customHeight="1">
      <c r="H7334" s="37">
        <v>43219</v>
      </c>
      <c r="I7334" s="6" t="s">
        <v>168</v>
      </c>
      <c r="J7334" s="6" t="s">
        <v>185</v>
      </c>
      <c r="K7334" s="6">
        <v>1</v>
      </c>
      <c r="L7334" s="6">
        <v>12.69</v>
      </c>
      <c r="M7334" s="31" t="str">
        <f t="shared" si="114"/>
        <v>Small</v>
      </c>
    </row>
    <row r="7335" spans="8:13" ht="15.75" customHeight="1">
      <c r="H7335" s="37">
        <v>43206</v>
      </c>
      <c r="I7335" s="6" t="s">
        <v>135</v>
      </c>
      <c r="J7335" s="6" t="s">
        <v>170</v>
      </c>
      <c r="K7335" s="6">
        <v>1</v>
      </c>
      <c r="L7335" s="6">
        <v>16.45</v>
      </c>
      <c r="M7335" s="31" t="str">
        <f t="shared" si="114"/>
        <v>Small</v>
      </c>
    </row>
    <row r="7336" spans="8:13" ht="15.75" customHeight="1">
      <c r="H7336" s="37">
        <v>43295</v>
      </c>
      <c r="I7336" s="6" t="s">
        <v>127</v>
      </c>
      <c r="J7336" s="6" t="s">
        <v>156</v>
      </c>
      <c r="K7336" s="6">
        <v>2</v>
      </c>
      <c r="L7336" s="6">
        <v>31.3</v>
      </c>
      <c r="M7336" s="31" t="str">
        <f t="shared" si="114"/>
        <v>Small</v>
      </c>
    </row>
    <row r="7337" spans="8:13" ht="15.75" customHeight="1">
      <c r="H7337" s="37">
        <v>43408</v>
      </c>
      <c r="I7337" s="6" t="s">
        <v>141</v>
      </c>
      <c r="J7337" s="6" t="s">
        <v>185</v>
      </c>
      <c r="K7337" s="6">
        <v>48</v>
      </c>
      <c r="L7337" s="6">
        <v>459.7</v>
      </c>
      <c r="M7337" s="31" t="str">
        <f t="shared" si="114"/>
        <v>Large</v>
      </c>
    </row>
    <row r="7338" spans="8:13" ht="15.75" customHeight="1">
      <c r="H7338" s="37">
        <v>43464</v>
      </c>
      <c r="I7338" s="6" t="s">
        <v>193</v>
      </c>
      <c r="J7338" s="6" t="s">
        <v>185</v>
      </c>
      <c r="K7338" s="6">
        <v>2</v>
      </c>
      <c r="L7338" s="6">
        <v>37.64</v>
      </c>
      <c r="M7338" s="31" t="str">
        <f t="shared" si="114"/>
        <v>Small</v>
      </c>
    </row>
    <row r="7339" spans="8:13" ht="15.75" customHeight="1">
      <c r="H7339" s="37">
        <v>43353</v>
      </c>
      <c r="I7339" s="6" t="s">
        <v>135</v>
      </c>
      <c r="J7339" s="6" t="s">
        <v>169</v>
      </c>
      <c r="K7339" s="6">
        <v>2</v>
      </c>
      <c r="L7339" s="6">
        <v>23.78</v>
      </c>
      <c r="M7339" s="31" t="str">
        <f t="shared" si="114"/>
        <v>Small</v>
      </c>
    </row>
    <row r="7340" spans="8:13" ht="15.75" customHeight="1">
      <c r="H7340" s="37">
        <v>43423</v>
      </c>
      <c r="I7340" s="6" t="s">
        <v>175</v>
      </c>
      <c r="J7340" s="6" t="s">
        <v>170</v>
      </c>
      <c r="K7340" s="6">
        <v>1</v>
      </c>
      <c r="L7340" s="6">
        <v>10.16</v>
      </c>
      <c r="M7340" s="31" t="str">
        <f t="shared" si="114"/>
        <v>Small</v>
      </c>
    </row>
    <row r="7341" spans="8:13" ht="15.75" customHeight="1">
      <c r="H7341" s="37">
        <v>43151</v>
      </c>
      <c r="I7341" s="6" t="s">
        <v>158</v>
      </c>
      <c r="J7341" s="6" t="s">
        <v>169</v>
      </c>
      <c r="K7341" s="6">
        <v>12</v>
      </c>
      <c r="L7341" s="6">
        <v>139.5</v>
      </c>
      <c r="M7341" s="31" t="str">
        <f t="shared" si="114"/>
        <v>Small</v>
      </c>
    </row>
    <row r="7342" spans="8:13" ht="15.75" customHeight="1">
      <c r="H7342" s="37">
        <v>43156</v>
      </c>
      <c r="I7342" s="6" t="s">
        <v>141</v>
      </c>
      <c r="J7342" s="6" t="s">
        <v>229</v>
      </c>
      <c r="K7342" s="6">
        <v>3</v>
      </c>
      <c r="L7342" s="6">
        <v>46.74</v>
      </c>
      <c r="M7342" s="31" t="str">
        <f t="shared" si="114"/>
        <v>Small</v>
      </c>
    </row>
    <row r="7343" spans="8:13" ht="15.75" customHeight="1">
      <c r="H7343" s="37">
        <v>43343</v>
      </c>
      <c r="I7343" s="6" t="s">
        <v>175</v>
      </c>
      <c r="J7343" s="6" t="s">
        <v>222</v>
      </c>
      <c r="K7343" s="6">
        <v>3</v>
      </c>
      <c r="L7343" s="6">
        <v>52.98</v>
      </c>
      <c r="M7343" s="31" t="str">
        <f t="shared" si="114"/>
        <v>Small</v>
      </c>
    </row>
    <row r="7344" spans="8:13" ht="15.75" customHeight="1">
      <c r="H7344" s="37">
        <v>43254</v>
      </c>
      <c r="I7344" s="6" t="s">
        <v>160</v>
      </c>
      <c r="J7344" s="6" t="s">
        <v>227</v>
      </c>
      <c r="K7344" s="6">
        <v>1</v>
      </c>
      <c r="L7344" s="6">
        <v>11.34</v>
      </c>
      <c r="M7344" s="31" t="str">
        <f t="shared" si="114"/>
        <v>Small</v>
      </c>
    </row>
    <row r="7345" spans="8:13" ht="15.75" customHeight="1">
      <c r="H7345" s="37">
        <v>43357</v>
      </c>
      <c r="I7345" s="6" t="s">
        <v>141</v>
      </c>
      <c r="J7345" s="6" t="s">
        <v>156</v>
      </c>
      <c r="K7345" s="6">
        <v>2</v>
      </c>
      <c r="L7345" s="6">
        <v>32.1</v>
      </c>
      <c r="M7345" s="31" t="str">
        <f t="shared" si="114"/>
        <v>Small</v>
      </c>
    </row>
    <row r="7346" spans="8:13" ht="15.75" customHeight="1">
      <c r="H7346" s="37">
        <v>43175</v>
      </c>
      <c r="I7346" s="6" t="s">
        <v>200</v>
      </c>
      <c r="J7346" s="6" t="s">
        <v>221</v>
      </c>
      <c r="K7346" s="6">
        <v>2</v>
      </c>
      <c r="L7346" s="6">
        <v>32.18</v>
      </c>
      <c r="M7346" s="31" t="str">
        <f t="shared" si="114"/>
        <v>Small</v>
      </c>
    </row>
    <row r="7347" spans="8:13" ht="15.75" customHeight="1">
      <c r="H7347" s="37">
        <v>43264</v>
      </c>
      <c r="I7347" s="6" t="s">
        <v>141</v>
      </c>
      <c r="J7347" s="6" t="s">
        <v>156</v>
      </c>
      <c r="K7347" s="6">
        <v>2</v>
      </c>
      <c r="L7347" s="6">
        <v>33.659999999999997</v>
      </c>
      <c r="M7347" s="31" t="str">
        <f t="shared" si="114"/>
        <v>Small</v>
      </c>
    </row>
    <row r="7348" spans="8:13" ht="15.75" customHeight="1">
      <c r="H7348" s="37">
        <v>43387</v>
      </c>
      <c r="I7348" s="6" t="s">
        <v>190</v>
      </c>
      <c r="J7348" s="6" t="s">
        <v>181</v>
      </c>
      <c r="K7348" s="6">
        <v>3</v>
      </c>
      <c r="L7348" s="6">
        <v>44.61</v>
      </c>
      <c r="M7348" s="31" t="str">
        <f t="shared" si="114"/>
        <v>Small</v>
      </c>
    </row>
    <row r="7349" spans="8:13" ht="15.75" customHeight="1">
      <c r="H7349" s="37">
        <v>43394</v>
      </c>
      <c r="I7349" s="6" t="s">
        <v>171</v>
      </c>
      <c r="J7349" s="6" t="s">
        <v>197</v>
      </c>
      <c r="K7349" s="6">
        <v>3</v>
      </c>
      <c r="L7349" s="6">
        <v>47.01</v>
      </c>
      <c r="M7349" s="31" t="str">
        <f t="shared" si="114"/>
        <v>Small</v>
      </c>
    </row>
    <row r="7350" spans="8:13" ht="15.75" customHeight="1">
      <c r="H7350" s="37">
        <v>43457</v>
      </c>
      <c r="I7350" s="6" t="s">
        <v>198</v>
      </c>
      <c r="J7350" s="6" t="s">
        <v>207</v>
      </c>
      <c r="K7350" s="6">
        <v>2</v>
      </c>
      <c r="L7350" s="6">
        <v>29.02</v>
      </c>
      <c r="M7350" s="31" t="str">
        <f t="shared" si="114"/>
        <v>Small</v>
      </c>
    </row>
    <row r="7351" spans="8:13" ht="15.75" customHeight="1">
      <c r="H7351" s="37">
        <v>43270</v>
      </c>
      <c r="I7351" s="6" t="s">
        <v>190</v>
      </c>
      <c r="J7351" s="6" t="s">
        <v>215</v>
      </c>
      <c r="K7351" s="6">
        <v>3</v>
      </c>
      <c r="L7351" s="6">
        <v>55.59</v>
      </c>
      <c r="M7351" s="31" t="str">
        <f t="shared" si="114"/>
        <v>Small</v>
      </c>
    </row>
    <row r="7352" spans="8:13" ht="15.75" customHeight="1">
      <c r="H7352" s="37">
        <v>43132</v>
      </c>
      <c r="I7352" s="6" t="s">
        <v>175</v>
      </c>
      <c r="J7352" s="6" t="s">
        <v>211</v>
      </c>
      <c r="K7352" s="6">
        <v>4</v>
      </c>
      <c r="L7352" s="6">
        <v>51.44</v>
      </c>
      <c r="M7352" s="31" t="str">
        <f t="shared" si="114"/>
        <v>Small</v>
      </c>
    </row>
    <row r="7353" spans="8:13" ht="15.75" customHeight="1">
      <c r="H7353" s="37">
        <v>43390</v>
      </c>
      <c r="I7353" s="6" t="s">
        <v>171</v>
      </c>
      <c r="J7353" s="6" t="s">
        <v>180</v>
      </c>
      <c r="K7353" s="6">
        <v>4</v>
      </c>
      <c r="L7353" s="6">
        <v>76.8</v>
      </c>
      <c r="M7353" s="31" t="str">
        <f t="shared" si="114"/>
        <v>Small</v>
      </c>
    </row>
    <row r="7354" spans="8:13" ht="15.75" customHeight="1">
      <c r="H7354" s="37">
        <v>43233</v>
      </c>
      <c r="I7354" s="6" t="s">
        <v>175</v>
      </c>
      <c r="J7354" s="6" t="s">
        <v>236</v>
      </c>
      <c r="K7354" s="6">
        <v>4</v>
      </c>
      <c r="L7354" s="6">
        <v>74</v>
      </c>
      <c r="M7354" s="31" t="str">
        <f t="shared" si="114"/>
        <v>Small</v>
      </c>
    </row>
    <row r="7355" spans="8:13" ht="15.75" customHeight="1">
      <c r="H7355" s="37">
        <v>43318</v>
      </c>
      <c r="I7355" s="6" t="s">
        <v>168</v>
      </c>
      <c r="J7355" s="6" t="s">
        <v>156</v>
      </c>
      <c r="K7355" s="6">
        <v>2</v>
      </c>
      <c r="L7355" s="6">
        <v>20.76</v>
      </c>
      <c r="M7355" s="31" t="str">
        <f t="shared" si="114"/>
        <v>Small</v>
      </c>
    </row>
    <row r="7356" spans="8:13" ht="15.75" customHeight="1">
      <c r="H7356" s="37">
        <v>43368</v>
      </c>
      <c r="I7356" s="6" t="s">
        <v>163</v>
      </c>
      <c r="J7356" s="6" t="s">
        <v>156</v>
      </c>
      <c r="K7356" s="6">
        <v>2</v>
      </c>
      <c r="L7356" s="6">
        <v>25.1</v>
      </c>
      <c r="M7356" s="31" t="str">
        <f t="shared" si="114"/>
        <v>Small</v>
      </c>
    </row>
    <row r="7357" spans="8:13" ht="15.75" customHeight="1">
      <c r="H7357" s="37">
        <v>43331</v>
      </c>
      <c r="I7357" s="6" t="s">
        <v>158</v>
      </c>
      <c r="J7357" s="6" t="s">
        <v>184</v>
      </c>
      <c r="K7357" s="6">
        <v>2</v>
      </c>
      <c r="L7357" s="6">
        <v>33.119999999999997</v>
      </c>
      <c r="M7357" s="31" t="str">
        <f t="shared" si="114"/>
        <v>Small</v>
      </c>
    </row>
    <row r="7358" spans="8:13" ht="15.75" customHeight="1">
      <c r="H7358" s="37">
        <v>43431</v>
      </c>
      <c r="I7358" s="6" t="s">
        <v>168</v>
      </c>
      <c r="J7358" s="6" t="s">
        <v>213</v>
      </c>
      <c r="K7358" s="6">
        <v>3</v>
      </c>
      <c r="L7358" s="6">
        <v>37.35</v>
      </c>
      <c r="M7358" s="31" t="str">
        <f t="shared" si="114"/>
        <v>Small</v>
      </c>
    </row>
    <row r="7359" spans="8:13" ht="15.75" customHeight="1">
      <c r="H7359" s="37">
        <v>43220</v>
      </c>
      <c r="I7359" s="6" t="s">
        <v>163</v>
      </c>
      <c r="J7359" s="6" t="s">
        <v>185</v>
      </c>
      <c r="K7359" s="6">
        <v>2</v>
      </c>
      <c r="L7359" s="6">
        <v>36.840000000000003</v>
      </c>
      <c r="M7359" s="31" t="str">
        <f t="shared" si="114"/>
        <v>Small</v>
      </c>
    </row>
    <row r="7360" spans="8:13" ht="15.75" customHeight="1">
      <c r="H7360" s="37">
        <v>43346</v>
      </c>
      <c r="I7360" s="6" t="s">
        <v>158</v>
      </c>
      <c r="J7360" s="6" t="s">
        <v>156</v>
      </c>
      <c r="K7360" s="6">
        <v>1</v>
      </c>
      <c r="L7360" s="6">
        <v>10.85</v>
      </c>
      <c r="M7360" s="31" t="str">
        <f t="shared" si="114"/>
        <v>Small</v>
      </c>
    </row>
    <row r="7361" spans="8:13" ht="15.75" customHeight="1">
      <c r="H7361" s="37">
        <v>43208</v>
      </c>
      <c r="I7361" s="6" t="s">
        <v>198</v>
      </c>
      <c r="J7361" s="6" t="s">
        <v>156</v>
      </c>
      <c r="K7361" s="6">
        <v>2</v>
      </c>
      <c r="L7361" s="6">
        <v>36.94</v>
      </c>
      <c r="M7361" s="31" t="str">
        <f t="shared" si="114"/>
        <v>Small</v>
      </c>
    </row>
    <row r="7362" spans="8:13" ht="15.75" customHeight="1">
      <c r="H7362" s="37">
        <v>43392</v>
      </c>
      <c r="I7362" s="6" t="s">
        <v>158</v>
      </c>
      <c r="J7362" s="6" t="s">
        <v>162</v>
      </c>
      <c r="K7362" s="6">
        <v>1</v>
      </c>
      <c r="L7362" s="6">
        <v>14.95</v>
      </c>
      <c r="M7362" s="31" t="str">
        <f t="shared" si="114"/>
        <v>Small</v>
      </c>
    </row>
    <row r="7363" spans="8:13" ht="15.75" customHeight="1">
      <c r="H7363" s="37">
        <v>43423</v>
      </c>
      <c r="I7363" s="6" t="s">
        <v>198</v>
      </c>
      <c r="J7363" s="6" t="s">
        <v>156</v>
      </c>
      <c r="K7363" s="6">
        <v>2</v>
      </c>
      <c r="L7363" s="6">
        <v>29.36</v>
      </c>
      <c r="M7363" s="31" t="str">
        <f t="shared" si="114"/>
        <v>Small</v>
      </c>
    </row>
    <row r="7364" spans="8:13" ht="15.75" customHeight="1">
      <c r="H7364" s="37">
        <v>43405</v>
      </c>
      <c r="I7364" s="6" t="s">
        <v>135</v>
      </c>
      <c r="J7364" s="6" t="s">
        <v>156</v>
      </c>
      <c r="K7364" s="6">
        <v>2</v>
      </c>
      <c r="L7364" s="6">
        <v>36.700000000000003</v>
      </c>
      <c r="M7364" s="31" t="str">
        <f t="shared" si="114"/>
        <v>Small</v>
      </c>
    </row>
    <row r="7365" spans="8:13" ht="15.75" customHeight="1">
      <c r="H7365" s="37">
        <v>43249</v>
      </c>
      <c r="I7365" s="6" t="s">
        <v>135</v>
      </c>
      <c r="J7365" s="6" t="s">
        <v>167</v>
      </c>
      <c r="K7365" s="6">
        <v>2</v>
      </c>
      <c r="L7365" s="6">
        <v>38.700000000000003</v>
      </c>
      <c r="M7365" s="31" t="str">
        <f t="shared" si="114"/>
        <v>Small</v>
      </c>
    </row>
    <row r="7366" spans="8:13" ht="15.75" customHeight="1">
      <c r="H7366" s="37">
        <v>43459</v>
      </c>
      <c r="I7366" s="6" t="s">
        <v>158</v>
      </c>
      <c r="J7366" s="6" t="s">
        <v>239</v>
      </c>
      <c r="K7366" s="6">
        <v>3</v>
      </c>
      <c r="L7366" s="6">
        <v>56.79</v>
      </c>
      <c r="M7366" s="31" t="str">
        <f t="shared" si="114"/>
        <v>Small</v>
      </c>
    </row>
    <row r="7367" spans="8:13" ht="15.75" customHeight="1">
      <c r="H7367" s="37">
        <v>43354</v>
      </c>
      <c r="I7367" s="6" t="s">
        <v>201</v>
      </c>
      <c r="J7367" s="6" t="s">
        <v>186</v>
      </c>
      <c r="K7367" s="6">
        <v>48</v>
      </c>
      <c r="L7367" s="6">
        <v>251.1</v>
      </c>
      <c r="M7367" s="31" t="str">
        <f t="shared" si="114"/>
        <v>Large</v>
      </c>
    </row>
    <row r="7368" spans="8:13" ht="15.75" customHeight="1">
      <c r="H7368" s="37">
        <v>43436</v>
      </c>
      <c r="I7368" s="6" t="s">
        <v>224</v>
      </c>
      <c r="J7368" s="6" t="s">
        <v>207</v>
      </c>
      <c r="K7368" s="6">
        <v>6</v>
      </c>
      <c r="L7368" s="6">
        <v>84.72</v>
      </c>
      <c r="M7368" s="31" t="str">
        <f t="shared" ref="M7368:M7431" si="115">IF(L7368&gt;250,"Large","Small")</f>
        <v>Small</v>
      </c>
    </row>
    <row r="7369" spans="8:13" ht="15.75" customHeight="1">
      <c r="H7369" s="37">
        <v>43101</v>
      </c>
      <c r="I7369" s="6" t="s">
        <v>198</v>
      </c>
      <c r="J7369" s="6" t="s">
        <v>188</v>
      </c>
      <c r="K7369" s="6">
        <v>1</v>
      </c>
      <c r="L7369" s="6">
        <v>19.89</v>
      </c>
      <c r="M7369" s="31" t="str">
        <f t="shared" si="115"/>
        <v>Small</v>
      </c>
    </row>
    <row r="7370" spans="8:13" ht="15.75" customHeight="1">
      <c r="H7370" s="37">
        <v>43318</v>
      </c>
      <c r="I7370" s="6" t="s">
        <v>193</v>
      </c>
      <c r="J7370" s="6" t="s">
        <v>202</v>
      </c>
      <c r="K7370" s="6">
        <v>1</v>
      </c>
      <c r="L7370" s="6">
        <v>19.03</v>
      </c>
      <c r="M7370" s="31" t="str">
        <f t="shared" si="115"/>
        <v>Small</v>
      </c>
    </row>
    <row r="7371" spans="8:13" ht="15.75" customHeight="1">
      <c r="H7371" s="37">
        <v>43219</v>
      </c>
      <c r="I7371" s="6" t="s">
        <v>163</v>
      </c>
      <c r="J7371" s="6" t="s">
        <v>187</v>
      </c>
      <c r="K7371" s="6">
        <v>60</v>
      </c>
      <c r="L7371" s="6">
        <v>592.17999999999995</v>
      </c>
      <c r="M7371" s="31" t="str">
        <f t="shared" si="115"/>
        <v>Large</v>
      </c>
    </row>
    <row r="7372" spans="8:13" ht="15.75" customHeight="1">
      <c r="H7372" s="37">
        <v>43421</v>
      </c>
      <c r="I7372" s="6" t="s">
        <v>160</v>
      </c>
      <c r="J7372" s="6" t="s">
        <v>156</v>
      </c>
      <c r="K7372" s="6">
        <v>3</v>
      </c>
      <c r="L7372" s="6">
        <v>51.84</v>
      </c>
      <c r="M7372" s="31" t="str">
        <f t="shared" si="115"/>
        <v>Small</v>
      </c>
    </row>
    <row r="7373" spans="8:13" ht="15.75" customHeight="1">
      <c r="H7373" s="37">
        <v>43403</v>
      </c>
      <c r="I7373" s="6" t="s">
        <v>158</v>
      </c>
      <c r="J7373" s="6" t="s">
        <v>156</v>
      </c>
      <c r="K7373" s="6">
        <v>3</v>
      </c>
      <c r="L7373" s="6">
        <v>32.340000000000003</v>
      </c>
      <c r="M7373" s="31" t="str">
        <f t="shared" si="115"/>
        <v>Small</v>
      </c>
    </row>
    <row r="7374" spans="8:13" ht="15.75" customHeight="1">
      <c r="H7374" s="37">
        <v>43451</v>
      </c>
      <c r="I7374" s="6" t="s">
        <v>158</v>
      </c>
      <c r="J7374" s="6" t="s">
        <v>239</v>
      </c>
      <c r="K7374" s="6">
        <v>1</v>
      </c>
      <c r="L7374" s="6">
        <v>18.899999999999999</v>
      </c>
      <c r="M7374" s="31" t="str">
        <f t="shared" si="115"/>
        <v>Small</v>
      </c>
    </row>
    <row r="7375" spans="8:13" ht="15.75" customHeight="1">
      <c r="H7375" s="37">
        <v>43395</v>
      </c>
      <c r="I7375" s="6" t="s">
        <v>168</v>
      </c>
      <c r="J7375" s="6" t="s">
        <v>226</v>
      </c>
      <c r="K7375" s="6">
        <v>2</v>
      </c>
      <c r="L7375" s="6">
        <v>33.04</v>
      </c>
      <c r="M7375" s="31" t="str">
        <f t="shared" si="115"/>
        <v>Small</v>
      </c>
    </row>
    <row r="7376" spans="8:13" ht="15.75" customHeight="1">
      <c r="H7376" s="37">
        <v>43274</v>
      </c>
      <c r="I7376" s="6" t="s">
        <v>216</v>
      </c>
      <c r="J7376" s="6" t="s">
        <v>185</v>
      </c>
      <c r="K7376" s="6">
        <v>2</v>
      </c>
      <c r="L7376" s="6">
        <v>22.1</v>
      </c>
      <c r="M7376" s="31" t="str">
        <f t="shared" si="115"/>
        <v>Small</v>
      </c>
    </row>
    <row r="7377" spans="8:13" ht="15.75" customHeight="1">
      <c r="H7377" s="37">
        <v>43214</v>
      </c>
      <c r="I7377" s="6" t="s">
        <v>168</v>
      </c>
      <c r="J7377" s="6" t="s">
        <v>227</v>
      </c>
      <c r="K7377" s="6">
        <v>4</v>
      </c>
      <c r="L7377" s="6">
        <v>59.56</v>
      </c>
      <c r="M7377" s="31" t="str">
        <f t="shared" si="115"/>
        <v>Small</v>
      </c>
    </row>
    <row r="7378" spans="8:13" ht="15.75" customHeight="1">
      <c r="H7378" s="37">
        <v>43270</v>
      </c>
      <c r="I7378" s="6" t="s">
        <v>175</v>
      </c>
      <c r="J7378" s="6" t="s">
        <v>156</v>
      </c>
      <c r="K7378" s="6">
        <v>3</v>
      </c>
      <c r="L7378" s="6">
        <v>56.76</v>
      </c>
      <c r="M7378" s="31" t="str">
        <f t="shared" si="115"/>
        <v>Small</v>
      </c>
    </row>
    <row r="7379" spans="8:13" ht="15.75" customHeight="1">
      <c r="H7379" s="37">
        <v>43236</v>
      </c>
      <c r="I7379" s="6" t="s">
        <v>160</v>
      </c>
      <c r="J7379" s="6" t="s">
        <v>156</v>
      </c>
      <c r="K7379" s="6">
        <v>1</v>
      </c>
      <c r="L7379" s="6">
        <v>15.26</v>
      </c>
      <c r="M7379" s="31" t="str">
        <f t="shared" si="115"/>
        <v>Small</v>
      </c>
    </row>
    <row r="7380" spans="8:13" ht="15.75" customHeight="1">
      <c r="H7380" s="37">
        <v>43407</v>
      </c>
      <c r="I7380" s="6" t="s">
        <v>190</v>
      </c>
      <c r="J7380" s="6" t="s">
        <v>221</v>
      </c>
      <c r="K7380" s="6">
        <v>1</v>
      </c>
      <c r="L7380" s="6">
        <v>10.4</v>
      </c>
      <c r="M7380" s="31" t="str">
        <f t="shared" si="115"/>
        <v>Small</v>
      </c>
    </row>
    <row r="7381" spans="8:13" ht="15.75" customHeight="1">
      <c r="H7381" s="37">
        <v>43151</v>
      </c>
      <c r="I7381" s="6" t="s">
        <v>158</v>
      </c>
      <c r="J7381" s="6" t="s">
        <v>156</v>
      </c>
      <c r="K7381" s="6">
        <v>2</v>
      </c>
      <c r="L7381" s="6">
        <v>26.36</v>
      </c>
      <c r="M7381" s="31" t="str">
        <f t="shared" si="115"/>
        <v>Small</v>
      </c>
    </row>
    <row r="7382" spans="8:13" ht="15.75" customHeight="1">
      <c r="H7382" s="37">
        <v>43175</v>
      </c>
      <c r="I7382" s="6" t="s">
        <v>135</v>
      </c>
      <c r="J7382" s="6" t="s">
        <v>203</v>
      </c>
      <c r="K7382" s="6">
        <v>1</v>
      </c>
      <c r="L7382" s="6">
        <v>16.18</v>
      </c>
      <c r="M7382" s="31" t="str">
        <f t="shared" si="115"/>
        <v>Small</v>
      </c>
    </row>
    <row r="7383" spans="8:13" ht="15.75" customHeight="1">
      <c r="H7383" s="37">
        <v>43114</v>
      </c>
      <c r="I7383" s="6" t="s">
        <v>158</v>
      </c>
      <c r="J7383" s="6" t="s">
        <v>179</v>
      </c>
      <c r="K7383" s="6">
        <v>3</v>
      </c>
      <c r="L7383" s="6">
        <v>46.56</v>
      </c>
      <c r="M7383" s="31" t="str">
        <f t="shared" si="115"/>
        <v>Small</v>
      </c>
    </row>
    <row r="7384" spans="8:13" ht="15.75" customHeight="1">
      <c r="H7384" s="37">
        <v>43187</v>
      </c>
      <c r="I7384" s="6" t="s">
        <v>224</v>
      </c>
      <c r="J7384" s="6" t="s">
        <v>184</v>
      </c>
      <c r="K7384" s="6">
        <v>1</v>
      </c>
      <c r="L7384" s="6">
        <v>13.68</v>
      </c>
      <c r="M7384" s="31" t="str">
        <f t="shared" si="115"/>
        <v>Small</v>
      </c>
    </row>
    <row r="7385" spans="8:13" ht="15.75" customHeight="1">
      <c r="H7385" s="37">
        <v>43429</v>
      </c>
      <c r="I7385" s="6" t="s">
        <v>171</v>
      </c>
      <c r="J7385" s="6" t="s">
        <v>204</v>
      </c>
      <c r="K7385" s="6">
        <v>1</v>
      </c>
      <c r="L7385" s="6">
        <v>15.66</v>
      </c>
      <c r="M7385" s="31" t="str">
        <f t="shared" si="115"/>
        <v>Small</v>
      </c>
    </row>
    <row r="7386" spans="8:13" ht="15.75" customHeight="1">
      <c r="H7386" s="37">
        <v>43256</v>
      </c>
      <c r="I7386" s="6" t="s">
        <v>171</v>
      </c>
      <c r="J7386" s="6" t="s">
        <v>233</v>
      </c>
      <c r="K7386" s="6">
        <v>2</v>
      </c>
      <c r="L7386" s="6">
        <v>35.96</v>
      </c>
      <c r="M7386" s="31" t="str">
        <f t="shared" si="115"/>
        <v>Small</v>
      </c>
    </row>
    <row r="7387" spans="8:13" ht="15.75" customHeight="1">
      <c r="H7387" s="37">
        <v>43465</v>
      </c>
      <c r="I7387" s="6" t="s">
        <v>171</v>
      </c>
      <c r="J7387" s="6" t="s">
        <v>188</v>
      </c>
      <c r="K7387" s="6">
        <v>2</v>
      </c>
      <c r="L7387" s="6">
        <v>34.06</v>
      </c>
      <c r="M7387" s="31" t="str">
        <f t="shared" si="115"/>
        <v>Small</v>
      </c>
    </row>
    <row r="7388" spans="8:13" ht="15.75" customHeight="1">
      <c r="H7388" s="37">
        <v>43126</v>
      </c>
      <c r="I7388" s="6" t="s">
        <v>135</v>
      </c>
      <c r="J7388" s="6" t="s">
        <v>174</v>
      </c>
      <c r="K7388" s="6">
        <v>3</v>
      </c>
      <c r="L7388" s="6">
        <v>47.16</v>
      </c>
      <c r="M7388" s="31" t="str">
        <f t="shared" si="115"/>
        <v>Small</v>
      </c>
    </row>
    <row r="7389" spans="8:13" ht="15.75" customHeight="1">
      <c r="H7389" s="37">
        <v>43169</v>
      </c>
      <c r="I7389" s="6" t="s">
        <v>158</v>
      </c>
      <c r="J7389" s="6" t="s">
        <v>180</v>
      </c>
      <c r="K7389" s="6">
        <v>36</v>
      </c>
      <c r="L7389" s="6">
        <v>377.49</v>
      </c>
      <c r="M7389" s="31" t="str">
        <f t="shared" si="115"/>
        <v>Large</v>
      </c>
    </row>
    <row r="7390" spans="8:13" ht="15.75" customHeight="1">
      <c r="H7390" s="37">
        <v>43340</v>
      </c>
      <c r="I7390" s="6" t="s">
        <v>141</v>
      </c>
      <c r="J7390" s="6" t="s">
        <v>204</v>
      </c>
      <c r="K7390" s="6">
        <v>3</v>
      </c>
      <c r="L7390" s="6">
        <v>33.03</v>
      </c>
      <c r="M7390" s="31" t="str">
        <f t="shared" si="115"/>
        <v>Small</v>
      </c>
    </row>
    <row r="7391" spans="8:13" ht="15.75" customHeight="1">
      <c r="H7391" s="37">
        <v>43442</v>
      </c>
      <c r="I7391" s="6" t="s">
        <v>168</v>
      </c>
      <c r="J7391" s="6" t="s">
        <v>225</v>
      </c>
      <c r="K7391" s="6">
        <v>2</v>
      </c>
      <c r="L7391" s="6">
        <v>37.56</v>
      </c>
      <c r="M7391" s="31" t="str">
        <f t="shared" si="115"/>
        <v>Small</v>
      </c>
    </row>
    <row r="7392" spans="8:13" ht="15.75" customHeight="1">
      <c r="H7392" s="37">
        <v>43326</v>
      </c>
      <c r="I7392" s="6" t="s">
        <v>127</v>
      </c>
      <c r="J7392" s="6" t="s">
        <v>238</v>
      </c>
      <c r="K7392" s="6">
        <v>1</v>
      </c>
      <c r="L7392" s="6">
        <v>12.25</v>
      </c>
      <c r="M7392" s="31" t="str">
        <f t="shared" si="115"/>
        <v>Small</v>
      </c>
    </row>
    <row r="7393" spans="8:13" ht="15.75" customHeight="1">
      <c r="H7393" s="37">
        <v>43458</v>
      </c>
      <c r="I7393" s="6" t="s">
        <v>160</v>
      </c>
      <c r="J7393" s="6" t="s">
        <v>166</v>
      </c>
      <c r="K7393" s="6">
        <v>2</v>
      </c>
      <c r="L7393" s="6">
        <v>32.94</v>
      </c>
      <c r="M7393" s="31" t="str">
        <f t="shared" si="115"/>
        <v>Small</v>
      </c>
    </row>
    <row r="7394" spans="8:13" ht="15.75" customHeight="1">
      <c r="H7394" s="37">
        <v>43113</v>
      </c>
      <c r="I7394" s="6" t="s">
        <v>168</v>
      </c>
      <c r="J7394" s="6" t="s">
        <v>180</v>
      </c>
      <c r="K7394" s="6">
        <v>1</v>
      </c>
      <c r="L7394" s="6">
        <v>11.02</v>
      </c>
      <c r="M7394" s="31" t="str">
        <f t="shared" si="115"/>
        <v>Small</v>
      </c>
    </row>
    <row r="7395" spans="8:13" ht="15.75" customHeight="1">
      <c r="H7395" s="37">
        <v>43418</v>
      </c>
      <c r="I7395" s="6" t="s">
        <v>175</v>
      </c>
      <c r="J7395" s="6" t="s">
        <v>156</v>
      </c>
      <c r="K7395" s="6">
        <v>1</v>
      </c>
      <c r="L7395" s="6">
        <v>14.13</v>
      </c>
      <c r="M7395" s="31" t="str">
        <f t="shared" si="115"/>
        <v>Small</v>
      </c>
    </row>
    <row r="7396" spans="8:13" ht="15.75" customHeight="1">
      <c r="H7396" s="37">
        <v>43136</v>
      </c>
      <c r="I7396" s="6" t="s">
        <v>158</v>
      </c>
      <c r="J7396" s="6" t="s">
        <v>213</v>
      </c>
      <c r="K7396" s="6">
        <v>2</v>
      </c>
      <c r="L7396" s="6">
        <v>32.94</v>
      </c>
      <c r="M7396" s="31" t="str">
        <f t="shared" si="115"/>
        <v>Small</v>
      </c>
    </row>
    <row r="7397" spans="8:13" ht="15.75" customHeight="1">
      <c r="H7397" s="37">
        <v>43371</v>
      </c>
      <c r="I7397" s="6" t="s">
        <v>175</v>
      </c>
      <c r="J7397" s="6" t="s">
        <v>184</v>
      </c>
      <c r="K7397" s="6">
        <v>4</v>
      </c>
      <c r="L7397" s="6">
        <v>51.64</v>
      </c>
      <c r="M7397" s="31" t="str">
        <f t="shared" si="115"/>
        <v>Small</v>
      </c>
    </row>
    <row r="7398" spans="8:13" ht="15.75" customHeight="1">
      <c r="H7398" s="37">
        <v>43451</v>
      </c>
      <c r="I7398" s="6" t="s">
        <v>127</v>
      </c>
      <c r="J7398" s="6" t="s">
        <v>192</v>
      </c>
      <c r="K7398" s="6">
        <v>2</v>
      </c>
      <c r="L7398" s="6">
        <v>26.08</v>
      </c>
      <c r="M7398" s="31" t="str">
        <f t="shared" si="115"/>
        <v>Small</v>
      </c>
    </row>
    <row r="7399" spans="8:13" ht="15.75" customHeight="1">
      <c r="H7399" s="37">
        <v>43273</v>
      </c>
      <c r="I7399" s="6" t="s">
        <v>141</v>
      </c>
      <c r="J7399" s="6" t="s">
        <v>187</v>
      </c>
      <c r="K7399" s="6">
        <v>1</v>
      </c>
      <c r="L7399" s="6">
        <v>14.7</v>
      </c>
      <c r="M7399" s="31" t="str">
        <f t="shared" si="115"/>
        <v>Small</v>
      </c>
    </row>
    <row r="7400" spans="8:13" ht="15.75" customHeight="1">
      <c r="H7400" s="37">
        <v>43460</v>
      </c>
      <c r="I7400" s="6" t="s">
        <v>158</v>
      </c>
      <c r="J7400" s="6" t="s">
        <v>194</v>
      </c>
      <c r="K7400" s="6">
        <v>36</v>
      </c>
      <c r="L7400" s="6">
        <v>360.58</v>
      </c>
      <c r="M7400" s="31" t="str">
        <f t="shared" si="115"/>
        <v>Large</v>
      </c>
    </row>
    <row r="7401" spans="8:13" ht="15.75" customHeight="1">
      <c r="H7401" s="37">
        <v>43414</v>
      </c>
      <c r="I7401" s="6" t="s">
        <v>190</v>
      </c>
      <c r="J7401" s="6" t="s">
        <v>233</v>
      </c>
      <c r="K7401" s="6">
        <v>1</v>
      </c>
      <c r="L7401" s="6">
        <v>15.14</v>
      </c>
      <c r="M7401" s="31" t="str">
        <f t="shared" si="115"/>
        <v>Small</v>
      </c>
    </row>
    <row r="7402" spans="8:13" ht="15.75" customHeight="1">
      <c r="H7402" s="37">
        <v>43148</v>
      </c>
      <c r="I7402" s="6" t="s">
        <v>158</v>
      </c>
      <c r="J7402" s="6" t="s">
        <v>172</v>
      </c>
      <c r="K7402" s="6">
        <v>2</v>
      </c>
      <c r="L7402" s="6">
        <v>32.159999999999997</v>
      </c>
      <c r="M7402" s="31" t="str">
        <f t="shared" si="115"/>
        <v>Small</v>
      </c>
    </row>
    <row r="7403" spans="8:13" ht="15.75" customHeight="1">
      <c r="H7403" s="37">
        <v>43408</v>
      </c>
      <c r="I7403" s="6" t="s">
        <v>135</v>
      </c>
      <c r="J7403" s="6" t="s">
        <v>156</v>
      </c>
      <c r="K7403" s="6">
        <v>2</v>
      </c>
      <c r="L7403" s="6">
        <v>39.340000000000003</v>
      </c>
      <c r="M7403" s="31" t="str">
        <f t="shared" si="115"/>
        <v>Small</v>
      </c>
    </row>
    <row r="7404" spans="8:13" ht="15.75" customHeight="1">
      <c r="H7404" s="37">
        <v>43439</v>
      </c>
      <c r="I7404" s="6" t="s">
        <v>158</v>
      </c>
      <c r="J7404" s="6" t="s">
        <v>235</v>
      </c>
      <c r="K7404" s="6">
        <v>4</v>
      </c>
      <c r="L7404" s="6">
        <v>53.36</v>
      </c>
      <c r="M7404" s="31" t="str">
        <f t="shared" si="115"/>
        <v>Small</v>
      </c>
    </row>
    <row r="7405" spans="8:13" ht="15.75" customHeight="1">
      <c r="H7405" s="37">
        <v>43305</v>
      </c>
      <c r="I7405" s="6" t="s">
        <v>190</v>
      </c>
      <c r="J7405" s="6" t="s">
        <v>194</v>
      </c>
      <c r="K7405" s="6">
        <v>1</v>
      </c>
      <c r="L7405" s="6">
        <v>18.22</v>
      </c>
      <c r="M7405" s="31" t="str">
        <f t="shared" si="115"/>
        <v>Small</v>
      </c>
    </row>
    <row r="7406" spans="8:13" ht="15.75" customHeight="1">
      <c r="H7406" s="37">
        <v>43273</v>
      </c>
      <c r="I7406" s="6" t="s">
        <v>175</v>
      </c>
      <c r="J7406" s="6" t="s">
        <v>187</v>
      </c>
      <c r="K7406" s="6">
        <v>1</v>
      </c>
      <c r="L7406" s="6">
        <v>13.36</v>
      </c>
      <c r="M7406" s="31" t="str">
        <f t="shared" si="115"/>
        <v>Small</v>
      </c>
    </row>
    <row r="7407" spans="8:13" ht="15.75" customHeight="1">
      <c r="H7407" s="37">
        <v>43245</v>
      </c>
      <c r="I7407" s="6" t="s">
        <v>216</v>
      </c>
      <c r="J7407" s="6" t="s">
        <v>211</v>
      </c>
      <c r="K7407" s="6">
        <v>1</v>
      </c>
      <c r="L7407" s="6">
        <v>11.76</v>
      </c>
      <c r="M7407" s="31" t="str">
        <f t="shared" si="115"/>
        <v>Small</v>
      </c>
    </row>
    <row r="7408" spans="8:13" ht="15.75" customHeight="1">
      <c r="H7408" s="37">
        <v>43415</v>
      </c>
      <c r="I7408" s="6" t="s">
        <v>168</v>
      </c>
      <c r="J7408" s="6" t="s">
        <v>157</v>
      </c>
      <c r="K7408" s="6">
        <v>1</v>
      </c>
      <c r="L7408" s="6">
        <v>10.69</v>
      </c>
      <c r="M7408" s="31" t="str">
        <f t="shared" si="115"/>
        <v>Small</v>
      </c>
    </row>
    <row r="7409" spans="8:13" ht="15.75" customHeight="1">
      <c r="H7409" s="37">
        <v>43283</v>
      </c>
      <c r="I7409" s="6" t="s">
        <v>165</v>
      </c>
      <c r="J7409" s="6" t="s">
        <v>189</v>
      </c>
      <c r="K7409" s="6">
        <v>2</v>
      </c>
      <c r="L7409" s="6">
        <v>31.06</v>
      </c>
      <c r="M7409" s="31" t="str">
        <f t="shared" si="115"/>
        <v>Small</v>
      </c>
    </row>
    <row r="7410" spans="8:13" ht="15.75" customHeight="1">
      <c r="H7410" s="37">
        <v>43407</v>
      </c>
      <c r="I7410" s="6" t="s">
        <v>168</v>
      </c>
      <c r="J7410" s="6" t="s">
        <v>184</v>
      </c>
      <c r="K7410" s="6">
        <v>1</v>
      </c>
      <c r="L7410" s="6">
        <v>12.55</v>
      </c>
      <c r="M7410" s="31" t="str">
        <f t="shared" si="115"/>
        <v>Small</v>
      </c>
    </row>
    <row r="7411" spans="8:13" ht="15.75" customHeight="1">
      <c r="H7411" s="37">
        <v>43223</v>
      </c>
      <c r="I7411" s="6" t="s">
        <v>158</v>
      </c>
      <c r="J7411" s="6" t="s">
        <v>180</v>
      </c>
      <c r="K7411" s="6">
        <v>2</v>
      </c>
      <c r="L7411" s="6">
        <v>20.92</v>
      </c>
      <c r="M7411" s="31" t="str">
        <f t="shared" si="115"/>
        <v>Small</v>
      </c>
    </row>
    <row r="7412" spans="8:13" ht="15.75" customHeight="1">
      <c r="H7412" s="37">
        <v>43416</v>
      </c>
      <c r="I7412" s="6" t="s">
        <v>135</v>
      </c>
      <c r="J7412" s="6" t="s">
        <v>187</v>
      </c>
      <c r="K7412" s="6">
        <v>2</v>
      </c>
      <c r="L7412" s="6">
        <v>38.28</v>
      </c>
      <c r="M7412" s="31" t="str">
        <f t="shared" si="115"/>
        <v>Small</v>
      </c>
    </row>
    <row r="7413" spans="8:13" ht="15.75" customHeight="1">
      <c r="H7413" s="37">
        <v>43437</v>
      </c>
      <c r="I7413" s="6" t="s">
        <v>158</v>
      </c>
      <c r="J7413" s="6" t="s">
        <v>169</v>
      </c>
      <c r="K7413" s="6">
        <v>48</v>
      </c>
      <c r="L7413" s="6">
        <v>280.08</v>
      </c>
      <c r="M7413" s="31" t="str">
        <f t="shared" si="115"/>
        <v>Large</v>
      </c>
    </row>
    <row r="7414" spans="8:13" ht="15.75" customHeight="1">
      <c r="H7414" s="37">
        <v>43413</v>
      </c>
      <c r="I7414" s="6" t="s">
        <v>141</v>
      </c>
      <c r="J7414" s="6" t="s">
        <v>170</v>
      </c>
      <c r="K7414" s="6">
        <v>4</v>
      </c>
      <c r="L7414" s="6">
        <v>42.84</v>
      </c>
      <c r="M7414" s="31" t="str">
        <f t="shared" si="115"/>
        <v>Small</v>
      </c>
    </row>
    <row r="7415" spans="8:13" ht="15.75" customHeight="1">
      <c r="H7415" s="37">
        <v>43340</v>
      </c>
      <c r="I7415" s="6" t="s">
        <v>198</v>
      </c>
      <c r="J7415" s="6" t="s">
        <v>180</v>
      </c>
      <c r="K7415" s="6">
        <v>3</v>
      </c>
      <c r="L7415" s="6">
        <v>47.01</v>
      </c>
      <c r="M7415" s="31" t="str">
        <f t="shared" si="115"/>
        <v>Small</v>
      </c>
    </row>
    <row r="7416" spans="8:13" ht="15.75" customHeight="1">
      <c r="H7416" s="37">
        <v>43432</v>
      </c>
      <c r="I7416" s="6" t="s">
        <v>141</v>
      </c>
      <c r="J7416" s="6" t="s">
        <v>229</v>
      </c>
      <c r="K7416" s="6">
        <v>4</v>
      </c>
      <c r="L7416" s="6">
        <v>54.64</v>
      </c>
      <c r="M7416" s="31" t="str">
        <f t="shared" si="115"/>
        <v>Small</v>
      </c>
    </row>
    <row r="7417" spans="8:13" ht="15.75" customHeight="1">
      <c r="H7417" s="37">
        <v>43458</v>
      </c>
      <c r="I7417" s="6" t="s">
        <v>165</v>
      </c>
      <c r="J7417" s="6" t="s">
        <v>226</v>
      </c>
      <c r="K7417" s="6">
        <v>2</v>
      </c>
      <c r="L7417" s="6">
        <v>34.14</v>
      </c>
      <c r="M7417" s="31" t="str">
        <f t="shared" si="115"/>
        <v>Small</v>
      </c>
    </row>
    <row r="7418" spans="8:13" ht="15.75" customHeight="1">
      <c r="H7418" s="37">
        <v>43397</v>
      </c>
      <c r="I7418" s="6" t="s">
        <v>175</v>
      </c>
      <c r="J7418" s="6" t="s">
        <v>226</v>
      </c>
      <c r="K7418" s="6">
        <v>3</v>
      </c>
      <c r="L7418" s="6">
        <v>31.86</v>
      </c>
      <c r="M7418" s="31" t="str">
        <f t="shared" si="115"/>
        <v>Small</v>
      </c>
    </row>
    <row r="7419" spans="8:13" ht="15.75" customHeight="1">
      <c r="H7419" s="37">
        <v>43170</v>
      </c>
      <c r="I7419" s="6" t="s">
        <v>135</v>
      </c>
      <c r="J7419" s="6" t="s">
        <v>157</v>
      </c>
      <c r="K7419" s="6">
        <v>1</v>
      </c>
      <c r="L7419" s="6">
        <v>15.41</v>
      </c>
      <c r="M7419" s="31" t="str">
        <f t="shared" si="115"/>
        <v>Small</v>
      </c>
    </row>
    <row r="7420" spans="8:13" ht="15.75" customHeight="1">
      <c r="H7420" s="37">
        <v>43428</v>
      </c>
      <c r="I7420" s="6" t="s">
        <v>223</v>
      </c>
      <c r="J7420" s="6" t="s">
        <v>156</v>
      </c>
      <c r="K7420" s="6">
        <v>1</v>
      </c>
      <c r="L7420" s="6">
        <v>14.34</v>
      </c>
      <c r="M7420" s="31" t="str">
        <f t="shared" si="115"/>
        <v>Small</v>
      </c>
    </row>
    <row r="7421" spans="8:13" ht="15.75" customHeight="1">
      <c r="H7421" s="37">
        <v>43383</v>
      </c>
      <c r="I7421" s="6" t="s">
        <v>175</v>
      </c>
      <c r="J7421" s="6" t="s">
        <v>194</v>
      </c>
      <c r="K7421" s="6">
        <v>1</v>
      </c>
      <c r="L7421" s="6">
        <v>10.06</v>
      </c>
      <c r="M7421" s="31" t="str">
        <f t="shared" si="115"/>
        <v>Small</v>
      </c>
    </row>
    <row r="7422" spans="8:13" ht="15.75" customHeight="1">
      <c r="H7422" s="37">
        <v>43116</v>
      </c>
      <c r="I7422" s="6" t="s">
        <v>168</v>
      </c>
      <c r="J7422" s="6" t="s">
        <v>181</v>
      </c>
      <c r="K7422" s="6">
        <v>1</v>
      </c>
      <c r="L7422" s="6">
        <v>11.12</v>
      </c>
      <c r="M7422" s="31" t="str">
        <f t="shared" si="115"/>
        <v>Small</v>
      </c>
    </row>
    <row r="7423" spans="8:13" ht="15.75" customHeight="1">
      <c r="H7423" s="37">
        <v>43318</v>
      </c>
      <c r="I7423" s="6" t="s">
        <v>190</v>
      </c>
      <c r="J7423" s="6" t="s">
        <v>173</v>
      </c>
      <c r="K7423" s="6">
        <v>2</v>
      </c>
      <c r="L7423" s="6">
        <v>20.34</v>
      </c>
      <c r="M7423" s="31" t="str">
        <f t="shared" si="115"/>
        <v>Small</v>
      </c>
    </row>
    <row r="7424" spans="8:13" ht="15.75" customHeight="1">
      <c r="H7424" s="37">
        <v>43362</v>
      </c>
      <c r="I7424" s="6" t="s">
        <v>171</v>
      </c>
      <c r="J7424" s="6" t="s">
        <v>156</v>
      </c>
      <c r="K7424" s="6">
        <v>1</v>
      </c>
      <c r="L7424" s="6">
        <v>19.809999999999999</v>
      </c>
      <c r="M7424" s="31" t="str">
        <f t="shared" si="115"/>
        <v>Small</v>
      </c>
    </row>
    <row r="7425" spans="8:13" ht="15.75" customHeight="1">
      <c r="H7425" s="37">
        <v>43147</v>
      </c>
      <c r="I7425" s="6" t="s">
        <v>135</v>
      </c>
      <c r="J7425" s="6" t="s">
        <v>214</v>
      </c>
      <c r="K7425" s="6">
        <v>2</v>
      </c>
      <c r="L7425" s="6">
        <v>28.2</v>
      </c>
      <c r="M7425" s="31" t="str">
        <f t="shared" si="115"/>
        <v>Small</v>
      </c>
    </row>
    <row r="7426" spans="8:13" ht="15.75" customHeight="1">
      <c r="H7426" s="37">
        <v>43420</v>
      </c>
      <c r="I7426" s="6" t="s">
        <v>158</v>
      </c>
      <c r="J7426" s="6" t="s">
        <v>182</v>
      </c>
      <c r="K7426" s="6">
        <v>2</v>
      </c>
      <c r="L7426" s="6">
        <v>29.14</v>
      </c>
      <c r="M7426" s="31" t="str">
        <f t="shared" si="115"/>
        <v>Small</v>
      </c>
    </row>
    <row r="7427" spans="8:13" ht="15.75" customHeight="1">
      <c r="H7427" s="37">
        <v>43243</v>
      </c>
      <c r="I7427" s="6" t="s">
        <v>175</v>
      </c>
      <c r="J7427" s="6" t="s">
        <v>164</v>
      </c>
      <c r="K7427" s="6">
        <v>51</v>
      </c>
      <c r="L7427" s="6">
        <v>424.96</v>
      </c>
      <c r="M7427" s="31" t="str">
        <f t="shared" si="115"/>
        <v>Large</v>
      </c>
    </row>
    <row r="7428" spans="8:13" ht="15.75" customHeight="1">
      <c r="H7428" s="37">
        <v>43195</v>
      </c>
      <c r="I7428" s="6" t="s">
        <v>158</v>
      </c>
      <c r="J7428" s="6" t="s">
        <v>182</v>
      </c>
      <c r="K7428" s="6">
        <v>1</v>
      </c>
      <c r="L7428" s="6">
        <v>11.17</v>
      </c>
      <c r="M7428" s="31" t="str">
        <f t="shared" si="115"/>
        <v>Small</v>
      </c>
    </row>
    <row r="7429" spans="8:13" ht="15.75" customHeight="1">
      <c r="H7429" s="37">
        <v>43415</v>
      </c>
      <c r="I7429" s="6" t="s">
        <v>158</v>
      </c>
      <c r="J7429" s="6" t="s">
        <v>156</v>
      </c>
      <c r="K7429" s="6">
        <v>3</v>
      </c>
      <c r="L7429" s="6">
        <v>37.47</v>
      </c>
      <c r="M7429" s="31" t="str">
        <f t="shared" si="115"/>
        <v>Small</v>
      </c>
    </row>
    <row r="7430" spans="8:13" ht="15.75" customHeight="1">
      <c r="H7430" s="37">
        <v>43438</v>
      </c>
      <c r="I7430" s="6" t="s">
        <v>168</v>
      </c>
      <c r="J7430" s="6" t="s">
        <v>170</v>
      </c>
      <c r="K7430" s="6">
        <v>48</v>
      </c>
      <c r="L7430" s="6">
        <v>428.4</v>
      </c>
      <c r="M7430" s="31" t="str">
        <f t="shared" si="115"/>
        <v>Large</v>
      </c>
    </row>
    <row r="7431" spans="8:13" ht="15.75" customHeight="1">
      <c r="H7431" s="37">
        <v>43284</v>
      </c>
      <c r="I7431" s="6" t="s">
        <v>198</v>
      </c>
      <c r="J7431" s="6" t="s">
        <v>159</v>
      </c>
      <c r="K7431" s="6">
        <v>1</v>
      </c>
      <c r="L7431" s="6">
        <v>12.93</v>
      </c>
      <c r="M7431" s="31" t="str">
        <f t="shared" si="115"/>
        <v>Small</v>
      </c>
    </row>
    <row r="7432" spans="8:13" ht="15.75" customHeight="1">
      <c r="H7432" s="37">
        <v>43443</v>
      </c>
      <c r="I7432" s="6" t="s">
        <v>160</v>
      </c>
      <c r="J7432" s="6" t="s">
        <v>196</v>
      </c>
      <c r="K7432" s="6">
        <v>4</v>
      </c>
      <c r="L7432" s="6">
        <v>61.4</v>
      </c>
      <c r="M7432" s="31" t="str">
        <f t="shared" ref="M7432:M7434" si="116">IF(L7432&gt;250,"Large","Small")</f>
        <v>Small</v>
      </c>
    </row>
    <row r="7433" spans="8:13" ht="15.75" customHeight="1">
      <c r="H7433" s="37">
        <v>43182</v>
      </c>
      <c r="I7433" s="6" t="s">
        <v>168</v>
      </c>
      <c r="J7433" s="6" t="s">
        <v>233</v>
      </c>
      <c r="K7433" s="6">
        <v>1</v>
      </c>
      <c r="L7433" s="6">
        <v>10.92</v>
      </c>
      <c r="M7433" s="31" t="str">
        <f t="shared" si="116"/>
        <v>Small</v>
      </c>
    </row>
    <row r="7434" spans="8:13" ht="15.75" customHeight="1">
      <c r="H7434" s="37">
        <v>43348</v>
      </c>
      <c r="I7434" s="6" t="s">
        <v>141</v>
      </c>
      <c r="J7434" s="6" t="s">
        <v>234</v>
      </c>
      <c r="K7434" s="6">
        <v>2</v>
      </c>
      <c r="L7434" s="6">
        <v>31.36</v>
      </c>
      <c r="M7434" s="31" t="str">
        <f t="shared" si="116"/>
        <v>Small</v>
      </c>
    </row>
  </sheetData>
  <pageMargins left="0.7" right="0.7" top="0.75" bottom="0.75" header="0" footer="0"/>
  <pageSetup orientation="landscape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rgb="FFFF0000"/>
  </sheetPr>
  <dimension ref="A1:T7434"/>
  <sheetViews>
    <sheetView showGridLines="0" workbookViewId="0"/>
  </sheetViews>
  <sheetFormatPr defaultColWidth="14.42578125" defaultRowHeight="15" customHeight="1"/>
  <cols>
    <col min="1" max="1" width="14.42578125" customWidth="1"/>
    <col min="2" max="3" width="16.28515625" customWidth="1"/>
    <col min="4" max="4" width="11.28515625" customWidth="1"/>
    <col min="5" max="5" width="12.7109375" customWidth="1"/>
    <col min="6" max="6" width="8.85546875" customWidth="1"/>
    <col min="7" max="7" width="14" customWidth="1"/>
    <col min="8" max="8" width="10.7109375" customWidth="1"/>
    <col min="9" max="9" width="19.42578125" customWidth="1"/>
    <col min="10" max="10" width="12.28515625" customWidth="1"/>
    <col min="11" max="11" width="5.7109375" customWidth="1"/>
    <col min="12" max="12" width="7" customWidth="1"/>
    <col min="13" max="13" width="14" customWidth="1"/>
    <col min="14" max="18" width="8.85546875" customWidth="1"/>
    <col min="19" max="19" width="14" customWidth="1"/>
    <col min="20" max="20" width="8.85546875" customWidth="1"/>
  </cols>
  <sheetData>
    <row r="1" spans="1:20">
      <c r="A1" s="40" t="s">
        <v>148</v>
      </c>
      <c r="B1" s="41"/>
      <c r="C1" s="41"/>
      <c r="D1" s="41"/>
      <c r="E1" s="41"/>
      <c r="F1" s="41"/>
      <c r="G1" s="41"/>
      <c r="H1" s="41"/>
      <c r="I1" s="42"/>
    </row>
    <row r="2" spans="1:20">
      <c r="A2" s="43" t="s">
        <v>149</v>
      </c>
      <c r="B2" s="44"/>
      <c r="C2" s="44"/>
      <c r="D2" s="44"/>
      <c r="E2" s="44"/>
      <c r="F2" s="44"/>
      <c r="G2" s="44"/>
      <c r="H2" s="44"/>
      <c r="I2" s="45"/>
    </row>
    <row r="3" spans="1:20">
      <c r="A3" s="43"/>
      <c r="B3" s="44"/>
      <c r="C3" s="44"/>
      <c r="D3" s="44"/>
      <c r="E3" s="44"/>
      <c r="F3" s="44"/>
      <c r="G3" s="44"/>
      <c r="H3" s="44"/>
      <c r="I3" s="45"/>
    </row>
    <row r="4" spans="1:20">
      <c r="A4" s="46"/>
      <c r="B4" s="47"/>
      <c r="C4" s="47"/>
      <c r="D4" s="47"/>
      <c r="E4" s="47"/>
      <c r="F4" s="47"/>
      <c r="G4" s="47"/>
      <c r="H4" s="47"/>
      <c r="I4" s="48"/>
      <c r="M4" s="29" t="s">
        <v>151</v>
      </c>
    </row>
    <row r="6" spans="1:20">
      <c r="H6" s="49" t="s">
        <v>119</v>
      </c>
      <c r="I6" s="49" t="s">
        <v>121</v>
      </c>
      <c r="J6" s="49" t="s">
        <v>152</v>
      </c>
      <c r="K6" s="49" t="s">
        <v>153</v>
      </c>
      <c r="L6" s="49" t="s">
        <v>2</v>
      </c>
      <c r="M6" s="49" t="s">
        <v>154</v>
      </c>
      <c r="O6" s="30" t="s">
        <v>82</v>
      </c>
      <c r="S6" s="3" t="str">
        <f>M6</f>
        <v>Sales Category</v>
      </c>
      <c r="T6" s="3" t="e">
        <f ca="1">IF(_xlfn.ISFORMULA(M7),_xludf.FORMULATEXT(M7),"")</f>
        <v>#NAME?</v>
      </c>
    </row>
    <row r="7" spans="1:20">
      <c r="H7" s="37">
        <v>43450</v>
      </c>
      <c r="I7" s="6" t="s">
        <v>155</v>
      </c>
      <c r="J7" s="6" t="s">
        <v>156</v>
      </c>
      <c r="K7" s="6">
        <v>36</v>
      </c>
      <c r="L7" s="6">
        <v>263.52</v>
      </c>
      <c r="M7" s="31" t="str">
        <f t="shared" ref="M7:M7434" si="0">IF(L7&gt;$O$7,"Large","Small")</f>
        <v>Large</v>
      </c>
      <c r="O7" s="6">
        <v>250</v>
      </c>
    </row>
    <row r="8" spans="1:20">
      <c r="H8" s="37">
        <v>43118</v>
      </c>
      <c r="I8" s="6" t="s">
        <v>135</v>
      </c>
      <c r="J8" s="6" t="s">
        <v>157</v>
      </c>
      <c r="K8" s="6">
        <v>2</v>
      </c>
      <c r="L8" s="6">
        <v>32.78</v>
      </c>
      <c r="M8" s="31" t="str">
        <f t="shared" si="0"/>
        <v>Small</v>
      </c>
    </row>
    <row r="9" spans="1:20">
      <c r="H9" s="37">
        <v>43144</v>
      </c>
      <c r="I9" s="6" t="s">
        <v>158</v>
      </c>
      <c r="J9" s="6" t="s">
        <v>159</v>
      </c>
      <c r="K9" s="6">
        <v>2</v>
      </c>
      <c r="L9" s="6">
        <v>37.82</v>
      </c>
      <c r="M9" s="31" t="str">
        <f t="shared" si="0"/>
        <v>Small</v>
      </c>
    </row>
    <row r="10" spans="1:20">
      <c r="H10" s="37">
        <v>43424</v>
      </c>
      <c r="I10" s="6" t="s">
        <v>160</v>
      </c>
      <c r="J10" s="6" t="s">
        <v>161</v>
      </c>
      <c r="K10" s="6">
        <v>2</v>
      </c>
      <c r="L10" s="6">
        <v>38.4</v>
      </c>
      <c r="M10" s="31" t="str">
        <f t="shared" si="0"/>
        <v>Small</v>
      </c>
    </row>
    <row r="11" spans="1:20">
      <c r="H11" s="37">
        <v>43422</v>
      </c>
      <c r="I11" s="6" t="s">
        <v>158</v>
      </c>
      <c r="J11" s="6" t="s">
        <v>162</v>
      </c>
      <c r="K11" s="6">
        <v>2</v>
      </c>
      <c r="L11" s="6">
        <v>32.5</v>
      </c>
      <c r="M11" s="31" t="str">
        <f t="shared" si="0"/>
        <v>Small</v>
      </c>
    </row>
    <row r="12" spans="1:20">
      <c r="H12" s="37">
        <v>43452</v>
      </c>
      <c r="I12" s="6" t="s">
        <v>158</v>
      </c>
      <c r="J12" s="6" t="s">
        <v>156</v>
      </c>
      <c r="K12" s="6">
        <v>1</v>
      </c>
      <c r="L12" s="6">
        <v>10.59</v>
      </c>
      <c r="M12" s="31" t="str">
        <f t="shared" si="0"/>
        <v>Small</v>
      </c>
    </row>
    <row r="13" spans="1:20">
      <c r="H13" s="37">
        <v>43206</v>
      </c>
      <c r="I13" s="6" t="s">
        <v>163</v>
      </c>
      <c r="J13" s="6" t="s">
        <v>164</v>
      </c>
      <c r="K13" s="6">
        <v>4</v>
      </c>
      <c r="L13" s="6">
        <v>55</v>
      </c>
      <c r="M13" s="31" t="str">
        <f t="shared" si="0"/>
        <v>Small</v>
      </c>
    </row>
    <row r="14" spans="1:20">
      <c r="H14" s="37">
        <v>43232</v>
      </c>
      <c r="I14" s="6" t="s">
        <v>165</v>
      </c>
      <c r="J14" s="6" t="s">
        <v>156</v>
      </c>
      <c r="K14" s="6">
        <v>3</v>
      </c>
      <c r="L14" s="6">
        <v>38.340000000000003</v>
      </c>
      <c r="M14" s="31" t="str">
        <f t="shared" si="0"/>
        <v>Small</v>
      </c>
    </row>
    <row r="15" spans="1:20">
      <c r="H15" s="37">
        <v>43432</v>
      </c>
      <c r="I15" s="6" t="s">
        <v>135</v>
      </c>
      <c r="J15" s="6" t="s">
        <v>156</v>
      </c>
      <c r="K15" s="6">
        <v>2</v>
      </c>
      <c r="L15" s="6">
        <v>23.62</v>
      </c>
      <c r="M15" s="31" t="str">
        <f t="shared" si="0"/>
        <v>Small</v>
      </c>
    </row>
    <row r="16" spans="1:20">
      <c r="H16" s="37">
        <v>43267</v>
      </c>
      <c r="I16" s="6" t="s">
        <v>163</v>
      </c>
      <c r="J16" s="6" t="s">
        <v>166</v>
      </c>
      <c r="K16" s="6">
        <v>2</v>
      </c>
      <c r="L16" s="6">
        <v>39.76</v>
      </c>
      <c r="M16" s="31" t="str">
        <f t="shared" si="0"/>
        <v>Small</v>
      </c>
    </row>
    <row r="17" spans="8:13">
      <c r="H17" s="37">
        <v>43196</v>
      </c>
      <c r="I17" s="6" t="s">
        <v>135</v>
      </c>
      <c r="J17" s="6" t="s">
        <v>157</v>
      </c>
      <c r="K17" s="6">
        <v>4</v>
      </c>
      <c r="L17" s="6">
        <v>71.040000000000006</v>
      </c>
      <c r="M17" s="31" t="str">
        <f t="shared" si="0"/>
        <v>Small</v>
      </c>
    </row>
    <row r="18" spans="8:13">
      <c r="H18" s="37">
        <v>43418</v>
      </c>
      <c r="I18" s="6" t="s">
        <v>141</v>
      </c>
      <c r="J18" s="6" t="s">
        <v>159</v>
      </c>
      <c r="K18" s="6">
        <v>2</v>
      </c>
      <c r="L18" s="6">
        <v>34.28</v>
      </c>
      <c r="M18" s="31" t="str">
        <f t="shared" si="0"/>
        <v>Small</v>
      </c>
    </row>
    <row r="19" spans="8:13">
      <c r="H19" s="37">
        <v>43341</v>
      </c>
      <c r="I19" s="6" t="s">
        <v>138</v>
      </c>
      <c r="J19" s="6" t="s">
        <v>167</v>
      </c>
      <c r="K19" s="6">
        <v>2</v>
      </c>
      <c r="L19" s="6">
        <v>23.12</v>
      </c>
      <c r="M19" s="31" t="str">
        <f t="shared" si="0"/>
        <v>Small</v>
      </c>
    </row>
    <row r="20" spans="8:13">
      <c r="H20" s="37">
        <v>43271</v>
      </c>
      <c r="I20" s="6" t="s">
        <v>168</v>
      </c>
      <c r="J20" s="6" t="s">
        <v>169</v>
      </c>
      <c r="K20" s="6">
        <v>3</v>
      </c>
      <c r="L20" s="6">
        <v>36.39</v>
      </c>
      <c r="M20" s="31" t="str">
        <f t="shared" si="0"/>
        <v>Small</v>
      </c>
    </row>
    <row r="21" spans="8:13" ht="15.75" customHeight="1">
      <c r="H21" s="37">
        <v>43451</v>
      </c>
      <c r="I21" s="6" t="s">
        <v>127</v>
      </c>
      <c r="J21" s="6" t="s">
        <v>170</v>
      </c>
      <c r="K21" s="6">
        <v>1</v>
      </c>
      <c r="L21" s="6">
        <v>12.22</v>
      </c>
      <c r="M21" s="31" t="str">
        <f t="shared" si="0"/>
        <v>Small</v>
      </c>
    </row>
    <row r="22" spans="8:13" ht="15.75" customHeight="1">
      <c r="H22" s="37">
        <v>43246</v>
      </c>
      <c r="I22" s="6" t="s">
        <v>171</v>
      </c>
      <c r="J22" s="6" t="s">
        <v>172</v>
      </c>
      <c r="K22" s="6">
        <v>2</v>
      </c>
      <c r="L22" s="6">
        <v>24.86</v>
      </c>
      <c r="M22" s="31" t="str">
        <f t="shared" si="0"/>
        <v>Small</v>
      </c>
    </row>
    <row r="23" spans="8:13" ht="15.75" customHeight="1">
      <c r="H23" s="37">
        <v>43436</v>
      </c>
      <c r="I23" s="6" t="s">
        <v>141</v>
      </c>
      <c r="J23" s="6" t="s">
        <v>170</v>
      </c>
      <c r="K23" s="6">
        <v>3</v>
      </c>
      <c r="L23" s="6">
        <v>45.6</v>
      </c>
      <c r="M23" s="31" t="str">
        <f t="shared" si="0"/>
        <v>Small</v>
      </c>
    </row>
    <row r="24" spans="8:13" ht="15.75" customHeight="1">
      <c r="H24" s="37">
        <v>43388</v>
      </c>
      <c r="I24" s="6" t="s">
        <v>168</v>
      </c>
      <c r="J24" s="6" t="s">
        <v>173</v>
      </c>
      <c r="K24" s="6">
        <v>2</v>
      </c>
      <c r="L24" s="6">
        <v>28.76</v>
      </c>
      <c r="M24" s="31" t="str">
        <f t="shared" si="0"/>
        <v>Small</v>
      </c>
    </row>
    <row r="25" spans="8:13" ht="15.75" customHeight="1">
      <c r="H25" s="37">
        <v>43225</v>
      </c>
      <c r="I25" s="6" t="s">
        <v>141</v>
      </c>
      <c r="J25" s="6" t="s">
        <v>174</v>
      </c>
      <c r="K25" s="6">
        <v>3</v>
      </c>
      <c r="L25" s="6">
        <v>54.57</v>
      </c>
      <c r="M25" s="31" t="str">
        <f t="shared" si="0"/>
        <v>Small</v>
      </c>
    </row>
    <row r="26" spans="8:13" ht="15.75" customHeight="1">
      <c r="H26" s="37">
        <v>43418</v>
      </c>
      <c r="I26" s="6" t="s">
        <v>175</v>
      </c>
      <c r="J26" s="6" t="s">
        <v>176</v>
      </c>
      <c r="K26" s="6">
        <v>4</v>
      </c>
      <c r="L26" s="6">
        <v>73.88</v>
      </c>
      <c r="M26" s="31" t="str">
        <f t="shared" si="0"/>
        <v>Small</v>
      </c>
    </row>
    <row r="27" spans="8:13" ht="15.75" customHeight="1">
      <c r="H27" s="37">
        <v>43451</v>
      </c>
      <c r="I27" s="6" t="s">
        <v>168</v>
      </c>
      <c r="J27" s="6" t="s">
        <v>156</v>
      </c>
      <c r="K27" s="6">
        <v>2</v>
      </c>
      <c r="L27" s="6">
        <v>39.1</v>
      </c>
      <c r="M27" s="31" t="str">
        <f t="shared" si="0"/>
        <v>Small</v>
      </c>
    </row>
    <row r="28" spans="8:13" ht="15.75" customHeight="1">
      <c r="H28" s="37">
        <v>43360</v>
      </c>
      <c r="I28" s="6" t="s">
        <v>177</v>
      </c>
      <c r="J28" s="6" t="s">
        <v>178</v>
      </c>
      <c r="K28" s="6">
        <v>1</v>
      </c>
      <c r="L28" s="6">
        <v>10.83</v>
      </c>
      <c r="M28" s="31" t="str">
        <f t="shared" si="0"/>
        <v>Small</v>
      </c>
    </row>
    <row r="29" spans="8:13" ht="15.75" customHeight="1">
      <c r="H29" s="37">
        <v>43462</v>
      </c>
      <c r="I29" s="6" t="s">
        <v>158</v>
      </c>
      <c r="J29" s="6" t="s">
        <v>179</v>
      </c>
      <c r="K29" s="6">
        <v>4</v>
      </c>
      <c r="L29" s="6">
        <v>53.96</v>
      </c>
      <c r="M29" s="31" t="str">
        <f t="shared" si="0"/>
        <v>Small</v>
      </c>
    </row>
    <row r="30" spans="8:13" ht="15.75" customHeight="1">
      <c r="H30" s="37">
        <v>43143</v>
      </c>
      <c r="I30" s="6" t="s">
        <v>168</v>
      </c>
      <c r="J30" s="6" t="s">
        <v>178</v>
      </c>
      <c r="K30" s="6">
        <v>48</v>
      </c>
      <c r="L30" s="6">
        <v>345.17</v>
      </c>
      <c r="M30" s="31" t="str">
        <f t="shared" si="0"/>
        <v>Large</v>
      </c>
    </row>
    <row r="31" spans="8:13" ht="15.75" customHeight="1">
      <c r="H31" s="37">
        <v>43139</v>
      </c>
      <c r="I31" s="6" t="s">
        <v>163</v>
      </c>
      <c r="J31" s="6" t="s">
        <v>166</v>
      </c>
      <c r="K31" s="6">
        <v>1</v>
      </c>
      <c r="L31" s="6">
        <v>18.170000000000002</v>
      </c>
      <c r="M31" s="31" t="str">
        <f t="shared" si="0"/>
        <v>Small</v>
      </c>
    </row>
    <row r="32" spans="8:13" ht="15.75" customHeight="1">
      <c r="H32" s="37">
        <v>43262</v>
      </c>
      <c r="I32" s="6" t="s">
        <v>168</v>
      </c>
      <c r="J32" s="6" t="s">
        <v>180</v>
      </c>
      <c r="K32" s="6">
        <v>1</v>
      </c>
      <c r="L32" s="6">
        <v>16.82</v>
      </c>
      <c r="M32" s="31" t="str">
        <f t="shared" si="0"/>
        <v>Small</v>
      </c>
    </row>
    <row r="33" spans="8:13" ht="15.75" customHeight="1">
      <c r="H33" s="37">
        <v>43179</v>
      </c>
      <c r="I33" s="6" t="s">
        <v>168</v>
      </c>
      <c r="J33" s="6" t="s">
        <v>156</v>
      </c>
      <c r="K33" s="6">
        <v>54</v>
      </c>
      <c r="L33" s="6">
        <v>429.9</v>
      </c>
      <c r="M33" s="31" t="str">
        <f t="shared" si="0"/>
        <v>Large</v>
      </c>
    </row>
    <row r="34" spans="8:13" ht="15.75" customHeight="1">
      <c r="H34" s="37">
        <v>43173</v>
      </c>
      <c r="I34" s="6" t="s">
        <v>175</v>
      </c>
      <c r="J34" s="6" t="s">
        <v>181</v>
      </c>
      <c r="K34" s="6">
        <v>1</v>
      </c>
      <c r="L34" s="6">
        <v>14.22</v>
      </c>
      <c r="M34" s="31" t="str">
        <f t="shared" si="0"/>
        <v>Small</v>
      </c>
    </row>
    <row r="35" spans="8:13" ht="15.75" customHeight="1">
      <c r="H35" s="37">
        <v>43208</v>
      </c>
      <c r="I35" s="6" t="s">
        <v>160</v>
      </c>
      <c r="J35" s="6" t="s">
        <v>182</v>
      </c>
      <c r="K35" s="6">
        <v>2</v>
      </c>
      <c r="L35" s="6">
        <v>38.64</v>
      </c>
      <c r="M35" s="31" t="str">
        <f t="shared" si="0"/>
        <v>Small</v>
      </c>
    </row>
    <row r="36" spans="8:13" ht="15.75" customHeight="1">
      <c r="H36" s="37">
        <v>43465</v>
      </c>
      <c r="I36" s="6" t="s">
        <v>163</v>
      </c>
      <c r="J36" s="6" t="s">
        <v>183</v>
      </c>
      <c r="K36" s="6">
        <v>2</v>
      </c>
      <c r="L36" s="6">
        <v>26.94</v>
      </c>
      <c r="M36" s="31" t="str">
        <f t="shared" si="0"/>
        <v>Small</v>
      </c>
    </row>
    <row r="37" spans="8:13" ht="15.75" customHeight="1">
      <c r="H37" s="37">
        <v>43423</v>
      </c>
      <c r="I37" s="6" t="s">
        <v>171</v>
      </c>
      <c r="J37" s="6" t="s">
        <v>184</v>
      </c>
      <c r="K37" s="6">
        <v>1</v>
      </c>
      <c r="L37" s="6">
        <v>18.21</v>
      </c>
      <c r="M37" s="31" t="str">
        <f t="shared" si="0"/>
        <v>Small</v>
      </c>
    </row>
    <row r="38" spans="8:13" ht="15.75" customHeight="1">
      <c r="H38" s="37">
        <v>43200</v>
      </c>
      <c r="I38" s="6" t="s">
        <v>160</v>
      </c>
      <c r="J38" s="6" t="s">
        <v>185</v>
      </c>
      <c r="K38" s="6">
        <v>2</v>
      </c>
      <c r="L38" s="6">
        <v>28.6</v>
      </c>
      <c r="M38" s="31" t="str">
        <f t="shared" si="0"/>
        <v>Small</v>
      </c>
    </row>
    <row r="39" spans="8:13" ht="15.75" customHeight="1">
      <c r="H39" s="37">
        <v>43431</v>
      </c>
      <c r="I39" s="6" t="s">
        <v>141</v>
      </c>
      <c r="J39" s="6" t="s">
        <v>180</v>
      </c>
      <c r="K39" s="6">
        <v>2</v>
      </c>
      <c r="L39" s="6">
        <v>31.02</v>
      </c>
      <c r="M39" s="31" t="str">
        <f t="shared" si="0"/>
        <v>Small</v>
      </c>
    </row>
    <row r="40" spans="8:13" ht="15.75" customHeight="1">
      <c r="H40" s="37">
        <v>43389</v>
      </c>
      <c r="I40" s="6" t="s">
        <v>135</v>
      </c>
      <c r="J40" s="6" t="s">
        <v>186</v>
      </c>
      <c r="K40" s="6">
        <v>2</v>
      </c>
      <c r="L40" s="6">
        <v>28.46</v>
      </c>
      <c r="M40" s="31" t="str">
        <f t="shared" si="0"/>
        <v>Small</v>
      </c>
    </row>
    <row r="41" spans="8:13" ht="15.75" customHeight="1">
      <c r="H41" s="37">
        <v>43131</v>
      </c>
      <c r="I41" s="6" t="s">
        <v>135</v>
      </c>
      <c r="J41" s="6" t="s">
        <v>187</v>
      </c>
      <c r="K41" s="6">
        <v>1</v>
      </c>
      <c r="L41" s="6">
        <v>12.4</v>
      </c>
      <c r="M41" s="31" t="str">
        <f t="shared" si="0"/>
        <v>Small</v>
      </c>
    </row>
    <row r="42" spans="8:13" ht="15.75" customHeight="1">
      <c r="H42" s="37">
        <v>43217</v>
      </c>
      <c r="I42" s="6" t="s">
        <v>158</v>
      </c>
      <c r="J42" s="6" t="s">
        <v>188</v>
      </c>
      <c r="K42" s="6">
        <v>3</v>
      </c>
      <c r="L42" s="6">
        <v>52.98</v>
      </c>
      <c r="M42" s="31" t="str">
        <f t="shared" si="0"/>
        <v>Small</v>
      </c>
    </row>
    <row r="43" spans="8:13" ht="15.75" customHeight="1">
      <c r="H43" s="37">
        <v>43418</v>
      </c>
      <c r="I43" s="6" t="s">
        <v>168</v>
      </c>
      <c r="J43" s="6" t="s">
        <v>156</v>
      </c>
      <c r="K43" s="6">
        <v>2</v>
      </c>
      <c r="L43" s="6">
        <v>23.88</v>
      </c>
      <c r="M43" s="31" t="str">
        <f t="shared" si="0"/>
        <v>Small</v>
      </c>
    </row>
    <row r="44" spans="8:13" ht="15.75" customHeight="1">
      <c r="H44" s="37">
        <v>43298</v>
      </c>
      <c r="I44" s="6" t="s">
        <v>168</v>
      </c>
      <c r="J44" s="6" t="s">
        <v>189</v>
      </c>
      <c r="K44" s="6">
        <v>1</v>
      </c>
      <c r="L44" s="6">
        <v>11.12</v>
      </c>
      <c r="M44" s="31" t="str">
        <f t="shared" si="0"/>
        <v>Small</v>
      </c>
    </row>
    <row r="45" spans="8:13" ht="15.75" customHeight="1">
      <c r="H45" s="37">
        <v>43410</v>
      </c>
      <c r="I45" s="6" t="s">
        <v>158</v>
      </c>
      <c r="J45" s="6" t="s">
        <v>156</v>
      </c>
      <c r="K45" s="6">
        <v>1</v>
      </c>
      <c r="L45" s="6">
        <v>17.27</v>
      </c>
      <c r="M45" s="31" t="str">
        <f t="shared" si="0"/>
        <v>Small</v>
      </c>
    </row>
    <row r="46" spans="8:13" ht="15.75" customHeight="1">
      <c r="H46" s="37">
        <v>43294</v>
      </c>
      <c r="I46" s="6" t="s">
        <v>171</v>
      </c>
      <c r="J46" s="6" t="s">
        <v>169</v>
      </c>
      <c r="K46" s="6">
        <v>1</v>
      </c>
      <c r="L46" s="6">
        <v>15.51</v>
      </c>
      <c r="M46" s="31" t="str">
        <f t="shared" si="0"/>
        <v>Small</v>
      </c>
    </row>
    <row r="47" spans="8:13" ht="15.75" customHeight="1">
      <c r="H47" s="37">
        <v>43104</v>
      </c>
      <c r="I47" s="6" t="s">
        <v>190</v>
      </c>
      <c r="J47" s="6" t="s">
        <v>185</v>
      </c>
      <c r="K47" s="6">
        <v>3</v>
      </c>
      <c r="L47" s="6">
        <v>49.5</v>
      </c>
      <c r="M47" s="31" t="str">
        <f t="shared" si="0"/>
        <v>Small</v>
      </c>
    </row>
    <row r="48" spans="8:13" ht="15.75" customHeight="1">
      <c r="H48" s="37">
        <v>43407</v>
      </c>
      <c r="I48" s="6" t="s">
        <v>175</v>
      </c>
      <c r="J48" s="6" t="s">
        <v>156</v>
      </c>
      <c r="K48" s="6">
        <v>2</v>
      </c>
      <c r="L48" s="6">
        <v>29.46</v>
      </c>
      <c r="M48" s="31" t="str">
        <f t="shared" si="0"/>
        <v>Small</v>
      </c>
    </row>
    <row r="49" spans="8:13" ht="15.75" customHeight="1">
      <c r="H49" s="37">
        <v>43448</v>
      </c>
      <c r="I49" s="6" t="s">
        <v>168</v>
      </c>
      <c r="J49" s="6" t="s">
        <v>185</v>
      </c>
      <c r="K49" s="6">
        <v>2</v>
      </c>
      <c r="L49" s="6">
        <v>25.26</v>
      </c>
      <c r="M49" s="31" t="str">
        <f t="shared" si="0"/>
        <v>Small</v>
      </c>
    </row>
    <row r="50" spans="8:13" ht="15.75" customHeight="1">
      <c r="H50" s="37">
        <v>43176</v>
      </c>
      <c r="I50" s="6" t="s">
        <v>158</v>
      </c>
      <c r="J50" s="6" t="s">
        <v>156</v>
      </c>
      <c r="K50" s="6">
        <v>1</v>
      </c>
      <c r="L50" s="6">
        <v>13.86</v>
      </c>
      <c r="M50" s="31" t="str">
        <f t="shared" si="0"/>
        <v>Small</v>
      </c>
    </row>
    <row r="51" spans="8:13" ht="15.75" customHeight="1">
      <c r="H51" s="37">
        <v>43338</v>
      </c>
      <c r="I51" s="6" t="s">
        <v>158</v>
      </c>
      <c r="J51" s="6" t="s">
        <v>156</v>
      </c>
      <c r="K51" s="6">
        <v>2</v>
      </c>
      <c r="L51" s="6">
        <v>25.06</v>
      </c>
      <c r="M51" s="31" t="str">
        <f t="shared" si="0"/>
        <v>Small</v>
      </c>
    </row>
    <row r="52" spans="8:13" ht="15.75" customHeight="1">
      <c r="H52" s="37">
        <v>43381</v>
      </c>
      <c r="I52" s="6" t="s">
        <v>168</v>
      </c>
      <c r="J52" s="6" t="s">
        <v>169</v>
      </c>
      <c r="K52" s="6">
        <v>2</v>
      </c>
      <c r="L52" s="6">
        <v>39.18</v>
      </c>
      <c r="M52" s="31" t="str">
        <f t="shared" si="0"/>
        <v>Small</v>
      </c>
    </row>
    <row r="53" spans="8:13" ht="15.75" customHeight="1">
      <c r="H53" s="37">
        <v>43437</v>
      </c>
      <c r="I53" s="6" t="s">
        <v>175</v>
      </c>
      <c r="J53" s="6" t="s">
        <v>191</v>
      </c>
      <c r="K53" s="6">
        <v>1</v>
      </c>
      <c r="L53" s="6">
        <v>12.45</v>
      </c>
      <c r="M53" s="31" t="str">
        <f t="shared" si="0"/>
        <v>Small</v>
      </c>
    </row>
    <row r="54" spans="8:13" ht="15.75" customHeight="1">
      <c r="H54" s="37">
        <v>43154</v>
      </c>
      <c r="I54" s="6" t="s">
        <v>158</v>
      </c>
      <c r="J54" s="6" t="s">
        <v>185</v>
      </c>
      <c r="K54" s="6">
        <v>3</v>
      </c>
      <c r="L54" s="6">
        <v>52.41</v>
      </c>
      <c r="M54" s="31" t="str">
        <f t="shared" si="0"/>
        <v>Small</v>
      </c>
    </row>
    <row r="55" spans="8:13" ht="15.75" customHeight="1">
      <c r="H55" s="37">
        <v>43220</v>
      </c>
      <c r="I55" s="6" t="s">
        <v>171</v>
      </c>
      <c r="J55" s="6" t="s">
        <v>185</v>
      </c>
      <c r="K55" s="6">
        <v>6</v>
      </c>
      <c r="L55" s="6">
        <v>101.63</v>
      </c>
      <c r="M55" s="31" t="str">
        <f t="shared" si="0"/>
        <v>Small</v>
      </c>
    </row>
    <row r="56" spans="8:13" ht="15.75" customHeight="1">
      <c r="H56" s="37">
        <v>43377</v>
      </c>
      <c r="I56" s="6" t="s">
        <v>175</v>
      </c>
      <c r="J56" s="6" t="s">
        <v>156</v>
      </c>
      <c r="K56" s="6">
        <v>5</v>
      </c>
      <c r="L56" s="6">
        <v>98.3</v>
      </c>
      <c r="M56" s="31" t="str">
        <f t="shared" si="0"/>
        <v>Small</v>
      </c>
    </row>
    <row r="57" spans="8:13" ht="15.75" customHeight="1">
      <c r="H57" s="37">
        <v>43450</v>
      </c>
      <c r="I57" s="6" t="s">
        <v>158</v>
      </c>
      <c r="J57" s="6" t="s">
        <v>184</v>
      </c>
      <c r="K57" s="6">
        <v>2</v>
      </c>
      <c r="L57" s="6">
        <v>34.44</v>
      </c>
      <c r="M57" s="31" t="str">
        <f t="shared" si="0"/>
        <v>Small</v>
      </c>
    </row>
    <row r="58" spans="8:13" ht="15.75" customHeight="1">
      <c r="H58" s="37">
        <v>43380</v>
      </c>
      <c r="I58" s="6" t="s">
        <v>141</v>
      </c>
      <c r="J58" s="6" t="s">
        <v>192</v>
      </c>
      <c r="K58" s="6">
        <v>2</v>
      </c>
      <c r="L58" s="6">
        <v>38.58</v>
      </c>
      <c r="M58" s="31" t="str">
        <f t="shared" si="0"/>
        <v>Small</v>
      </c>
    </row>
    <row r="59" spans="8:13" ht="15.75" customHeight="1">
      <c r="H59" s="37">
        <v>43454</v>
      </c>
      <c r="I59" s="6" t="s">
        <v>193</v>
      </c>
      <c r="J59" s="6" t="s">
        <v>167</v>
      </c>
      <c r="K59" s="6">
        <v>3</v>
      </c>
      <c r="L59" s="6">
        <v>56.97</v>
      </c>
      <c r="M59" s="31" t="str">
        <f t="shared" si="0"/>
        <v>Small</v>
      </c>
    </row>
    <row r="60" spans="8:13" ht="15.75" customHeight="1">
      <c r="H60" s="37">
        <v>43163</v>
      </c>
      <c r="I60" s="6" t="s">
        <v>168</v>
      </c>
      <c r="J60" s="6" t="s">
        <v>194</v>
      </c>
      <c r="K60" s="6">
        <v>2</v>
      </c>
      <c r="L60" s="6">
        <v>24.42</v>
      </c>
      <c r="M60" s="31" t="str">
        <f t="shared" si="0"/>
        <v>Small</v>
      </c>
    </row>
    <row r="61" spans="8:13" ht="15.75" customHeight="1">
      <c r="H61" s="37">
        <v>43169</v>
      </c>
      <c r="I61" s="6" t="s">
        <v>175</v>
      </c>
      <c r="J61" s="6" t="s">
        <v>195</v>
      </c>
      <c r="K61" s="6">
        <v>2</v>
      </c>
      <c r="L61" s="6">
        <v>36.26</v>
      </c>
      <c r="M61" s="31" t="str">
        <f t="shared" si="0"/>
        <v>Small</v>
      </c>
    </row>
    <row r="62" spans="8:13" ht="15.75" customHeight="1">
      <c r="H62" s="37">
        <v>43462</v>
      </c>
      <c r="I62" s="6" t="s">
        <v>155</v>
      </c>
      <c r="J62" s="6" t="s">
        <v>196</v>
      </c>
      <c r="K62" s="6">
        <v>2</v>
      </c>
      <c r="L62" s="6">
        <v>26.42</v>
      </c>
      <c r="M62" s="31" t="str">
        <f t="shared" si="0"/>
        <v>Small</v>
      </c>
    </row>
    <row r="63" spans="8:13" ht="15.75" customHeight="1">
      <c r="H63" s="37">
        <v>43159</v>
      </c>
      <c r="I63" s="6" t="s">
        <v>193</v>
      </c>
      <c r="J63" s="6" t="s">
        <v>164</v>
      </c>
      <c r="K63" s="6">
        <v>1</v>
      </c>
      <c r="L63" s="6">
        <v>13.76</v>
      </c>
      <c r="M63" s="31" t="str">
        <f t="shared" si="0"/>
        <v>Small</v>
      </c>
    </row>
    <row r="64" spans="8:13" ht="15.75" customHeight="1">
      <c r="H64" s="37">
        <v>43105</v>
      </c>
      <c r="I64" s="6" t="s">
        <v>163</v>
      </c>
      <c r="J64" s="6" t="s">
        <v>156</v>
      </c>
      <c r="K64" s="6">
        <v>2</v>
      </c>
      <c r="L64" s="6">
        <v>27.44</v>
      </c>
      <c r="M64" s="31" t="str">
        <f t="shared" si="0"/>
        <v>Small</v>
      </c>
    </row>
    <row r="65" spans="8:13" ht="15.75" customHeight="1">
      <c r="H65" s="37">
        <v>43127</v>
      </c>
      <c r="I65" s="6" t="s">
        <v>163</v>
      </c>
      <c r="J65" s="6" t="s">
        <v>197</v>
      </c>
      <c r="K65" s="6">
        <v>1</v>
      </c>
      <c r="L65" s="6">
        <v>12.23</v>
      </c>
      <c r="M65" s="31" t="str">
        <f t="shared" si="0"/>
        <v>Small</v>
      </c>
    </row>
    <row r="66" spans="8:13" ht="15.75" customHeight="1">
      <c r="H66" s="37">
        <v>43454</v>
      </c>
      <c r="I66" s="6" t="s">
        <v>138</v>
      </c>
      <c r="J66" s="6" t="s">
        <v>156</v>
      </c>
      <c r="K66" s="6">
        <v>1</v>
      </c>
      <c r="L66" s="6">
        <v>11.94</v>
      </c>
      <c r="M66" s="31" t="str">
        <f t="shared" si="0"/>
        <v>Small</v>
      </c>
    </row>
    <row r="67" spans="8:13" ht="15.75" customHeight="1">
      <c r="H67" s="37">
        <v>43121</v>
      </c>
      <c r="I67" s="6" t="s">
        <v>198</v>
      </c>
      <c r="J67" s="6" t="s">
        <v>194</v>
      </c>
      <c r="K67" s="6">
        <v>2</v>
      </c>
      <c r="L67" s="6">
        <v>30.4</v>
      </c>
      <c r="M67" s="31" t="str">
        <f t="shared" si="0"/>
        <v>Small</v>
      </c>
    </row>
    <row r="68" spans="8:13" ht="15.75" customHeight="1">
      <c r="H68" s="37">
        <v>43364</v>
      </c>
      <c r="I68" s="6" t="s">
        <v>163</v>
      </c>
      <c r="J68" s="6" t="s">
        <v>156</v>
      </c>
      <c r="K68" s="6">
        <v>36</v>
      </c>
      <c r="L68" s="6">
        <v>403.77</v>
      </c>
      <c r="M68" s="31" t="str">
        <f t="shared" si="0"/>
        <v>Large</v>
      </c>
    </row>
    <row r="69" spans="8:13" ht="15.75" customHeight="1">
      <c r="H69" s="37">
        <v>43185</v>
      </c>
      <c r="I69" s="6" t="s">
        <v>168</v>
      </c>
      <c r="J69" s="6" t="s">
        <v>199</v>
      </c>
      <c r="K69" s="6">
        <v>2</v>
      </c>
      <c r="L69" s="6">
        <v>31.18</v>
      </c>
      <c r="M69" s="31" t="str">
        <f t="shared" si="0"/>
        <v>Small</v>
      </c>
    </row>
    <row r="70" spans="8:13" ht="15.75" customHeight="1">
      <c r="H70" s="37">
        <v>43409</v>
      </c>
      <c r="I70" s="6" t="s">
        <v>163</v>
      </c>
      <c r="J70" s="6" t="s">
        <v>156</v>
      </c>
      <c r="K70" s="6">
        <v>2</v>
      </c>
      <c r="L70" s="6">
        <v>25.32</v>
      </c>
      <c r="M70" s="31" t="str">
        <f t="shared" si="0"/>
        <v>Small</v>
      </c>
    </row>
    <row r="71" spans="8:13" ht="15.75" customHeight="1">
      <c r="H71" s="37">
        <v>43118</v>
      </c>
      <c r="I71" s="6" t="s">
        <v>200</v>
      </c>
      <c r="J71" s="6" t="s">
        <v>181</v>
      </c>
      <c r="K71" s="6">
        <v>2</v>
      </c>
      <c r="L71" s="6">
        <v>37.380000000000003</v>
      </c>
      <c r="M71" s="31" t="str">
        <f t="shared" si="0"/>
        <v>Small</v>
      </c>
    </row>
    <row r="72" spans="8:13" ht="15.75" customHeight="1">
      <c r="H72" s="37">
        <v>43292</v>
      </c>
      <c r="I72" s="6" t="s">
        <v>135</v>
      </c>
      <c r="J72" s="6" t="s">
        <v>156</v>
      </c>
      <c r="K72" s="6">
        <v>3</v>
      </c>
      <c r="L72" s="6">
        <v>32.369999999999997</v>
      </c>
      <c r="M72" s="31" t="str">
        <f t="shared" si="0"/>
        <v>Small</v>
      </c>
    </row>
    <row r="73" spans="8:13" ht="15.75" customHeight="1">
      <c r="H73" s="37">
        <v>43438</v>
      </c>
      <c r="I73" s="6" t="s">
        <v>201</v>
      </c>
      <c r="J73" s="6" t="s">
        <v>202</v>
      </c>
      <c r="K73" s="6">
        <v>2</v>
      </c>
      <c r="L73" s="6">
        <v>33.56</v>
      </c>
      <c r="M73" s="31" t="str">
        <f t="shared" si="0"/>
        <v>Small</v>
      </c>
    </row>
    <row r="74" spans="8:13" ht="15.75" customHeight="1">
      <c r="H74" s="37">
        <v>43129</v>
      </c>
      <c r="I74" s="6" t="s">
        <v>158</v>
      </c>
      <c r="J74" s="6" t="s">
        <v>203</v>
      </c>
      <c r="K74" s="6">
        <v>35</v>
      </c>
      <c r="L74" s="6">
        <v>250</v>
      </c>
      <c r="M74" s="31" t="str">
        <f t="shared" si="0"/>
        <v>Small</v>
      </c>
    </row>
    <row r="75" spans="8:13" ht="15.75" customHeight="1">
      <c r="H75" s="37">
        <v>43238</v>
      </c>
      <c r="I75" s="6" t="s">
        <v>135</v>
      </c>
      <c r="J75" s="6" t="s">
        <v>185</v>
      </c>
      <c r="K75" s="6">
        <v>2</v>
      </c>
      <c r="L75" s="6">
        <v>29.18</v>
      </c>
      <c r="M75" s="31" t="str">
        <f t="shared" si="0"/>
        <v>Small</v>
      </c>
    </row>
    <row r="76" spans="8:13" ht="15.75" customHeight="1">
      <c r="H76" s="37">
        <v>43270</v>
      </c>
      <c r="I76" s="6" t="s">
        <v>160</v>
      </c>
      <c r="J76" s="6" t="s">
        <v>161</v>
      </c>
      <c r="K76" s="6">
        <v>1</v>
      </c>
      <c r="L76" s="6">
        <v>15.95</v>
      </c>
      <c r="M76" s="31" t="str">
        <f t="shared" si="0"/>
        <v>Small</v>
      </c>
    </row>
    <row r="77" spans="8:13" ht="15.75" customHeight="1">
      <c r="H77" s="37">
        <v>43408</v>
      </c>
      <c r="I77" s="6" t="s">
        <v>158</v>
      </c>
      <c r="J77" s="6" t="s">
        <v>185</v>
      </c>
      <c r="K77" s="6">
        <v>2</v>
      </c>
      <c r="L77" s="6">
        <v>39.479999999999997</v>
      </c>
      <c r="M77" s="31" t="str">
        <f t="shared" si="0"/>
        <v>Small</v>
      </c>
    </row>
    <row r="78" spans="8:13" ht="15.75" customHeight="1">
      <c r="H78" s="37">
        <v>43451</v>
      </c>
      <c r="I78" s="6" t="s">
        <v>160</v>
      </c>
      <c r="J78" s="6" t="s">
        <v>204</v>
      </c>
      <c r="K78" s="6">
        <v>2</v>
      </c>
      <c r="L78" s="6">
        <v>26.08</v>
      </c>
      <c r="M78" s="31" t="str">
        <f t="shared" si="0"/>
        <v>Small</v>
      </c>
    </row>
    <row r="79" spans="8:13" ht="15.75" customHeight="1">
      <c r="H79" s="37">
        <v>43406</v>
      </c>
      <c r="I79" s="6" t="s">
        <v>168</v>
      </c>
      <c r="J79" s="6" t="s">
        <v>185</v>
      </c>
      <c r="K79" s="6">
        <v>2</v>
      </c>
      <c r="L79" s="6">
        <v>25.64</v>
      </c>
      <c r="M79" s="31" t="str">
        <f t="shared" si="0"/>
        <v>Small</v>
      </c>
    </row>
    <row r="80" spans="8:13" ht="15.75" customHeight="1">
      <c r="H80" s="37">
        <v>43435</v>
      </c>
      <c r="I80" s="6" t="s">
        <v>158</v>
      </c>
      <c r="J80" s="6" t="s">
        <v>205</v>
      </c>
      <c r="K80" s="6">
        <v>1</v>
      </c>
      <c r="L80" s="6">
        <v>19.71</v>
      </c>
      <c r="M80" s="31" t="str">
        <f t="shared" si="0"/>
        <v>Small</v>
      </c>
    </row>
    <row r="81" spans="8:13" ht="15.75" customHeight="1">
      <c r="H81" s="37">
        <v>43457</v>
      </c>
      <c r="I81" s="6" t="s">
        <v>193</v>
      </c>
      <c r="J81" s="6" t="s">
        <v>172</v>
      </c>
      <c r="K81" s="6">
        <v>24</v>
      </c>
      <c r="L81" s="6">
        <v>198.58</v>
      </c>
      <c r="M81" s="31" t="str">
        <f t="shared" si="0"/>
        <v>Small</v>
      </c>
    </row>
    <row r="82" spans="8:13" ht="15.75" customHeight="1">
      <c r="H82" s="37">
        <v>43422</v>
      </c>
      <c r="I82" s="6" t="s">
        <v>138</v>
      </c>
      <c r="J82" s="6" t="s">
        <v>182</v>
      </c>
      <c r="K82" s="6">
        <v>2</v>
      </c>
      <c r="L82" s="6">
        <v>27.98</v>
      </c>
      <c r="M82" s="31" t="str">
        <f t="shared" si="0"/>
        <v>Small</v>
      </c>
    </row>
    <row r="83" spans="8:13" ht="15.75" customHeight="1">
      <c r="H83" s="37">
        <v>43143</v>
      </c>
      <c r="I83" s="6" t="s">
        <v>163</v>
      </c>
      <c r="J83" s="6" t="s">
        <v>206</v>
      </c>
      <c r="K83" s="6">
        <v>2</v>
      </c>
      <c r="L83" s="6">
        <v>36.32</v>
      </c>
      <c r="M83" s="31" t="str">
        <f t="shared" si="0"/>
        <v>Small</v>
      </c>
    </row>
    <row r="84" spans="8:13" ht="15.75" customHeight="1">
      <c r="H84" s="37">
        <v>43429</v>
      </c>
      <c r="I84" s="6" t="s">
        <v>198</v>
      </c>
      <c r="J84" s="6" t="s">
        <v>178</v>
      </c>
      <c r="K84" s="6">
        <v>2</v>
      </c>
      <c r="L84" s="6">
        <v>22.46</v>
      </c>
      <c r="M84" s="31" t="str">
        <f t="shared" si="0"/>
        <v>Small</v>
      </c>
    </row>
    <row r="85" spans="8:13" ht="15.75" customHeight="1">
      <c r="H85" s="37">
        <v>43434</v>
      </c>
      <c r="I85" s="6" t="s">
        <v>135</v>
      </c>
      <c r="J85" s="6" t="s">
        <v>202</v>
      </c>
      <c r="K85" s="6">
        <v>2</v>
      </c>
      <c r="L85" s="6">
        <v>24.62</v>
      </c>
      <c r="M85" s="31" t="str">
        <f t="shared" si="0"/>
        <v>Small</v>
      </c>
    </row>
    <row r="86" spans="8:13" ht="15.75" customHeight="1">
      <c r="H86" s="37">
        <v>43421</v>
      </c>
      <c r="I86" s="6" t="s">
        <v>168</v>
      </c>
      <c r="J86" s="6" t="s">
        <v>202</v>
      </c>
      <c r="K86" s="6">
        <v>2</v>
      </c>
      <c r="L86" s="6">
        <v>25.3</v>
      </c>
      <c r="M86" s="31" t="str">
        <f t="shared" si="0"/>
        <v>Small</v>
      </c>
    </row>
    <row r="87" spans="8:13" ht="15.75" customHeight="1">
      <c r="H87" s="37">
        <v>43109</v>
      </c>
      <c r="I87" s="6" t="s">
        <v>171</v>
      </c>
      <c r="J87" s="6" t="s">
        <v>185</v>
      </c>
      <c r="K87" s="6">
        <v>2</v>
      </c>
      <c r="L87" s="6">
        <v>37.380000000000003</v>
      </c>
      <c r="M87" s="31" t="str">
        <f t="shared" si="0"/>
        <v>Small</v>
      </c>
    </row>
    <row r="88" spans="8:13" ht="15.75" customHeight="1">
      <c r="H88" s="37">
        <v>43352</v>
      </c>
      <c r="I88" s="6" t="s">
        <v>141</v>
      </c>
      <c r="J88" s="6" t="s">
        <v>207</v>
      </c>
      <c r="K88" s="6">
        <v>1</v>
      </c>
      <c r="L88" s="6">
        <v>16.440000000000001</v>
      </c>
      <c r="M88" s="31" t="str">
        <f t="shared" si="0"/>
        <v>Small</v>
      </c>
    </row>
    <row r="89" spans="8:13" ht="15.75" customHeight="1">
      <c r="H89" s="37">
        <v>43458</v>
      </c>
      <c r="I89" s="6" t="s">
        <v>193</v>
      </c>
      <c r="J89" s="6" t="s">
        <v>185</v>
      </c>
      <c r="K89" s="6">
        <v>2</v>
      </c>
      <c r="L89" s="6">
        <v>28.98</v>
      </c>
      <c r="M89" s="31" t="str">
        <f t="shared" si="0"/>
        <v>Small</v>
      </c>
    </row>
    <row r="90" spans="8:13" ht="15.75" customHeight="1">
      <c r="H90" s="37">
        <v>43202</v>
      </c>
      <c r="I90" s="6" t="s">
        <v>171</v>
      </c>
      <c r="J90" s="6" t="s">
        <v>187</v>
      </c>
      <c r="K90" s="6">
        <v>1</v>
      </c>
      <c r="L90" s="6">
        <v>19.13</v>
      </c>
      <c r="M90" s="31" t="str">
        <f t="shared" si="0"/>
        <v>Small</v>
      </c>
    </row>
    <row r="91" spans="8:13" ht="15.75" customHeight="1">
      <c r="H91" s="37">
        <v>43117</v>
      </c>
      <c r="I91" s="6" t="s">
        <v>198</v>
      </c>
      <c r="J91" s="6" t="s">
        <v>187</v>
      </c>
      <c r="K91" s="6">
        <v>2</v>
      </c>
      <c r="L91" s="6">
        <v>29.7</v>
      </c>
      <c r="M91" s="31" t="str">
        <f t="shared" si="0"/>
        <v>Small</v>
      </c>
    </row>
    <row r="92" spans="8:13" ht="15.75" customHeight="1">
      <c r="H92" s="37">
        <v>43110</v>
      </c>
      <c r="I92" s="6" t="s">
        <v>158</v>
      </c>
      <c r="J92" s="6" t="s">
        <v>189</v>
      </c>
      <c r="K92" s="6">
        <v>2</v>
      </c>
      <c r="L92" s="6">
        <v>22.34</v>
      </c>
      <c r="M92" s="31" t="str">
        <f t="shared" si="0"/>
        <v>Small</v>
      </c>
    </row>
    <row r="93" spans="8:13" ht="15.75" customHeight="1">
      <c r="H93" s="37">
        <v>43174</v>
      </c>
      <c r="I93" s="6" t="s">
        <v>198</v>
      </c>
      <c r="J93" s="6" t="s">
        <v>170</v>
      </c>
      <c r="K93" s="6">
        <v>3</v>
      </c>
      <c r="L93" s="6">
        <v>51.99</v>
      </c>
      <c r="M93" s="31" t="str">
        <f t="shared" si="0"/>
        <v>Small</v>
      </c>
    </row>
    <row r="94" spans="8:13" ht="15.75" customHeight="1">
      <c r="H94" s="37">
        <v>43324</v>
      </c>
      <c r="I94" s="6" t="s">
        <v>168</v>
      </c>
      <c r="J94" s="6" t="s">
        <v>203</v>
      </c>
      <c r="K94" s="6">
        <v>4</v>
      </c>
      <c r="L94" s="6">
        <v>40.36</v>
      </c>
      <c r="M94" s="31" t="str">
        <f t="shared" si="0"/>
        <v>Small</v>
      </c>
    </row>
    <row r="95" spans="8:13" ht="15.75" customHeight="1">
      <c r="H95" s="37">
        <v>43465</v>
      </c>
      <c r="I95" s="6" t="s">
        <v>175</v>
      </c>
      <c r="J95" s="6" t="s">
        <v>156</v>
      </c>
      <c r="K95" s="6">
        <v>2</v>
      </c>
      <c r="L95" s="6">
        <v>25.02</v>
      </c>
      <c r="M95" s="31" t="str">
        <f t="shared" si="0"/>
        <v>Small</v>
      </c>
    </row>
    <row r="96" spans="8:13" ht="15.75" customHeight="1">
      <c r="H96" s="37">
        <v>43445</v>
      </c>
      <c r="I96" s="6" t="s">
        <v>168</v>
      </c>
      <c r="J96" s="6" t="s">
        <v>199</v>
      </c>
      <c r="K96" s="6">
        <v>1</v>
      </c>
      <c r="L96" s="6">
        <v>19.87</v>
      </c>
      <c r="M96" s="31" t="str">
        <f t="shared" si="0"/>
        <v>Small</v>
      </c>
    </row>
    <row r="97" spans="8:13" ht="15.75" customHeight="1">
      <c r="H97" s="37">
        <v>43442</v>
      </c>
      <c r="I97" s="6" t="s">
        <v>158</v>
      </c>
      <c r="J97" s="6" t="s">
        <v>208</v>
      </c>
      <c r="K97" s="6">
        <v>1</v>
      </c>
      <c r="L97" s="6">
        <v>17.260000000000002</v>
      </c>
      <c r="M97" s="31" t="str">
        <f t="shared" si="0"/>
        <v>Small</v>
      </c>
    </row>
    <row r="98" spans="8:13" ht="15.75" customHeight="1">
      <c r="H98" s="37">
        <v>43126</v>
      </c>
      <c r="I98" s="6" t="s">
        <v>163</v>
      </c>
      <c r="J98" s="6" t="s">
        <v>156</v>
      </c>
      <c r="K98" s="6">
        <v>2</v>
      </c>
      <c r="L98" s="6">
        <v>25.76</v>
      </c>
      <c r="M98" s="31" t="str">
        <f t="shared" si="0"/>
        <v>Small</v>
      </c>
    </row>
    <row r="99" spans="8:13" ht="15.75" customHeight="1">
      <c r="H99" s="37">
        <v>43286</v>
      </c>
      <c r="I99" s="6" t="s">
        <v>127</v>
      </c>
      <c r="J99" s="6" t="s">
        <v>156</v>
      </c>
      <c r="K99" s="6">
        <v>3</v>
      </c>
      <c r="L99" s="6">
        <v>41.55</v>
      </c>
      <c r="M99" s="31" t="str">
        <f t="shared" si="0"/>
        <v>Small</v>
      </c>
    </row>
    <row r="100" spans="8:13" ht="15.75" customHeight="1">
      <c r="H100" s="37">
        <v>43190</v>
      </c>
      <c r="I100" s="6" t="s">
        <v>158</v>
      </c>
      <c r="J100" s="6" t="s">
        <v>156</v>
      </c>
      <c r="K100" s="6">
        <v>3</v>
      </c>
      <c r="L100" s="6">
        <v>37.409999999999997</v>
      </c>
      <c r="M100" s="31" t="str">
        <f t="shared" si="0"/>
        <v>Small</v>
      </c>
    </row>
    <row r="101" spans="8:13" ht="15.75" customHeight="1">
      <c r="H101" s="37">
        <v>43288</v>
      </c>
      <c r="I101" s="6" t="s">
        <v>158</v>
      </c>
      <c r="J101" s="6" t="s">
        <v>185</v>
      </c>
      <c r="K101" s="6">
        <v>3</v>
      </c>
      <c r="L101" s="6">
        <v>47.25</v>
      </c>
      <c r="M101" s="31" t="str">
        <f t="shared" si="0"/>
        <v>Small</v>
      </c>
    </row>
    <row r="102" spans="8:13" ht="15.75" customHeight="1">
      <c r="H102" s="37">
        <v>43417</v>
      </c>
      <c r="I102" s="6" t="s">
        <v>168</v>
      </c>
      <c r="J102" s="6" t="s">
        <v>180</v>
      </c>
      <c r="K102" s="6">
        <v>2</v>
      </c>
      <c r="L102" s="6">
        <v>23.26</v>
      </c>
      <c r="M102" s="31" t="str">
        <f t="shared" si="0"/>
        <v>Small</v>
      </c>
    </row>
    <row r="103" spans="8:13" ht="15.75" customHeight="1">
      <c r="H103" s="37">
        <v>43157</v>
      </c>
      <c r="I103" s="6" t="s">
        <v>163</v>
      </c>
      <c r="J103" s="6" t="s">
        <v>179</v>
      </c>
      <c r="K103" s="6">
        <v>2</v>
      </c>
      <c r="L103" s="6">
        <v>35.06</v>
      </c>
      <c r="M103" s="31" t="str">
        <f t="shared" si="0"/>
        <v>Small</v>
      </c>
    </row>
    <row r="104" spans="8:13" ht="15.75" customHeight="1">
      <c r="H104" s="37">
        <v>43430</v>
      </c>
      <c r="I104" s="6" t="s">
        <v>163</v>
      </c>
      <c r="J104" s="6" t="s">
        <v>209</v>
      </c>
      <c r="K104" s="6">
        <v>3</v>
      </c>
      <c r="L104" s="6">
        <v>35.97</v>
      </c>
      <c r="M104" s="31" t="str">
        <f t="shared" si="0"/>
        <v>Small</v>
      </c>
    </row>
    <row r="105" spans="8:13" ht="15.75" customHeight="1">
      <c r="H105" s="37">
        <v>43417</v>
      </c>
      <c r="I105" s="6" t="s">
        <v>158</v>
      </c>
      <c r="J105" s="6" t="s">
        <v>185</v>
      </c>
      <c r="K105" s="6">
        <v>1</v>
      </c>
      <c r="L105" s="6">
        <v>12.52</v>
      </c>
      <c r="M105" s="31" t="str">
        <f t="shared" si="0"/>
        <v>Small</v>
      </c>
    </row>
    <row r="106" spans="8:13" ht="15.75" customHeight="1">
      <c r="H106" s="37">
        <v>43277</v>
      </c>
      <c r="I106" s="6" t="s">
        <v>160</v>
      </c>
      <c r="J106" s="6" t="s">
        <v>172</v>
      </c>
      <c r="K106" s="6">
        <v>2</v>
      </c>
      <c r="L106" s="6">
        <v>29.54</v>
      </c>
      <c r="M106" s="31" t="str">
        <f t="shared" si="0"/>
        <v>Small</v>
      </c>
    </row>
    <row r="107" spans="8:13" ht="15.75" customHeight="1">
      <c r="H107" s="37">
        <v>43437</v>
      </c>
      <c r="I107" s="6" t="s">
        <v>175</v>
      </c>
      <c r="J107" s="6" t="s">
        <v>187</v>
      </c>
      <c r="K107" s="6">
        <v>2</v>
      </c>
      <c r="L107" s="6">
        <v>32.92</v>
      </c>
      <c r="M107" s="31" t="str">
        <f t="shared" si="0"/>
        <v>Small</v>
      </c>
    </row>
    <row r="108" spans="8:13" ht="15.75" customHeight="1">
      <c r="H108" s="37">
        <v>43444</v>
      </c>
      <c r="I108" s="6" t="s">
        <v>158</v>
      </c>
      <c r="J108" s="6" t="s">
        <v>185</v>
      </c>
      <c r="K108" s="6">
        <v>42</v>
      </c>
      <c r="L108" s="6">
        <v>332.51</v>
      </c>
      <c r="M108" s="31" t="str">
        <f t="shared" si="0"/>
        <v>Large</v>
      </c>
    </row>
    <row r="109" spans="8:13" ht="15.75" customHeight="1">
      <c r="H109" s="37">
        <v>43463</v>
      </c>
      <c r="I109" s="6" t="s">
        <v>158</v>
      </c>
      <c r="J109" s="6" t="s">
        <v>185</v>
      </c>
      <c r="K109" s="6">
        <v>2</v>
      </c>
      <c r="L109" s="6">
        <v>30.34</v>
      </c>
      <c r="M109" s="31" t="str">
        <f t="shared" si="0"/>
        <v>Small</v>
      </c>
    </row>
    <row r="110" spans="8:13" ht="15.75" customHeight="1">
      <c r="H110" s="37">
        <v>43108</v>
      </c>
      <c r="I110" s="6" t="s">
        <v>127</v>
      </c>
      <c r="J110" s="6" t="s">
        <v>205</v>
      </c>
      <c r="K110" s="6">
        <v>3</v>
      </c>
      <c r="L110" s="6">
        <v>43.47</v>
      </c>
      <c r="M110" s="31" t="str">
        <f t="shared" si="0"/>
        <v>Small</v>
      </c>
    </row>
    <row r="111" spans="8:13" ht="15.75" customHeight="1">
      <c r="H111" s="37">
        <v>43216</v>
      </c>
      <c r="I111" s="6" t="s">
        <v>163</v>
      </c>
      <c r="J111" s="6" t="s">
        <v>169</v>
      </c>
      <c r="K111" s="6">
        <v>3</v>
      </c>
      <c r="L111" s="6">
        <v>57.42</v>
      </c>
      <c r="M111" s="31" t="str">
        <f t="shared" si="0"/>
        <v>Small</v>
      </c>
    </row>
    <row r="112" spans="8:13" ht="15.75" customHeight="1">
      <c r="H112" s="37">
        <v>43232</v>
      </c>
      <c r="I112" s="6" t="s">
        <v>160</v>
      </c>
      <c r="J112" s="6" t="s">
        <v>156</v>
      </c>
      <c r="K112" s="6">
        <v>6</v>
      </c>
      <c r="L112" s="6">
        <v>72.23</v>
      </c>
      <c r="M112" s="31" t="str">
        <f t="shared" si="0"/>
        <v>Small</v>
      </c>
    </row>
    <row r="113" spans="8:13" ht="15.75" customHeight="1">
      <c r="H113" s="37">
        <v>43448</v>
      </c>
      <c r="I113" s="6" t="s">
        <v>175</v>
      </c>
      <c r="J113" s="6" t="s">
        <v>210</v>
      </c>
      <c r="K113" s="6">
        <v>4</v>
      </c>
      <c r="L113" s="6">
        <v>76.8</v>
      </c>
      <c r="M113" s="31" t="str">
        <f t="shared" si="0"/>
        <v>Small</v>
      </c>
    </row>
    <row r="114" spans="8:13" ht="15.75" customHeight="1">
      <c r="H114" s="37">
        <v>43194</v>
      </c>
      <c r="I114" s="6" t="s">
        <v>175</v>
      </c>
      <c r="J114" s="6" t="s">
        <v>203</v>
      </c>
      <c r="K114" s="6">
        <v>3</v>
      </c>
      <c r="L114" s="6">
        <v>33.840000000000003</v>
      </c>
      <c r="M114" s="31" t="str">
        <f t="shared" si="0"/>
        <v>Small</v>
      </c>
    </row>
    <row r="115" spans="8:13" ht="15.75" customHeight="1">
      <c r="H115" s="37">
        <v>43385</v>
      </c>
      <c r="I115" s="6" t="s">
        <v>190</v>
      </c>
      <c r="J115" s="6" t="s">
        <v>187</v>
      </c>
      <c r="K115" s="6">
        <v>1</v>
      </c>
      <c r="L115" s="6">
        <v>14.24</v>
      </c>
      <c r="M115" s="31" t="str">
        <f t="shared" si="0"/>
        <v>Small</v>
      </c>
    </row>
    <row r="116" spans="8:13" ht="15.75" customHeight="1">
      <c r="H116" s="37">
        <v>43327</v>
      </c>
      <c r="I116" s="6" t="s">
        <v>135</v>
      </c>
      <c r="J116" s="6" t="s">
        <v>184</v>
      </c>
      <c r="K116" s="6">
        <v>1</v>
      </c>
      <c r="L116" s="6">
        <v>11.5</v>
      </c>
      <c r="M116" s="31" t="str">
        <f t="shared" si="0"/>
        <v>Small</v>
      </c>
    </row>
    <row r="117" spans="8:13" ht="15.75" customHeight="1">
      <c r="H117" s="37">
        <v>43255</v>
      </c>
      <c r="I117" s="6" t="s">
        <v>158</v>
      </c>
      <c r="J117" s="6" t="s">
        <v>184</v>
      </c>
      <c r="K117" s="6">
        <v>4</v>
      </c>
      <c r="L117" s="6">
        <v>40.08</v>
      </c>
      <c r="M117" s="31" t="str">
        <f t="shared" si="0"/>
        <v>Small</v>
      </c>
    </row>
    <row r="118" spans="8:13" ht="15.75" customHeight="1">
      <c r="H118" s="37">
        <v>43310</v>
      </c>
      <c r="I118" s="6" t="s">
        <v>165</v>
      </c>
      <c r="J118" s="6" t="s">
        <v>164</v>
      </c>
      <c r="K118" s="6">
        <v>2</v>
      </c>
      <c r="L118" s="6">
        <v>36.86</v>
      </c>
      <c r="M118" s="31" t="str">
        <f t="shared" si="0"/>
        <v>Small</v>
      </c>
    </row>
    <row r="119" spans="8:13" ht="15.75" customHeight="1">
      <c r="H119" s="37">
        <v>43442</v>
      </c>
      <c r="I119" s="6" t="s">
        <v>163</v>
      </c>
      <c r="J119" s="6" t="s">
        <v>172</v>
      </c>
      <c r="K119" s="6">
        <v>1</v>
      </c>
      <c r="L119" s="6">
        <v>19.010000000000002</v>
      </c>
      <c r="M119" s="31" t="str">
        <f t="shared" si="0"/>
        <v>Small</v>
      </c>
    </row>
    <row r="120" spans="8:13" ht="15.75" customHeight="1">
      <c r="H120" s="37">
        <v>43208</v>
      </c>
      <c r="I120" s="6" t="s">
        <v>135</v>
      </c>
      <c r="J120" s="6" t="s">
        <v>185</v>
      </c>
      <c r="K120" s="6">
        <v>2</v>
      </c>
      <c r="L120" s="6">
        <v>30.48</v>
      </c>
      <c r="M120" s="31" t="str">
        <f t="shared" si="0"/>
        <v>Small</v>
      </c>
    </row>
    <row r="121" spans="8:13" ht="15.75" customHeight="1">
      <c r="H121" s="37">
        <v>43325</v>
      </c>
      <c r="I121" s="6" t="s">
        <v>127</v>
      </c>
      <c r="J121" s="6" t="s">
        <v>185</v>
      </c>
      <c r="K121" s="6">
        <v>3</v>
      </c>
      <c r="L121" s="6">
        <v>35.46</v>
      </c>
      <c r="M121" s="31" t="str">
        <f t="shared" si="0"/>
        <v>Small</v>
      </c>
    </row>
    <row r="122" spans="8:13" ht="15.75" customHeight="1">
      <c r="H122" s="37">
        <v>43379</v>
      </c>
      <c r="I122" s="6" t="s">
        <v>198</v>
      </c>
      <c r="J122" s="6" t="s">
        <v>205</v>
      </c>
      <c r="K122" s="6">
        <v>1</v>
      </c>
      <c r="L122" s="6">
        <v>11.81</v>
      </c>
      <c r="M122" s="31" t="str">
        <f t="shared" si="0"/>
        <v>Small</v>
      </c>
    </row>
    <row r="123" spans="8:13" ht="15.75" customHeight="1">
      <c r="H123" s="37">
        <v>43273</v>
      </c>
      <c r="I123" s="6" t="s">
        <v>158</v>
      </c>
      <c r="J123" s="6" t="s">
        <v>187</v>
      </c>
      <c r="K123" s="6">
        <v>12</v>
      </c>
      <c r="L123" s="6">
        <v>155.4</v>
      </c>
      <c r="M123" s="31" t="str">
        <f t="shared" si="0"/>
        <v>Small</v>
      </c>
    </row>
    <row r="124" spans="8:13" ht="15.75" customHeight="1">
      <c r="H124" s="37">
        <v>43439</v>
      </c>
      <c r="I124" s="6" t="s">
        <v>175</v>
      </c>
      <c r="J124" s="6" t="s">
        <v>162</v>
      </c>
      <c r="K124" s="6">
        <v>2</v>
      </c>
      <c r="L124" s="6">
        <v>27.8</v>
      </c>
      <c r="M124" s="31" t="str">
        <f t="shared" si="0"/>
        <v>Small</v>
      </c>
    </row>
    <row r="125" spans="8:13" ht="15.75" customHeight="1">
      <c r="H125" s="37">
        <v>43294</v>
      </c>
      <c r="I125" s="6" t="s">
        <v>158</v>
      </c>
      <c r="J125" s="6" t="s">
        <v>170</v>
      </c>
      <c r="K125" s="6">
        <v>2</v>
      </c>
      <c r="L125" s="6">
        <v>35.72</v>
      </c>
      <c r="M125" s="31" t="str">
        <f t="shared" si="0"/>
        <v>Small</v>
      </c>
    </row>
    <row r="126" spans="8:13" ht="15.75" customHeight="1">
      <c r="H126" s="37">
        <v>43444</v>
      </c>
      <c r="I126" s="6" t="s">
        <v>160</v>
      </c>
      <c r="J126" s="6" t="s">
        <v>197</v>
      </c>
      <c r="K126" s="6">
        <v>3</v>
      </c>
      <c r="L126" s="6">
        <v>52.47</v>
      </c>
      <c r="M126" s="31" t="str">
        <f t="shared" si="0"/>
        <v>Small</v>
      </c>
    </row>
    <row r="127" spans="8:13" ht="15.75" customHeight="1">
      <c r="H127" s="37">
        <v>43456</v>
      </c>
      <c r="I127" s="6" t="s">
        <v>135</v>
      </c>
      <c r="J127" s="6" t="s">
        <v>211</v>
      </c>
      <c r="K127" s="6">
        <v>1</v>
      </c>
      <c r="L127" s="6">
        <v>11.85</v>
      </c>
      <c r="M127" s="31" t="str">
        <f t="shared" si="0"/>
        <v>Small</v>
      </c>
    </row>
    <row r="128" spans="8:13" ht="15.75" customHeight="1">
      <c r="H128" s="37">
        <v>43305</v>
      </c>
      <c r="I128" s="6" t="s">
        <v>158</v>
      </c>
      <c r="J128" s="6" t="s">
        <v>185</v>
      </c>
      <c r="K128" s="6">
        <v>2</v>
      </c>
      <c r="L128" s="6">
        <v>27.64</v>
      </c>
      <c r="M128" s="31" t="str">
        <f t="shared" si="0"/>
        <v>Small</v>
      </c>
    </row>
    <row r="129" spans="8:13" ht="15.75" customHeight="1">
      <c r="H129" s="37">
        <v>43455</v>
      </c>
      <c r="I129" s="6" t="s">
        <v>190</v>
      </c>
      <c r="J129" s="6" t="s">
        <v>156</v>
      </c>
      <c r="K129" s="6">
        <v>2</v>
      </c>
      <c r="L129" s="6">
        <v>35.28</v>
      </c>
      <c r="M129" s="31" t="str">
        <f t="shared" si="0"/>
        <v>Small</v>
      </c>
    </row>
    <row r="130" spans="8:13" ht="15.75" customHeight="1">
      <c r="H130" s="37">
        <v>43411</v>
      </c>
      <c r="I130" s="6" t="s">
        <v>198</v>
      </c>
      <c r="J130" s="6" t="s">
        <v>169</v>
      </c>
      <c r="K130" s="6">
        <v>1</v>
      </c>
      <c r="L130" s="6">
        <v>13.1</v>
      </c>
      <c r="M130" s="31" t="str">
        <f t="shared" si="0"/>
        <v>Small</v>
      </c>
    </row>
    <row r="131" spans="8:13" ht="15.75" customHeight="1">
      <c r="H131" s="37">
        <v>43177</v>
      </c>
      <c r="I131" s="6" t="s">
        <v>158</v>
      </c>
      <c r="J131" s="6" t="s">
        <v>157</v>
      </c>
      <c r="K131" s="6">
        <v>3</v>
      </c>
      <c r="L131" s="6">
        <v>56.19</v>
      </c>
      <c r="M131" s="31" t="str">
        <f t="shared" si="0"/>
        <v>Small</v>
      </c>
    </row>
    <row r="132" spans="8:13" ht="15.75" customHeight="1">
      <c r="H132" s="37">
        <v>43358</v>
      </c>
      <c r="I132" s="6" t="s">
        <v>135</v>
      </c>
      <c r="J132" s="6" t="s">
        <v>210</v>
      </c>
      <c r="K132" s="6">
        <v>2</v>
      </c>
      <c r="L132" s="6">
        <v>30.52</v>
      </c>
      <c r="M132" s="31" t="str">
        <f t="shared" si="0"/>
        <v>Small</v>
      </c>
    </row>
    <row r="133" spans="8:13" ht="15.75" customHeight="1">
      <c r="H133" s="37">
        <v>43453</v>
      </c>
      <c r="I133" s="6" t="s">
        <v>168</v>
      </c>
      <c r="J133" s="6" t="s">
        <v>202</v>
      </c>
      <c r="K133" s="6">
        <v>1</v>
      </c>
      <c r="L133" s="6">
        <v>12</v>
      </c>
      <c r="M133" s="31" t="str">
        <f t="shared" si="0"/>
        <v>Small</v>
      </c>
    </row>
    <row r="134" spans="8:13" ht="15.75" customHeight="1">
      <c r="H134" s="37">
        <v>43292</v>
      </c>
      <c r="I134" s="6" t="s">
        <v>175</v>
      </c>
      <c r="J134" s="6" t="s">
        <v>156</v>
      </c>
      <c r="K134" s="6">
        <v>2</v>
      </c>
      <c r="L134" s="6">
        <v>34.26</v>
      </c>
      <c r="M134" s="31" t="str">
        <f t="shared" si="0"/>
        <v>Small</v>
      </c>
    </row>
    <row r="135" spans="8:13" ht="15.75" customHeight="1">
      <c r="H135" s="37">
        <v>43257</v>
      </c>
      <c r="I135" s="6" t="s">
        <v>165</v>
      </c>
      <c r="J135" s="6" t="s">
        <v>156</v>
      </c>
      <c r="K135" s="6">
        <v>2</v>
      </c>
      <c r="L135" s="6">
        <v>39.58</v>
      </c>
      <c r="M135" s="31" t="str">
        <f t="shared" si="0"/>
        <v>Small</v>
      </c>
    </row>
    <row r="136" spans="8:13" ht="15.75" customHeight="1">
      <c r="H136" s="37">
        <v>43346</v>
      </c>
      <c r="I136" s="6" t="s">
        <v>175</v>
      </c>
      <c r="J136" s="6" t="s">
        <v>197</v>
      </c>
      <c r="K136" s="6">
        <v>1</v>
      </c>
      <c r="L136" s="6">
        <v>12.38</v>
      </c>
      <c r="M136" s="31" t="str">
        <f t="shared" si="0"/>
        <v>Small</v>
      </c>
    </row>
    <row r="137" spans="8:13" ht="15.75" customHeight="1">
      <c r="H137" s="37">
        <v>43462</v>
      </c>
      <c r="I137" s="6" t="s">
        <v>175</v>
      </c>
      <c r="J137" s="6" t="s">
        <v>212</v>
      </c>
      <c r="K137" s="6">
        <v>1</v>
      </c>
      <c r="L137" s="6">
        <v>16.38</v>
      </c>
      <c r="M137" s="31" t="str">
        <f t="shared" si="0"/>
        <v>Small</v>
      </c>
    </row>
    <row r="138" spans="8:13" ht="15.75" customHeight="1">
      <c r="H138" s="37">
        <v>43461</v>
      </c>
      <c r="I138" s="6" t="s">
        <v>160</v>
      </c>
      <c r="J138" s="6" t="s">
        <v>189</v>
      </c>
      <c r="K138" s="6">
        <v>1</v>
      </c>
      <c r="L138" s="6">
        <v>12.72</v>
      </c>
      <c r="M138" s="31" t="str">
        <f t="shared" si="0"/>
        <v>Small</v>
      </c>
    </row>
    <row r="139" spans="8:13" ht="15.75" customHeight="1">
      <c r="H139" s="37">
        <v>43174</v>
      </c>
      <c r="I139" s="6" t="s">
        <v>141</v>
      </c>
      <c r="J139" s="6" t="s">
        <v>156</v>
      </c>
      <c r="K139" s="6">
        <v>2</v>
      </c>
      <c r="L139" s="6">
        <v>27.74</v>
      </c>
      <c r="M139" s="31" t="str">
        <f t="shared" si="0"/>
        <v>Small</v>
      </c>
    </row>
    <row r="140" spans="8:13" ht="15.75" customHeight="1">
      <c r="H140" s="37">
        <v>43169</v>
      </c>
      <c r="I140" s="6" t="s">
        <v>158</v>
      </c>
      <c r="J140" s="6" t="s">
        <v>156</v>
      </c>
      <c r="K140" s="6">
        <v>3</v>
      </c>
      <c r="L140" s="6">
        <v>38.85</v>
      </c>
      <c r="M140" s="31" t="str">
        <f t="shared" si="0"/>
        <v>Small</v>
      </c>
    </row>
    <row r="141" spans="8:13" ht="15.75" customHeight="1">
      <c r="H141" s="37">
        <v>43454</v>
      </c>
      <c r="I141" s="6" t="s">
        <v>171</v>
      </c>
      <c r="J141" s="6" t="s">
        <v>166</v>
      </c>
      <c r="K141" s="6">
        <v>1</v>
      </c>
      <c r="L141" s="6">
        <v>17.25</v>
      </c>
      <c r="M141" s="31" t="str">
        <f t="shared" si="0"/>
        <v>Small</v>
      </c>
    </row>
    <row r="142" spans="8:13" ht="15.75" customHeight="1">
      <c r="H142" s="37">
        <v>43445</v>
      </c>
      <c r="I142" s="6" t="s">
        <v>171</v>
      </c>
      <c r="J142" s="6" t="s">
        <v>172</v>
      </c>
      <c r="K142" s="6">
        <v>3</v>
      </c>
      <c r="L142" s="6">
        <v>54.84</v>
      </c>
      <c r="M142" s="31" t="str">
        <f t="shared" si="0"/>
        <v>Small</v>
      </c>
    </row>
    <row r="143" spans="8:13" ht="15.75" customHeight="1">
      <c r="H143" s="37">
        <v>43421</v>
      </c>
      <c r="I143" s="6" t="s">
        <v>163</v>
      </c>
      <c r="J143" s="6" t="s">
        <v>156</v>
      </c>
      <c r="K143" s="6">
        <v>2</v>
      </c>
      <c r="L143" s="6">
        <v>28.82</v>
      </c>
      <c r="M143" s="31" t="str">
        <f t="shared" si="0"/>
        <v>Small</v>
      </c>
    </row>
    <row r="144" spans="8:13" ht="15.75" customHeight="1">
      <c r="H144" s="37">
        <v>43379</v>
      </c>
      <c r="I144" s="6" t="s">
        <v>190</v>
      </c>
      <c r="J144" s="6" t="s">
        <v>207</v>
      </c>
      <c r="K144" s="6">
        <v>2</v>
      </c>
      <c r="L144" s="6">
        <v>29.82</v>
      </c>
      <c r="M144" s="31" t="str">
        <f t="shared" si="0"/>
        <v>Small</v>
      </c>
    </row>
    <row r="145" spans="8:13" ht="15.75" customHeight="1">
      <c r="H145" s="37">
        <v>43131</v>
      </c>
      <c r="I145" s="6" t="s">
        <v>127</v>
      </c>
      <c r="J145" s="6" t="s">
        <v>156</v>
      </c>
      <c r="K145" s="6">
        <v>1</v>
      </c>
      <c r="L145" s="6">
        <v>19.34</v>
      </c>
      <c r="M145" s="31" t="str">
        <f t="shared" si="0"/>
        <v>Small</v>
      </c>
    </row>
    <row r="146" spans="8:13" ht="15.75" customHeight="1">
      <c r="H146" s="37">
        <v>43275</v>
      </c>
      <c r="I146" s="6" t="s">
        <v>175</v>
      </c>
      <c r="J146" s="6" t="s">
        <v>207</v>
      </c>
      <c r="K146" s="6">
        <v>1</v>
      </c>
      <c r="L146" s="6">
        <v>13.08</v>
      </c>
      <c r="M146" s="31" t="str">
        <f t="shared" si="0"/>
        <v>Small</v>
      </c>
    </row>
    <row r="147" spans="8:13" ht="15.75" customHeight="1">
      <c r="H147" s="37">
        <v>43423</v>
      </c>
      <c r="I147" s="6" t="s">
        <v>158</v>
      </c>
      <c r="J147" s="6" t="s">
        <v>194</v>
      </c>
      <c r="K147" s="6">
        <v>5</v>
      </c>
      <c r="L147" s="6">
        <v>82.32</v>
      </c>
      <c r="M147" s="31" t="str">
        <f t="shared" si="0"/>
        <v>Small</v>
      </c>
    </row>
    <row r="148" spans="8:13" ht="15.75" customHeight="1">
      <c r="H148" s="37">
        <v>43415</v>
      </c>
      <c r="I148" s="6" t="s">
        <v>168</v>
      </c>
      <c r="J148" s="6" t="s">
        <v>156</v>
      </c>
      <c r="K148" s="6">
        <v>2</v>
      </c>
      <c r="L148" s="6">
        <v>24.88</v>
      </c>
      <c r="M148" s="31" t="str">
        <f t="shared" si="0"/>
        <v>Small</v>
      </c>
    </row>
    <row r="149" spans="8:13" ht="15.75" customHeight="1">
      <c r="H149" s="37">
        <v>43363</v>
      </c>
      <c r="I149" s="6" t="s">
        <v>160</v>
      </c>
      <c r="J149" s="6" t="s">
        <v>187</v>
      </c>
      <c r="K149" s="6">
        <v>2</v>
      </c>
      <c r="L149" s="6">
        <v>22.54</v>
      </c>
      <c r="M149" s="31" t="str">
        <f t="shared" si="0"/>
        <v>Small</v>
      </c>
    </row>
    <row r="150" spans="8:13" ht="15.75" customHeight="1">
      <c r="H150" s="37">
        <v>43180</v>
      </c>
      <c r="I150" s="6" t="s">
        <v>168</v>
      </c>
      <c r="J150" s="6" t="s">
        <v>209</v>
      </c>
      <c r="K150" s="6">
        <v>2</v>
      </c>
      <c r="L150" s="6">
        <v>23.56</v>
      </c>
      <c r="M150" s="31" t="str">
        <f t="shared" si="0"/>
        <v>Small</v>
      </c>
    </row>
    <row r="151" spans="8:13" ht="15.75" customHeight="1">
      <c r="H151" s="37">
        <v>43432</v>
      </c>
      <c r="I151" s="6" t="s">
        <v>165</v>
      </c>
      <c r="J151" s="6" t="s">
        <v>156</v>
      </c>
      <c r="K151" s="6">
        <v>2</v>
      </c>
      <c r="L151" s="6">
        <v>23.84</v>
      </c>
      <c r="M151" s="31" t="str">
        <f t="shared" si="0"/>
        <v>Small</v>
      </c>
    </row>
    <row r="152" spans="8:13" ht="15.75" customHeight="1">
      <c r="H152" s="37">
        <v>43195</v>
      </c>
      <c r="I152" s="6" t="s">
        <v>135</v>
      </c>
      <c r="J152" s="6" t="s">
        <v>172</v>
      </c>
      <c r="K152" s="6">
        <v>2</v>
      </c>
      <c r="L152" s="6">
        <v>37.840000000000003</v>
      </c>
      <c r="M152" s="31" t="str">
        <f t="shared" si="0"/>
        <v>Small</v>
      </c>
    </row>
    <row r="153" spans="8:13" ht="15.75" customHeight="1">
      <c r="H153" s="37">
        <v>43323</v>
      </c>
      <c r="I153" s="6" t="s">
        <v>168</v>
      </c>
      <c r="J153" s="6" t="s">
        <v>183</v>
      </c>
      <c r="K153" s="6">
        <v>1</v>
      </c>
      <c r="L153" s="6">
        <v>16.66</v>
      </c>
      <c r="M153" s="31" t="str">
        <f t="shared" si="0"/>
        <v>Small</v>
      </c>
    </row>
    <row r="154" spans="8:13" ht="15.75" customHeight="1">
      <c r="H154" s="37">
        <v>43454</v>
      </c>
      <c r="I154" s="6" t="s">
        <v>158</v>
      </c>
      <c r="J154" s="6" t="s">
        <v>156</v>
      </c>
      <c r="K154" s="6">
        <v>2</v>
      </c>
      <c r="L154" s="6">
        <v>22.44</v>
      </c>
      <c r="M154" s="31" t="str">
        <f t="shared" si="0"/>
        <v>Small</v>
      </c>
    </row>
    <row r="155" spans="8:13" ht="15.75" customHeight="1">
      <c r="H155" s="37">
        <v>43119</v>
      </c>
      <c r="I155" s="6" t="s">
        <v>127</v>
      </c>
      <c r="J155" s="6" t="s">
        <v>213</v>
      </c>
      <c r="K155" s="6">
        <v>1</v>
      </c>
      <c r="L155" s="6">
        <v>11.71</v>
      </c>
      <c r="M155" s="31" t="str">
        <f t="shared" si="0"/>
        <v>Small</v>
      </c>
    </row>
    <row r="156" spans="8:13" ht="15.75" customHeight="1">
      <c r="H156" s="37">
        <v>43168</v>
      </c>
      <c r="I156" s="6" t="s">
        <v>141</v>
      </c>
      <c r="J156" s="6" t="s">
        <v>195</v>
      </c>
      <c r="K156" s="6">
        <v>2</v>
      </c>
      <c r="L156" s="6">
        <v>28.7</v>
      </c>
      <c r="M156" s="31" t="str">
        <f t="shared" si="0"/>
        <v>Small</v>
      </c>
    </row>
    <row r="157" spans="8:13" ht="15.75" customHeight="1">
      <c r="H157" s="37">
        <v>43304</v>
      </c>
      <c r="I157" s="6" t="s">
        <v>158</v>
      </c>
      <c r="J157" s="6" t="s">
        <v>214</v>
      </c>
      <c r="K157" s="6">
        <v>41</v>
      </c>
      <c r="L157" s="6">
        <v>277.69</v>
      </c>
      <c r="M157" s="31" t="str">
        <f t="shared" si="0"/>
        <v>Large</v>
      </c>
    </row>
    <row r="158" spans="8:13" ht="15.75" customHeight="1">
      <c r="H158" s="37">
        <v>43355</v>
      </c>
      <c r="I158" s="6" t="s">
        <v>175</v>
      </c>
      <c r="J158" s="6" t="s">
        <v>184</v>
      </c>
      <c r="K158" s="6">
        <v>3</v>
      </c>
      <c r="L158" s="6">
        <v>52.44</v>
      </c>
      <c r="M158" s="31" t="str">
        <f t="shared" si="0"/>
        <v>Small</v>
      </c>
    </row>
    <row r="159" spans="8:13" ht="15.75" customHeight="1">
      <c r="H159" s="37">
        <v>43324</v>
      </c>
      <c r="I159" s="6" t="s">
        <v>141</v>
      </c>
      <c r="J159" s="6" t="s">
        <v>156</v>
      </c>
      <c r="K159" s="6">
        <v>2</v>
      </c>
      <c r="L159" s="6">
        <v>29.34</v>
      </c>
      <c r="M159" s="31" t="str">
        <f t="shared" si="0"/>
        <v>Small</v>
      </c>
    </row>
    <row r="160" spans="8:13" ht="15.75" customHeight="1">
      <c r="H160" s="37">
        <v>43361</v>
      </c>
      <c r="I160" s="6" t="s">
        <v>158</v>
      </c>
      <c r="J160" s="6" t="s">
        <v>156</v>
      </c>
      <c r="K160" s="6">
        <v>2</v>
      </c>
      <c r="L160" s="6">
        <v>21.06</v>
      </c>
      <c r="M160" s="31" t="str">
        <f t="shared" si="0"/>
        <v>Small</v>
      </c>
    </row>
    <row r="161" spans="8:13" ht="15.75" customHeight="1">
      <c r="H161" s="37">
        <v>43222</v>
      </c>
      <c r="I161" s="6" t="s">
        <v>160</v>
      </c>
      <c r="J161" s="6" t="s">
        <v>215</v>
      </c>
      <c r="K161" s="6">
        <v>1</v>
      </c>
      <c r="L161" s="6">
        <v>15.14</v>
      </c>
      <c r="M161" s="31" t="str">
        <f t="shared" si="0"/>
        <v>Small</v>
      </c>
    </row>
    <row r="162" spans="8:13" ht="15.75" customHeight="1">
      <c r="H162" s="37">
        <v>43454</v>
      </c>
      <c r="I162" s="6" t="s">
        <v>135</v>
      </c>
      <c r="J162" s="6" t="s">
        <v>172</v>
      </c>
      <c r="K162" s="6">
        <v>1</v>
      </c>
      <c r="L162" s="6">
        <v>17.739999999999998</v>
      </c>
      <c r="M162" s="31" t="str">
        <f t="shared" si="0"/>
        <v>Small</v>
      </c>
    </row>
    <row r="163" spans="8:13" ht="15.75" customHeight="1">
      <c r="H163" s="37">
        <v>43456</v>
      </c>
      <c r="I163" s="6" t="s">
        <v>158</v>
      </c>
      <c r="J163" s="6" t="s">
        <v>209</v>
      </c>
      <c r="K163" s="6">
        <v>2</v>
      </c>
      <c r="L163" s="6">
        <v>26.02</v>
      </c>
      <c r="M163" s="31" t="str">
        <f t="shared" si="0"/>
        <v>Small</v>
      </c>
    </row>
    <row r="164" spans="8:13" ht="15.75" customHeight="1">
      <c r="H164" s="37">
        <v>43252</v>
      </c>
      <c r="I164" s="6" t="s">
        <v>175</v>
      </c>
      <c r="J164" s="6" t="s">
        <v>184</v>
      </c>
      <c r="K164" s="6">
        <v>1</v>
      </c>
      <c r="L164" s="6">
        <v>18.940000000000001</v>
      </c>
      <c r="M164" s="31" t="str">
        <f t="shared" si="0"/>
        <v>Small</v>
      </c>
    </row>
    <row r="165" spans="8:13" ht="15.75" customHeight="1">
      <c r="H165" s="37">
        <v>43221</v>
      </c>
      <c r="I165" s="6" t="s">
        <v>216</v>
      </c>
      <c r="J165" s="6" t="s">
        <v>210</v>
      </c>
      <c r="K165" s="6">
        <v>3</v>
      </c>
      <c r="L165" s="6">
        <v>37.020000000000003</v>
      </c>
      <c r="M165" s="31" t="str">
        <f t="shared" si="0"/>
        <v>Small</v>
      </c>
    </row>
    <row r="166" spans="8:13" ht="15.75" customHeight="1">
      <c r="H166" s="37">
        <v>43267</v>
      </c>
      <c r="I166" s="6" t="s">
        <v>175</v>
      </c>
      <c r="J166" s="6" t="s">
        <v>170</v>
      </c>
      <c r="K166" s="6">
        <v>1</v>
      </c>
      <c r="L166" s="6">
        <v>19.43</v>
      </c>
      <c r="M166" s="31" t="str">
        <f t="shared" si="0"/>
        <v>Small</v>
      </c>
    </row>
    <row r="167" spans="8:13" ht="15.75" customHeight="1">
      <c r="H167" s="37">
        <v>43386</v>
      </c>
      <c r="I167" s="6" t="s">
        <v>135</v>
      </c>
      <c r="J167" s="6" t="s">
        <v>212</v>
      </c>
      <c r="K167" s="6">
        <v>2</v>
      </c>
      <c r="L167" s="6">
        <v>37.76</v>
      </c>
      <c r="M167" s="31" t="str">
        <f t="shared" si="0"/>
        <v>Small</v>
      </c>
    </row>
    <row r="168" spans="8:13" ht="15.75" customHeight="1">
      <c r="H168" s="37">
        <v>43440</v>
      </c>
      <c r="I168" s="6" t="s">
        <v>171</v>
      </c>
      <c r="J168" s="6" t="s">
        <v>194</v>
      </c>
      <c r="K168" s="6">
        <v>2</v>
      </c>
      <c r="L168" s="6">
        <v>34.64</v>
      </c>
      <c r="M168" s="31" t="str">
        <f t="shared" si="0"/>
        <v>Small</v>
      </c>
    </row>
    <row r="169" spans="8:13" ht="15.75" customHeight="1">
      <c r="H169" s="37">
        <v>43416</v>
      </c>
      <c r="I169" s="6" t="s">
        <v>158</v>
      </c>
      <c r="J169" s="6" t="s">
        <v>217</v>
      </c>
      <c r="K169" s="6">
        <v>2</v>
      </c>
      <c r="L169" s="6">
        <v>21.96</v>
      </c>
      <c r="M169" s="31" t="str">
        <f t="shared" si="0"/>
        <v>Small</v>
      </c>
    </row>
    <row r="170" spans="8:13" ht="15.75" customHeight="1">
      <c r="H170" s="37">
        <v>43276</v>
      </c>
      <c r="I170" s="6" t="s">
        <v>158</v>
      </c>
      <c r="J170" s="6" t="s">
        <v>185</v>
      </c>
      <c r="K170" s="6">
        <v>2</v>
      </c>
      <c r="L170" s="6">
        <v>24.78</v>
      </c>
      <c r="M170" s="31" t="str">
        <f t="shared" si="0"/>
        <v>Small</v>
      </c>
    </row>
    <row r="171" spans="8:13" ht="15.75" customHeight="1">
      <c r="H171" s="37">
        <v>43327</v>
      </c>
      <c r="I171" s="6" t="s">
        <v>135</v>
      </c>
      <c r="J171" s="6" t="s">
        <v>156</v>
      </c>
      <c r="K171" s="6">
        <v>3</v>
      </c>
      <c r="L171" s="6">
        <v>45.48</v>
      </c>
      <c r="M171" s="31" t="str">
        <f t="shared" si="0"/>
        <v>Small</v>
      </c>
    </row>
    <row r="172" spans="8:13" ht="15.75" customHeight="1">
      <c r="H172" s="37">
        <v>43199</v>
      </c>
      <c r="I172" s="6" t="s">
        <v>160</v>
      </c>
      <c r="J172" s="6" t="s">
        <v>182</v>
      </c>
      <c r="K172" s="6">
        <v>4</v>
      </c>
      <c r="L172" s="6">
        <v>65.92</v>
      </c>
      <c r="M172" s="31" t="str">
        <f t="shared" si="0"/>
        <v>Small</v>
      </c>
    </row>
    <row r="173" spans="8:13" ht="15.75" customHeight="1">
      <c r="H173" s="37">
        <v>43142</v>
      </c>
      <c r="I173" s="6" t="s">
        <v>218</v>
      </c>
      <c r="J173" s="6" t="s">
        <v>164</v>
      </c>
      <c r="K173" s="6">
        <v>1</v>
      </c>
      <c r="L173" s="6">
        <v>19.350000000000001</v>
      </c>
      <c r="M173" s="31" t="str">
        <f t="shared" si="0"/>
        <v>Small</v>
      </c>
    </row>
    <row r="174" spans="8:13" ht="15.75" customHeight="1">
      <c r="H174" s="37">
        <v>43330</v>
      </c>
      <c r="I174" s="6" t="s">
        <v>141</v>
      </c>
      <c r="J174" s="6" t="s">
        <v>159</v>
      </c>
      <c r="K174" s="6">
        <v>1</v>
      </c>
      <c r="L174" s="6">
        <v>17.75</v>
      </c>
      <c r="M174" s="31" t="str">
        <f t="shared" si="0"/>
        <v>Small</v>
      </c>
    </row>
    <row r="175" spans="8:13" ht="15.75" customHeight="1">
      <c r="H175" s="37">
        <v>43449</v>
      </c>
      <c r="I175" s="6" t="s">
        <v>127</v>
      </c>
      <c r="J175" s="6" t="s">
        <v>156</v>
      </c>
      <c r="K175" s="6">
        <v>2</v>
      </c>
      <c r="L175" s="6">
        <v>38.92</v>
      </c>
      <c r="M175" s="31" t="str">
        <f t="shared" si="0"/>
        <v>Small</v>
      </c>
    </row>
    <row r="176" spans="8:13" ht="15.75" customHeight="1">
      <c r="H176" s="37">
        <v>43443</v>
      </c>
      <c r="I176" s="6" t="s">
        <v>190</v>
      </c>
      <c r="J176" s="6" t="s">
        <v>214</v>
      </c>
      <c r="K176" s="6">
        <v>48</v>
      </c>
      <c r="L176" s="6">
        <v>391.27</v>
      </c>
      <c r="M176" s="31" t="str">
        <f t="shared" si="0"/>
        <v>Large</v>
      </c>
    </row>
    <row r="177" spans="8:13" ht="15.75" customHeight="1">
      <c r="H177" s="37">
        <v>43456</v>
      </c>
      <c r="I177" s="6" t="s">
        <v>163</v>
      </c>
      <c r="J177" s="6" t="s">
        <v>219</v>
      </c>
      <c r="K177" s="6">
        <v>2</v>
      </c>
      <c r="L177" s="6">
        <v>24.26</v>
      </c>
      <c r="M177" s="31" t="str">
        <f t="shared" si="0"/>
        <v>Small</v>
      </c>
    </row>
    <row r="178" spans="8:13" ht="15.75" customHeight="1">
      <c r="H178" s="37">
        <v>43427</v>
      </c>
      <c r="I178" s="6" t="s">
        <v>168</v>
      </c>
      <c r="J178" s="6" t="s">
        <v>208</v>
      </c>
      <c r="K178" s="6">
        <v>2</v>
      </c>
      <c r="L178" s="6">
        <v>34</v>
      </c>
      <c r="M178" s="31" t="str">
        <f t="shared" si="0"/>
        <v>Small</v>
      </c>
    </row>
    <row r="179" spans="8:13" ht="15.75" customHeight="1">
      <c r="H179" s="37">
        <v>43376</v>
      </c>
      <c r="I179" s="6" t="s">
        <v>141</v>
      </c>
      <c r="J179" s="6" t="s">
        <v>180</v>
      </c>
      <c r="K179" s="6">
        <v>2</v>
      </c>
      <c r="L179" s="6">
        <v>31.74</v>
      </c>
      <c r="M179" s="31" t="str">
        <f t="shared" si="0"/>
        <v>Small</v>
      </c>
    </row>
    <row r="180" spans="8:13" ht="15.75" customHeight="1">
      <c r="H180" s="37">
        <v>43313</v>
      </c>
      <c r="I180" s="6" t="s">
        <v>141</v>
      </c>
      <c r="J180" s="6" t="s">
        <v>220</v>
      </c>
      <c r="K180" s="6">
        <v>3</v>
      </c>
      <c r="L180" s="6">
        <v>52.14</v>
      </c>
      <c r="M180" s="31" t="str">
        <f t="shared" si="0"/>
        <v>Small</v>
      </c>
    </row>
    <row r="181" spans="8:13" ht="15.75" customHeight="1">
      <c r="H181" s="37">
        <v>43418</v>
      </c>
      <c r="I181" s="6" t="s">
        <v>168</v>
      </c>
      <c r="J181" s="6" t="s">
        <v>221</v>
      </c>
      <c r="K181" s="6">
        <v>4</v>
      </c>
      <c r="L181" s="6">
        <v>40</v>
      </c>
      <c r="M181" s="31" t="str">
        <f t="shared" si="0"/>
        <v>Small</v>
      </c>
    </row>
    <row r="182" spans="8:13" ht="15.75" customHeight="1">
      <c r="H182" s="37">
        <v>43315</v>
      </c>
      <c r="I182" s="6" t="s">
        <v>135</v>
      </c>
      <c r="J182" s="6" t="s">
        <v>205</v>
      </c>
      <c r="K182" s="6">
        <v>2</v>
      </c>
      <c r="L182" s="6">
        <v>26.78</v>
      </c>
      <c r="M182" s="31" t="str">
        <f t="shared" si="0"/>
        <v>Small</v>
      </c>
    </row>
    <row r="183" spans="8:13" ht="15.75" customHeight="1">
      <c r="H183" s="37">
        <v>43339</v>
      </c>
      <c r="I183" s="6" t="s">
        <v>175</v>
      </c>
      <c r="J183" s="6" t="s">
        <v>202</v>
      </c>
      <c r="K183" s="6">
        <v>1</v>
      </c>
      <c r="L183" s="6">
        <v>14.96</v>
      </c>
      <c r="M183" s="31" t="str">
        <f t="shared" si="0"/>
        <v>Small</v>
      </c>
    </row>
    <row r="184" spans="8:13" ht="15.75" customHeight="1">
      <c r="H184" s="37">
        <v>43462</v>
      </c>
      <c r="I184" s="6" t="s">
        <v>198</v>
      </c>
      <c r="J184" s="6" t="s">
        <v>184</v>
      </c>
      <c r="K184" s="6">
        <v>1</v>
      </c>
      <c r="L184" s="6">
        <v>16.11</v>
      </c>
      <c r="M184" s="31" t="str">
        <f t="shared" si="0"/>
        <v>Small</v>
      </c>
    </row>
    <row r="185" spans="8:13" ht="15.75" customHeight="1">
      <c r="H185" s="37">
        <v>43436</v>
      </c>
      <c r="I185" s="6" t="s">
        <v>141</v>
      </c>
      <c r="J185" s="6" t="s">
        <v>187</v>
      </c>
      <c r="K185" s="6">
        <v>2</v>
      </c>
      <c r="L185" s="6">
        <v>34.14</v>
      </c>
      <c r="M185" s="31" t="str">
        <f t="shared" si="0"/>
        <v>Small</v>
      </c>
    </row>
    <row r="186" spans="8:13" ht="15.75" customHeight="1">
      <c r="H186" s="37">
        <v>43427</v>
      </c>
      <c r="I186" s="6" t="s">
        <v>165</v>
      </c>
      <c r="J186" s="6" t="s">
        <v>222</v>
      </c>
      <c r="K186" s="6">
        <v>3</v>
      </c>
      <c r="L186" s="6">
        <v>46.41</v>
      </c>
      <c r="M186" s="31" t="str">
        <f t="shared" si="0"/>
        <v>Small</v>
      </c>
    </row>
    <row r="187" spans="8:13" ht="15.75" customHeight="1">
      <c r="H187" s="37">
        <v>43421</v>
      </c>
      <c r="I187" s="6" t="s">
        <v>158</v>
      </c>
      <c r="J187" s="6" t="s">
        <v>185</v>
      </c>
      <c r="K187" s="6">
        <v>2</v>
      </c>
      <c r="L187" s="6">
        <v>28.38</v>
      </c>
      <c r="M187" s="31" t="str">
        <f t="shared" si="0"/>
        <v>Small</v>
      </c>
    </row>
    <row r="188" spans="8:13" ht="15.75" customHeight="1">
      <c r="H188" s="37">
        <v>43325</v>
      </c>
      <c r="I188" s="6" t="s">
        <v>168</v>
      </c>
      <c r="J188" s="6" t="s">
        <v>195</v>
      </c>
      <c r="K188" s="6">
        <v>2</v>
      </c>
      <c r="L188" s="6">
        <v>29.22</v>
      </c>
      <c r="M188" s="31" t="str">
        <f t="shared" si="0"/>
        <v>Small</v>
      </c>
    </row>
    <row r="189" spans="8:13" ht="15.75" customHeight="1">
      <c r="H189" s="37">
        <v>43139</v>
      </c>
      <c r="I189" s="6" t="s">
        <v>158</v>
      </c>
      <c r="J189" s="6" t="s">
        <v>184</v>
      </c>
      <c r="K189" s="6">
        <v>4</v>
      </c>
      <c r="L189" s="6">
        <v>72.52</v>
      </c>
      <c r="M189" s="31" t="str">
        <f t="shared" si="0"/>
        <v>Small</v>
      </c>
    </row>
    <row r="190" spans="8:13" ht="15.75" customHeight="1">
      <c r="H190" s="37">
        <v>43415</v>
      </c>
      <c r="I190" s="6" t="s">
        <v>158</v>
      </c>
      <c r="J190" s="6" t="s">
        <v>170</v>
      </c>
      <c r="K190" s="6">
        <v>4</v>
      </c>
      <c r="L190" s="6">
        <v>63.12</v>
      </c>
      <c r="M190" s="31" t="str">
        <f t="shared" si="0"/>
        <v>Small</v>
      </c>
    </row>
    <row r="191" spans="8:13" ht="15.75" customHeight="1">
      <c r="H191" s="37">
        <v>43462</v>
      </c>
      <c r="I191" s="6" t="s">
        <v>141</v>
      </c>
      <c r="J191" s="6" t="s">
        <v>156</v>
      </c>
      <c r="K191" s="6">
        <v>2</v>
      </c>
      <c r="L191" s="6">
        <v>38.9</v>
      </c>
      <c r="M191" s="31" t="str">
        <f t="shared" si="0"/>
        <v>Small</v>
      </c>
    </row>
    <row r="192" spans="8:13" ht="15.75" customHeight="1">
      <c r="H192" s="37">
        <v>43142</v>
      </c>
      <c r="I192" s="6" t="s">
        <v>223</v>
      </c>
      <c r="J192" s="6" t="s">
        <v>192</v>
      </c>
      <c r="K192" s="6">
        <v>1</v>
      </c>
      <c r="L192" s="6">
        <v>13.49</v>
      </c>
      <c r="M192" s="31" t="str">
        <f t="shared" si="0"/>
        <v>Small</v>
      </c>
    </row>
    <row r="193" spans="8:13" ht="15.75" customHeight="1">
      <c r="H193" s="37">
        <v>43228</v>
      </c>
      <c r="I193" s="6" t="s">
        <v>135</v>
      </c>
      <c r="J193" s="6" t="s">
        <v>156</v>
      </c>
      <c r="K193" s="6">
        <v>50</v>
      </c>
      <c r="L193" s="6">
        <v>325.64</v>
      </c>
      <c r="M193" s="31" t="str">
        <f t="shared" si="0"/>
        <v>Large</v>
      </c>
    </row>
    <row r="194" spans="8:13" ht="15.75" customHeight="1">
      <c r="H194" s="37">
        <v>43316</v>
      </c>
      <c r="I194" s="6" t="s">
        <v>224</v>
      </c>
      <c r="J194" s="6" t="s">
        <v>225</v>
      </c>
      <c r="K194" s="6">
        <v>4</v>
      </c>
      <c r="L194" s="6">
        <v>56.04</v>
      </c>
      <c r="M194" s="31" t="str">
        <f t="shared" si="0"/>
        <v>Small</v>
      </c>
    </row>
    <row r="195" spans="8:13" ht="15.75" customHeight="1">
      <c r="H195" s="37">
        <v>43302</v>
      </c>
      <c r="I195" s="6" t="s">
        <v>168</v>
      </c>
      <c r="J195" s="6" t="s">
        <v>194</v>
      </c>
      <c r="K195" s="6">
        <v>2</v>
      </c>
      <c r="L195" s="6">
        <v>23.98</v>
      </c>
      <c r="M195" s="31" t="str">
        <f t="shared" si="0"/>
        <v>Small</v>
      </c>
    </row>
    <row r="196" spans="8:13" ht="15.75" customHeight="1">
      <c r="H196" s="37">
        <v>43435</v>
      </c>
      <c r="I196" s="6" t="s">
        <v>127</v>
      </c>
      <c r="J196" s="6" t="s">
        <v>157</v>
      </c>
      <c r="K196" s="6">
        <v>2</v>
      </c>
      <c r="L196" s="6">
        <v>35.86</v>
      </c>
      <c r="M196" s="31" t="str">
        <f t="shared" si="0"/>
        <v>Small</v>
      </c>
    </row>
    <row r="197" spans="8:13" ht="15.75" customHeight="1">
      <c r="H197" s="37">
        <v>43462</v>
      </c>
      <c r="I197" s="6" t="s">
        <v>216</v>
      </c>
      <c r="J197" s="6" t="s">
        <v>162</v>
      </c>
      <c r="K197" s="6">
        <v>31</v>
      </c>
      <c r="L197" s="6">
        <v>303.5</v>
      </c>
      <c r="M197" s="31" t="str">
        <f t="shared" si="0"/>
        <v>Large</v>
      </c>
    </row>
    <row r="198" spans="8:13" ht="15.75" customHeight="1">
      <c r="H198" s="37">
        <v>43299</v>
      </c>
      <c r="I198" s="6" t="s">
        <v>171</v>
      </c>
      <c r="J198" s="6" t="s">
        <v>184</v>
      </c>
      <c r="K198" s="6">
        <v>3</v>
      </c>
      <c r="L198" s="6">
        <v>36.9</v>
      </c>
      <c r="M198" s="31" t="str">
        <f t="shared" si="0"/>
        <v>Small</v>
      </c>
    </row>
    <row r="199" spans="8:13" ht="15.75" customHeight="1">
      <c r="H199" s="37">
        <v>43223</v>
      </c>
      <c r="I199" s="6" t="s">
        <v>158</v>
      </c>
      <c r="J199" s="6" t="s">
        <v>184</v>
      </c>
      <c r="K199" s="6">
        <v>1</v>
      </c>
      <c r="L199" s="6">
        <v>16.3</v>
      </c>
      <c r="M199" s="31" t="str">
        <f t="shared" si="0"/>
        <v>Small</v>
      </c>
    </row>
    <row r="200" spans="8:13" ht="15.75" customHeight="1">
      <c r="H200" s="37">
        <v>43192</v>
      </c>
      <c r="I200" s="6" t="s">
        <v>198</v>
      </c>
      <c r="J200" s="6" t="s">
        <v>185</v>
      </c>
      <c r="K200" s="6">
        <v>4</v>
      </c>
      <c r="L200" s="6">
        <v>60.76</v>
      </c>
      <c r="M200" s="31" t="str">
        <f t="shared" si="0"/>
        <v>Small</v>
      </c>
    </row>
    <row r="201" spans="8:13" ht="15.75" customHeight="1">
      <c r="H201" s="37">
        <v>43383</v>
      </c>
      <c r="I201" s="6" t="s">
        <v>165</v>
      </c>
      <c r="J201" s="6" t="s">
        <v>162</v>
      </c>
      <c r="K201" s="6">
        <v>3</v>
      </c>
      <c r="L201" s="6">
        <v>58.62</v>
      </c>
      <c r="M201" s="31" t="str">
        <f t="shared" si="0"/>
        <v>Small</v>
      </c>
    </row>
    <row r="202" spans="8:13" ht="15.75" customHeight="1">
      <c r="H202" s="37">
        <v>43417</v>
      </c>
      <c r="I202" s="6" t="s">
        <v>160</v>
      </c>
      <c r="J202" s="6" t="s">
        <v>195</v>
      </c>
      <c r="K202" s="6">
        <v>2</v>
      </c>
      <c r="L202" s="6">
        <v>38.340000000000003</v>
      </c>
      <c r="M202" s="31" t="str">
        <f t="shared" si="0"/>
        <v>Small</v>
      </c>
    </row>
    <row r="203" spans="8:13" ht="15.75" customHeight="1">
      <c r="H203" s="37">
        <v>43366</v>
      </c>
      <c r="I203" s="6" t="s">
        <v>168</v>
      </c>
      <c r="J203" s="6" t="s">
        <v>226</v>
      </c>
      <c r="K203" s="6">
        <v>2</v>
      </c>
      <c r="L203" s="6">
        <v>26.74</v>
      </c>
      <c r="M203" s="31" t="str">
        <f t="shared" si="0"/>
        <v>Small</v>
      </c>
    </row>
    <row r="204" spans="8:13" ht="15.75" customHeight="1">
      <c r="H204" s="37">
        <v>43310</v>
      </c>
      <c r="I204" s="6" t="s">
        <v>175</v>
      </c>
      <c r="J204" s="6" t="s">
        <v>156</v>
      </c>
      <c r="K204" s="6">
        <v>3</v>
      </c>
      <c r="L204" s="6">
        <v>34.86</v>
      </c>
      <c r="M204" s="31" t="str">
        <f t="shared" si="0"/>
        <v>Small</v>
      </c>
    </row>
    <row r="205" spans="8:13" ht="15.75" customHeight="1">
      <c r="H205" s="37">
        <v>43192</v>
      </c>
      <c r="I205" s="6" t="s">
        <v>141</v>
      </c>
      <c r="J205" s="6" t="s">
        <v>187</v>
      </c>
      <c r="K205" s="6">
        <v>3</v>
      </c>
      <c r="L205" s="6">
        <v>50.25</v>
      </c>
      <c r="M205" s="31" t="str">
        <f t="shared" si="0"/>
        <v>Small</v>
      </c>
    </row>
    <row r="206" spans="8:13" ht="15.75" customHeight="1">
      <c r="H206" s="37">
        <v>43439</v>
      </c>
      <c r="I206" s="6" t="s">
        <v>158</v>
      </c>
      <c r="J206" s="6" t="s">
        <v>208</v>
      </c>
      <c r="K206" s="6">
        <v>1</v>
      </c>
      <c r="L206" s="6">
        <v>10.16</v>
      </c>
      <c r="M206" s="31" t="str">
        <f t="shared" si="0"/>
        <v>Small</v>
      </c>
    </row>
    <row r="207" spans="8:13" ht="15.75" customHeight="1">
      <c r="H207" s="37">
        <v>43413</v>
      </c>
      <c r="I207" s="6" t="s">
        <v>141</v>
      </c>
      <c r="J207" s="6" t="s">
        <v>157</v>
      </c>
      <c r="K207" s="6">
        <v>2</v>
      </c>
      <c r="L207" s="6">
        <v>38.44</v>
      </c>
      <c r="M207" s="31" t="str">
        <f t="shared" si="0"/>
        <v>Small</v>
      </c>
    </row>
    <row r="208" spans="8:13" ht="15.75" customHeight="1">
      <c r="H208" s="37">
        <v>43459</v>
      </c>
      <c r="I208" s="6" t="s">
        <v>171</v>
      </c>
      <c r="J208" s="6" t="s">
        <v>156</v>
      </c>
      <c r="K208" s="6">
        <v>25</v>
      </c>
      <c r="L208" s="6">
        <v>204.96</v>
      </c>
      <c r="M208" s="31" t="str">
        <f t="shared" si="0"/>
        <v>Small</v>
      </c>
    </row>
    <row r="209" spans="8:13" ht="15.75" customHeight="1">
      <c r="H209" s="37">
        <v>43227</v>
      </c>
      <c r="I209" s="6" t="s">
        <v>158</v>
      </c>
      <c r="J209" s="6" t="s">
        <v>156</v>
      </c>
      <c r="K209" s="6">
        <v>1</v>
      </c>
      <c r="L209" s="6">
        <v>13.51</v>
      </c>
      <c r="M209" s="31" t="str">
        <f t="shared" si="0"/>
        <v>Small</v>
      </c>
    </row>
    <row r="210" spans="8:13" ht="15.75" customHeight="1">
      <c r="H210" s="37">
        <v>43177</v>
      </c>
      <c r="I210" s="6" t="s">
        <v>160</v>
      </c>
      <c r="J210" s="6" t="s">
        <v>180</v>
      </c>
      <c r="K210" s="6">
        <v>2</v>
      </c>
      <c r="L210" s="6">
        <v>38.22</v>
      </c>
      <c r="M210" s="31" t="str">
        <f t="shared" si="0"/>
        <v>Small</v>
      </c>
    </row>
    <row r="211" spans="8:13" ht="15.75" customHeight="1">
      <c r="H211" s="37">
        <v>43382</v>
      </c>
      <c r="I211" s="6" t="s">
        <v>135</v>
      </c>
      <c r="J211" s="6" t="s">
        <v>191</v>
      </c>
      <c r="K211" s="6">
        <v>1</v>
      </c>
      <c r="L211" s="6">
        <v>16.64</v>
      </c>
      <c r="M211" s="31" t="str">
        <f t="shared" si="0"/>
        <v>Small</v>
      </c>
    </row>
    <row r="212" spans="8:13" ht="15.75" customHeight="1">
      <c r="H212" s="37">
        <v>43440</v>
      </c>
      <c r="I212" s="6" t="s">
        <v>198</v>
      </c>
      <c r="J212" s="6" t="s">
        <v>222</v>
      </c>
      <c r="K212" s="6">
        <v>4</v>
      </c>
      <c r="L212" s="6">
        <v>43.6</v>
      </c>
      <c r="M212" s="31" t="str">
        <f t="shared" si="0"/>
        <v>Small</v>
      </c>
    </row>
    <row r="213" spans="8:13" ht="15.75" customHeight="1">
      <c r="H213" s="37">
        <v>43389</v>
      </c>
      <c r="I213" s="6" t="s">
        <v>198</v>
      </c>
      <c r="J213" s="6" t="s">
        <v>194</v>
      </c>
      <c r="K213" s="6">
        <v>2</v>
      </c>
      <c r="L213" s="6">
        <v>38.46</v>
      </c>
      <c r="M213" s="31" t="str">
        <f t="shared" si="0"/>
        <v>Small</v>
      </c>
    </row>
    <row r="214" spans="8:13" ht="15.75" customHeight="1">
      <c r="H214" s="37">
        <v>43155</v>
      </c>
      <c r="I214" s="6" t="s">
        <v>158</v>
      </c>
      <c r="J214" s="6" t="s">
        <v>185</v>
      </c>
      <c r="K214" s="6">
        <v>1</v>
      </c>
      <c r="L214" s="6">
        <v>13</v>
      </c>
      <c r="M214" s="31" t="str">
        <f t="shared" si="0"/>
        <v>Small</v>
      </c>
    </row>
    <row r="215" spans="8:13" ht="15.75" customHeight="1">
      <c r="H215" s="37">
        <v>43145</v>
      </c>
      <c r="I215" s="6" t="s">
        <v>175</v>
      </c>
      <c r="J215" s="6" t="s">
        <v>189</v>
      </c>
      <c r="K215" s="6">
        <v>2</v>
      </c>
      <c r="L215" s="6">
        <v>38.18</v>
      </c>
      <c r="M215" s="31" t="str">
        <f t="shared" si="0"/>
        <v>Small</v>
      </c>
    </row>
    <row r="216" spans="8:13" ht="15.75" customHeight="1">
      <c r="H216" s="37">
        <v>43135</v>
      </c>
      <c r="I216" s="6" t="s">
        <v>168</v>
      </c>
      <c r="J216" s="6" t="s">
        <v>227</v>
      </c>
      <c r="K216" s="6">
        <v>2</v>
      </c>
      <c r="L216" s="6">
        <v>28.42</v>
      </c>
      <c r="M216" s="31" t="str">
        <f t="shared" si="0"/>
        <v>Small</v>
      </c>
    </row>
    <row r="217" spans="8:13" ht="15.75" customHeight="1">
      <c r="H217" s="37">
        <v>43432</v>
      </c>
      <c r="I217" s="6" t="s">
        <v>200</v>
      </c>
      <c r="J217" s="6" t="s">
        <v>184</v>
      </c>
      <c r="K217" s="6">
        <v>3</v>
      </c>
      <c r="L217" s="6">
        <v>37.5</v>
      </c>
      <c r="M217" s="31" t="str">
        <f t="shared" si="0"/>
        <v>Small</v>
      </c>
    </row>
    <row r="218" spans="8:13" ht="15.75" customHeight="1">
      <c r="H218" s="37">
        <v>43425</v>
      </c>
      <c r="I218" s="6" t="s">
        <v>158</v>
      </c>
      <c r="J218" s="6" t="s">
        <v>209</v>
      </c>
      <c r="K218" s="6">
        <v>4</v>
      </c>
      <c r="L218" s="6">
        <v>54.56</v>
      </c>
      <c r="M218" s="31" t="str">
        <f t="shared" si="0"/>
        <v>Small</v>
      </c>
    </row>
    <row r="219" spans="8:13" ht="15.75" customHeight="1">
      <c r="H219" s="37">
        <v>43460</v>
      </c>
      <c r="I219" s="6" t="s">
        <v>158</v>
      </c>
      <c r="J219" s="6" t="s">
        <v>172</v>
      </c>
      <c r="K219" s="6">
        <v>2</v>
      </c>
      <c r="L219" s="6">
        <v>37.44</v>
      </c>
      <c r="M219" s="31" t="str">
        <f t="shared" si="0"/>
        <v>Small</v>
      </c>
    </row>
    <row r="220" spans="8:13" ht="15.75" customHeight="1">
      <c r="H220" s="37">
        <v>43163</v>
      </c>
      <c r="I220" s="6" t="s">
        <v>190</v>
      </c>
      <c r="J220" s="6" t="s">
        <v>164</v>
      </c>
      <c r="K220" s="6">
        <v>1</v>
      </c>
      <c r="L220" s="6">
        <v>12.51</v>
      </c>
      <c r="M220" s="31" t="str">
        <f t="shared" si="0"/>
        <v>Small</v>
      </c>
    </row>
    <row r="221" spans="8:13" ht="15.75" customHeight="1">
      <c r="H221" s="37">
        <v>43384</v>
      </c>
      <c r="I221" s="6" t="s">
        <v>158</v>
      </c>
      <c r="J221" s="6" t="s">
        <v>228</v>
      </c>
      <c r="K221" s="6">
        <v>2</v>
      </c>
      <c r="L221" s="6">
        <v>38.840000000000003</v>
      </c>
      <c r="M221" s="31" t="str">
        <f t="shared" si="0"/>
        <v>Small</v>
      </c>
    </row>
    <row r="222" spans="8:13" ht="15.75" customHeight="1">
      <c r="H222" s="37">
        <v>43251</v>
      </c>
      <c r="I222" s="6" t="s">
        <v>198</v>
      </c>
      <c r="J222" s="6" t="s">
        <v>180</v>
      </c>
      <c r="K222" s="6">
        <v>1</v>
      </c>
      <c r="L222" s="6">
        <v>17.91</v>
      </c>
      <c r="M222" s="31" t="str">
        <f t="shared" si="0"/>
        <v>Small</v>
      </c>
    </row>
    <row r="223" spans="8:13" ht="15.75" customHeight="1">
      <c r="H223" s="37">
        <v>43248</v>
      </c>
      <c r="I223" s="6" t="s">
        <v>201</v>
      </c>
      <c r="J223" s="6" t="s">
        <v>170</v>
      </c>
      <c r="K223" s="6">
        <v>1</v>
      </c>
      <c r="L223" s="6">
        <v>15.13</v>
      </c>
      <c r="M223" s="31" t="str">
        <f t="shared" si="0"/>
        <v>Small</v>
      </c>
    </row>
    <row r="224" spans="8:13" ht="15.75" customHeight="1">
      <c r="H224" s="37">
        <v>43424</v>
      </c>
      <c r="I224" s="6" t="s">
        <v>158</v>
      </c>
      <c r="J224" s="6" t="s">
        <v>208</v>
      </c>
      <c r="K224" s="6">
        <v>3</v>
      </c>
      <c r="L224" s="6">
        <v>38.159999999999997</v>
      </c>
      <c r="M224" s="31" t="str">
        <f t="shared" si="0"/>
        <v>Small</v>
      </c>
    </row>
    <row r="225" spans="8:13" ht="15.75" customHeight="1">
      <c r="H225" s="37">
        <v>43294</v>
      </c>
      <c r="I225" s="6" t="s">
        <v>135</v>
      </c>
      <c r="J225" s="6" t="s">
        <v>206</v>
      </c>
      <c r="K225" s="6">
        <v>1</v>
      </c>
      <c r="L225" s="6">
        <v>15.99</v>
      </c>
      <c r="M225" s="31" t="str">
        <f t="shared" si="0"/>
        <v>Small</v>
      </c>
    </row>
    <row r="226" spans="8:13" ht="15.75" customHeight="1">
      <c r="H226" s="37">
        <v>43215</v>
      </c>
      <c r="I226" s="6" t="s">
        <v>175</v>
      </c>
      <c r="J226" s="6" t="s">
        <v>208</v>
      </c>
      <c r="K226" s="6">
        <v>2</v>
      </c>
      <c r="L226" s="6">
        <v>33.28</v>
      </c>
      <c r="M226" s="31" t="str">
        <f t="shared" si="0"/>
        <v>Small</v>
      </c>
    </row>
    <row r="227" spans="8:13" ht="15.75" customHeight="1">
      <c r="H227" s="37">
        <v>43445</v>
      </c>
      <c r="I227" s="6" t="s">
        <v>168</v>
      </c>
      <c r="J227" s="6" t="s">
        <v>172</v>
      </c>
      <c r="K227" s="6">
        <v>2</v>
      </c>
      <c r="L227" s="6">
        <v>27.14</v>
      </c>
      <c r="M227" s="31" t="str">
        <f t="shared" si="0"/>
        <v>Small</v>
      </c>
    </row>
    <row r="228" spans="8:13" ht="15.75" customHeight="1">
      <c r="H228" s="37">
        <v>43226</v>
      </c>
      <c r="I228" s="6" t="s">
        <v>158</v>
      </c>
      <c r="J228" s="6" t="s">
        <v>227</v>
      </c>
      <c r="K228" s="6">
        <v>5</v>
      </c>
      <c r="L228" s="6">
        <v>60.85</v>
      </c>
      <c r="M228" s="31" t="str">
        <f t="shared" si="0"/>
        <v>Small</v>
      </c>
    </row>
    <row r="229" spans="8:13" ht="15.75" customHeight="1">
      <c r="H229" s="37">
        <v>43328</v>
      </c>
      <c r="I229" s="6" t="s">
        <v>165</v>
      </c>
      <c r="J229" s="6" t="s">
        <v>229</v>
      </c>
      <c r="K229" s="6">
        <v>1</v>
      </c>
      <c r="L229" s="6">
        <v>12.68</v>
      </c>
      <c r="M229" s="31" t="str">
        <f t="shared" si="0"/>
        <v>Small</v>
      </c>
    </row>
    <row r="230" spans="8:13" ht="15.75" customHeight="1">
      <c r="H230" s="37">
        <v>43332</v>
      </c>
      <c r="I230" s="6" t="s">
        <v>158</v>
      </c>
      <c r="J230" s="6" t="s">
        <v>217</v>
      </c>
      <c r="K230" s="6">
        <v>2</v>
      </c>
      <c r="L230" s="6">
        <v>29.18</v>
      </c>
      <c r="M230" s="31" t="str">
        <f t="shared" si="0"/>
        <v>Small</v>
      </c>
    </row>
    <row r="231" spans="8:13" ht="15.75" customHeight="1">
      <c r="H231" s="37">
        <v>43412</v>
      </c>
      <c r="I231" s="6" t="s">
        <v>168</v>
      </c>
      <c r="J231" s="6" t="s">
        <v>182</v>
      </c>
      <c r="K231" s="6">
        <v>2</v>
      </c>
      <c r="L231" s="6">
        <v>25.78</v>
      </c>
      <c r="M231" s="31" t="str">
        <f t="shared" si="0"/>
        <v>Small</v>
      </c>
    </row>
    <row r="232" spans="8:13" ht="15.75" customHeight="1">
      <c r="H232" s="37">
        <v>43427</v>
      </c>
      <c r="I232" s="6" t="s">
        <v>141</v>
      </c>
      <c r="J232" s="6" t="s">
        <v>156</v>
      </c>
      <c r="K232" s="6">
        <v>4</v>
      </c>
      <c r="L232" s="6">
        <v>69.760000000000005</v>
      </c>
      <c r="M232" s="31" t="str">
        <f t="shared" si="0"/>
        <v>Small</v>
      </c>
    </row>
    <row r="233" spans="8:13" ht="15.75" customHeight="1">
      <c r="H233" s="37">
        <v>43406</v>
      </c>
      <c r="I233" s="6" t="s">
        <v>190</v>
      </c>
      <c r="J233" s="6" t="s">
        <v>161</v>
      </c>
      <c r="K233" s="6">
        <v>3</v>
      </c>
      <c r="L233" s="6">
        <v>34.86</v>
      </c>
      <c r="M233" s="31" t="str">
        <f t="shared" si="0"/>
        <v>Small</v>
      </c>
    </row>
    <row r="234" spans="8:13" ht="15.75" customHeight="1">
      <c r="H234" s="37">
        <v>43136</v>
      </c>
      <c r="I234" s="6" t="s">
        <v>141</v>
      </c>
      <c r="J234" s="6" t="s">
        <v>210</v>
      </c>
      <c r="K234" s="6">
        <v>72</v>
      </c>
      <c r="L234" s="6">
        <v>493.79</v>
      </c>
      <c r="M234" s="31" t="str">
        <f t="shared" si="0"/>
        <v>Large</v>
      </c>
    </row>
    <row r="235" spans="8:13" ht="15.75" customHeight="1">
      <c r="H235" s="37">
        <v>43455</v>
      </c>
      <c r="I235" s="6" t="s">
        <v>135</v>
      </c>
      <c r="J235" s="6" t="s">
        <v>199</v>
      </c>
      <c r="K235" s="6">
        <v>2</v>
      </c>
      <c r="L235" s="6">
        <v>32.840000000000003</v>
      </c>
      <c r="M235" s="31" t="str">
        <f t="shared" si="0"/>
        <v>Small</v>
      </c>
    </row>
    <row r="236" spans="8:13" ht="15.75" customHeight="1">
      <c r="H236" s="37">
        <v>43412</v>
      </c>
      <c r="I236" s="6" t="s">
        <v>158</v>
      </c>
      <c r="J236" s="6" t="s">
        <v>156</v>
      </c>
      <c r="K236" s="6">
        <v>2</v>
      </c>
      <c r="L236" s="6">
        <v>25.4</v>
      </c>
      <c r="M236" s="31" t="str">
        <f t="shared" si="0"/>
        <v>Small</v>
      </c>
    </row>
    <row r="237" spans="8:13" ht="15.75" customHeight="1">
      <c r="H237" s="37">
        <v>43463</v>
      </c>
      <c r="I237" s="6" t="s">
        <v>198</v>
      </c>
      <c r="J237" s="6" t="s">
        <v>194</v>
      </c>
      <c r="K237" s="6">
        <v>2</v>
      </c>
      <c r="L237" s="6">
        <v>38.46</v>
      </c>
      <c r="M237" s="31" t="str">
        <f t="shared" si="0"/>
        <v>Small</v>
      </c>
    </row>
    <row r="238" spans="8:13" ht="15.75" customHeight="1">
      <c r="H238" s="37">
        <v>43340</v>
      </c>
      <c r="I238" s="6" t="s">
        <v>160</v>
      </c>
      <c r="J238" s="6" t="s">
        <v>194</v>
      </c>
      <c r="K238" s="6">
        <v>2</v>
      </c>
      <c r="L238" s="6">
        <v>28.5</v>
      </c>
      <c r="M238" s="31" t="str">
        <f t="shared" si="0"/>
        <v>Small</v>
      </c>
    </row>
    <row r="239" spans="8:13" ht="15.75" customHeight="1">
      <c r="H239" s="37">
        <v>43410</v>
      </c>
      <c r="I239" s="6" t="s">
        <v>201</v>
      </c>
      <c r="J239" s="6" t="s">
        <v>170</v>
      </c>
      <c r="K239" s="6">
        <v>1</v>
      </c>
      <c r="L239" s="6">
        <v>16.73</v>
      </c>
      <c r="M239" s="31" t="str">
        <f t="shared" si="0"/>
        <v>Small</v>
      </c>
    </row>
    <row r="240" spans="8:13" ht="15.75" customHeight="1">
      <c r="H240" s="37">
        <v>43273</v>
      </c>
      <c r="I240" s="6" t="s">
        <v>135</v>
      </c>
      <c r="J240" s="6" t="s">
        <v>184</v>
      </c>
      <c r="K240" s="6">
        <v>1</v>
      </c>
      <c r="L240" s="6">
        <v>19.41</v>
      </c>
      <c r="M240" s="31" t="str">
        <f t="shared" si="0"/>
        <v>Small</v>
      </c>
    </row>
    <row r="241" spans="8:13" ht="15.75" customHeight="1">
      <c r="H241" s="37">
        <v>43159</v>
      </c>
      <c r="I241" s="6" t="s">
        <v>198</v>
      </c>
      <c r="J241" s="6" t="s">
        <v>172</v>
      </c>
      <c r="K241" s="6">
        <v>2</v>
      </c>
      <c r="L241" s="6">
        <v>39.880000000000003</v>
      </c>
      <c r="M241" s="31" t="str">
        <f t="shared" si="0"/>
        <v>Small</v>
      </c>
    </row>
    <row r="242" spans="8:13" ht="15.75" customHeight="1">
      <c r="H242" s="37">
        <v>43363</v>
      </c>
      <c r="I242" s="6" t="s">
        <v>158</v>
      </c>
      <c r="J242" s="6" t="s">
        <v>210</v>
      </c>
      <c r="K242" s="6">
        <v>1</v>
      </c>
      <c r="L242" s="6">
        <v>10.18</v>
      </c>
      <c r="M242" s="31" t="str">
        <f t="shared" si="0"/>
        <v>Small</v>
      </c>
    </row>
    <row r="243" spans="8:13" ht="15.75" customHeight="1">
      <c r="H243" s="37">
        <v>43333</v>
      </c>
      <c r="I243" s="6" t="s">
        <v>158</v>
      </c>
      <c r="J243" s="6" t="s">
        <v>157</v>
      </c>
      <c r="K243" s="6">
        <v>1</v>
      </c>
      <c r="L243" s="6">
        <v>14.7</v>
      </c>
      <c r="M243" s="31" t="str">
        <f t="shared" si="0"/>
        <v>Small</v>
      </c>
    </row>
    <row r="244" spans="8:13" ht="15.75" customHeight="1">
      <c r="H244" s="37">
        <v>43360</v>
      </c>
      <c r="I244" s="6" t="s">
        <v>141</v>
      </c>
      <c r="J244" s="6" t="s">
        <v>230</v>
      </c>
      <c r="K244" s="6">
        <v>5</v>
      </c>
      <c r="L244" s="6">
        <v>51.1</v>
      </c>
      <c r="M244" s="31" t="str">
        <f t="shared" si="0"/>
        <v>Small</v>
      </c>
    </row>
    <row r="245" spans="8:13" ht="15.75" customHeight="1">
      <c r="H245" s="37">
        <v>43465</v>
      </c>
      <c r="I245" s="6" t="s">
        <v>158</v>
      </c>
      <c r="J245" s="6" t="s">
        <v>187</v>
      </c>
      <c r="K245" s="6">
        <v>2</v>
      </c>
      <c r="L245" s="6">
        <v>36.479999999999997</v>
      </c>
      <c r="M245" s="31" t="str">
        <f t="shared" si="0"/>
        <v>Small</v>
      </c>
    </row>
    <row r="246" spans="8:13" ht="15.75" customHeight="1">
      <c r="H246" s="37">
        <v>43116</v>
      </c>
      <c r="I246" s="6" t="s">
        <v>175</v>
      </c>
      <c r="J246" s="6" t="s">
        <v>172</v>
      </c>
      <c r="K246" s="6">
        <v>36</v>
      </c>
      <c r="L246" s="6">
        <v>318.94</v>
      </c>
      <c r="M246" s="31" t="str">
        <f t="shared" si="0"/>
        <v>Large</v>
      </c>
    </row>
    <row r="247" spans="8:13" ht="15.75" customHeight="1">
      <c r="H247" s="37">
        <v>43344</v>
      </c>
      <c r="I247" s="6" t="s">
        <v>127</v>
      </c>
      <c r="J247" s="6" t="s">
        <v>186</v>
      </c>
      <c r="K247" s="6">
        <v>2</v>
      </c>
      <c r="L247" s="6">
        <v>21</v>
      </c>
      <c r="M247" s="31" t="str">
        <f t="shared" si="0"/>
        <v>Small</v>
      </c>
    </row>
    <row r="248" spans="8:13" ht="15.75" customHeight="1">
      <c r="H248" s="37">
        <v>43454</v>
      </c>
      <c r="I248" s="6" t="s">
        <v>168</v>
      </c>
      <c r="J248" s="6" t="s">
        <v>231</v>
      </c>
      <c r="K248" s="6">
        <v>1</v>
      </c>
      <c r="L248" s="6">
        <v>11.93</v>
      </c>
      <c r="M248" s="31" t="str">
        <f t="shared" si="0"/>
        <v>Small</v>
      </c>
    </row>
    <row r="249" spans="8:13" ht="15.75" customHeight="1">
      <c r="H249" s="37">
        <v>43124</v>
      </c>
      <c r="I249" s="6" t="s">
        <v>160</v>
      </c>
      <c r="J249" s="6" t="s">
        <v>232</v>
      </c>
      <c r="K249" s="6">
        <v>51</v>
      </c>
      <c r="L249" s="6">
        <v>370.54</v>
      </c>
      <c r="M249" s="31" t="str">
        <f t="shared" si="0"/>
        <v>Large</v>
      </c>
    </row>
    <row r="250" spans="8:13" ht="15.75" customHeight="1">
      <c r="H250" s="37">
        <v>43317</v>
      </c>
      <c r="I250" s="6" t="s">
        <v>198</v>
      </c>
      <c r="J250" s="6" t="s">
        <v>202</v>
      </c>
      <c r="K250" s="6">
        <v>2</v>
      </c>
      <c r="L250" s="6">
        <v>21.3</v>
      </c>
      <c r="M250" s="31" t="str">
        <f t="shared" si="0"/>
        <v>Small</v>
      </c>
    </row>
    <row r="251" spans="8:13" ht="15.75" customHeight="1">
      <c r="H251" s="37">
        <v>43111</v>
      </c>
      <c r="I251" s="6" t="s">
        <v>160</v>
      </c>
      <c r="J251" s="6" t="s">
        <v>226</v>
      </c>
      <c r="K251" s="6">
        <v>1</v>
      </c>
      <c r="L251" s="6">
        <v>14.04</v>
      </c>
      <c r="M251" s="31" t="str">
        <f t="shared" si="0"/>
        <v>Small</v>
      </c>
    </row>
    <row r="252" spans="8:13" ht="15.75" customHeight="1">
      <c r="H252" s="37">
        <v>43422</v>
      </c>
      <c r="I252" s="6" t="s">
        <v>165</v>
      </c>
      <c r="J252" s="6" t="s">
        <v>195</v>
      </c>
      <c r="K252" s="6">
        <v>3</v>
      </c>
      <c r="L252" s="6">
        <v>46.44</v>
      </c>
      <c r="M252" s="31" t="str">
        <f t="shared" si="0"/>
        <v>Small</v>
      </c>
    </row>
    <row r="253" spans="8:13" ht="15.75" customHeight="1">
      <c r="H253" s="37">
        <v>43177</v>
      </c>
      <c r="I253" s="6" t="s">
        <v>171</v>
      </c>
      <c r="J253" s="6" t="s">
        <v>162</v>
      </c>
      <c r="K253" s="6">
        <v>1</v>
      </c>
      <c r="L253" s="6">
        <v>11.85</v>
      </c>
      <c r="M253" s="31" t="str">
        <f t="shared" si="0"/>
        <v>Small</v>
      </c>
    </row>
    <row r="254" spans="8:13" ht="15.75" customHeight="1">
      <c r="H254" s="37">
        <v>43262</v>
      </c>
      <c r="I254" s="6" t="s">
        <v>171</v>
      </c>
      <c r="J254" s="6" t="s">
        <v>233</v>
      </c>
      <c r="K254" s="6">
        <v>3</v>
      </c>
      <c r="L254" s="6">
        <v>30.81</v>
      </c>
      <c r="M254" s="31" t="str">
        <f t="shared" si="0"/>
        <v>Small</v>
      </c>
    </row>
    <row r="255" spans="8:13" ht="15.75" customHeight="1">
      <c r="H255" s="37">
        <v>43303</v>
      </c>
      <c r="I255" s="6" t="s">
        <v>163</v>
      </c>
      <c r="J255" s="6" t="s">
        <v>156</v>
      </c>
      <c r="K255" s="6">
        <v>4</v>
      </c>
      <c r="L255" s="6">
        <v>73.56</v>
      </c>
      <c r="M255" s="31" t="str">
        <f t="shared" si="0"/>
        <v>Small</v>
      </c>
    </row>
    <row r="256" spans="8:13" ht="15.75" customHeight="1">
      <c r="H256" s="37">
        <v>43138</v>
      </c>
      <c r="I256" s="6" t="s">
        <v>190</v>
      </c>
      <c r="J256" s="6" t="s">
        <v>184</v>
      </c>
      <c r="K256" s="6">
        <v>1</v>
      </c>
      <c r="L256" s="6">
        <v>15.62</v>
      </c>
      <c r="M256" s="31" t="str">
        <f t="shared" si="0"/>
        <v>Small</v>
      </c>
    </row>
    <row r="257" spans="8:13" ht="15.75" customHeight="1">
      <c r="H257" s="37">
        <v>43259</v>
      </c>
      <c r="I257" s="6" t="s">
        <v>198</v>
      </c>
      <c r="J257" s="6" t="s">
        <v>210</v>
      </c>
      <c r="K257" s="6">
        <v>2</v>
      </c>
      <c r="L257" s="6">
        <v>33.36</v>
      </c>
      <c r="M257" s="31" t="str">
        <f t="shared" si="0"/>
        <v>Small</v>
      </c>
    </row>
    <row r="258" spans="8:13" ht="15.75" customHeight="1">
      <c r="H258" s="37">
        <v>43150</v>
      </c>
      <c r="I258" s="6" t="s">
        <v>168</v>
      </c>
      <c r="J258" s="6" t="s">
        <v>209</v>
      </c>
      <c r="K258" s="6">
        <v>3</v>
      </c>
      <c r="L258" s="6">
        <v>42.3</v>
      </c>
      <c r="M258" s="31" t="str">
        <f t="shared" si="0"/>
        <v>Small</v>
      </c>
    </row>
    <row r="259" spans="8:13" ht="15.75" customHeight="1">
      <c r="H259" s="37">
        <v>43444</v>
      </c>
      <c r="I259" s="6" t="s">
        <v>158</v>
      </c>
      <c r="J259" s="6" t="s">
        <v>225</v>
      </c>
      <c r="K259" s="6">
        <v>2</v>
      </c>
      <c r="L259" s="6">
        <v>33.36</v>
      </c>
      <c r="M259" s="31" t="str">
        <f t="shared" si="0"/>
        <v>Small</v>
      </c>
    </row>
    <row r="260" spans="8:13" ht="15.75" customHeight="1">
      <c r="H260" s="37">
        <v>43335</v>
      </c>
      <c r="I260" s="6" t="s">
        <v>163</v>
      </c>
      <c r="J260" s="6" t="s">
        <v>161</v>
      </c>
      <c r="K260" s="6">
        <v>5</v>
      </c>
      <c r="L260" s="6">
        <v>92.57</v>
      </c>
      <c r="M260" s="31" t="str">
        <f t="shared" si="0"/>
        <v>Small</v>
      </c>
    </row>
    <row r="261" spans="8:13" ht="15.75" customHeight="1">
      <c r="H261" s="37">
        <v>43436</v>
      </c>
      <c r="I261" s="6" t="s">
        <v>168</v>
      </c>
      <c r="J261" s="6" t="s">
        <v>195</v>
      </c>
      <c r="K261" s="6">
        <v>2</v>
      </c>
      <c r="L261" s="6">
        <v>26.62</v>
      </c>
      <c r="M261" s="31" t="str">
        <f t="shared" si="0"/>
        <v>Small</v>
      </c>
    </row>
    <row r="262" spans="8:13" ht="15.75" customHeight="1">
      <c r="H262" s="37">
        <v>43160</v>
      </c>
      <c r="I262" s="6" t="s">
        <v>200</v>
      </c>
      <c r="J262" s="6" t="s">
        <v>203</v>
      </c>
      <c r="K262" s="6">
        <v>1</v>
      </c>
      <c r="L262" s="6">
        <v>12.84</v>
      </c>
      <c r="M262" s="31" t="str">
        <f t="shared" si="0"/>
        <v>Small</v>
      </c>
    </row>
    <row r="263" spans="8:13" ht="15.75" customHeight="1">
      <c r="H263" s="37">
        <v>43154</v>
      </c>
      <c r="I263" s="6" t="s">
        <v>190</v>
      </c>
      <c r="J263" s="6" t="s">
        <v>185</v>
      </c>
      <c r="K263" s="6">
        <v>2</v>
      </c>
      <c r="L263" s="6">
        <v>35.659999999999997</v>
      </c>
      <c r="M263" s="31" t="str">
        <f t="shared" si="0"/>
        <v>Small</v>
      </c>
    </row>
    <row r="264" spans="8:13" ht="15.75" customHeight="1">
      <c r="H264" s="37">
        <v>43381</v>
      </c>
      <c r="I264" s="6" t="s">
        <v>160</v>
      </c>
      <c r="J264" s="6" t="s">
        <v>184</v>
      </c>
      <c r="K264" s="6">
        <v>2</v>
      </c>
      <c r="L264" s="6">
        <v>37.24</v>
      </c>
      <c r="M264" s="31" t="str">
        <f t="shared" si="0"/>
        <v>Small</v>
      </c>
    </row>
    <row r="265" spans="8:13" ht="15.75" customHeight="1">
      <c r="H265" s="37">
        <v>43461</v>
      </c>
      <c r="I265" s="6" t="s">
        <v>158</v>
      </c>
      <c r="J265" s="6" t="s">
        <v>180</v>
      </c>
      <c r="K265" s="6">
        <v>5</v>
      </c>
      <c r="L265" s="6">
        <v>86.48</v>
      </c>
      <c r="M265" s="31" t="str">
        <f t="shared" si="0"/>
        <v>Small</v>
      </c>
    </row>
    <row r="266" spans="8:13" ht="15.75" customHeight="1">
      <c r="H266" s="37">
        <v>43333</v>
      </c>
      <c r="I266" s="6" t="s">
        <v>168</v>
      </c>
      <c r="J266" s="6" t="s">
        <v>234</v>
      </c>
      <c r="K266" s="6">
        <v>34</v>
      </c>
      <c r="L266" s="6">
        <v>228.92</v>
      </c>
      <c r="M266" s="31" t="str">
        <f t="shared" si="0"/>
        <v>Small</v>
      </c>
    </row>
    <row r="267" spans="8:13" ht="15.75" customHeight="1">
      <c r="H267" s="37">
        <v>43272</v>
      </c>
      <c r="I267" s="6" t="s">
        <v>160</v>
      </c>
      <c r="J267" s="6" t="s">
        <v>156</v>
      </c>
      <c r="K267" s="6">
        <v>2</v>
      </c>
      <c r="L267" s="6">
        <v>22.6</v>
      </c>
      <c r="M267" s="31" t="str">
        <f t="shared" si="0"/>
        <v>Small</v>
      </c>
    </row>
    <row r="268" spans="8:13" ht="15.75" customHeight="1">
      <c r="H268" s="37">
        <v>43371</v>
      </c>
      <c r="I268" s="6" t="s">
        <v>160</v>
      </c>
      <c r="J268" s="6" t="s">
        <v>204</v>
      </c>
      <c r="K268" s="6">
        <v>36</v>
      </c>
      <c r="L268" s="6">
        <v>244.41</v>
      </c>
      <c r="M268" s="31" t="str">
        <f t="shared" si="0"/>
        <v>Small</v>
      </c>
    </row>
    <row r="269" spans="8:13" ht="15.75" customHeight="1">
      <c r="H269" s="37">
        <v>43416</v>
      </c>
      <c r="I269" s="6" t="s">
        <v>216</v>
      </c>
      <c r="J269" s="6" t="s">
        <v>225</v>
      </c>
      <c r="K269" s="6">
        <v>4</v>
      </c>
      <c r="L269" s="6">
        <v>48.28</v>
      </c>
      <c r="M269" s="31" t="str">
        <f t="shared" si="0"/>
        <v>Small</v>
      </c>
    </row>
    <row r="270" spans="8:13" ht="15.75" customHeight="1">
      <c r="H270" s="37">
        <v>43265</v>
      </c>
      <c r="I270" s="6" t="s">
        <v>177</v>
      </c>
      <c r="J270" s="6" t="s">
        <v>157</v>
      </c>
      <c r="K270" s="6">
        <v>1</v>
      </c>
      <c r="L270" s="6">
        <v>16.899999999999999</v>
      </c>
      <c r="M270" s="31" t="str">
        <f t="shared" si="0"/>
        <v>Small</v>
      </c>
    </row>
    <row r="271" spans="8:13" ht="15.75" customHeight="1">
      <c r="H271" s="37">
        <v>43349</v>
      </c>
      <c r="I271" s="6" t="s">
        <v>168</v>
      </c>
      <c r="J271" s="6" t="s">
        <v>161</v>
      </c>
      <c r="K271" s="6">
        <v>2</v>
      </c>
      <c r="L271" s="6">
        <v>29.08</v>
      </c>
      <c r="M271" s="31" t="str">
        <f t="shared" si="0"/>
        <v>Small</v>
      </c>
    </row>
    <row r="272" spans="8:13" ht="15.75" customHeight="1">
      <c r="H272" s="37">
        <v>43163</v>
      </c>
      <c r="I272" s="6" t="s">
        <v>198</v>
      </c>
      <c r="J272" s="6" t="s">
        <v>184</v>
      </c>
      <c r="K272" s="6">
        <v>2</v>
      </c>
      <c r="L272" s="6">
        <v>23.34</v>
      </c>
      <c r="M272" s="31" t="str">
        <f t="shared" si="0"/>
        <v>Small</v>
      </c>
    </row>
    <row r="273" spans="8:13" ht="15.75" customHeight="1">
      <c r="H273" s="37">
        <v>43216</v>
      </c>
      <c r="I273" s="6" t="s">
        <v>175</v>
      </c>
      <c r="J273" s="6" t="s">
        <v>185</v>
      </c>
      <c r="K273" s="6">
        <v>2</v>
      </c>
      <c r="L273" s="6">
        <v>30.58</v>
      </c>
      <c r="M273" s="31" t="str">
        <f t="shared" si="0"/>
        <v>Small</v>
      </c>
    </row>
    <row r="274" spans="8:13" ht="15.75" customHeight="1">
      <c r="H274" s="37">
        <v>43409</v>
      </c>
      <c r="I274" s="6" t="s">
        <v>198</v>
      </c>
      <c r="J274" s="6" t="s">
        <v>185</v>
      </c>
      <c r="K274" s="6">
        <v>1</v>
      </c>
      <c r="L274" s="6">
        <v>14.81</v>
      </c>
      <c r="M274" s="31" t="str">
        <f t="shared" si="0"/>
        <v>Small</v>
      </c>
    </row>
    <row r="275" spans="8:13" ht="15.75" customHeight="1">
      <c r="H275" s="37">
        <v>43179</v>
      </c>
      <c r="I275" s="6" t="s">
        <v>158</v>
      </c>
      <c r="J275" s="6" t="s">
        <v>156</v>
      </c>
      <c r="K275" s="6">
        <v>1</v>
      </c>
      <c r="L275" s="6">
        <v>10.65</v>
      </c>
      <c r="M275" s="31" t="str">
        <f t="shared" si="0"/>
        <v>Small</v>
      </c>
    </row>
    <row r="276" spans="8:13" ht="15.75" customHeight="1">
      <c r="H276" s="37">
        <v>43450</v>
      </c>
      <c r="I276" s="6" t="s">
        <v>190</v>
      </c>
      <c r="J276" s="6" t="s">
        <v>235</v>
      </c>
      <c r="K276" s="6">
        <v>3</v>
      </c>
      <c r="L276" s="6">
        <v>50.67</v>
      </c>
      <c r="M276" s="31" t="str">
        <f t="shared" si="0"/>
        <v>Small</v>
      </c>
    </row>
    <row r="277" spans="8:13" ht="15.75" customHeight="1">
      <c r="H277" s="37">
        <v>43445</v>
      </c>
      <c r="I277" s="6" t="s">
        <v>135</v>
      </c>
      <c r="J277" s="6" t="s">
        <v>185</v>
      </c>
      <c r="K277" s="6">
        <v>2</v>
      </c>
      <c r="L277" s="6">
        <v>28.78</v>
      </c>
      <c r="M277" s="31" t="str">
        <f t="shared" si="0"/>
        <v>Small</v>
      </c>
    </row>
    <row r="278" spans="8:13" ht="15.75" customHeight="1">
      <c r="H278" s="37">
        <v>43430</v>
      </c>
      <c r="I278" s="6" t="s">
        <v>168</v>
      </c>
      <c r="J278" s="6" t="s">
        <v>183</v>
      </c>
      <c r="K278" s="6">
        <v>1</v>
      </c>
      <c r="L278" s="6">
        <v>12.84</v>
      </c>
      <c r="M278" s="31" t="str">
        <f t="shared" si="0"/>
        <v>Small</v>
      </c>
    </row>
    <row r="279" spans="8:13" ht="15.75" customHeight="1">
      <c r="H279" s="37">
        <v>43368</v>
      </c>
      <c r="I279" s="6" t="s">
        <v>160</v>
      </c>
      <c r="J279" s="6" t="s">
        <v>162</v>
      </c>
      <c r="K279" s="6">
        <v>48</v>
      </c>
      <c r="L279" s="6">
        <v>361.25</v>
      </c>
      <c r="M279" s="31" t="str">
        <f t="shared" si="0"/>
        <v>Large</v>
      </c>
    </row>
    <row r="280" spans="8:13" ht="15.75" customHeight="1">
      <c r="H280" s="37">
        <v>43221</v>
      </c>
      <c r="I280" s="6" t="s">
        <v>158</v>
      </c>
      <c r="J280" s="6" t="s">
        <v>156</v>
      </c>
      <c r="K280" s="6">
        <v>1</v>
      </c>
      <c r="L280" s="6">
        <v>19.329999999999998</v>
      </c>
      <c r="M280" s="31" t="str">
        <f t="shared" si="0"/>
        <v>Small</v>
      </c>
    </row>
    <row r="281" spans="8:13" ht="15.75" customHeight="1">
      <c r="H281" s="37">
        <v>43121</v>
      </c>
      <c r="I281" s="6" t="s">
        <v>165</v>
      </c>
      <c r="J281" s="6" t="s">
        <v>192</v>
      </c>
      <c r="K281" s="6">
        <v>1</v>
      </c>
      <c r="L281" s="6">
        <v>19.2</v>
      </c>
      <c r="M281" s="31" t="str">
        <f t="shared" si="0"/>
        <v>Small</v>
      </c>
    </row>
    <row r="282" spans="8:13" ht="15.75" customHeight="1">
      <c r="H282" s="37">
        <v>43437</v>
      </c>
      <c r="I282" s="6" t="s">
        <v>198</v>
      </c>
      <c r="J282" s="6" t="s">
        <v>181</v>
      </c>
      <c r="K282" s="6">
        <v>2</v>
      </c>
      <c r="L282" s="6">
        <v>22.98</v>
      </c>
      <c r="M282" s="31" t="str">
        <f t="shared" si="0"/>
        <v>Small</v>
      </c>
    </row>
    <row r="283" spans="8:13" ht="15.75" customHeight="1">
      <c r="H283" s="37">
        <v>43285</v>
      </c>
      <c r="I283" s="6" t="s">
        <v>198</v>
      </c>
      <c r="J283" s="6" t="s">
        <v>208</v>
      </c>
      <c r="K283" s="6">
        <v>2</v>
      </c>
      <c r="L283" s="6">
        <v>25.36</v>
      </c>
      <c r="M283" s="31" t="str">
        <f t="shared" si="0"/>
        <v>Small</v>
      </c>
    </row>
    <row r="284" spans="8:13" ht="15.75" customHeight="1">
      <c r="H284" s="37">
        <v>43436</v>
      </c>
      <c r="I284" s="6" t="s">
        <v>175</v>
      </c>
      <c r="J284" s="6" t="s">
        <v>185</v>
      </c>
      <c r="K284" s="6">
        <v>3</v>
      </c>
      <c r="L284" s="6">
        <v>39.03</v>
      </c>
      <c r="M284" s="31" t="str">
        <f t="shared" si="0"/>
        <v>Small</v>
      </c>
    </row>
    <row r="285" spans="8:13" ht="15.75" customHeight="1">
      <c r="H285" s="37">
        <v>43461</v>
      </c>
      <c r="I285" s="6" t="s">
        <v>160</v>
      </c>
      <c r="J285" s="6" t="s">
        <v>208</v>
      </c>
      <c r="K285" s="6">
        <v>2</v>
      </c>
      <c r="L285" s="6">
        <v>39.299999999999997</v>
      </c>
      <c r="M285" s="31" t="str">
        <f t="shared" si="0"/>
        <v>Small</v>
      </c>
    </row>
    <row r="286" spans="8:13" ht="15.75" customHeight="1">
      <c r="H286" s="37">
        <v>43170</v>
      </c>
      <c r="I286" s="6" t="s">
        <v>171</v>
      </c>
      <c r="J286" s="6" t="s">
        <v>166</v>
      </c>
      <c r="K286" s="6">
        <v>1</v>
      </c>
      <c r="L286" s="6">
        <v>10.94</v>
      </c>
      <c r="M286" s="31" t="str">
        <f t="shared" si="0"/>
        <v>Small</v>
      </c>
    </row>
    <row r="287" spans="8:13" ht="15.75" customHeight="1">
      <c r="H287" s="37">
        <v>43454</v>
      </c>
      <c r="I287" s="6" t="s">
        <v>168</v>
      </c>
      <c r="J287" s="6" t="s">
        <v>156</v>
      </c>
      <c r="K287" s="6">
        <v>3</v>
      </c>
      <c r="L287" s="6">
        <v>56.22</v>
      </c>
      <c r="M287" s="31" t="str">
        <f t="shared" si="0"/>
        <v>Small</v>
      </c>
    </row>
    <row r="288" spans="8:13" ht="15.75" customHeight="1">
      <c r="H288" s="37">
        <v>43389</v>
      </c>
      <c r="I288" s="6" t="s">
        <v>175</v>
      </c>
      <c r="J288" s="6" t="s">
        <v>181</v>
      </c>
      <c r="K288" s="6">
        <v>1</v>
      </c>
      <c r="L288" s="6">
        <v>14.79</v>
      </c>
      <c r="M288" s="31" t="str">
        <f t="shared" si="0"/>
        <v>Small</v>
      </c>
    </row>
    <row r="289" spans="8:13" ht="15.75" customHeight="1">
      <c r="H289" s="37">
        <v>43343</v>
      </c>
      <c r="I289" s="6" t="s">
        <v>158</v>
      </c>
      <c r="J289" s="6" t="s">
        <v>204</v>
      </c>
      <c r="K289" s="6">
        <v>2</v>
      </c>
      <c r="L289" s="6">
        <v>31.88</v>
      </c>
      <c r="M289" s="31" t="str">
        <f t="shared" si="0"/>
        <v>Small</v>
      </c>
    </row>
    <row r="290" spans="8:13" ht="15.75" customHeight="1">
      <c r="H290" s="37">
        <v>43426</v>
      </c>
      <c r="I290" s="6" t="s">
        <v>158</v>
      </c>
      <c r="J290" s="6" t="s">
        <v>228</v>
      </c>
      <c r="K290" s="6">
        <v>4</v>
      </c>
      <c r="L290" s="6">
        <v>56.84</v>
      </c>
      <c r="M290" s="31" t="str">
        <f t="shared" si="0"/>
        <v>Small</v>
      </c>
    </row>
    <row r="291" spans="8:13" ht="15.75" customHeight="1">
      <c r="H291" s="37">
        <v>43358</v>
      </c>
      <c r="I291" s="6" t="s">
        <v>135</v>
      </c>
      <c r="J291" s="6" t="s">
        <v>176</v>
      </c>
      <c r="K291" s="6">
        <v>1</v>
      </c>
      <c r="L291" s="6">
        <v>17.77</v>
      </c>
      <c r="M291" s="31" t="str">
        <f t="shared" si="0"/>
        <v>Small</v>
      </c>
    </row>
    <row r="292" spans="8:13" ht="15.75" customHeight="1">
      <c r="H292" s="37">
        <v>43459</v>
      </c>
      <c r="I292" s="6" t="s">
        <v>175</v>
      </c>
      <c r="J292" s="6" t="s">
        <v>217</v>
      </c>
      <c r="K292" s="6">
        <v>46</v>
      </c>
      <c r="L292" s="6">
        <v>368.92</v>
      </c>
      <c r="M292" s="31" t="str">
        <f t="shared" si="0"/>
        <v>Large</v>
      </c>
    </row>
    <row r="293" spans="8:13" ht="15.75" customHeight="1">
      <c r="H293" s="37">
        <v>43102</v>
      </c>
      <c r="I293" s="6" t="s">
        <v>168</v>
      </c>
      <c r="J293" s="6" t="s">
        <v>205</v>
      </c>
      <c r="K293" s="6">
        <v>12</v>
      </c>
      <c r="L293" s="6">
        <v>126.82</v>
      </c>
      <c r="M293" s="31" t="str">
        <f t="shared" si="0"/>
        <v>Small</v>
      </c>
    </row>
    <row r="294" spans="8:13" ht="15.75" customHeight="1">
      <c r="H294" s="37">
        <v>43264</v>
      </c>
      <c r="I294" s="6" t="s">
        <v>158</v>
      </c>
      <c r="J294" s="6" t="s">
        <v>231</v>
      </c>
      <c r="K294" s="6">
        <v>3</v>
      </c>
      <c r="L294" s="6">
        <v>46.41</v>
      </c>
      <c r="M294" s="31" t="str">
        <f t="shared" si="0"/>
        <v>Small</v>
      </c>
    </row>
    <row r="295" spans="8:13" ht="15.75" customHeight="1">
      <c r="H295" s="37">
        <v>43406</v>
      </c>
      <c r="I295" s="6" t="s">
        <v>175</v>
      </c>
      <c r="J295" s="6" t="s">
        <v>197</v>
      </c>
      <c r="K295" s="6">
        <v>3</v>
      </c>
      <c r="L295" s="6">
        <v>33.21</v>
      </c>
      <c r="M295" s="31" t="str">
        <f t="shared" si="0"/>
        <v>Small</v>
      </c>
    </row>
    <row r="296" spans="8:13" ht="15.75" customHeight="1">
      <c r="H296" s="37">
        <v>43238</v>
      </c>
      <c r="I296" s="6" t="s">
        <v>135</v>
      </c>
      <c r="J296" s="6" t="s">
        <v>185</v>
      </c>
      <c r="K296" s="6">
        <v>3</v>
      </c>
      <c r="L296" s="6">
        <v>48.57</v>
      </c>
      <c r="M296" s="31" t="str">
        <f t="shared" si="0"/>
        <v>Small</v>
      </c>
    </row>
    <row r="297" spans="8:13" ht="15.75" customHeight="1">
      <c r="H297" s="37">
        <v>43442</v>
      </c>
      <c r="I297" s="6" t="s">
        <v>168</v>
      </c>
      <c r="J297" s="6" t="s">
        <v>210</v>
      </c>
      <c r="K297" s="6">
        <v>1</v>
      </c>
      <c r="L297" s="6">
        <v>18.28</v>
      </c>
      <c r="M297" s="31" t="str">
        <f t="shared" si="0"/>
        <v>Small</v>
      </c>
    </row>
    <row r="298" spans="8:13" ht="15.75" customHeight="1">
      <c r="H298" s="37">
        <v>43299</v>
      </c>
      <c r="I298" s="6" t="s">
        <v>138</v>
      </c>
      <c r="J298" s="6" t="s">
        <v>185</v>
      </c>
      <c r="K298" s="6">
        <v>3</v>
      </c>
      <c r="L298" s="6">
        <v>50.01</v>
      </c>
      <c r="M298" s="31" t="str">
        <f t="shared" si="0"/>
        <v>Small</v>
      </c>
    </row>
    <row r="299" spans="8:13" ht="15.75" customHeight="1">
      <c r="H299" s="37">
        <v>43282</v>
      </c>
      <c r="I299" s="6" t="s">
        <v>158</v>
      </c>
      <c r="J299" s="6" t="s">
        <v>184</v>
      </c>
      <c r="K299" s="6">
        <v>4</v>
      </c>
      <c r="L299" s="6">
        <v>65.8</v>
      </c>
      <c r="M299" s="31" t="str">
        <f t="shared" si="0"/>
        <v>Small</v>
      </c>
    </row>
    <row r="300" spans="8:13" ht="15.75" customHeight="1">
      <c r="H300" s="37">
        <v>43449</v>
      </c>
      <c r="I300" s="6" t="s">
        <v>141</v>
      </c>
      <c r="J300" s="6" t="s">
        <v>236</v>
      </c>
      <c r="K300" s="6">
        <v>2</v>
      </c>
      <c r="L300" s="6">
        <v>24.98</v>
      </c>
      <c r="M300" s="31" t="str">
        <f t="shared" si="0"/>
        <v>Small</v>
      </c>
    </row>
    <row r="301" spans="8:13" ht="15.75" customHeight="1">
      <c r="H301" s="37">
        <v>43121</v>
      </c>
      <c r="I301" s="6" t="s">
        <v>135</v>
      </c>
      <c r="J301" s="6" t="s">
        <v>194</v>
      </c>
      <c r="K301" s="6">
        <v>24</v>
      </c>
      <c r="L301" s="6">
        <v>261.32</v>
      </c>
      <c r="M301" s="31" t="str">
        <f t="shared" si="0"/>
        <v>Large</v>
      </c>
    </row>
    <row r="302" spans="8:13" ht="15.75" customHeight="1">
      <c r="H302" s="37">
        <v>43335</v>
      </c>
      <c r="I302" s="6" t="s">
        <v>163</v>
      </c>
      <c r="J302" s="6" t="s">
        <v>156</v>
      </c>
      <c r="K302" s="6">
        <v>1</v>
      </c>
      <c r="L302" s="6">
        <v>15.5</v>
      </c>
      <c r="M302" s="31" t="str">
        <f t="shared" si="0"/>
        <v>Small</v>
      </c>
    </row>
    <row r="303" spans="8:13" ht="15.75" customHeight="1">
      <c r="H303" s="37">
        <v>43334</v>
      </c>
      <c r="I303" s="6" t="s">
        <v>171</v>
      </c>
      <c r="J303" s="6" t="s">
        <v>204</v>
      </c>
      <c r="K303" s="6">
        <v>2</v>
      </c>
      <c r="L303" s="6">
        <v>32.74</v>
      </c>
      <c r="M303" s="31" t="str">
        <f t="shared" si="0"/>
        <v>Small</v>
      </c>
    </row>
    <row r="304" spans="8:13" ht="15.75" customHeight="1">
      <c r="H304" s="37">
        <v>43147</v>
      </c>
      <c r="I304" s="6" t="s">
        <v>216</v>
      </c>
      <c r="J304" s="6" t="s">
        <v>183</v>
      </c>
      <c r="K304" s="6">
        <v>1</v>
      </c>
      <c r="L304" s="6">
        <v>19.559999999999999</v>
      </c>
      <c r="M304" s="31" t="str">
        <f t="shared" si="0"/>
        <v>Small</v>
      </c>
    </row>
    <row r="305" spans="8:13" ht="15.75" customHeight="1">
      <c r="H305" s="37">
        <v>43425</v>
      </c>
      <c r="I305" s="6" t="s">
        <v>158</v>
      </c>
      <c r="J305" s="6" t="s">
        <v>237</v>
      </c>
      <c r="K305" s="6">
        <v>3</v>
      </c>
      <c r="L305" s="6">
        <v>36.299999999999997</v>
      </c>
      <c r="M305" s="31" t="str">
        <f t="shared" si="0"/>
        <v>Small</v>
      </c>
    </row>
    <row r="306" spans="8:13" ht="15.75" customHeight="1">
      <c r="H306" s="37">
        <v>43446</v>
      </c>
      <c r="I306" s="6" t="s">
        <v>127</v>
      </c>
      <c r="J306" s="6" t="s">
        <v>227</v>
      </c>
      <c r="K306" s="6">
        <v>2</v>
      </c>
      <c r="L306" s="6">
        <v>23.7</v>
      </c>
      <c r="M306" s="31" t="str">
        <f t="shared" si="0"/>
        <v>Small</v>
      </c>
    </row>
    <row r="307" spans="8:13" ht="15.75" customHeight="1">
      <c r="H307" s="37">
        <v>43433</v>
      </c>
      <c r="I307" s="6" t="s">
        <v>160</v>
      </c>
      <c r="J307" s="6" t="s">
        <v>156</v>
      </c>
      <c r="K307" s="6">
        <v>3</v>
      </c>
      <c r="L307" s="6">
        <v>44.43</v>
      </c>
      <c r="M307" s="31" t="str">
        <f t="shared" si="0"/>
        <v>Small</v>
      </c>
    </row>
    <row r="308" spans="8:13" ht="15.75" customHeight="1">
      <c r="H308" s="37">
        <v>43164</v>
      </c>
      <c r="I308" s="6" t="s">
        <v>193</v>
      </c>
      <c r="J308" s="6" t="s">
        <v>195</v>
      </c>
      <c r="K308" s="6">
        <v>2</v>
      </c>
      <c r="L308" s="6">
        <v>31.78</v>
      </c>
      <c r="M308" s="31" t="str">
        <f t="shared" si="0"/>
        <v>Small</v>
      </c>
    </row>
    <row r="309" spans="8:13" ht="15.75" customHeight="1">
      <c r="H309" s="37">
        <v>43221</v>
      </c>
      <c r="I309" s="6" t="s">
        <v>127</v>
      </c>
      <c r="J309" s="6" t="s">
        <v>187</v>
      </c>
      <c r="K309" s="6">
        <v>2</v>
      </c>
      <c r="L309" s="6">
        <v>20.86</v>
      </c>
      <c r="M309" s="31" t="str">
        <f t="shared" si="0"/>
        <v>Small</v>
      </c>
    </row>
    <row r="310" spans="8:13" ht="15.75" customHeight="1">
      <c r="H310" s="37">
        <v>43167</v>
      </c>
      <c r="I310" s="6" t="s">
        <v>158</v>
      </c>
      <c r="J310" s="6" t="s">
        <v>194</v>
      </c>
      <c r="K310" s="6">
        <v>4</v>
      </c>
      <c r="L310" s="6">
        <v>64.88</v>
      </c>
      <c r="M310" s="31" t="str">
        <f t="shared" si="0"/>
        <v>Small</v>
      </c>
    </row>
    <row r="311" spans="8:13" ht="15.75" customHeight="1">
      <c r="H311" s="37">
        <v>43305</v>
      </c>
      <c r="I311" s="6" t="s">
        <v>175</v>
      </c>
      <c r="J311" s="6" t="s">
        <v>156</v>
      </c>
      <c r="K311" s="6">
        <v>2</v>
      </c>
      <c r="L311" s="6">
        <v>22.96</v>
      </c>
      <c r="M311" s="31" t="str">
        <f t="shared" si="0"/>
        <v>Small</v>
      </c>
    </row>
    <row r="312" spans="8:13" ht="15.75" customHeight="1">
      <c r="H312" s="37">
        <v>43432</v>
      </c>
      <c r="I312" s="6" t="s">
        <v>141</v>
      </c>
      <c r="J312" s="6" t="s">
        <v>187</v>
      </c>
      <c r="K312" s="6">
        <v>2</v>
      </c>
      <c r="L312" s="6">
        <v>30.7</v>
      </c>
      <c r="M312" s="31" t="str">
        <f t="shared" si="0"/>
        <v>Small</v>
      </c>
    </row>
    <row r="313" spans="8:13" ht="15.75" customHeight="1">
      <c r="H313" s="37">
        <v>43255</v>
      </c>
      <c r="I313" s="6" t="s">
        <v>158</v>
      </c>
      <c r="J313" s="6" t="s">
        <v>156</v>
      </c>
      <c r="K313" s="6">
        <v>2</v>
      </c>
      <c r="L313" s="6">
        <v>24.56</v>
      </c>
      <c r="M313" s="31" t="str">
        <f t="shared" si="0"/>
        <v>Small</v>
      </c>
    </row>
    <row r="314" spans="8:13" ht="15.75" customHeight="1">
      <c r="H314" s="37">
        <v>43386</v>
      </c>
      <c r="I314" s="6" t="s">
        <v>141</v>
      </c>
      <c r="J314" s="6" t="s">
        <v>187</v>
      </c>
      <c r="K314" s="6">
        <v>6</v>
      </c>
      <c r="L314" s="6">
        <v>87.06</v>
      </c>
      <c r="M314" s="31" t="str">
        <f t="shared" si="0"/>
        <v>Small</v>
      </c>
    </row>
    <row r="315" spans="8:13" ht="15.75" customHeight="1">
      <c r="H315" s="37">
        <v>43337</v>
      </c>
      <c r="I315" s="6" t="s">
        <v>163</v>
      </c>
      <c r="J315" s="6" t="s">
        <v>185</v>
      </c>
      <c r="K315" s="6">
        <v>2</v>
      </c>
      <c r="L315" s="6">
        <v>34.44</v>
      </c>
      <c r="M315" s="31" t="str">
        <f t="shared" si="0"/>
        <v>Small</v>
      </c>
    </row>
    <row r="316" spans="8:13" ht="15.75" customHeight="1">
      <c r="H316" s="37">
        <v>43445</v>
      </c>
      <c r="I316" s="6" t="s">
        <v>216</v>
      </c>
      <c r="J316" s="6" t="s">
        <v>174</v>
      </c>
      <c r="K316" s="6">
        <v>2</v>
      </c>
      <c r="L316" s="6">
        <v>26.72</v>
      </c>
      <c r="M316" s="31" t="str">
        <f t="shared" si="0"/>
        <v>Small</v>
      </c>
    </row>
    <row r="317" spans="8:13" ht="15.75" customHeight="1">
      <c r="H317" s="37">
        <v>43462</v>
      </c>
      <c r="I317" s="6" t="s">
        <v>190</v>
      </c>
      <c r="J317" s="6" t="s">
        <v>156</v>
      </c>
      <c r="K317" s="6">
        <v>1</v>
      </c>
      <c r="L317" s="6">
        <v>13.03</v>
      </c>
      <c r="M317" s="31" t="str">
        <f t="shared" si="0"/>
        <v>Small</v>
      </c>
    </row>
    <row r="318" spans="8:13" ht="15.75" customHeight="1">
      <c r="H318" s="37">
        <v>43342</v>
      </c>
      <c r="I318" s="6" t="s">
        <v>135</v>
      </c>
      <c r="J318" s="6" t="s">
        <v>156</v>
      </c>
      <c r="K318" s="6">
        <v>1</v>
      </c>
      <c r="L318" s="6">
        <v>12.26</v>
      </c>
      <c r="M318" s="31" t="str">
        <f t="shared" si="0"/>
        <v>Small</v>
      </c>
    </row>
    <row r="319" spans="8:13" ht="15.75" customHeight="1">
      <c r="H319" s="37">
        <v>43464</v>
      </c>
      <c r="I319" s="6" t="s">
        <v>198</v>
      </c>
      <c r="J319" s="6" t="s">
        <v>209</v>
      </c>
      <c r="K319" s="6">
        <v>1</v>
      </c>
      <c r="L319" s="6">
        <v>14.23</v>
      </c>
      <c r="M319" s="31" t="str">
        <f t="shared" si="0"/>
        <v>Small</v>
      </c>
    </row>
    <row r="320" spans="8:13" ht="15.75" customHeight="1">
      <c r="H320" s="37">
        <v>43356</v>
      </c>
      <c r="I320" s="6" t="s">
        <v>224</v>
      </c>
      <c r="J320" s="6" t="s">
        <v>238</v>
      </c>
      <c r="K320" s="6">
        <v>2</v>
      </c>
      <c r="L320" s="6">
        <v>34.200000000000003</v>
      </c>
      <c r="M320" s="31" t="str">
        <f t="shared" si="0"/>
        <v>Small</v>
      </c>
    </row>
    <row r="321" spans="8:13" ht="15.75" customHeight="1">
      <c r="H321" s="37">
        <v>43117</v>
      </c>
      <c r="I321" s="6" t="s">
        <v>158</v>
      </c>
      <c r="J321" s="6" t="s">
        <v>185</v>
      </c>
      <c r="K321" s="6">
        <v>2</v>
      </c>
      <c r="L321" s="6">
        <v>22.28</v>
      </c>
      <c r="M321" s="31" t="str">
        <f t="shared" si="0"/>
        <v>Small</v>
      </c>
    </row>
    <row r="322" spans="8:13" ht="15.75" customHeight="1">
      <c r="H322" s="37">
        <v>43428</v>
      </c>
      <c r="I322" s="6" t="s">
        <v>141</v>
      </c>
      <c r="J322" s="6" t="s">
        <v>234</v>
      </c>
      <c r="K322" s="6">
        <v>1</v>
      </c>
      <c r="L322" s="6">
        <v>18.37</v>
      </c>
      <c r="M322" s="31" t="str">
        <f t="shared" si="0"/>
        <v>Small</v>
      </c>
    </row>
    <row r="323" spans="8:13" ht="15.75" customHeight="1">
      <c r="H323" s="37">
        <v>43427</v>
      </c>
      <c r="I323" s="6" t="s">
        <v>218</v>
      </c>
      <c r="J323" s="6" t="s">
        <v>170</v>
      </c>
      <c r="K323" s="6">
        <v>3</v>
      </c>
      <c r="L323" s="6">
        <v>36.6</v>
      </c>
      <c r="M323" s="31" t="str">
        <f t="shared" si="0"/>
        <v>Small</v>
      </c>
    </row>
    <row r="324" spans="8:13" ht="15.75" customHeight="1">
      <c r="H324" s="37">
        <v>43312</v>
      </c>
      <c r="I324" s="6" t="s">
        <v>193</v>
      </c>
      <c r="J324" s="6" t="s">
        <v>222</v>
      </c>
      <c r="K324" s="6">
        <v>2</v>
      </c>
      <c r="L324" s="6">
        <v>26.76</v>
      </c>
      <c r="M324" s="31" t="str">
        <f t="shared" si="0"/>
        <v>Small</v>
      </c>
    </row>
    <row r="325" spans="8:13" ht="15.75" customHeight="1">
      <c r="H325" s="37">
        <v>43413</v>
      </c>
      <c r="I325" s="6" t="s">
        <v>158</v>
      </c>
      <c r="J325" s="6" t="s">
        <v>236</v>
      </c>
      <c r="K325" s="6">
        <v>1</v>
      </c>
      <c r="L325" s="6">
        <v>11.78</v>
      </c>
      <c r="M325" s="31" t="str">
        <f t="shared" si="0"/>
        <v>Small</v>
      </c>
    </row>
    <row r="326" spans="8:13" ht="15.75" customHeight="1">
      <c r="H326" s="37">
        <v>43185</v>
      </c>
      <c r="I326" s="6" t="s">
        <v>158</v>
      </c>
      <c r="J326" s="6" t="s">
        <v>157</v>
      </c>
      <c r="K326" s="6">
        <v>36</v>
      </c>
      <c r="L326" s="6">
        <v>230.47</v>
      </c>
      <c r="M326" s="31" t="str">
        <f t="shared" si="0"/>
        <v>Small</v>
      </c>
    </row>
    <row r="327" spans="8:13" ht="15.75" customHeight="1">
      <c r="H327" s="37">
        <v>43406</v>
      </c>
      <c r="I327" s="6" t="s">
        <v>135</v>
      </c>
      <c r="J327" s="6" t="s">
        <v>208</v>
      </c>
      <c r="K327" s="6">
        <v>1</v>
      </c>
      <c r="L327" s="6">
        <v>12.48</v>
      </c>
      <c r="M327" s="31" t="str">
        <f t="shared" si="0"/>
        <v>Small</v>
      </c>
    </row>
    <row r="328" spans="8:13" ht="15.75" customHeight="1">
      <c r="H328" s="37">
        <v>43259</v>
      </c>
      <c r="I328" s="6" t="s">
        <v>165</v>
      </c>
      <c r="J328" s="6" t="s">
        <v>221</v>
      </c>
      <c r="K328" s="6">
        <v>1</v>
      </c>
      <c r="L328" s="6">
        <v>19.940000000000001</v>
      </c>
      <c r="M328" s="31" t="str">
        <f t="shared" si="0"/>
        <v>Small</v>
      </c>
    </row>
    <row r="329" spans="8:13" ht="15.75" customHeight="1">
      <c r="H329" s="37">
        <v>43434</v>
      </c>
      <c r="I329" s="6" t="s">
        <v>163</v>
      </c>
      <c r="J329" s="6" t="s">
        <v>157</v>
      </c>
      <c r="K329" s="6">
        <v>1</v>
      </c>
      <c r="L329" s="6">
        <v>10.01</v>
      </c>
      <c r="M329" s="31" t="str">
        <f t="shared" si="0"/>
        <v>Small</v>
      </c>
    </row>
    <row r="330" spans="8:13" ht="15.75" customHeight="1">
      <c r="H330" s="37">
        <v>43122</v>
      </c>
      <c r="I330" s="6" t="s">
        <v>141</v>
      </c>
      <c r="J330" s="6" t="s">
        <v>226</v>
      </c>
      <c r="K330" s="6">
        <v>1</v>
      </c>
      <c r="L330" s="6">
        <v>13.44</v>
      </c>
      <c r="M330" s="31" t="str">
        <f t="shared" si="0"/>
        <v>Small</v>
      </c>
    </row>
    <row r="331" spans="8:13" ht="15.75" customHeight="1">
      <c r="H331" s="37">
        <v>43434</v>
      </c>
      <c r="I331" s="6" t="s">
        <v>190</v>
      </c>
      <c r="J331" s="6" t="s">
        <v>156</v>
      </c>
      <c r="K331" s="6">
        <v>2</v>
      </c>
      <c r="L331" s="6">
        <v>26.98</v>
      </c>
      <c r="M331" s="31" t="str">
        <f t="shared" si="0"/>
        <v>Small</v>
      </c>
    </row>
    <row r="332" spans="8:13" ht="15.75" customHeight="1">
      <c r="H332" s="37">
        <v>43202</v>
      </c>
      <c r="I332" s="6" t="s">
        <v>163</v>
      </c>
      <c r="J332" s="6" t="s">
        <v>189</v>
      </c>
      <c r="K332" s="6">
        <v>2</v>
      </c>
      <c r="L332" s="6">
        <v>21.22</v>
      </c>
      <c r="M332" s="31" t="str">
        <f t="shared" si="0"/>
        <v>Small</v>
      </c>
    </row>
    <row r="333" spans="8:13" ht="15.75" customHeight="1">
      <c r="H333" s="37">
        <v>43387</v>
      </c>
      <c r="I333" s="6" t="s">
        <v>158</v>
      </c>
      <c r="J333" s="6" t="s">
        <v>188</v>
      </c>
      <c r="K333" s="6">
        <v>1</v>
      </c>
      <c r="L333" s="6">
        <v>19.329999999999998</v>
      </c>
      <c r="M333" s="31" t="str">
        <f t="shared" si="0"/>
        <v>Small</v>
      </c>
    </row>
    <row r="334" spans="8:13" ht="15.75" customHeight="1">
      <c r="H334" s="37">
        <v>43275</v>
      </c>
      <c r="I334" s="6" t="s">
        <v>165</v>
      </c>
      <c r="J334" s="6" t="s">
        <v>196</v>
      </c>
      <c r="K334" s="6">
        <v>1</v>
      </c>
      <c r="L334" s="6">
        <v>14.19</v>
      </c>
      <c r="M334" s="31" t="str">
        <f t="shared" si="0"/>
        <v>Small</v>
      </c>
    </row>
    <row r="335" spans="8:13" ht="15.75" customHeight="1">
      <c r="H335" s="37">
        <v>43108</v>
      </c>
      <c r="I335" s="6" t="s">
        <v>175</v>
      </c>
      <c r="J335" s="6" t="s">
        <v>210</v>
      </c>
      <c r="K335" s="6">
        <v>1</v>
      </c>
      <c r="L335" s="6">
        <v>15.47</v>
      </c>
      <c r="M335" s="31" t="str">
        <f t="shared" si="0"/>
        <v>Small</v>
      </c>
    </row>
    <row r="336" spans="8:13" ht="15.75" customHeight="1">
      <c r="H336" s="37">
        <v>43429</v>
      </c>
      <c r="I336" s="6" t="s">
        <v>158</v>
      </c>
      <c r="J336" s="6" t="s">
        <v>202</v>
      </c>
      <c r="K336" s="6">
        <v>48</v>
      </c>
      <c r="L336" s="6">
        <v>240.72</v>
      </c>
      <c r="M336" s="31" t="str">
        <f t="shared" si="0"/>
        <v>Small</v>
      </c>
    </row>
    <row r="337" spans="8:13" ht="15.75" customHeight="1">
      <c r="H337" s="37">
        <v>43191</v>
      </c>
      <c r="I337" s="6" t="s">
        <v>190</v>
      </c>
      <c r="J337" s="6" t="s">
        <v>176</v>
      </c>
      <c r="K337" s="6">
        <v>3</v>
      </c>
      <c r="L337" s="6">
        <v>59.46</v>
      </c>
      <c r="M337" s="31" t="str">
        <f t="shared" si="0"/>
        <v>Small</v>
      </c>
    </row>
    <row r="338" spans="8:13" ht="15.75" customHeight="1">
      <c r="H338" s="37">
        <v>43297</v>
      </c>
      <c r="I338" s="6" t="s">
        <v>175</v>
      </c>
      <c r="J338" s="6" t="s">
        <v>166</v>
      </c>
      <c r="K338" s="6">
        <v>4</v>
      </c>
      <c r="L338" s="6">
        <v>44.88</v>
      </c>
      <c r="M338" s="31" t="str">
        <f t="shared" si="0"/>
        <v>Small</v>
      </c>
    </row>
    <row r="339" spans="8:13" ht="15.75" customHeight="1">
      <c r="H339" s="37">
        <v>43307</v>
      </c>
      <c r="I339" s="6" t="s">
        <v>171</v>
      </c>
      <c r="J339" s="6" t="s">
        <v>185</v>
      </c>
      <c r="K339" s="6">
        <v>1</v>
      </c>
      <c r="L339" s="6">
        <v>13.89</v>
      </c>
      <c r="M339" s="31" t="str">
        <f t="shared" si="0"/>
        <v>Small</v>
      </c>
    </row>
    <row r="340" spans="8:13" ht="15.75" customHeight="1">
      <c r="H340" s="37">
        <v>43404</v>
      </c>
      <c r="I340" s="6" t="s">
        <v>135</v>
      </c>
      <c r="J340" s="6" t="s">
        <v>185</v>
      </c>
      <c r="K340" s="6">
        <v>1</v>
      </c>
      <c r="L340" s="6">
        <v>16.57</v>
      </c>
      <c r="M340" s="31" t="str">
        <f t="shared" si="0"/>
        <v>Small</v>
      </c>
    </row>
    <row r="341" spans="8:13" ht="15.75" customHeight="1">
      <c r="H341" s="37">
        <v>43247</v>
      </c>
      <c r="I341" s="6" t="s">
        <v>138</v>
      </c>
      <c r="J341" s="6" t="s">
        <v>167</v>
      </c>
      <c r="K341" s="6">
        <v>2</v>
      </c>
      <c r="L341" s="6">
        <v>35.24</v>
      </c>
      <c r="M341" s="31" t="str">
        <f t="shared" si="0"/>
        <v>Small</v>
      </c>
    </row>
    <row r="342" spans="8:13" ht="15.75" customHeight="1">
      <c r="H342" s="37">
        <v>43413</v>
      </c>
      <c r="I342" s="6" t="s">
        <v>160</v>
      </c>
      <c r="J342" s="6" t="s">
        <v>181</v>
      </c>
      <c r="K342" s="6">
        <v>2</v>
      </c>
      <c r="L342" s="6">
        <v>29.78</v>
      </c>
      <c r="M342" s="31" t="str">
        <f t="shared" si="0"/>
        <v>Small</v>
      </c>
    </row>
    <row r="343" spans="8:13" ht="15.75" customHeight="1">
      <c r="H343" s="37">
        <v>43293</v>
      </c>
      <c r="I343" s="6" t="s">
        <v>141</v>
      </c>
      <c r="J343" s="6" t="s">
        <v>156</v>
      </c>
      <c r="K343" s="6">
        <v>48</v>
      </c>
      <c r="L343" s="6">
        <v>326.98</v>
      </c>
      <c r="M343" s="31" t="str">
        <f t="shared" si="0"/>
        <v>Large</v>
      </c>
    </row>
    <row r="344" spans="8:13" ht="15.75" customHeight="1">
      <c r="H344" s="37">
        <v>43335</v>
      </c>
      <c r="I344" s="6" t="s">
        <v>168</v>
      </c>
      <c r="J344" s="6" t="s">
        <v>156</v>
      </c>
      <c r="K344" s="6">
        <v>3</v>
      </c>
      <c r="L344" s="6">
        <v>53.52</v>
      </c>
      <c r="M344" s="31" t="str">
        <f t="shared" si="0"/>
        <v>Small</v>
      </c>
    </row>
    <row r="345" spans="8:13" ht="15.75" customHeight="1">
      <c r="H345" s="37">
        <v>43458</v>
      </c>
      <c r="I345" s="6" t="s">
        <v>141</v>
      </c>
      <c r="J345" s="6" t="s">
        <v>226</v>
      </c>
      <c r="K345" s="6">
        <v>5</v>
      </c>
      <c r="L345" s="6">
        <v>54.15</v>
      </c>
      <c r="M345" s="31" t="str">
        <f t="shared" si="0"/>
        <v>Small</v>
      </c>
    </row>
    <row r="346" spans="8:13" ht="15.75" customHeight="1">
      <c r="H346" s="37">
        <v>43158</v>
      </c>
      <c r="I346" s="6" t="s">
        <v>160</v>
      </c>
      <c r="J346" s="6" t="s">
        <v>185</v>
      </c>
      <c r="K346" s="6">
        <v>2</v>
      </c>
      <c r="L346" s="6">
        <v>34.64</v>
      </c>
      <c r="M346" s="31" t="str">
        <f t="shared" si="0"/>
        <v>Small</v>
      </c>
    </row>
    <row r="347" spans="8:13" ht="15.75" customHeight="1">
      <c r="H347" s="37">
        <v>43436</v>
      </c>
      <c r="I347" s="6" t="s">
        <v>198</v>
      </c>
      <c r="J347" s="6" t="s">
        <v>156</v>
      </c>
      <c r="K347" s="6">
        <v>1</v>
      </c>
      <c r="L347" s="6">
        <v>19.670000000000002</v>
      </c>
      <c r="M347" s="31" t="str">
        <f t="shared" si="0"/>
        <v>Small</v>
      </c>
    </row>
    <row r="348" spans="8:13" ht="15.75" customHeight="1">
      <c r="H348" s="37">
        <v>43253</v>
      </c>
      <c r="I348" s="6" t="s">
        <v>135</v>
      </c>
      <c r="J348" s="6" t="s">
        <v>170</v>
      </c>
      <c r="K348" s="6">
        <v>1</v>
      </c>
      <c r="L348" s="6">
        <v>10.38</v>
      </c>
      <c r="M348" s="31" t="str">
        <f t="shared" si="0"/>
        <v>Small</v>
      </c>
    </row>
    <row r="349" spans="8:13" ht="15.75" customHeight="1">
      <c r="H349" s="37">
        <v>43269</v>
      </c>
      <c r="I349" s="6" t="s">
        <v>158</v>
      </c>
      <c r="J349" s="6" t="s">
        <v>229</v>
      </c>
      <c r="K349" s="6">
        <v>1</v>
      </c>
      <c r="L349" s="6">
        <v>11.93</v>
      </c>
      <c r="M349" s="31" t="str">
        <f t="shared" si="0"/>
        <v>Small</v>
      </c>
    </row>
    <row r="350" spans="8:13" ht="15.75" customHeight="1">
      <c r="H350" s="37">
        <v>43191</v>
      </c>
      <c r="I350" s="6" t="s">
        <v>160</v>
      </c>
      <c r="J350" s="6" t="s">
        <v>226</v>
      </c>
      <c r="K350" s="6">
        <v>2</v>
      </c>
      <c r="L350" s="6">
        <v>21.4</v>
      </c>
      <c r="M350" s="31" t="str">
        <f t="shared" si="0"/>
        <v>Small</v>
      </c>
    </row>
    <row r="351" spans="8:13" ht="15.75" customHeight="1">
      <c r="H351" s="37">
        <v>43161</v>
      </c>
      <c r="I351" s="6" t="s">
        <v>175</v>
      </c>
      <c r="J351" s="6" t="s">
        <v>174</v>
      </c>
      <c r="K351" s="6">
        <v>2</v>
      </c>
      <c r="L351" s="6">
        <v>32.18</v>
      </c>
      <c r="M351" s="31" t="str">
        <f t="shared" si="0"/>
        <v>Small</v>
      </c>
    </row>
    <row r="352" spans="8:13" ht="15.75" customHeight="1">
      <c r="H352" s="37">
        <v>43461</v>
      </c>
      <c r="I352" s="6" t="s">
        <v>175</v>
      </c>
      <c r="J352" s="6" t="s">
        <v>194</v>
      </c>
      <c r="K352" s="6">
        <v>2</v>
      </c>
      <c r="L352" s="6">
        <v>27.52</v>
      </c>
      <c r="M352" s="31" t="str">
        <f t="shared" si="0"/>
        <v>Small</v>
      </c>
    </row>
    <row r="353" spans="8:13" ht="15.75" customHeight="1">
      <c r="H353" s="37">
        <v>43137</v>
      </c>
      <c r="I353" s="6" t="s">
        <v>141</v>
      </c>
      <c r="J353" s="6" t="s">
        <v>197</v>
      </c>
      <c r="K353" s="6">
        <v>1</v>
      </c>
      <c r="L353" s="6">
        <v>18.29</v>
      </c>
      <c r="M353" s="31" t="str">
        <f t="shared" si="0"/>
        <v>Small</v>
      </c>
    </row>
    <row r="354" spans="8:13" ht="15.75" customHeight="1">
      <c r="H354" s="37">
        <v>43463</v>
      </c>
      <c r="I354" s="6" t="s">
        <v>158</v>
      </c>
      <c r="J354" s="6" t="s">
        <v>194</v>
      </c>
      <c r="K354" s="6">
        <v>1</v>
      </c>
      <c r="L354" s="6">
        <v>17.29</v>
      </c>
      <c r="M354" s="31" t="str">
        <f t="shared" si="0"/>
        <v>Small</v>
      </c>
    </row>
    <row r="355" spans="8:13" ht="15.75" customHeight="1">
      <c r="H355" s="37">
        <v>43212</v>
      </c>
      <c r="I355" s="6" t="s">
        <v>175</v>
      </c>
      <c r="J355" s="6" t="s">
        <v>161</v>
      </c>
      <c r="K355" s="6">
        <v>2</v>
      </c>
      <c r="L355" s="6">
        <v>22.66</v>
      </c>
      <c r="M355" s="31" t="str">
        <f t="shared" si="0"/>
        <v>Small</v>
      </c>
    </row>
    <row r="356" spans="8:13" ht="15.75" customHeight="1">
      <c r="H356" s="37">
        <v>43387</v>
      </c>
      <c r="I356" s="6" t="s">
        <v>158</v>
      </c>
      <c r="J356" s="6" t="s">
        <v>197</v>
      </c>
      <c r="K356" s="6">
        <v>2</v>
      </c>
      <c r="L356" s="6">
        <v>34.18</v>
      </c>
      <c r="M356" s="31" t="str">
        <f t="shared" si="0"/>
        <v>Small</v>
      </c>
    </row>
    <row r="357" spans="8:13" ht="15.75" customHeight="1">
      <c r="H357" s="37">
        <v>43246</v>
      </c>
      <c r="I357" s="6" t="s">
        <v>135</v>
      </c>
      <c r="J357" s="6" t="s">
        <v>209</v>
      </c>
      <c r="K357" s="6">
        <v>1</v>
      </c>
      <c r="L357" s="6">
        <v>15.04</v>
      </c>
      <c r="M357" s="31" t="str">
        <f t="shared" si="0"/>
        <v>Small</v>
      </c>
    </row>
    <row r="358" spans="8:13" ht="15.75" customHeight="1">
      <c r="H358" s="37">
        <v>43177</v>
      </c>
      <c r="I358" s="6" t="s">
        <v>158</v>
      </c>
      <c r="J358" s="6" t="s">
        <v>164</v>
      </c>
      <c r="K358" s="6">
        <v>2</v>
      </c>
      <c r="L358" s="6">
        <v>34.64</v>
      </c>
      <c r="M358" s="31" t="str">
        <f t="shared" si="0"/>
        <v>Small</v>
      </c>
    </row>
    <row r="359" spans="8:13" ht="15.75" customHeight="1">
      <c r="H359" s="37">
        <v>43303</v>
      </c>
      <c r="I359" s="6" t="s">
        <v>158</v>
      </c>
      <c r="J359" s="6" t="s">
        <v>156</v>
      </c>
      <c r="K359" s="6">
        <v>37</v>
      </c>
      <c r="L359" s="6">
        <v>329.37</v>
      </c>
      <c r="M359" s="31" t="str">
        <f t="shared" si="0"/>
        <v>Large</v>
      </c>
    </row>
    <row r="360" spans="8:13" ht="15.75" customHeight="1">
      <c r="H360" s="37">
        <v>43409</v>
      </c>
      <c r="I360" s="6" t="s">
        <v>190</v>
      </c>
      <c r="J360" s="6" t="s">
        <v>156</v>
      </c>
      <c r="K360" s="6">
        <v>12</v>
      </c>
      <c r="L360" s="6">
        <v>179.53</v>
      </c>
      <c r="M360" s="31" t="str">
        <f t="shared" si="0"/>
        <v>Small</v>
      </c>
    </row>
    <row r="361" spans="8:13" ht="15.75" customHeight="1">
      <c r="H361" s="37">
        <v>43382</v>
      </c>
      <c r="I361" s="6" t="s">
        <v>190</v>
      </c>
      <c r="J361" s="6" t="s">
        <v>181</v>
      </c>
      <c r="K361" s="6">
        <v>2</v>
      </c>
      <c r="L361" s="6">
        <v>25.14</v>
      </c>
      <c r="M361" s="31" t="str">
        <f t="shared" si="0"/>
        <v>Small</v>
      </c>
    </row>
    <row r="362" spans="8:13" ht="15.75" customHeight="1">
      <c r="H362" s="37">
        <v>43427</v>
      </c>
      <c r="I362" s="6" t="s">
        <v>141</v>
      </c>
      <c r="J362" s="6" t="s">
        <v>161</v>
      </c>
      <c r="K362" s="6">
        <v>49</v>
      </c>
      <c r="L362" s="6">
        <v>505.65</v>
      </c>
      <c r="M362" s="31" t="str">
        <f t="shared" si="0"/>
        <v>Large</v>
      </c>
    </row>
    <row r="363" spans="8:13" ht="15.75" customHeight="1">
      <c r="H363" s="37">
        <v>43433</v>
      </c>
      <c r="I363" s="6" t="s">
        <v>216</v>
      </c>
      <c r="J363" s="6" t="s">
        <v>187</v>
      </c>
      <c r="K363" s="6">
        <v>1</v>
      </c>
      <c r="L363" s="6">
        <v>15.96</v>
      </c>
      <c r="M363" s="31" t="str">
        <f t="shared" si="0"/>
        <v>Small</v>
      </c>
    </row>
    <row r="364" spans="8:13" ht="15.75" customHeight="1">
      <c r="H364" s="37">
        <v>43454</v>
      </c>
      <c r="I364" s="6" t="s">
        <v>138</v>
      </c>
      <c r="J364" s="6" t="s">
        <v>214</v>
      </c>
      <c r="K364" s="6">
        <v>2</v>
      </c>
      <c r="L364" s="6">
        <v>36.119999999999997</v>
      </c>
      <c r="M364" s="31" t="str">
        <f t="shared" si="0"/>
        <v>Small</v>
      </c>
    </row>
    <row r="365" spans="8:13" ht="15.75" customHeight="1">
      <c r="H365" s="37">
        <v>43383</v>
      </c>
      <c r="I365" s="6" t="s">
        <v>163</v>
      </c>
      <c r="J365" s="6" t="s">
        <v>184</v>
      </c>
      <c r="K365" s="6">
        <v>2</v>
      </c>
      <c r="L365" s="6">
        <v>39.619999999999997</v>
      </c>
      <c r="M365" s="31" t="str">
        <f t="shared" si="0"/>
        <v>Small</v>
      </c>
    </row>
    <row r="366" spans="8:13" ht="15.75" customHeight="1">
      <c r="H366" s="37">
        <v>43421</v>
      </c>
      <c r="I366" s="6" t="s">
        <v>160</v>
      </c>
      <c r="J366" s="6" t="s">
        <v>185</v>
      </c>
      <c r="K366" s="6">
        <v>1</v>
      </c>
      <c r="L366" s="6">
        <v>11.02</v>
      </c>
      <c r="M366" s="31" t="str">
        <f t="shared" si="0"/>
        <v>Small</v>
      </c>
    </row>
    <row r="367" spans="8:13" ht="15.75" customHeight="1">
      <c r="H367" s="37">
        <v>43417</v>
      </c>
      <c r="I367" s="6" t="s">
        <v>160</v>
      </c>
      <c r="J367" s="6" t="s">
        <v>179</v>
      </c>
      <c r="K367" s="6">
        <v>1</v>
      </c>
      <c r="L367" s="6">
        <v>10.86</v>
      </c>
      <c r="M367" s="31" t="str">
        <f t="shared" si="0"/>
        <v>Small</v>
      </c>
    </row>
    <row r="368" spans="8:13" ht="15.75" customHeight="1">
      <c r="H368" s="37">
        <v>43410</v>
      </c>
      <c r="I368" s="6" t="s">
        <v>223</v>
      </c>
      <c r="J368" s="6" t="s">
        <v>156</v>
      </c>
      <c r="K368" s="6">
        <v>2</v>
      </c>
      <c r="L368" s="6">
        <v>33.72</v>
      </c>
      <c r="M368" s="31" t="str">
        <f t="shared" si="0"/>
        <v>Small</v>
      </c>
    </row>
    <row r="369" spans="8:13" ht="15.75" customHeight="1">
      <c r="H369" s="37">
        <v>43407</v>
      </c>
      <c r="I369" s="6" t="s">
        <v>223</v>
      </c>
      <c r="J369" s="6" t="s">
        <v>194</v>
      </c>
      <c r="K369" s="6">
        <v>3</v>
      </c>
      <c r="L369" s="6">
        <v>54.69</v>
      </c>
      <c r="M369" s="31" t="str">
        <f t="shared" si="0"/>
        <v>Small</v>
      </c>
    </row>
    <row r="370" spans="8:13" ht="15.75" customHeight="1">
      <c r="H370" s="37">
        <v>43434</v>
      </c>
      <c r="I370" s="6" t="s">
        <v>158</v>
      </c>
      <c r="J370" s="6" t="s">
        <v>181</v>
      </c>
      <c r="K370" s="6">
        <v>1</v>
      </c>
      <c r="L370" s="6">
        <v>19.32</v>
      </c>
      <c r="M370" s="31" t="str">
        <f t="shared" si="0"/>
        <v>Small</v>
      </c>
    </row>
    <row r="371" spans="8:13" ht="15.75" customHeight="1">
      <c r="H371" s="37">
        <v>43436</v>
      </c>
      <c r="I371" s="6" t="s">
        <v>158</v>
      </c>
      <c r="J371" s="6" t="s">
        <v>156</v>
      </c>
      <c r="K371" s="6">
        <v>4</v>
      </c>
      <c r="L371" s="6">
        <v>64.760000000000005</v>
      </c>
      <c r="M371" s="31" t="str">
        <f t="shared" si="0"/>
        <v>Small</v>
      </c>
    </row>
    <row r="372" spans="8:13" ht="15.75" customHeight="1">
      <c r="H372" s="37">
        <v>43406</v>
      </c>
      <c r="I372" s="6" t="s">
        <v>141</v>
      </c>
      <c r="J372" s="6" t="s">
        <v>156</v>
      </c>
      <c r="K372" s="6">
        <v>2</v>
      </c>
      <c r="L372" s="6">
        <v>20.420000000000002</v>
      </c>
      <c r="M372" s="31" t="str">
        <f t="shared" si="0"/>
        <v>Small</v>
      </c>
    </row>
    <row r="373" spans="8:13" ht="15.75" customHeight="1">
      <c r="H373" s="37">
        <v>43206</v>
      </c>
      <c r="I373" s="6" t="s">
        <v>141</v>
      </c>
      <c r="J373" s="6" t="s">
        <v>170</v>
      </c>
      <c r="K373" s="6">
        <v>2</v>
      </c>
      <c r="L373" s="6">
        <v>29.74</v>
      </c>
      <c r="M373" s="31" t="str">
        <f t="shared" si="0"/>
        <v>Small</v>
      </c>
    </row>
    <row r="374" spans="8:13" ht="15.75" customHeight="1">
      <c r="H374" s="37">
        <v>43450</v>
      </c>
      <c r="I374" s="6" t="s">
        <v>177</v>
      </c>
      <c r="J374" s="6" t="s">
        <v>229</v>
      </c>
      <c r="K374" s="6">
        <v>1</v>
      </c>
      <c r="L374" s="6">
        <v>19.239999999999998</v>
      </c>
      <c r="M374" s="31" t="str">
        <f t="shared" si="0"/>
        <v>Small</v>
      </c>
    </row>
    <row r="375" spans="8:13" ht="15.75" customHeight="1">
      <c r="H375" s="37">
        <v>43157</v>
      </c>
      <c r="I375" s="6" t="s">
        <v>198</v>
      </c>
      <c r="J375" s="6" t="s">
        <v>167</v>
      </c>
      <c r="K375" s="6">
        <v>20</v>
      </c>
      <c r="L375" s="6">
        <v>212.98</v>
      </c>
      <c r="M375" s="31" t="str">
        <f t="shared" si="0"/>
        <v>Small</v>
      </c>
    </row>
    <row r="376" spans="8:13" ht="15.75" customHeight="1">
      <c r="H376" s="37">
        <v>43393</v>
      </c>
      <c r="I376" s="6" t="s">
        <v>200</v>
      </c>
      <c r="J376" s="6" t="s">
        <v>184</v>
      </c>
      <c r="K376" s="6">
        <v>1</v>
      </c>
      <c r="L376" s="6">
        <v>15.78</v>
      </c>
      <c r="M376" s="31" t="str">
        <f t="shared" si="0"/>
        <v>Small</v>
      </c>
    </row>
    <row r="377" spans="8:13" ht="15.75" customHeight="1">
      <c r="H377" s="37">
        <v>43431</v>
      </c>
      <c r="I377" s="6" t="s">
        <v>158</v>
      </c>
      <c r="J377" s="6" t="s">
        <v>237</v>
      </c>
      <c r="K377" s="6">
        <v>2</v>
      </c>
      <c r="L377" s="6">
        <v>32.44</v>
      </c>
      <c r="M377" s="31" t="str">
        <f t="shared" si="0"/>
        <v>Small</v>
      </c>
    </row>
    <row r="378" spans="8:13" ht="15.75" customHeight="1">
      <c r="H378" s="37">
        <v>43416</v>
      </c>
      <c r="I378" s="6" t="s">
        <v>160</v>
      </c>
      <c r="J378" s="6" t="s">
        <v>225</v>
      </c>
      <c r="K378" s="6">
        <v>4</v>
      </c>
      <c r="L378" s="6">
        <v>77.959999999999994</v>
      </c>
      <c r="M378" s="31" t="str">
        <f t="shared" si="0"/>
        <v>Small</v>
      </c>
    </row>
    <row r="379" spans="8:13" ht="15.75" customHeight="1">
      <c r="H379" s="37">
        <v>43112</v>
      </c>
      <c r="I379" s="6" t="s">
        <v>198</v>
      </c>
      <c r="J379" s="6" t="s">
        <v>206</v>
      </c>
      <c r="K379" s="6">
        <v>1</v>
      </c>
      <c r="L379" s="6">
        <v>10.54</v>
      </c>
      <c r="M379" s="31" t="str">
        <f t="shared" si="0"/>
        <v>Small</v>
      </c>
    </row>
    <row r="380" spans="8:13" ht="15.75" customHeight="1">
      <c r="H380" s="37">
        <v>43167</v>
      </c>
      <c r="I380" s="6" t="s">
        <v>158</v>
      </c>
      <c r="J380" s="6" t="s">
        <v>230</v>
      </c>
      <c r="K380" s="6">
        <v>4</v>
      </c>
      <c r="L380" s="6">
        <v>56.64</v>
      </c>
      <c r="M380" s="31" t="str">
        <f t="shared" si="0"/>
        <v>Small</v>
      </c>
    </row>
    <row r="381" spans="8:13" ht="15.75" customHeight="1">
      <c r="H381" s="37">
        <v>43170</v>
      </c>
      <c r="I381" s="6" t="s">
        <v>158</v>
      </c>
      <c r="J381" s="6" t="s">
        <v>156</v>
      </c>
      <c r="K381" s="6">
        <v>2</v>
      </c>
      <c r="L381" s="6">
        <v>31.84</v>
      </c>
      <c r="M381" s="31" t="str">
        <f t="shared" si="0"/>
        <v>Small</v>
      </c>
    </row>
    <row r="382" spans="8:13" ht="15.75" customHeight="1">
      <c r="H382" s="37">
        <v>43422</v>
      </c>
      <c r="I382" s="6" t="s">
        <v>141</v>
      </c>
      <c r="J382" s="6" t="s">
        <v>185</v>
      </c>
      <c r="K382" s="6">
        <v>1</v>
      </c>
      <c r="L382" s="6">
        <v>12.08</v>
      </c>
      <c r="M382" s="31" t="str">
        <f t="shared" si="0"/>
        <v>Small</v>
      </c>
    </row>
    <row r="383" spans="8:13" ht="15.75" customHeight="1">
      <c r="H383" s="37">
        <v>43430</v>
      </c>
      <c r="I383" s="6" t="s">
        <v>175</v>
      </c>
      <c r="J383" s="6" t="s">
        <v>172</v>
      </c>
      <c r="K383" s="6">
        <v>2</v>
      </c>
      <c r="L383" s="6">
        <v>28.32</v>
      </c>
      <c r="M383" s="31" t="str">
        <f t="shared" si="0"/>
        <v>Small</v>
      </c>
    </row>
    <row r="384" spans="8:13" ht="15.75" customHeight="1">
      <c r="H384" s="37">
        <v>43459</v>
      </c>
      <c r="I384" s="6" t="s">
        <v>163</v>
      </c>
      <c r="J384" s="6" t="s">
        <v>170</v>
      </c>
      <c r="K384" s="6">
        <v>63</v>
      </c>
      <c r="L384" s="6">
        <v>326.33999999999997</v>
      </c>
      <c r="M384" s="31" t="str">
        <f t="shared" si="0"/>
        <v>Large</v>
      </c>
    </row>
    <row r="385" spans="8:13" ht="15.75" customHeight="1">
      <c r="H385" s="37">
        <v>43431</v>
      </c>
      <c r="I385" s="6" t="s">
        <v>127</v>
      </c>
      <c r="J385" s="6" t="s">
        <v>203</v>
      </c>
      <c r="K385" s="6">
        <v>1</v>
      </c>
      <c r="L385" s="6">
        <v>18.78</v>
      </c>
      <c r="M385" s="31" t="str">
        <f t="shared" si="0"/>
        <v>Small</v>
      </c>
    </row>
    <row r="386" spans="8:13" ht="15.75" customHeight="1">
      <c r="H386" s="37">
        <v>43397</v>
      </c>
      <c r="I386" s="6" t="s">
        <v>135</v>
      </c>
      <c r="J386" s="6" t="s">
        <v>227</v>
      </c>
      <c r="K386" s="6">
        <v>1</v>
      </c>
      <c r="L386" s="6">
        <v>18.23</v>
      </c>
      <c r="M386" s="31" t="str">
        <f t="shared" si="0"/>
        <v>Small</v>
      </c>
    </row>
    <row r="387" spans="8:13" ht="15.75" customHeight="1">
      <c r="H387" s="37">
        <v>43456</v>
      </c>
      <c r="I387" s="6" t="s">
        <v>141</v>
      </c>
      <c r="J387" s="6" t="s">
        <v>181</v>
      </c>
      <c r="K387" s="6">
        <v>2</v>
      </c>
      <c r="L387" s="6">
        <v>28.38</v>
      </c>
      <c r="M387" s="31" t="str">
        <f t="shared" si="0"/>
        <v>Small</v>
      </c>
    </row>
    <row r="388" spans="8:13" ht="15.75" customHeight="1">
      <c r="H388" s="37">
        <v>43464</v>
      </c>
      <c r="I388" s="6" t="s">
        <v>177</v>
      </c>
      <c r="J388" s="6" t="s">
        <v>184</v>
      </c>
      <c r="K388" s="6">
        <v>3</v>
      </c>
      <c r="L388" s="6">
        <v>53.79</v>
      </c>
      <c r="M388" s="31" t="str">
        <f t="shared" si="0"/>
        <v>Small</v>
      </c>
    </row>
    <row r="389" spans="8:13" ht="15.75" customHeight="1">
      <c r="H389" s="37">
        <v>43177</v>
      </c>
      <c r="I389" s="6" t="s">
        <v>168</v>
      </c>
      <c r="J389" s="6" t="s">
        <v>203</v>
      </c>
      <c r="K389" s="6">
        <v>1</v>
      </c>
      <c r="L389" s="6">
        <v>16.010000000000002</v>
      </c>
      <c r="M389" s="31" t="str">
        <f t="shared" si="0"/>
        <v>Small</v>
      </c>
    </row>
    <row r="390" spans="8:13" ht="15.75" customHeight="1">
      <c r="H390" s="37">
        <v>43318</v>
      </c>
      <c r="I390" s="6" t="s">
        <v>177</v>
      </c>
      <c r="J390" s="6" t="s">
        <v>192</v>
      </c>
      <c r="K390" s="6">
        <v>1</v>
      </c>
      <c r="L390" s="6">
        <v>13.02</v>
      </c>
      <c r="M390" s="31" t="str">
        <f t="shared" si="0"/>
        <v>Small</v>
      </c>
    </row>
    <row r="391" spans="8:13" ht="15.75" customHeight="1">
      <c r="H391" s="37">
        <v>43172</v>
      </c>
      <c r="I391" s="6" t="s">
        <v>193</v>
      </c>
      <c r="J391" s="6" t="s">
        <v>183</v>
      </c>
      <c r="K391" s="6">
        <v>3</v>
      </c>
      <c r="L391" s="6">
        <v>40.08</v>
      </c>
      <c r="M391" s="31" t="str">
        <f t="shared" si="0"/>
        <v>Small</v>
      </c>
    </row>
    <row r="392" spans="8:13" ht="15.75" customHeight="1">
      <c r="H392" s="37">
        <v>43189</v>
      </c>
      <c r="I392" s="6" t="s">
        <v>163</v>
      </c>
      <c r="J392" s="6" t="s">
        <v>184</v>
      </c>
      <c r="K392" s="6">
        <v>5</v>
      </c>
      <c r="L392" s="6">
        <v>77.12</v>
      </c>
      <c r="M392" s="31" t="str">
        <f t="shared" si="0"/>
        <v>Small</v>
      </c>
    </row>
    <row r="393" spans="8:13" ht="15.75" customHeight="1">
      <c r="H393" s="37">
        <v>43152</v>
      </c>
      <c r="I393" s="6" t="s">
        <v>158</v>
      </c>
      <c r="J393" s="6" t="s">
        <v>180</v>
      </c>
      <c r="K393" s="6">
        <v>24</v>
      </c>
      <c r="L393" s="6">
        <v>268.29000000000002</v>
      </c>
      <c r="M393" s="31" t="str">
        <f t="shared" si="0"/>
        <v>Large</v>
      </c>
    </row>
    <row r="394" spans="8:13" ht="15.75" customHeight="1">
      <c r="H394" s="37">
        <v>43373</v>
      </c>
      <c r="I394" s="6" t="s">
        <v>190</v>
      </c>
      <c r="J394" s="6" t="s">
        <v>239</v>
      </c>
      <c r="K394" s="6">
        <v>2</v>
      </c>
      <c r="L394" s="6">
        <v>34.6</v>
      </c>
      <c r="M394" s="31" t="str">
        <f t="shared" si="0"/>
        <v>Small</v>
      </c>
    </row>
    <row r="395" spans="8:13" ht="15.75" customHeight="1">
      <c r="H395" s="37">
        <v>43238</v>
      </c>
      <c r="I395" s="6" t="s">
        <v>168</v>
      </c>
      <c r="J395" s="6" t="s">
        <v>170</v>
      </c>
      <c r="K395" s="6">
        <v>1</v>
      </c>
      <c r="L395" s="6">
        <v>13.84</v>
      </c>
      <c r="M395" s="31" t="str">
        <f t="shared" si="0"/>
        <v>Small</v>
      </c>
    </row>
    <row r="396" spans="8:13" ht="15.75" customHeight="1">
      <c r="H396" s="37">
        <v>43432</v>
      </c>
      <c r="I396" s="6" t="s">
        <v>135</v>
      </c>
      <c r="J396" s="6" t="s">
        <v>187</v>
      </c>
      <c r="K396" s="6">
        <v>47</v>
      </c>
      <c r="L396" s="6">
        <v>445.84</v>
      </c>
      <c r="M396" s="31" t="str">
        <f t="shared" si="0"/>
        <v>Large</v>
      </c>
    </row>
    <row r="397" spans="8:13" ht="15.75" customHeight="1">
      <c r="H397" s="37">
        <v>43414</v>
      </c>
      <c r="I397" s="6" t="s">
        <v>223</v>
      </c>
      <c r="J397" s="6" t="s">
        <v>202</v>
      </c>
      <c r="K397" s="6">
        <v>1</v>
      </c>
      <c r="L397" s="6">
        <v>12.11</v>
      </c>
      <c r="M397" s="31" t="str">
        <f t="shared" si="0"/>
        <v>Small</v>
      </c>
    </row>
    <row r="398" spans="8:13" ht="15.75" customHeight="1">
      <c r="H398" s="37">
        <v>43208</v>
      </c>
      <c r="I398" s="6" t="s">
        <v>175</v>
      </c>
      <c r="J398" s="6" t="s">
        <v>187</v>
      </c>
      <c r="K398" s="6">
        <v>2</v>
      </c>
      <c r="L398" s="6">
        <v>28.58</v>
      </c>
      <c r="M398" s="31" t="str">
        <f t="shared" si="0"/>
        <v>Small</v>
      </c>
    </row>
    <row r="399" spans="8:13" ht="15.75" customHeight="1">
      <c r="H399" s="37">
        <v>43167</v>
      </c>
      <c r="I399" s="6" t="s">
        <v>158</v>
      </c>
      <c r="J399" s="6" t="s">
        <v>194</v>
      </c>
      <c r="K399" s="6">
        <v>1</v>
      </c>
      <c r="L399" s="6">
        <v>17.399999999999999</v>
      </c>
      <c r="M399" s="31" t="str">
        <f t="shared" si="0"/>
        <v>Small</v>
      </c>
    </row>
    <row r="400" spans="8:13" ht="15.75" customHeight="1">
      <c r="H400" s="37">
        <v>43301</v>
      </c>
      <c r="I400" s="6" t="s">
        <v>163</v>
      </c>
      <c r="J400" s="6" t="s">
        <v>226</v>
      </c>
      <c r="K400" s="6">
        <v>2</v>
      </c>
      <c r="L400" s="6">
        <v>29.18</v>
      </c>
      <c r="M400" s="31" t="str">
        <f t="shared" si="0"/>
        <v>Small</v>
      </c>
    </row>
    <row r="401" spans="8:13" ht="15.75" customHeight="1">
      <c r="H401" s="37">
        <v>43405</v>
      </c>
      <c r="I401" s="6" t="s">
        <v>158</v>
      </c>
      <c r="J401" s="6" t="s">
        <v>205</v>
      </c>
      <c r="K401" s="6">
        <v>1</v>
      </c>
      <c r="L401" s="6">
        <v>10.11</v>
      </c>
      <c r="M401" s="31" t="str">
        <f t="shared" si="0"/>
        <v>Small</v>
      </c>
    </row>
    <row r="402" spans="8:13" ht="15.75" customHeight="1">
      <c r="H402" s="37">
        <v>43171</v>
      </c>
      <c r="I402" s="6" t="s">
        <v>158</v>
      </c>
      <c r="J402" s="6" t="s">
        <v>195</v>
      </c>
      <c r="K402" s="6">
        <v>1</v>
      </c>
      <c r="L402" s="6">
        <v>10.28</v>
      </c>
      <c r="M402" s="31" t="str">
        <f t="shared" si="0"/>
        <v>Small</v>
      </c>
    </row>
    <row r="403" spans="8:13" ht="15.75" customHeight="1">
      <c r="H403" s="37">
        <v>43307</v>
      </c>
      <c r="I403" s="6" t="s">
        <v>135</v>
      </c>
      <c r="J403" s="6" t="s">
        <v>238</v>
      </c>
      <c r="K403" s="6">
        <v>1</v>
      </c>
      <c r="L403" s="6">
        <v>13.34</v>
      </c>
      <c r="M403" s="31" t="str">
        <f t="shared" si="0"/>
        <v>Small</v>
      </c>
    </row>
    <row r="404" spans="8:13" ht="15.75" customHeight="1">
      <c r="H404" s="37">
        <v>43443</v>
      </c>
      <c r="I404" s="6" t="s">
        <v>160</v>
      </c>
      <c r="J404" s="6" t="s">
        <v>205</v>
      </c>
      <c r="K404" s="6">
        <v>1</v>
      </c>
      <c r="L404" s="6">
        <v>10.27</v>
      </c>
      <c r="M404" s="31" t="str">
        <f t="shared" si="0"/>
        <v>Small</v>
      </c>
    </row>
    <row r="405" spans="8:13" ht="15.75" customHeight="1">
      <c r="H405" s="37">
        <v>43434</v>
      </c>
      <c r="I405" s="6" t="s">
        <v>141</v>
      </c>
      <c r="J405" s="6" t="s">
        <v>156</v>
      </c>
      <c r="K405" s="6">
        <v>47</v>
      </c>
      <c r="L405" s="6">
        <v>354.76</v>
      </c>
      <c r="M405" s="31" t="str">
        <f t="shared" si="0"/>
        <v>Large</v>
      </c>
    </row>
    <row r="406" spans="8:13" ht="15.75" customHeight="1">
      <c r="H406" s="37">
        <v>43231</v>
      </c>
      <c r="I406" s="6" t="s">
        <v>163</v>
      </c>
      <c r="J406" s="6" t="s">
        <v>157</v>
      </c>
      <c r="K406" s="6">
        <v>2</v>
      </c>
      <c r="L406" s="6">
        <v>30.04</v>
      </c>
      <c r="M406" s="31" t="str">
        <f t="shared" si="0"/>
        <v>Small</v>
      </c>
    </row>
    <row r="407" spans="8:13" ht="15.75" customHeight="1">
      <c r="H407" s="37">
        <v>43368</v>
      </c>
      <c r="I407" s="6" t="s">
        <v>160</v>
      </c>
      <c r="J407" s="6" t="s">
        <v>156</v>
      </c>
      <c r="K407" s="6">
        <v>4</v>
      </c>
      <c r="L407" s="6">
        <v>78.680000000000007</v>
      </c>
      <c r="M407" s="31" t="str">
        <f t="shared" si="0"/>
        <v>Small</v>
      </c>
    </row>
    <row r="408" spans="8:13" ht="15.75" customHeight="1">
      <c r="H408" s="37">
        <v>43202</v>
      </c>
      <c r="I408" s="6" t="s">
        <v>175</v>
      </c>
      <c r="J408" s="6" t="s">
        <v>237</v>
      </c>
      <c r="K408" s="6">
        <v>2</v>
      </c>
      <c r="L408" s="6">
        <v>29.3</v>
      </c>
      <c r="M408" s="31" t="str">
        <f t="shared" si="0"/>
        <v>Small</v>
      </c>
    </row>
    <row r="409" spans="8:13" ht="15.75" customHeight="1">
      <c r="H409" s="37">
        <v>43436</v>
      </c>
      <c r="I409" s="6" t="s">
        <v>158</v>
      </c>
      <c r="J409" s="6" t="s">
        <v>187</v>
      </c>
      <c r="K409" s="6">
        <v>2</v>
      </c>
      <c r="L409" s="6">
        <v>25.9</v>
      </c>
      <c r="M409" s="31" t="str">
        <f t="shared" si="0"/>
        <v>Small</v>
      </c>
    </row>
    <row r="410" spans="8:13" ht="15.75" customHeight="1">
      <c r="H410" s="37">
        <v>43327</v>
      </c>
      <c r="I410" s="6" t="s">
        <v>168</v>
      </c>
      <c r="J410" s="6" t="s">
        <v>221</v>
      </c>
      <c r="K410" s="6">
        <v>2</v>
      </c>
      <c r="L410" s="6">
        <v>20.76</v>
      </c>
      <c r="M410" s="31" t="str">
        <f t="shared" si="0"/>
        <v>Small</v>
      </c>
    </row>
    <row r="411" spans="8:13" ht="15.75" customHeight="1">
      <c r="H411" s="37">
        <v>43172</v>
      </c>
      <c r="I411" s="6" t="s">
        <v>193</v>
      </c>
      <c r="J411" s="6" t="s">
        <v>235</v>
      </c>
      <c r="K411" s="6">
        <v>1</v>
      </c>
      <c r="L411" s="6">
        <v>14.86</v>
      </c>
      <c r="M411" s="31" t="str">
        <f t="shared" si="0"/>
        <v>Small</v>
      </c>
    </row>
    <row r="412" spans="8:13" ht="15.75" customHeight="1">
      <c r="H412" s="37">
        <v>43437</v>
      </c>
      <c r="I412" s="6" t="s">
        <v>163</v>
      </c>
      <c r="J412" s="6" t="s">
        <v>156</v>
      </c>
      <c r="K412" s="6">
        <v>1</v>
      </c>
      <c r="L412" s="6">
        <v>18.420000000000002</v>
      </c>
      <c r="M412" s="31" t="str">
        <f t="shared" si="0"/>
        <v>Small</v>
      </c>
    </row>
    <row r="413" spans="8:13" ht="15.75" customHeight="1">
      <c r="H413" s="37">
        <v>43405</v>
      </c>
      <c r="I413" s="6" t="s">
        <v>138</v>
      </c>
      <c r="J413" s="6" t="s">
        <v>174</v>
      </c>
      <c r="K413" s="6">
        <v>2</v>
      </c>
      <c r="L413" s="6">
        <v>36.520000000000003</v>
      </c>
      <c r="M413" s="31" t="str">
        <f t="shared" si="0"/>
        <v>Small</v>
      </c>
    </row>
    <row r="414" spans="8:13" ht="15.75" customHeight="1">
      <c r="H414" s="37">
        <v>43456</v>
      </c>
      <c r="I414" s="6" t="s">
        <v>171</v>
      </c>
      <c r="J414" s="6" t="s">
        <v>227</v>
      </c>
      <c r="K414" s="6">
        <v>2</v>
      </c>
      <c r="L414" s="6">
        <v>36.6</v>
      </c>
      <c r="M414" s="31" t="str">
        <f t="shared" si="0"/>
        <v>Small</v>
      </c>
    </row>
    <row r="415" spans="8:13" ht="15.75" customHeight="1">
      <c r="H415" s="37">
        <v>43237</v>
      </c>
      <c r="I415" s="6" t="s">
        <v>218</v>
      </c>
      <c r="J415" s="6" t="s">
        <v>156</v>
      </c>
      <c r="K415" s="6">
        <v>1</v>
      </c>
      <c r="L415" s="6">
        <v>16.66</v>
      </c>
      <c r="M415" s="31" t="str">
        <f t="shared" si="0"/>
        <v>Small</v>
      </c>
    </row>
    <row r="416" spans="8:13" ht="15.75" customHeight="1">
      <c r="H416" s="37">
        <v>43218</v>
      </c>
      <c r="I416" s="6" t="s">
        <v>201</v>
      </c>
      <c r="J416" s="6" t="s">
        <v>194</v>
      </c>
      <c r="K416" s="6">
        <v>1</v>
      </c>
      <c r="L416" s="6">
        <v>15.79</v>
      </c>
      <c r="M416" s="31" t="str">
        <f t="shared" si="0"/>
        <v>Small</v>
      </c>
    </row>
    <row r="417" spans="8:13" ht="15.75" customHeight="1">
      <c r="H417" s="37">
        <v>43460</v>
      </c>
      <c r="I417" s="6" t="s">
        <v>138</v>
      </c>
      <c r="J417" s="6" t="s">
        <v>185</v>
      </c>
      <c r="K417" s="6">
        <v>12</v>
      </c>
      <c r="L417" s="6">
        <v>145.16999999999999</v>
      </c>
      <c r="M417" s="31" t="str">
        <f t="shared" si="0"/>
        <v>Small</v>
      </c>
    </row>
    <row r="418" spans="8:13" ht="15.75" customHeight="1">
      <c r="H418" s="37">
        <v>43428</v>
      </c>
      <c r="I418" s="6" t="s">
        <v>218</v>
      </c>
      <c r="J418" s="6" t="s">
        <v>199</v>
      </c>
      <c r="K418" s="6">
        <v>1</v>
      </c>
      <c r="L418" s="6">
        <v>11.59</v>
      </c>
      <c r="M418" s="31" t="str">
        <f t="shared" si="0"/>
        <v>Small</v>
      </c>
    </row>
    <row r="419" spans="8:13" ht="15.75" customHeight="1">
      <c r="H419" s="37">
        <v>43120</v>
      </c>
      <c r="I419" s="6" t="s">
        <v>141</v>
      </c>
      <c r="J419" s="6" t="s">
        <v>184</v>
      </c>
      <c r="K419" s="6">
        <v>2</v>
      </c>
      <c r="L419" s="6">
        <v>28.8</v>
      </c>
      <c r="M419" s="31" t="str">
        <f t="shared" si="0"/>
        <v>Small</v>
      </c>
    </row>
    <row r="420" spans="8:13" ht="15.75" customHeight="1">
      <c r="H420" s="37">
        <v>43244</v>
      </c>
      <c r="I420" s="6" t="s">
        <v>190</v>
      </c>
      <c r="J420" s="6" t="s">
        <v>156</v>
      </c>
      <c r="K420" s="6">
        <v>6</v>
      </c>
      <c r="L420" s="6">
        <v>62.13</v>
      </c>
      <c r="M420" s="31" t="str">
        <f t="shared" si="0"/>
        <v>Small</v>
      </c>
    </row>
    <row r="421" spans="8:13" ht="15.75" customHeight="1">
      <c r="H421" s="37">
        <v>43179</v>
      </c>
      <c r="I421" s="6" t="s">
        <v>168</v>
      </c>
      <c r="J421" s="6" t="s">
        <v>157</v>
      </c>
      <c r="K421" s="6">
        <v>2</v>
      </c>
      <c r="L421" s="6">
        <v>37.44</v>
      </c>
      <c r="M421" s="31" t="str">
        <f t="shared" si="0"/>
        <v>Small</v>
      </c>
    </row>
    <row r="422" spans="8:13" ht="15.75" customHeight="1">
      <c r="H422" s="37">
        <v>43272</v>
      </c>
      <c r="I422" s="6" t="s">
        <v>171</v>
      </c>
      <c r="J422" s="6" t="s">
        <v>178</v>
      </c>
      <c r="K422" s="6">
        <v>6</v>
      </c>
      <c r="L422" s="6">
        <v>111.49</v>
      </c>
      <c r="M422" s="31" t="str">
        <f t="shared" si="0"/>
        <v>Small</v>
      </c>
    </row>
    <row r="423" spans="8:13" ht="15.75" customHeight="1">
      <c r="H423" s="37">
        <v>43236</v>
      </c>
      <c r="I423" s="6" t="s">
        <v>223</v>
      </c>
      <c r="J423" s="6" t="s">
        <v>221</v>
      </c>
      <c r="K423" s="6">
        <v>1</v>
      </c>
      <c r="L423" s="6">
        <v>13.36</v>
      </c>
      <c r="M423" s="31" t="str">
        <f t="shared" si="0"/>
        <v>Small</v>
      </c>
    </row>
    <row r="424" spans="8:13" ht="15.75" customHeight="1">
      <c r="H424" s="37">
        <v>43408</v>
      </c>
      <c r="I424" s="6" t="s">
        <v>163</v>
      </c>
      <c r="J424" s="6" t="s">
        <v>210</v>
      </c>
      <c r="K424" s="6">
        <v>1</v>
      </c>
      <c r="L424" s="6">
        <v>17.22</v>
      </c>
      <c r="M424" s="31" t="str">
        <f t="shared" si="0"/>
        <v>Small</v>
      </c>
    </row>
    <row r="425" spans="8:13" ht="15.75" customHeight="1">
      <c r="H425" s="37">
        <v>43282</v>
      </c>
      <c r="I425" s="6" t="s">
        <v>163</v>
      </c>
      <c r="J425" s="6" t="s">
        <v>232</v>
      </c>
      <c r="K425" s="6">
        <v>1</v>
      </c>
      <c r="L425" s="6">
        <v>17.2</v>
      </c>
      <c r="M425" s="31" t="str">
        <f t="shared" si="0"/>
        <v>Small</v>
      </c>
    </row>
    <row r="426" spans="8:13" ht="15.75" customHeight="1">
      <c r="H426" s="37">
        <v>43411</v>
      </c>
      <c r="I426" s="6" t="s">
        <v>175</v>
      </c>
      <c r="J426" s="6" t="s">
        <v>229</v>
      </c>
      <c r="K426" s="6">
        <v>2</v>
      </c>
      <c r="L426" s="6">
        <v>32.92</v>
      </c>
      <c r="M426" s="31" t="str">
        <f t="shared" si="0"/>
        <v>Small</v>
      </c>
    </row>
    <row r="427" spans="8:13" ht="15.75" customHeight="1">
      <c r="H427" s="37">
        <v>43302</v>
      </c>
      <c r="I427" s="6" t="s">
        <v>127</v>
      </c>
      <c r="J427" s="6" t="s">
        <v>226</v>
      </c>
      <c r="K427" s="6">
        <v>1</v>
      </c>
      <c r="L427" s="6">
        <v>19.760000000000002</v>
      </c>
      <c r="M427" s="31" t="str">
        <f t="shared" si="0"/>
        <v>Small</v>
      </c>
    </row>
    <row r="428" spans="8:13" ht="15.75" customHeight="1">
      <c r="H428" s="37">
        <v>43435</v>
      </c>
      <c r="I428" s="6" t="s">
        <v>168</v>
      </c>
      <c r="J428" s="6" t="s">
        <v>174</v>
      </c>
      <c r="K428" s="6">
        <v>48</v>
      </c>
      <c r="L428" s="6">
        <v>390.61</v>
      </c>
      <c r="M428" s="31" t="str">
        <f t="shared" si="0"/>
        <v>Large</v>
      </c>
    </row>
    <row r="429" spans="8:13" ht="15.75" customHeight="1">
      <c r="H429" s="37">
        <v>43439</v>
      </c>
      <c r="I429" s="6" t="s">
        <v>163</v>
      </c>
      <c r="J429" s="6" t="s">
        <v>170</v>
      </c>
      <c r="K429" s="6">
        <v>6</v>
      </c>
      <c r="L429" s="6">
        <v>68.34</v>
      </c>
      <c r="M429" s="31" t="str">
        <f t="shared" si="0"/>
        <v>Small</v>
      </c>
    </row>
    <row r="430" spans="8:13" ht="15.75" customHeight="1">
      <c r="H430" s="37">
        <v>43121</v>
      </c>
      <c r="I430" s="6" t="s">
        <v>135</v>
      </c>
      <c r="J430" s="6" t="s">
        <v>184</v>
      </c>
      <c r="K430" s="6">
        <v>1</v>
      </c>
      <c r="L430" s="6">
        <v>15.27</v>
      </c>
      <c r="M430" s="31" t="str">
        <f t="shared" si="0"/>
        <v>Small</v>
      </c>
    </row>
    <row r="431" spans="8:13" ht="15.75" customHeight="1">
      <c r="H431" s="37">
        <v>43228</v>
      </c>
      <c r="I431" s="6" t="s">
        <v>158</v>
      </c>
      <c r="J431" s="6" t="s">
        <v>156</v>
      </c>
      <c r="K431" s="6">
        <v>2</v>
      </c>
      <c r="L431" s="6">
        <v>25.8</v>
      </c>
      <c r="M431" s="31" t="str">
        <f t="shared" si="0"/>
        <v>Small</v>
      </c>
    </row>
    <row r="432" spans="8:13" ht="15.75" customHeight="1">
      <c r="H432" s="37">
        <v>43260</v>
      </c>
      <c r="I432" s="6" t="s">
        <v>175</v>
      </c>
      <c r="J432" s="6" t="s">
        <v>156</v>
      </c>
      <c r="K432" s="6">
        <v>1</v>
      </c>
      <c r="L432" s="6">
        <v>18.38</v>
      </c>
      <c r="M432" s="31" t="str">
        <f t="shared" si="0"/>
        <v>Small</v>
      </c>
    </row>
    <row r="433" spans="8:13" ht="15.75" customHeight="1">
      <c r="H433" s="37">
        <v>43340</v>
      </c>
      <c r="I433" s="6" t="s">
        <v>141</v>
      </c>
      <c r="J433" s="6" t="s">
        <v>219</v>
      </c>
      <c r="K433" s="6">
        <v>36</v>
      </c>
      <c r="L433" s="6">
        <v>409.88</v>
      </c>
      <c r="M433" s="31" t="str">
        <f t="shared" si="0"/>
        <v>Large</v>
      </c>
    </row>
    <row r="434" spans="8:13" ht="15.75" customHeight="1">
      <c r="H434" s="37">
        <v>43250</v>
      </c>
      <c r="I434" s="6" t="s">
        <v>168</v>
      </c>
      <c r="J434" s="6" t="s">
        <v>167</v>
      </c>
      <c r="K434" s="6">
        <v>1</v>
      </c>
      <c r="L434" s="6">
        <v>12.02</v>
      </c>
      <c r="M434" s="31" t="str">
        <f t="shared" si="0"/>
        <v>Small</v>
      </c>
    </row>
    <row r="435" spans="8:13" ht="15.75" customHeight="1">
      <c r="H435" s="37">
        <v>43402</v>
      </c>
      <c r="I435" s="6" t="s">
        <v>175</v>
      </c>
      <c r="J435" s="6" t="s">
        <v>187</v>
      </c>
      <c r="K435" s="6">
        <v>2</v>
      </c>
      <c r="L435" s="6">
        <v>27.16</v>
      </c>
      <c r="M435" s="31" t="str">
        <f t="shared" si="0"/>
        <v>Small</v>
      </c>
    </row>
    <row r="436" spans="8:13" ht="15.75" customHeight="1">
      <c r="H436" s="37">
        <v>43391</v>
      </c>
      <c r="I436" s="6" t="s">
        <v>141</v>
      </c>
      <c r="J436" s="6" t="s">
        <v>228</v>
      </c>
      <c r="K436" s="6">
        <v>1</v>
      </c>
      <c r="L436" s="6">
        <v>19.34</v>
      </c>
      <c r="M436" s="31" t="str">
        <f t="shared" si="0"/>
        <v>Small</v>
      </c>
    </row>
    <row r="437" spans="8:13" ht="15.75" customHeight="1">
      <c r="H437" s="37">
        <v>43443</v>
      </c>
      <c r="I437" s="6" t="s">
        <v>175</v>
      </c>
      <c r="J437" s="6" t="s">
        <v>166</v>
      </c>
      <c r="K437" s="6">
        <v>3</v>
      </c>
      <c r="L437" s="6">
        <v>48.33</v>
      </c>
      <c r="M437" s="31" t="str">
        <f t="shared" si="0"/>
        <v>Small</v>
      </c>
    </row>
    <row r="438" spans="8:13" ht="15.75" customHeight="1">
      <c r="H438" s="37">
        <v>43257</v>
      </c>
      <c r="I438" s="6" t="s">
        <v>158</v>
      </c>
      <c r="J438" s="6" t="s">
        <v>156</v>
      </c>
      <c r="K438" s="6">
        <v>3</v>
      </c>
      <c r="L438" s="6">
        <v>35.520000000000003</v>
      </c>
      <c r="M438" s="31" t="str">
        <f t="shared" si="0"/>
        <v>Small</v>
      </c>
    </row>
    <row r="439" spans="8:13" ht="15.75" customHeight="1">
      <c r="H439" s="37">
        <v>43112</v>
      </c>
      <c r="I439" s="6" t="s">
        <v>141</v>
      </c>
      <c r="J439" s="6" t="s">
        <v>184</v>
      </c>
      <c r="K439" s="6">
        <v>1</v>
      </c>
      <c r="L439" s="6">
        <v>18.88</v>
      </c>
      <c r="M439" s="31" t="str">
        <f t="shared" si="0"/>
        <v>Small</v>
      </c>
    </row>
    <row r="440" spans="8:13" ht="15.75" customHeight="1">
      <c r="H440" s="37">
        <v>43170</v>
      </c>
      <c r="I440" s="6" t="s">
        <v>155</v>
      </c>
      <c r="J440" s="6" t="s">
        <v>180</v>
      </c>
      <c r="K440" s="6">
        <v>1</v>
      </c>
      <c r="L440" s="6">
        <v>12.82</v>
      </c>
      <c r="M440" s="31" t="str">
        <f t="shared" si="0"/>
        <v>Small</v>
      </c>
    </row>
    <row r="441" spans="8:13" ht="15.75" customHeight="1">
      <c r="H441" s="37">
        <v>43442</v>
      </c>
      <c r="I441" s="6" t="s">
        <v>160</v>
      </c>
      <c r="J441" s="6" t="s">
        <v>157</v>
      </c>
      <c r="K441" s="6">
        <v>2</v>
      </c>
      <c r="L441" s="6">
        <v>33.04</v>
      </c>
      <c r="M441" s="31" t="str">
        <f t="shared" si="0"/>
        <v>Small</v>
      </c>
    </row>
    <row r="442" spans="8:13" ht="15.75" customHeight="1">
      <c r="H442" s="37">
        <v>43408</v>
      </c>
      <c r="I442" s="6" t="s">
        <v>175</v>
      </c>
      <c r="J442" s="6" t="s">
        <v>180</v>
      </c>
      <c r="K442" s="6">
        <v>1</v>
      </c>
      <c r="L442" s="6">
        <v>12.62</v>
      </c>
      <c r="M442" s="31" t="str">
        <f t="shared" si="0"/>
        <v>Small</v>
      </c>
    </row>
    <row r="443" spans="8:13" ht="15.75" customHeight="1">
      <c r="H443" s="37">
        <v>43170</v>
      </c>
      <c r="I443" s="6" t="s">
        <v>141</v>
      </c>
      <c r="J443" s="6" t="s">
        <v>187</v>
      </c>
      <c r="K443" s="6">
        <v>1</v>
      </c>
      <c r="L443" s="6">
        <v>10.64</v>
      </c>
      <c r="M443" s="31" t="str">
        <f t="shared" si="0"/>
        <v>Small</v>
      </c>
    </row>
    <row r="444" spans="8:13" ht="15.75" customHeight="1">
      <c r="H444" s="37">
        <v>43302</v>
      </c>
      <c r="I444" s="6" t="s">
        <v>198</v>
      </c>
      <c r="J444" s="6" t="s">
        <v>187</v>
      </c>
      <c r="K444" s="6">
        <v>50</v>
      </c>
      <c r="L444" s="6">
        <v>312.97000000000003</v>
      </c>
      <c r="M444" s="31" t="str">
        <f t="shared" si="0"/>
        <v>Large</v>
      </c>
    </row>
    <row r="445" spans="8:13" ht="15.75" customHeight="1">
      <c r="H445" s="37">
        <v>43412</v>
      </c>
      <c r="I445" s="6" t="s">
        <v>193</v>
      </c>
      <c r="J445" s="6" t="s">
        <v>164</v>
      </c>
      <c r="K445" s="6">
        <v>1</v>
      </c>
      <c r="L445" s="6">
        <v>15.93</v>
      </c>
      <c r="M445" s="31" t="str">
        <f t="shared" si="0"/>
        <v>Small</v>
      </c>
    </row>
    <row r="446" spans="8:13" ht="15.75" customHeight="1">
      <c r="H446" s="37">
        <v>43333</v>
      </c>
      <c r="I446" s="6" t="s">
        <v>163</v>
      </c>
      <c r="J446" s="6" t="s">
        <v>233</v>
      </c>
      <c r="K446" s="6">
        <v>1</v>
      </c>
      <c r="L446" s="6">
        <v>11.24</v>
      </c>
      <c r="M446" s="31" t="str">
        <f t="shared" si="0"/>
        <v>Small</v>
      </c>
    </row>
    <row r="447" spans="8:13" ht="15.75" customHeight="1">
      <c r="H447" s="37">
        <v>43186</v>
      </c>
      <c r="I447" s="6" t="s">
        <v>175</v>
      </c>
      <c r="J447" s="6" t="s">
        <v>195</v>
      </c>
      <c r="K447" s="6">
        <v>49</v>
      </c>
      <c r="L447" s="6">
        <v>378.64</v>
      </c>
      <c r="M447" s="31" t="str">
        <f t="shared" si="0"/>
        <v>Large</v>
      </c>
    </row>
    <row r="448" spans="8:13" ht="15.75" customHeight="1">
      <c r="H448" s="37">
        <v>43362</v>
      </c>
      <c r="I448" s="6" t="s">
        <v>158</v>
      </c>
      <c r="J448" s="6" t="s">
        <v>230</v>
      </c>
      <c r="K448" s="6">
        <v>2</v>
      </c>
      <c r="L448" s="6">
        <v>37.08</v>
      </c>
      <c r="M448" s="31" t="str">
        <f t="shared" si="0"/>
        <v>Small</v>
      </c>
    </row>
    <row r="449" spans="8:13" ht="15.75" customHeight="1">
      <c r="H449" s="37">
        <v>43136</v>
      </c>
      <c r="I449" s="6" t="s">
        <v>198</v>
      </c>
      <c r="J449" s="6" t="s">
        <v>203</v>
      </c>
      <c r="K449" s="6">
        <v>1</v>
      </c>
      <c r="L449" s="6">
        <v>14.02</v>
      </c>
      <c r="M449" s="31" t="str">
        <f t="shared" si="0"/>
        <v>Small</v>
      </c>
    </row>
    <row r="450" spans="8:13" ht="15.75" customHeight="1">
      <c r="H450" s="37">
        <v>43200</v>
      </c>
      <c r="I450" s="6" t="s">
        <v>177</v>
      </c>
      <c r="J450" s="6" t="s">
        <v>166</v>
      </c>
      <c r="K450" s="6">
        <v>2</v>
      </c>
      <c r="L450" s="6">
        <v>24.32</v>
      </c>
      <c r="M450" s="31" t="str">
        <f t="shared" si="0"/>
        <v>Small</v>
      </c>
    </row>
    <row r="451" spans="8:13" ht="15.75" customHeight="1">
      <c r="H451" s="37">
        <v>43239</v>
      </c>
      <c r="I451" s="6" t="s">
        <v>163</v>
      </c>
      <c r="J451" s="6" t="s">
        <v>185</v>
      </c>
      <c r="K451" s="6">
        <v>1</v>
      </c>
      <c r="L451" s="6">
        <v>12.3</v>
      </c>
      <c r="M451" s="31" t="str">
        <f t="shared" si="0"/>
        <v>Small</v>
      </c>
    </row>
    <row r="452" spans="8:13" ht="15.75" customHeight="1">
      <c r="H452" s="37">
        <v>43394</v>
      </c>
      <c r="I452" s="6" t="s">
        <v>218</v>
      </c>
      <c r="J452" s="6" t="s">
        <v>156</v>
      </c>
      <c r="K452" s="6">
        <v>2</v>
      </c>
      <c r="L452" s="6">
        <v>37</v>
      </c>
      <c r="M452" s="31" t="str">
        <f t="shared" si="0"/>
        <v>Small</v>
      </c>
    </row>
    <row r="453" spans="8:13" ht="15.75" customHeight="1">
      <c r="H453" s="37">
        <v>43330</v>
      </c>
      <c r="I453" s="6" t="s">
        <v>190</v>
      </c>
      <c r="J453" s="6" t="s">
        <v>233</v>
      </c>
      <c r="K453" s="6">
        <v>2</v>
      </c>
      <c r="L453" s="6">
        <v>33.32</v>
      </c>
      <c r="M453" s="31" t="str">
        <f t="shared" si="0"/>
        <v>Small</v>
      </c>
    </row>
    <row r="454" spans="8:13" ht="15.75" customHeight="1">
      <c r="H454" s="37">
        <v>43200</v>
      </c>
      <c r="I454" s="6" t="s">
        <v>168</v>
      </c>
      <c r="J454" s="6" t="s">
        <v>170</v>
      </c>
      <c r="K454" s="6">
        <v>2</v>
      </c>
      <c r="L454" s="6">
        <v>39.1</v>
      </c>
      <c r="M454" s="31" t="str">
        <f t="shared" si="0"/>
        <v>Small</v>
      </c>
    </row>
    <row r="455" spans="8:13" ht="15.75" customHeight="1">
      <c r="H455" s="37">
        <v>43108</v>
      </c>
      <c r="I455" s="6" t="s">
        <v>141</v>
      </c>
      <c r="J455" s="6" t="s">
        <v>181</v>
      </c>
      <c r="K455" s="6">
        <v>63</v>
      </c>
      <c r="L455" s="6">
        <v>615.20000000000005</v>
      </c>
      <c r="M455" s="31" t="str">
        <f t="shared" si="0"/>
        <v>Large</v>
      </c>
    </row>
    <row r="456" spans="8:13" ht="15.75" customHeight="1">
      <c r="H456" s="37">
        <v>43420</v>
      </c>
      <c r="I456" s="6" t="s">
        <v>160</v>
      </c>
      <c r="J456" s="6" t="s">
        <v>194</v>
      </c>
      <c r="K456" s="6">
        <v>1</v>
      </c>
      <c r="L456" s="6">
        <v>10.38</v>
      </c>
      <c r="M456" s="31" t="str">
        <f t="shared" si="0"/>
        <v>Small</v>
      </c>
    </row>
    <row r="457" spans="8:13" ht="15.75" customHeight="1">
      <c r="H457" s="37">
        <v>43381</v>
      </c>
      <c r="I457" s="6" t="s">
        <v>135</v>
      </c>
      <c r="J457" s="6" t="s">
        <v>179</v>
      </c>
      <c r="K457" s="6">
        <v>1</v>
      </c>
      <c r="L457" s="6">
        <v>18.36</v>
      </c>
      <c r="M457" s="31" t="str">
        <f t="shared" si="0"/>
        <v>Small</v>
      </c>
    </row>
    <row r="458" spans="8:13" ht="15.75" customHeight="1">
      <c r="H458" s="37">
        <v>43379</v>
      </c>
      <c r="I458" s="6" t="s">
        <v>216</v>
      </c>
      <c r="J458" s="6" t="s">
        <v>207</v>
      </c>
      <c r="K458" s="6">
        <v>3</v>
      </c>
      <c r="L458" s="6">
        <v>50.7</v>
      </c>
      <c r="M458" s="31" t="str">
        <f t="shared" si="0"/>
        <v>Small</v>
      </c>
    </row>
    <row r="459" spans="8:13" ht="15.75" customHeight="1">
      <c r="H459" s="37">
        <v>43226</v>
      </c>
      <c r="I459" s="6" t="s">
        <v>175</v>
      </c>
      <c r="J459" s="6" t="s">
        <v>192</v>
      </c>
      <c r="K459" s="6">
        <v>2</v>
      </c>
      <c r="L459" s="6">
        <v>25.72</v>
      </c>
      <c r="M459" s="31" t="str">
        <f t="shared" si="0"/>
        <v>Small</v>
      </c>
    </row>
    <row r="460" spans="8:13" ht="15.75" customHeight="1">
      <c r="H460" s="37">
        <v>43340</v>
      </c>
      <c r="I460" s="6" t="s">
        <v>165</v>
      </c>
      <c r="J460" s="6" t="s">
        <v>192</v>
      </c>
      <c r="K460" s="6">
        <v>2</v>
      </c>
      <c r="L460" s="6">
        <v>25.14</v>
      </c>
      <c r="M460" s="31" t="str">
        <f t="shared" si="0"/>
        <v>Small</v>
      </c>
    </row>
    <row r="461" spans="8:13" ht="15.75" customHeight="1">
      <c r="H461" s="37">
        <v>43411</v>
      </c>
      <c r="I461" s="6" t="s">
        <v>168</v>
      </c>
      <c r="J461" s="6" t="s">
        <v>172</v>
      </c>
      <c r="K461" s="6">
        <v>48</v>
      </c>
      <c r="L461" s="6">
        <v>454.61</v>
      </c>
      <c r="M461" s="31" t="str">
        <f t="shared" si="0"/>
        <v>Large</v>
      </c>
    </row>
    <row r="462" spans="8:13" ht="15.75" customHeight="1">
      <c r="H462" s="37">
        <v>43179</v>
      </c>
      <c r="I462" s="6" t="s">
        <v>158</v>
      </c>
      <c r="J462" s="6" t="s">
        <v>156</v>
      </c>
      <c r="K462" s="6">
        <v>1</v>
      </c>
      <c r="L462" s="6">
        <v>12.25</v>
      </c>
      <c r="M462" s="31" t="str">
        <f t="shared" si="0"/>
        <v>Small</v>
      </c>
    </row>
    <row r="463" spans="8:13" ht="15.75" customHeight="1">
      <c r="H463" s="37">
        <v>43416</v>
      </c>
      <c r="I463" s="6" t="s">
        <v>198</v>
      </c>
      <c r="J463" s="6" t="s">
        <v>221</v>
      </c>
      <c r="K463" s="6">
        <v>1</v>
      </c>
      <c r="L463" s="6">
        <v>13.95</v>
      </c>
      <c r="M463" s="31" t="str">
        <f t="shared" si="0"/>
        <v>Small</v>
      </c>
    </row>
    <row r="464" spans="8:13" ht="15.75" customHeight="1">
      <c r="H464" s="37">
        <v>43117</v>
      </c>
      <c r="I464" s="6" t="s">
        <v>158</v>
      </c>
      <c r="J464" s="6" t="s">
        <v>184</v>
      </c>
      <c r="K464" s="6">
        <v>2</v>
      </c>
      <c r="L464" s="6">
        <v>33.479999999999997</v>
      </c>
      <c r="M464" s="31" t="str">
        <f t="shared" si="0"/>
        <v>Small</v>
      </c>
    </row>
    <row r="465" spans="8:13" ht="15.75" customHeight="1">
      <c r="H465" s="37">
        <v>43127</v>
      </c>
      <c r="I465" s="6" t="s">
        <v>193</v>
      </c>
      <c r="J465" s="6" t="s">
        <v>184</v>
      </c>
      <c r="K465" s="6">
        <v>1</v>
      </c>
      <c r="L465" s="6">
        <v>11.43</v>
      </c>
      <c r="M465" s="31" t="str">
        <f t="shared" si="0"/>
        <v>Small</v>
      </c>
    </row>
    <row r="466" spans="8:13" ht="15.75" customHeight="1">
      <c r="H466" s="37">
        <v>43270</v>
      </c>
      <c r="I466" s="6" t="s">
        <v>171</v>
      </c>
      <c r="J466" s="6" t="s">
        <v>230</v>
      </c>
      <c r="K466" s="6">
        <v>1</v>
      </c>
      <c r="L466" s="6">
        <v>11.26</v>
      </c>
      <c r="M466" s="31" t="str">
        <f t="shared" si="0"/>
        <v>Small</v>
      </c>
    </row>
    <row r="467" spans="8:13" ht="15.75" customHeight="1">
      <c r="H467" s="37">
        <v>43455</v>
      </c>
      <c r="I467" s="6" t="s">
        <v>135</v>
      </c>
      <c r="J467" s="6" t="s">
        <v>169</v>
      </c>
      <c r="K467" s="6">
        <v>6</v>
      </c>
      <c r="L467" s="6">
        <v>106.74</v>
      </c>
      <c r="M467" s="31" t="str">
        <f t="shared" si="0"/>
        <v>Small</v>
      </c>
    </row>
    <row r="468" spans="8:13" ht="15.75" customHeight="1">
      <c r="H468" s="37">
        <v>43448</v>
      </c>
      <c r="I468" s="6" t="s">
        <v>158</v>
      </c>
      <c r="J468" s="6" t="s">
        <v>240</v>
      </c>
      <c r="K468" s="6">
        <v>56</v>
      </c>
      <c r="L468" s="6">
        <v>484.66</v>
      </c>
      <c r="M468" s="31" t="str">
        <f t="shared" si="0"/>
        <v>Large</v>
      </c>
    </row>
    <row r="469" spans="8:13" ht="15.75" customHeight="1">
      <c r="H469" s="37">
        <v>43312</v>
      </c>
      <c r="I469" s="6" t="s">
        <v>158</v>
      </c>
      <c r="J469" s="6" t="s">
        <v>181</v>
      </c>
      <c r="K469" s="6">
        <v>4</v>
      </c>
      <c r="L469" s="6">
        <v>76.92</v>
      </c>
      <c r="M469" s="31" t="str">
        <f t="shared" si="0"/>
        <v>Small</v>
      </c>
    </row>
    <row r="470" spans="8:13" ht="15.75" customHeight="1">
      <c r="H470" s="37">
        <v>43378</v>
      </c>
      <c r="I470" s="6" t="s">
        <v>165</v>
      </c>
      <c r="J470" s="6" t="s">
        <v>194</v>
      </c>
      <c r="K470" s="6">
        <v>1</v>
      </c>
      <c r="L470" s="6">
        <v>14.73</v>
      </c>
      <c r="M470" s="31" t="str">
        <f t="shared" si="0"/>
        <v>Small</v>
      </c>
    </row>
    <row r="471" spans="8:13" ht="15.75" customHeight="1">
      <c r="H471" s="37">
        <v>43192</v>
      </c>
      <c r="I471" s="6" t="s">
        <v>190</v>
      </c>
      <c r="J471" s="6" t="s">
        <v>233</v>
      </c>
      <c r="K471" s="6">
        <v>2</v>
      </c>
      <c r="L471" s="6">
        <v>25.82</v>
      </c>
      <c r="M471" s="31" t="str">
        <f t="shared" si="0"/>
        <v>Small</v>
      </c>
    </row>
    <row r="472" spans="8:13" ht="15.75" customHeight="1">
      <c r="H472" s="37">
        <v>43289</v>
      </c>
      <c r="I472" s="6" t="s">
        <v>141</v>
      </c>
      <c r="J472" s="6" t="s">
        <v>225</v>
      </c>
      <c r="K472" s="6">
        <v>3</v>
      </c>
      <c r="L472" s="6">
        <v>30.33</v>
      </c>
      <c r="M472" s="31" t="str">
        <f t="shared" si="0"/>
        <v>Small</v>
      </c>
    </row>
    <row r="473" spans="8:13" ht="15.75" customHeight="1">
      <c r="H473" s="37">
        <v>43441</v>
      </c>
      <c r="I473" s="6" t="s">
        <v>216</v>
      </c>
      <c r="J473" s="6" t="s">
        <v>219</v>
      </c>
      <c r="K473" s="6">
        <v>2</v>
      </c>
      <c r="L473" s="6">
        <v>36.119999999999997</v>
      </c>
      <c r="M473" s="31" t="str">
        <f t="shared" si="0"/>
        <v>Small</v>
      </c>
    </row>
    <row r="474" spans="8:13" ht="15.75" customHeight="1">
      <c r="H474" s="37">
        <v>43318</v>
      </c>
      <c r="I474" s="6" t="s">
        <v>168</v>
      </c>
      <c r="J474" s="6" t="s">
        <v>174</v>
      </c>
      <c r="K474" s="6">
        <v>1</v>
      </c>
      <c r="L474" s="6">
        <v>10.73</v>
      </c>
      <c r="M474" s="31" t="str">
        <f t="shared" si="0"/>
        <v>Small</v>
      </c>
    </row>
    <row r="475" spans="8:13" ht="15.75" customHeight="1">
      <c r="H475" s="37">
        <v>43137</v>
      </c>
      <c r="I475" s="6" t="s">
        <v>163</v>
      </c>
      <c r="J475" s="6" t="s">
        <v>156</v>
      </c>
      <c r="K475" s="6">
        <v>2</v>
      </c>
      <c r="L475" s="6">
        <v>30.34</v>
      </c>
      <c r="M475" s="31" t="str">
        <f t="shared" si="0"/>
        <v>Small</v>
      </c>
    </row>
    <row r="476" spans="8:13" ht="15.75" customHeight="1">
      <c r="H476" s="37">
        <v>43438</v>
      </c>
      <c r="I476" s="6" t="s">
        <v>155</v>
      </c>
      <c r="J476" s="6" t="s">
        <v>237</v>
      </c>
      <c r="K476" s="6">
        <v>4</v>
      </c>
      <c r="L476" s="6">
        <v>77.36</v>
      </c>
      <c r="M476" s="31" t="str">
        <f t="shared" si="0"/>
        <v>Small</v>
      </c>
    </row>
    <row r="477" spans="8:13" ht="15.75" customHeight="1">
      <c r="H477" s="37">
        <v>43442</v>
      </c>
      <c r="I477" s="6" t="s">
        <v>163</v>
      </c>
      <c r="J477" s="6" t="s">
        <v>183</v>
      </c>
      <c r="K477" s="6">
        <v>2</v>
      </c>
      <c r="L477" s="6">
        <v>30.54</v>
      </c>
      <c r="M477" s="31" t="str">
        <f t="shared" si="0"/>
        <v>Small</v>
      </c>
    </row>
    <row r="478" spans="8:13" ht="15.75" customHeight="1">
      <c r="H478" s="37">
        <v>43461</v>
      </c>
      <c r="I478" s="6" t="s">
        <v>168</v>
      </c>
      <c r="J478" s="6" t="s">
        <v>185</v>
      </c>
      <c r="K478" s="6">
        <v>1</v>
      </c>
      <c r="L478" s="6">
        <v>18.07</v>
      </c>
      <c r="M478" s="31" t="str">
        <f t="shared" si="0"/>
        <v>Small</v>
      </c>
    </row>
    <row r="479" spans="8:13" ht="15.75" customHeight="1">
      <c r="H479" s="37">
        <v>43456</v>
      </c>
      <c r="I479" s="6" t="s">
        <v>175</v>
      </c>
      <c r="J479" s="6" t="s">
        <v>232</v>
      </c>
      <c r="K479" s="6">
        <v>36</v>
      </c>
      <c r="L479" s="6">
        <v>409.54</v>
      </c>
      <c r="M479" s="31" t="str">
        <f t="shared" si="0"/>
        <v>Large</v>
      </c>
    </row>
    <row r="480" spans="8:13" ht="15.75" customHeight="1">
      <c r="H480" s="37">
        <v>43427</v>
      </c>
      <c r="I480" s="6" t="s">
        <v>160</v>
      </c>
      <c r="J480" s="6" t="s">
        <v>156</v>
      </c>
      <c r="K480" s="6">
        <v>2</v>
      </c>
      <c r="L480" s="6">
        <v>29.26</v>
      </c>
      <c r="M480" s="31" t="str">
        <f t="shared" si="0"/>
        <v>Small</v>
      </c>
    </row>
    <row r="481" spans="8:13" ht="15.75" customHeight="1">
      <c r="H481" s="37">
        <v>43235</v>
      </c>
      <c r="I481" s="6" t="s">
        <v>163</v>
      </c>
      <c r="J481" s="6" t="s">
        <v>185</v>
      </c>
      <c r="K481" s="6">
        <v>1</v>
      </c>
      <c r="L481" s="6">
        <v>16.89</v>
      </c>
      <c r="M481" s="31" t="str">
        <f t="shared" si="0"/>
        <v>Small</v>
      </c>
    </row>
    <row r="482" spans="8:13" ht="15.75" customHeight="1">
      <c r="H482" s="37">
        <v>43441</v>
      </c>
      <c r="I482" s="6" t="s">
        <v>160</v>
      </c>
      <c r="J482" s="6" t="s">
        <v>176</v>
      </c>
      <c r="K482" s="6">
        <v>3</v>
      </c>
      <c r="L482" s="6">
        <v>30.45</v>
      </c>
      <c r="M482" s="31" t="str">
        <f t="shared" si="0"/>
        <v>Small</v>
      </c>
    </row>
    <row r="483" spans="8:13" ht="15.75" customHeight="1">
      <c r="H483" s="37">
        <v>43205</v>
      </c>
      <c r="I483" s="6" t="s">
        <v>158</v>
      </c>
      <c r="J483" s="6" t="s">
        <v>156</v>
      </c>
      <c r="K483" s="6">
        <v>1</v>
      </c>
      <c r="L483" s="6">
        <v>13.07</v>
      </c>
      <c r="M483" s="31" t="str">
        <f t="shared" si="0"/>
        <v>Small</v>
      </c>
    </row>
    <row r="484" spans="8:13" ht="15.75" customHeight="1">
      <c r="H484" s="37">
        <v>43103</v>
      </c>
      <c r="I484" s="6" t="s">
        <v>135</v>
      </c>
      <c r="J484" s="6" t="s">
        <v>222</v>
      </c>
      <c r="K484" s="6">
        <v>3</v>
      </c>
      <c r="L484" s="6">
        <v>49.53</v>
      </c>
      <c r="M484" s="31" t="str">
        <f t="shared" si="0"/>
        <v>Small</v>
      </c>
    </row>
    <row r="485" spans="8:13" ht="15.75" customHeight="1">
      <c r="H485" s="37">
        <v>43420</v>
      </c>
      <c r="I485" s="6" t="s">
        <v>223</v>
      </c>
      <c r="J485" s="6" t="s">
        <v>212</v>
      </c>
      <c r="K485" s="6">
        <v>1</v>
      </c>
      <c r="L485" s="6">
        <v>18.010000000000002</v>
      </c>
      <c r="M485" s="31" t="str">
        <f t="shared" si="0"/>
        <v>Small</v>
      </c>
    </row>
    <row r="486" spans="8:13" ht="15.75" customHeight="1">
      <c r="H486" s="37">
        <v>43125</v>
      </c>
      <c r="I486" s="6" t="s">
        <v>141</v>
      </c>
      <c r="J486" s="6" t="s">
        <v>183</v>
      </c>
      <c r="K486" s="6">
        <v>1</v>
      </c>
      <c r="L486" s="6">
        <v>11.45</v>
      </c>
      <c r="M486" s="31" t="str">
        <f t="shared" si="0"/>
        <v>Small</v>
      </c>
    </row>
    <row r="487" spans="8:13" ht="15.75" customHeight="1">
      <c r="H487" s="37">
        <v>43119</v>
      </c>
      <c r="I487" s="6" t="s">
        <v>190</v>
      </c>
      <c r="J487" s="6" t="s">
        <v>206</v>
      </c>
      <c r="K487" s="6">
        <v>2</v>
      </c>
      <c r="L487" s="6">
        <v>28.76</v>
      </c>
      <c r="M487" s="31" t="str">
        <f t="shared" si="0"/>
        <v>Small</v>
      </c>
    </row>
    <row r="488" spans="8:13" ht="15.75" customHeight="1">
      <c r="H488" s="37">
        <v>43441</v>
      </c>
      <c r="I488" s="6" t="s">
        <v>158</v>
      </c>
      <c r="J488" s="6" t="s">
        <v>184</v>
      </c>
      <c r="K488" s="6">
        <v>1</v>
      </c>
      <c r="L488" s="6">
        <v>15.63</v>
      </c>
      <c r="M488" s="31" t="str">
        <f t="shared" si="0"/>
        <v>Small</v>
      </c>
    </row>
    <row r="489" spans="8:13" ht="15.75" customHeight="1">
      <c r="H489" s="37">
        <v>43454</v>
      </c>
      <c r="I489" s="6" t="s">
        <v>158</v>
      </c>
      <c r="J489" s="6" t="s">
        <v>185</v>
      </c>
      <c r="K489" s="6">
        <v>4</v>
      </c>
      <c r="L489" s="6">
        <v>68.599999999999994</v>
      </c>
      <c r="M489" s="31" t="str">
        <f t="shared" si="0"/>
        <v>Small</v>
      </c>
    </row>
    <row r="490" spans="8:13" ht="15.75" customHeight="1">
      <c r="H490" s="37">
        <v>43453</v>
      </c>
      <c r="I490" s="6" t="s">
        <v>158</v>
      </c>
      <c r="J490" s="6" t="s">
        <v>184</v>
      </c>
      <c r="K490" s="6">
        <v>2</v>
      </c>
      <c r="L490" s="6">
        <v>29.72</v>
      </c>
      <c r="M490" s="31" t="str">
        <f t="shared" si="0"/>
        <v>Small</v>
      </c>
    </row>
    <row r="491" spans="8:13" ht="15.75" customHeight="1">
      <c r="H491" s="37">
        <v>43451</v>
      </c>
      <c r="I491" s="6" t="s">
        <v>160</v>
      </c>
      <c r="J491" s="6" t="s">
        <v>194</v>
      </c>
      <c r="K491" s="6">
        <v>1</v>
      </c>
      <c r="L491" s="6">
        <v>14.26</v>
      </c>
      <c r="M491" s="31" t="str">
        <f t="shared" si="0"/>
        <v>Small</v>
      </c>
    </row>
    <row r="492" spans="8:13" ht="15.75" customHeight="1">
      <c r="H492" s="37">
        <v>43430</v>
      </c>
      <c r="I492" s="6" t="s">
        <v>160</v>
      </c>
      <c r="J492" s="6" t="s">
        <v>156</v>
      </c>
      <c r="K492" s="6">
        <v>3</v>
      </c>
      <c r="L492" s="6">
        <v>31.41</v>
      </c>
      <c r="M492" s="31" t="str">
        <f t="shared" si="0"/>
        <v>Small</v>
      </c>
    </row>
    <row r="493" spans="8:13" ht="15.75" customHeight="1">
      <c r="H493" s="37">
        <v>43440</v>
      </c>
      <c r="I493" s="6" t="s">
        <v>163</v>
      </c>
      <c r="J493" s="6" t="s">
        <v>184</v>
      </c>
      <c r="K493" s="6">
        <v>1</v>
      </c>
      <c r="L493" s="6">
        <v>15.21</v>
      </c>
      <c r="M493" s="31" t="str">
        <f t="shared" si="0"/>
        <v>Small</v>
      </c>
    </row>
    <row r="494" spans="8:13" ht="15.75" customHeight="1">
      <c r="H494" s="37">
        <v>43434</v>
      </c>
      <c r="I494" s="6" t="s">
        <v>201</v>
      </c>
      <c r="J494" s="6" t="s">
        <v>194</v>
      </c>
      <c r="K494" s="6">
        <v>3</v>
      </c>
      <c r="L494" s="6">
        <v>51.48</v>
      </c>
      <c r="M494" s="31" t="str">
        <f t="shared" si="0"/>
        <v>Small</v>
      </c>
    </row>
    <row r="495" spans="8:13" ht="15.75" customHeight="1">
      <c r="H495" s="37">
        <v>43368</v>
      </c>
      <c r="I495" s="6" t="s">
        <v>190</v>
      </c>
      <c r="J495" s="6" t="s">
        <v>156</v>
      </c>
      <c r="K495" s="6">
        <v>2</v>
      </c>
      <c r="L495" s="6">
        <v>23.3</v>
      </c>
      <c r="M495" s="31" t="str">
        <f t="shared" si="0"/>
        <v>Small</v>
      </c>
    </row>
    <row r="496" spans="8:13" ht="15.75" customHeight="1">
      <c r="H496" s="37">
        <v>43135</v>
      </c>
      <c r="I496" s="6" t="s">
        <v>141</v>
      </c>
      <c r="J496" s="6" t="s">
        <v>184</v>
      </c>
      <c r="K496" s="6">
        <v>2</v>
      </c>
      <c r="L496" s="6">
        <v>30.68</v>
      </c>
      <c r="M496" s="31" t="str">
        <f t="shared" si="0"/>
        <v>Small</v>
      </c>
    </row>
    <row r="497" spans="8:13" ht="15.75" customHeight="1">
      <c r="H497" s="37">
        <v>43431</v>
      </c>
      <c r="I497" s="6" t="s">
        <v>175</v>
      </c>
      <c r="J497" s="6" t="s">
        <v>229</v>
      </c>
      <c r="K497" s="6">
        <v>1</v>
      </c>
      <c r="L497" s="6">
        <v>14.62</v>
      </c>
      <c r="M497" s="31" t="str">
        <f t="shared" si="0"/>
        <v>Small</v>
      </c>
    </row>
    <row r="498" spans="8:13" ht="15.75" customHeight="1">
      <c r="H498" s="37">
        <v>43259</v>
      </c>
      <c r="I498" s="6" t="s">
        <v>190</v>
      </c>
      <c r="J498" s="6" t="s">
        <v>236</v>
      </c>
      <c r="K498" s="6">
        <v>1</v>
      </c>
      <c r="L498" s="6">
        <v>10.15</v>
      </c>
      <c r="M498" s="31" t="str">
        <f t="shared" si="0"/>
        <v>Small</v>
      </c>
    </row>
    <row r="499" spans="8:13" ht="15.75" customHeight="1">
      <c r="H499" s="37">
        <v>43140</v>
      </c>
      <c r="I499" s="6" t="s">
        <v>158</v>
      </c>
      <c r="J499" s="6" t="s">
        <v>156</v>
      </c>
      <c r="K499" s="6">
        <v>4</v>
      </c>
      <c r="L499" s="6">
        <v>44.68</v>
      </c>
      <c r="M499" s="31" t="str">
        <f t="shared" si="0"/>
        <v>Small</v>
      </c>
    </row>
    <row r="500" spans="8:13" ht="15.75" customHeight="1">
      <c r="H500" s="37">
        <v>43441</v>
      </c>
      <c r="I500" s="6" t="s">
        <v>141</v>
      </c>
      <c r="J500" s="6" t="s">
        <v>173</v>
      </c>
      <c r="K500" s="6">
        <v>2</v>
      </c>
      <c r="L500" s="6">
        <v>23.3</v>
      </c>
      <c r="M500" s="31" t="str">
        <f t="shared" si="0"/>
        <v>Small</v>
      </c>
    </row>
    <row r="501" spans="8:13" ht="15.75" customHeight="1">
      <c r="H501" s="37">
        <v>43111</v>
      </c>
      <c r="I501" s="6" t="s">
        <v>160</v>
      </c>
      <c r="J501" s="6" t="s">
        <v>156</v>
      </c>
      <c r="K501" s="6">
        <v>1</v>
      </c>
      <c r="L501" s="6">
        <v>11.1</v>
      </c>
      <c r="M501" s="31" t="str">
        <f t="shared" si="0"/>
        <v>Small</v>
      </c>
    </row>
    <row r="502" spans="8:13" ht="15.75" customHeight="1">
      <c r="H502" s="37">
        <v>43415</v>
      </c>
      <c r="I502" s="6" t="s">
        <v>135</v>
      </c>
      <c r="J502" s="6" t="s">
        <v>194</v>
      </c>
      <c r="K502" s="6">
        <v>3</v>
      </c>
      <c r="L502" s="6">
        <v>33.270000000000003</v>
      </c>
      <c r="M502" s="31" t="str">
        <f t="shared" si="0"/>
        <v>Small</v>
      </c>
    </row>
    <row r="503" spans="8:13" ht="15.75" customHeight="1">
      <c r="H503" s="37">
        <v>43462</v>
      </c>
      <c r="I503" s="6" t="s">
        <v>158</v>
      </c>
      <c r="J503" s="6" t="s">
        <v>184</v>
      </c>
      <c r="K503" s="6">
        <v>2</v>
      </c>
      <c r="L503" s="6">
        <v>26.36</v>
      </c>
      <c r="M503" s="31" t="str">
        <f t="shared" si="0"/>
        <v>Small</v>
      </c>
    </row>
    <row r="504" spans="8:13" ht="15.75" customHeight="1">
      <c r="H504" s="37">
        <v>43343</v>
      </c>
      <c r="I504" s="6" t="s">
        <v>163</v>
      </c>
      <c r="J504" s="6" t="s">
        <v>231</v>
      </c>
      <c r="K504" s="6">
        <v>1</v>
      </c>
      <c r="L504" s="6">
        <v>19.97</v>
      </c>
      <c r="M504" s="31" t="str">
        <f t="shared" si="0"/>
        <v>Small</v>
      </c>
    </row>
    <row r="505" spans="8:13" ht="15.75" customHeight="1">
      <c r="H505" s="37">
        <v>43316</v>
      </c>
      <c r="I505" s="6" t="s">
        <v>175</v>
      </c>
      <c r="J505" s="6" t="s">
        <v>156</v>
      </c>
      <c r="K505" s="6">
        <v>6</v>
      </c>
      <c r="L505" s="6">
        <v>112.56</v>
      </c>
      <c r="M505" s="31" t="str">
        <f t="shared" si="0"/>
        <v>Small</v>
      </c>
    </row>
    <row r="506" spans="8:13" ht="15.75" customHeight="1">
      <c r="H506" s="37">
        <v>43149</v>
      </c>
      <c r="I506" s="6" t="s">
        <v>160</v>
      </c>
      <c r="J506" s="6" t="s">
        <v>188</v>
      </c>
      <c r="K506" s="6">
        <v>1</v>
      </c>
      <c r="L506" s="6">
        <v>10.38</v>
      </c>
      <c r="M506" s="31" t="str">
        <f t="shared" si="0"/>
        <v>Small</v>
      </c>
    </row>
    <row r="507" spans="8:13" ht="15.75" customHeight="1">
      <c r="H507" s="37">
        <v>43461</v>
      </c>
      <c r="I507" s="6" t="s">
        <v>165</v>
      </c>
      <c r="J507" s="6" t="s">
        <v>180</v>
      </c>
      <c r="K507" s="6">
        <v>2</v>
      </c>
      <c r="L507" s="6">
        <v>21.74</v>
      </c>
      <c r="M507" s="31" t="str">
        <f t="shared" si="0"/>
        <v>Small</v>
      </c>
    </row>
    <row r="508" spans="8:13" ht="15.75" customHeight="1">
      <c r="H508" s="37">
        <v>43423</v>
      </c>
      <c r="I508" s="6" t="s">
        <v>135</v>
      </c>
      <c r="J508" s="6" t="s">
        <v>156</v>
      </c>
      <c r="K508" s="6">
        <v>2</v>
      </c>
      <c r="L508" s="6">
        <v>23.34</v>
      </c>
      <c r="M508" s="31" t="str">
        <f t="shared" si="0"/>
        <v>Small</v>
      </c>
    </row>
    <row r="509" spans="8:13" ht="15.75" customHeight="1">
      <c r="H509" s="37">
        <v>43427</v>
      </c>
      <c r="I509" s="6" t="s">
        <v>198</v>
      </c>
      <c r="J509" s="6" t="s">
        <v>189</v>
      </c>
      <c r="K509" s="6">
        <v>2</v>
      </c>
      <c r="L509" s="6">
        <v>24.26</v>
      </c>
      <c r="M509" s="31" t="str">
        <f t="shared" si="0"/>
        <v>Small</v>
      </c>
    </row>
    <row r="510" spans="8:13" ht="15.75" customHeight="1">
      <c r="H510" s="37">
        <v>43437</v>
      </c>
      <c r="I510" s="6" t="s">
        <v>163</v>
      </c>
      <c r="J510" s="6" t="s">
        <v>210</v>
      </c>
      <c r="K510" s="6">
        <v>2</v>
      </c>
      <c r="L510" s="6">
        <v>34.1</v>
      </c>
      <c r="M510" s="31" t="str">
        <f t="shared" si="0"/>
        <v>Small</v>
      </c>
    </row>
    <row r="511" spans="8:13" ht="15.75" customHeight="1">
      <c r="H511" s="37">
        <v>43343</v>
      </c>
      <c r="I511" s="6" t="s">
        <v>193</v>
      </c>
      <c r="J511" s="6" t="s">
        <v>170</v>
      </c>
      <c r="K511" s="6">
        <v>2</v>
      </c>
      <c r="L511" s="6">
        <v>28.68</v>
      </c>
      <c r="M511" s="31" t="str">
        <f t="shared" si="0"/>
        <v>Small</v>
      </c>
    </row>
    <row r="512" spans="8:13" ht="15.75" customHeight="1">
      <c r="H512" s="37">
        <v>43461</v>
      </c>
      <c r="I512" s="6" t="s">
        <v>168</v>
      </c>
      <c r="J512" s="6" t="s">
        <v>208</v>
      </c>
      <c r="K512" s="6">
        <v>1</v>
      </c>
      <c r="L512" s="6">
        <v>13.89</v>
      </c>
      <c r="M512" s="31" t="str">
        <f t="shared" si="0"/>
        <v>Small</v>
      </c>
    </row>
    <row r="513" spans="8:13" ht="15.75" customHeight="1">
      <c r="H513" s="37">
        <v>43358</v>
      </c>
      <c r="I513" s="6" t="s">
        <v>175</v>
      </c>
      <c r="J513" s="6" t="s">
        <v>203</v>
      </c>
      <c r="K513" s="6">
        <v>2</v>
      </c>
      <c r="L513" s="6">
        <v>27.36</v>
      </c>
      <c r="M513" s="31" t="str">
        <f t="shared" si="0"/>
        <v>Small</v>
      </c>
    </row>
    <row r="514" spans="8:13" ht="15.75" customHeight="1">
      <c r="H514" s="37">
        <v>43414</v>
      </c>
      <c r="I514" s="6" t="s">
        <v>160</v>
      </c>
      <c r="J514" s="6" t="s">
        <v>203</v>
      </c>
      <c r="K514" s="6">
        <v>3</v>
      </c>
      <c r="L514" s="6">
        <v>46.59</v>
      </c>
      <c r="M514" s="31" t="str">
        <f t="shared" si="0"/>
        <v>Small</v>
      </c>
    </row>
    <row r="515" spans="8:13" ht="15.75" customHeight="1">
      <c r="H515" s="37">
        <v>43431</v>
      </c>
      <c r="I515" s="6" t="s">
        <v>190</v>
      </c>
      <c r="J515" s="6" t="s">
        <v>156</v>
      </c>
      <c r="K515" s="6">
        <v>3</v>
      </c>
      <c r="L515" s="6">
        <v>43.23</v>
      </c>
      <c r="M515" s="31" t="str">
        <f t="shared" si="0"/>
        <v>Small</v>
      </c>
    </row>
    <row r="516" spans="8:13" ht="15.75" customHeight="1">
      <c r="H516" s="37">
        <v>43413</v>
      </c>
      <c r="I516" s="6" t="s">
        <v>168</v>
      </c>
      <c r="J516" s="6" t="s">
        <v>194</v>
      </c>
      <c r="K516" s="6">
        <v>3</v>
      </c>
      <c r="L516" s="6">
        <v>57.24</v>
      </c>
      <c r="M516" s="31" t="str">
        <f t="shared" si="0"/>
        <v>Small</v>
      </c>
    </row>
    <row r="517" spans="8:13" ht="15.75" customHeight="1">
      <c r="H517" s="37">
        <v>43396</v>
      </c>
      <c r="I517" s="6" t="s">
        <v>171</v>
      </c>
      <c r="J517" s="6" t="s">
        <v>156</v>
      </c>
      <c r="K517" s="6">
        <v>2</v>
      </c>
      <c r="L517" s="6">
        <v>22.2</v>
      </c>
      <c r="M517" s="31" t="str">
        <f t="shared" si="0"/>
        <v>Small</v>
      </c>
    </row>
    <row r="518" spans="8:13" ht="15.75" customHeight="1">
      <c r="H518" s="37">
        <v>43315</v>
      </c>
      <c r="I518" s="6" t="s">
        <v>198</v>
      </c>
      <c r="J518" s="6" t="s">
        <v>176</v>
      </c>
      <c r="K518" s="6">
        <v>1</v>
      </c>
      <c r="L518" s="6">
        <v>15.53</v>
      </c>
      <c r="M518" s="31" t="str">
        <f t="shared" si="0"/>
        <v>Small</v>
      </c>
    </row>
    <row r="519" spans="8:13" ht="15.75" customHeight="1">
      <c r="H519" s="37">
        <v>43142</v>
      </c>
      <c r="I519" s="6" t="s">
        <v>141</v>
      </c>
      <c r="J519" s="6" t="s">
        <v>239</v>
      </c>
      <c r="K519" s="6">
        <v>1</v>
      </c>
      <c r="L519" s="6">
        <v>10.02</v>
      </c>
      <c r="M519" s="31" t="str">
        <f t="shared" si="0"/>
        <v>Small</v>
      </c>
    </row>
    <row r="520" spans="8:13" ht="15.75" customHeight="1">
      <c r="H520" s="37">
        <v>43457</v>
      </c>
      <c r="I520" s="6" t="s">
        <v>127</v>
      </c>
      <c r="J520" s="6" t="s">
        <v>156</v>
      </c>
      <c r="K520" s="6">
        <v>48</v>
      </c>
      <c r="L520" s="6">
        <v>356.67</v>
      </c>
      <c r="M520" s="31" t="str">
        <f t="shared" si="0"/>
        <v>Large</v>
      </c>
    </row>
    <row r="521" spans="8:13" ht="15.75" customHeight="1">
      <c r="H521" s="37">
        <v>43418</v>
      </c>
      <c r="I521" s="6" t="s">
        <v>127</v>
      </c>
      <c r="J521" s="6" t="s">
        <v>159</v>
      </c>
      <c r="K521" s="6">
        <v>1</v>
      </c>
      <c r="L521" s="6">
        <v>16.28</v>
      </c>
      <c r="M521" s="31" t="str">
        <f t="shared" si="0"/>
        <v>Small</v>
      </c>
    </row>
    <row r="522" spans="8:13" ht="15.75" customHeight="1">
      <c r="H522" s="37">
        <v>43415</v>
      </c>
      <c r="I522" s="6" t="s">
        <v>198</v>
      </c>
      <c r="J522" s="6" t="s">
        <v>159</v>
      </c>
      <c r="K522" s="6">
        <v>6</v>
      </c>
      <c r="L522" s="6">
        <v>83.93</v>
      </c>
      <c r="M522" s="31" t="str">
        <f t="shared" si="0"/>
        <v>Small</v>
      </c>
    </row>
    <row r="523" spans="8:13" ht="15.75" customHeight="1">
      <c r="H523" s="37">
        <v>43253</v>
      </c>
      <c r="I523" s="6" t="s">
        <v>160</v>
      </c>
      <c r="J523" s="6" t="s">
        <v>156</v>
      </c>
      <c r="K523" s="6">
        <v>2</v>
      </c>
      <c r="L523" s="6">
        <v>33.799999999999997</v>
      </c>
      <c r="M523" s="31" t="str">
        <f t="shared" si="0"/>
        <v>Small</v>
      </c>
    </row>
    <row r="524" spans="8:13" ht="15.75" customHeight="1">
      <c r="H524" s="37">
        <v>43336</v>
      </c>
      <c r="I524" s="6" t="s">
        <v>198</v>
      </c>
      <c r="J524" s="6" t="s">
        <v>156</v>
      </c>
      <c r="K524" s="6">
        <v>2</v>
      </c>
      <c r="L524" s="6">
        <v>31.16</v>
      </c>
      <c r="M524" s="31" t="str">
        <f t="shared" si="0"/>
        <v>Small</v>
      </c>
    </row>
    <row r="525" spans="8:13" ht="15.75" customHeight="1">
      <c r="H525" s="37">
        <v>43236</v>
      </c>
      <c r="I525" s="6" t="s">
        <v>127</v>
      </c>
      <c r="J525" s="6" t="s">
        <v>166</v>
      </c>
      <c r="K525" s="6">
        <v>3</v>
      </c>
      <c r="L525" s="6">
        <v>49.23</v>
      </c>
      <c r="M525" s="31" t="str">
        <f t="shared" si="0"/>
        <v>Small</v>
      </c>
    </row>
    <row r="526" spans="8:13" ht="15.75" customHeight="1">
      <c r="H526" s="37">
        <v>43325</v>
      </c>
      <c r="I526" s="6" t="s">
        <v>201</v>
      </c>
      <c r="J526" s="6" t="s">
        <v>172</v>
      </c>
      <c r="K526" s="6">
        <v>1</v>
      </c>
      <c r="L526" s="6">
        <v>11.2</v>
      </c>
      <c r="M526" s="31" t="str">
        <f t="shared" si="0"/>
        <v>Small</v>
      </c>
    </row>
    <row r="527" spans="8:13" ht="15.75" customHeight="1">
      <c r="H527" s="37">
        <v>43249</v>
      </c>
      <c r="I527" s="6" t="s">
        <v>158</v>
      </c>
      <c r="J527" s="6" t="s">
        <v>170</v>
      </c>
      <c r="K527" s="6">
        <v>1</v>
      </c>
      <c r="L527" s="6">
        <v>16.510000000000002</v>
      </c>
      <c r="M527" s="31" t="str">
        <f t="shared" si="0"/>
        <v>Small</v>
      </c>
    </row>
    <row r="528" spans="8:13" ht="15.75" customHeight="1">
      <c r="H528" s="37">
        <v>43399</v>
      </c>
      <c r="I528" s="6" t="s">
        <v>127</v>
      </c>
      <c r="J528" s="6" t="s">
        <v>186</v>
      </c>
      <c r="K528" s="6">
        <v>1</v>
      </c>
      <c r="L528" s="6">
        <v>11.47</v>
      </c>
      <c r="M528" s="31" t="str">
        <f t="shared" si="0"/>
        <v>Small</v>
      </c>
    </row>
    <row r="529" spans="8:13" ht="15.75" customHeight="1">
      <c r="H529" s="37">
        <v>43411</v>
      </c>
      <c r="I529" s="6" t="s">
        <v>198</v>
      </c>
      <c r="J529" s="6" t="s">
        <v>170</v>
      </c>
      <c r="K529" s="6">
        <v>4</v>
      </c>
      <c r="L529" s="6">
        <v>79.92</v>
      </c>
      <c r="M529" s="31" t="str">
        <f t="shared" si="0"/>
        <v>Small</v>
      </c>
    </row>
    <row r="530" spans="8:13" ht="15.75" customHeight="1">
      <c r="H530" s="37">
        <v>43447</v>
      </c>
      <c r="I530" s="6" t="s">
        <v>141</v>
      </c>
      <c r="J530" s="6" t="s">
        <v>185</v>
      </c>
      <c r="K530" s="6">
        <v>2</v>
      </c>
      <c r="L530" s="6">
        <v>24.56</v>
      </c>
      <c r="M530" s="31" t="str">
        <f t="shared" si="0"/>
        <v>Small</v>
      </c>
    </row>
    <row r="531" spans="8:13" ht="15.75" customHeight="1">
      <c r="H531" s="37">
        <v>43271</v>
      </c>
      <c r="I531" s="6" t="s">
        <v>218</v>
      </c>
      <c r="J531" s="6" t="s">
        <v>156</v>
      </c>
      <c r="K531" s="6">
        <v>2</v>
      </c>
      <c r="L531" s="6">
        <v>21.08</v>
      </c>
      <c r="M531" s="31" t="str">
        <f t="shared" si="0"/>
        <v>Small</v>
      </c>
    </row>
    <row r="532" spans="8:13" ht="15.75" customHeight="1">
      <c r="H532" s="37">
        <v>43435</v>
      </c>
      <c r="I532" s="6" t="s">
        <v>168</v>
      </c>
      <c r="J532" s="6" t="s">
        <v>167</v>
      </c>
      <c r="K532" s="6">
        <v>2</v>
      </c>
      <c r="L532" s="6">
        <v>20.32</v>
      </c>
      <c r="M532" s="31" t="str">
        <f t="shared" si="0"/>
        <v>Small</v>
      </c>
    </row>
    <row r="533" spans="8:13" ht="15.75" customHeight="1">
      <c r="H533" s="37">
        <v>43460</v>
      </c>
      <c r="I533" s="6" t="s">
        <v>175</v>
      </c>
      <c r="J533" s="6" t="s">
        <v>187</v>
      </c>
      <c r="K533" s="6">
        <v>3</v>
      </c>
      <c r="L533" s="6">
        <v>45.81</v>
      </c>
      <c r="M533" s="31" t="str">
        <f t="shared" si="0"/>
        <v>Small</v>
      </c>
    </row>
    <row r="534" spans="8:13" ht="15.75" customHeight="1">
      <c r="H534" s="37">
        <v>43423</v>
      </c>
      <c r="I534" s="6" t="s">
        <v>158</v>
      </c>
      <c r="J534" s="6" t="s">
        <v>181</v>
      </c>
      <c r="K534" s="6">
        <v>3</v>
      </c>
      <c r="L534" s="6">
        <v>40.92</v>
      </c>
      <c r="M534" s="31" t="str">
        <f t="shared" si="0"/>
        <v>Small</v>
      </c>
    </row>
    <row r="535" spans="8:13" ht="15.75" customHeight="1">
      <c r="H535" s="37">
        <v>43195</v>
      </c>
      <c r="I535" s="6" t="s">
        <v>177</v>
      </c>
      <c r="J535" s="6" t="s">
        <v>156</v>
      </c>
      <c r="K535" s="6">
        <v>1</v>
      </c>
      <c r="L535" s="6">
        <v>11.07</v>
      </c>
      <c r="M535" s="31" t="str">
        <f t="shared" si="0"/>
        <v>Small</v>
      </c>
    </row>
    <row r="536" spans="8:13" ht="15.75" customHeight="1">
      <c r="H536" s="37">
        <v>43366</v>
      </c>
      <c r="I536" s="6" t="s">
        <v>158</v>
      </c>
      <c r="J536" s="6" t="s">
        <v>203</v>
      </c>
      <c r="K536" s="6">
        <v>1</v>
      </c>
      <c r="L536" s="6">
        <v>11.54</v>
      </c>
      <c r="M536" s="31" t="str">
        <f t="shared" si="0"/>
        <v>Small</v>
      </c>
    </row>
    <row r="537" spans="8:13" ht="15.75" customHeight="1">
      <c r="H537" s="37">
        <v>43380</v>
      </c>
      <c r="I537" s="6" t="s">
        <v>171</v>
      </c>
      <c r="J537" s="6" t="s">
        <v>156</v>
      </c>
      <c r="K537" s="6">
        <v>1</v>
      </c>
      <c r="L537" s="6">
        <v>19.25</v>
      </c>
      <c r="M537" s="31" t="str">
        <f t="shared" si="0"/>
        <v>Small</v>
      </c>
    </row>
    <row r="538" spans="8:13" ht="15.75" customHeight="1">
      <c r="H538" s="37">
        <v>43279</v>
      </c>
      <c r="I538" s="6" t="s">
        <v>163</v>
      </c>
      <c r="J538" s="6" t="s">
        <v>167</v>
      </c>
      <c r="K538" s="6">
        <v>53</v>
      </c>
      <c r="L538" s="6">
        <v>499.11</v>
      </c>
      <c r="M538" s="31" t="str">
        <f t="shared" si="0"/>
        <v>Large</v>
      </c>
    </row>
    <row r="539" spans="8:13" ht="15.75" customHeight="1">
      <c r="H539" s="37">
        <v>43406</v>
      </c>
      <c r="I539" s="6" t="s">
        <v>155</v>
      </c>
      <c r="J539" s="6" t="s">
        <v>188</v>
      </c>
      <c r="K539" s="6">
        <v>2</v>
      </c>
      <c r="L539" s="6">
        <v>38.42</v>
      </c>
      <c r="M539" s="31" t="str">
        <f t="shared" si="0"/>
        <v>Small</v>
      </c>
    </row>
    <row r="540" spans="8:13" ht="15.75" customHeight="1">
      <c r="H540" s="37">
        <v>43208</v>
      </c>
      <c r="I540" s="6" t="s">
        <v>168</v>
      </c>
      <c r="J540" s="6" t="s">
        <v>167</v>
      </c>
      <c r="K540" s="6">
        <v>2</v>
      </c>
      <c r="L540" s="6">
        <v>24.18</v>
      </c>
      <c r="M540" s="31" t="str">
        <f t="shared" si="0"/>
        <v>Small</v>
      </c>
    </row>
    <row r="541" spans="8:13" ht="15.75" customHeight="1">
      <c r="H541" s="37">
        <v>43429</v>
      </c>
      <c r="I541" s="6" t="s">
        <v>138</v>
      </c>
      <c r="J541" s="6" t="s">
        <v>159</v>
      </c>
      <c r="K541" s="6">
        <v>3</v>
      </c>
      <c r="L541" s="6">
        <v>43.74</v>
      </c>
      <c r="M541" s="31" t="str">
        <f t="shared" si="0"/>
        <v>Small</v>
      </c>
    </row>
    <row r="542" spans="8:13" ht="15.75" customHeight="1">
      <c r="H542" s="37">
        <v>43108</v>
      </c>
      <c r="I542" s="6" t="s">
        <v>177</v>
      </c>
      <c r="J542" s="6" t="s">
        <v>202</v>
      </c>
      <c r="K542" s="6">
        <v>2</v>
      </c>
      <c r="L542" s="6">
        <v>24.38</v>
      </c>
      <c r="M542" s="31" t="str">
        <f t="shared" si="0"/>
        <v>Small</v>
      </c>
    </row>
    <row r="543" spans="8:13" ht="15.75" customHeight="1">
      <c r="H543" s="37">
        <v>43447</v>
      </c>
      <c r="I543" s="6" t="s">
        <v>171</v>
      </c>
      <c r="J543" s="6" t="s">
        <v>186</v>
      </c>
      <c r="K543" s="6">
        <v>72</v>
      </c>
      <c r="L543" s="6">
        <v>775.27</v>
      </c>
      <c r="M543" s="31" t="str">
        <f t="shared" si="0"/>
        <v>Large</v>
      </c>
    </row>
    <row r="544" spans="8:13" ht="15.75" customHeight="1">
      <c r="H544" s="37">
        <v>43152</v>
      </c>
      <c r="I544" s="6" t="s">
        <v>163</v>
      </c>
      <c r="J544" s="6" t="s">
        <v>172</v>
      </c>
      <c r="K544" s="6">
        <v>32</v>
      </c>
      <c r="L544" s="6">
        <v>273.17</v>
      </c>
      <c r="M544" s="31" t="str">
        <f t="shared" si="0"/>
        <v>Large</v>
      </c>
    </row>
    <row r="545" spans="8:13" ht="15.75" customHeight="1">
      <c r="H545" s="37">
        <v>43281</v>
      </c>
      <c r="I545" s="6" t="s">
        <v>218</v>
      </c>
      <c r="J545" s="6" t="s">
        <v>156</v>
      </c>
      <c r="K545" s="6">
        <v>2</v>
      </c>
      <c r="L545" s="6">
        <v>31.44</v>
      </c>
      <c r="M545" s="31" t="str">
        <f t="shared" si="0"/>
        <v>Small</v>
      </c>
    </row>
    <row r="546" spans="8:13" ht="15.75" customHeight="1">
      <c r="H546" s="37">
        <v>43188</v>
      </c>
      <c r="I546" s="6" t="s">
        <v>200</v>
      </c>
      <c r="J546" s="6" t="s">
        <v>157</v>
      </c>
      <c r="K546" s="6">
        <v>1</v>
      </c>
      <c r="L546" s="6">
        <v>10.88</v>
      </c>
      <c r="M546" s="31" t="str">
        <f t="shared" si="0"/>
        <v>Small</v>
      </c>
    </row>
    <row r="547" spans="8:13" ht="15.75" customHeight="1">
      <c r="H547" s="37">
        <v>43302</v>
      </c>
      <c r="I547" s="6" t="s">
        <v>168</v>
      </c>
      <c r="J547" s="6" t="s">
        <v>217</v>
      </c>
      <c r="K547" s="6">
        <v>1</v>
      </c>
      <c r="L547" s="6">
        <v>15.95</v>
      </c>
      <c r="M547" s="31" t="str">
        <f t="shared" si="0"/>
        <v>Small</v>
      </c>
    </row>
    <row r="548" spans="8:13" ht="15.75" customHeight="1">
      <c r="H548" s="37">
        <v>43133</v>
      </c>
      <c r="I548" s="6" t="s">
        <v>198</v>
      </c>
      <c r="J548" s="6" t="s">
        <v>196</v>
      </c>
      <c r="K548" s="6">
        <v>3</v>
      </c>
      <c r="L548" s="6">
        <v>48.72</v>
      </c>
      <c r="M548" s="31" t="str">
        <f t="shared" si="0"/>
        <v>Small</v>
      </c>
    </row>
    <row r="549" spans="8:13" ht="15.75" customHeight="1">
      <c r="H549" s="37">
        <v>43143</v>
      </c>
      <c r="I549" s="6" t="s">
        <v>190</v>
      </c>
      <c r="J549" s="6" t="s">
        <v>232</v>
      </c>
      <c r="K549" s="6">
        <v>2</v>
      </c>
      <c r="L549" s="6">
        <v>37.26</v>
      </c>
      <c r="M549" s="31" t="str">
        <f t="shared" si="0"/>
        <v>Small</v>
      </c>
    </row>
    <row r="550" spans="8:13" ht="15.75" customHeight="1">
      <c r="H550" s="37">
        <v>43393</v>
      </c>
      <c r="I550" s="6" t="s">
        <v>141</v>
      </c>
      <c r="J550" s="6" t="s">
        <v>161</v>
      </c>
      <c r="K550" s="6">
        <v>2</v>
      </c>
      <c r="L550" s="6">
        <v>25.48</v>
      </c>
      <c r="M550" s="31" t="str">
        <f t="shared" si="0"/>
        <v>Small</v>
      </c>
    </row>
    <row r="551" spans="8:13" ht="15.75" customHeight="1">
      <c r="H551" s="37">
        <v>43370</v>
      </c>
      <c r="I551" s="6" t="s">
        <v>165</v>
      </c>
      <c r="J551" s="6" t="s">
        <v>185</v>
      </c>
      <c r="K551" s="6">
        <v>2</v>
      </c>
      <c r="L551" s="6">
        <v>31.22</v>
      </c>
      <c r="M551" s="31" t="str">
        <f t="shared" si="0"/>
        <v>Small</v>
      </c>
    </row>
    <row r="552" spans="8:13" ht="15.75" customHeight="1">
      <c r="H552" s="37">
        <v>43355</v>
      </c>
      <c r="I552" s="6" t="s">
        <v>163</v>
      </c>
      <c r="J552" s="6" t="s">
        <v>156</v>
      </c>
      <c r="K552" s="6">
        <v>2</v>
      </c>
      <c r="L552" s="6">
        <v>23.12</v>
      </c>
      <c r="M552" s="31" t="str">
        <f t="shared" si="0"/>
        <v>Small</v>
      </c>
    </row>
    <row r="553" spans="8:13" ht="15.75" customHeight="1">
      <c r="H553" s="37">
        <v>43401</v>
      </c>
      <c r="I553" s="6" t="s">
        <v>168</v>
      </c>
      <c r="J553" s="6" t="s">
        <v>159</v>
      </c>
      <c r="K553" s="6">
        <v>2</v>
      </c>
      <c r="L553" s="6">
        <v>30.6</v>
      </c>
      <c r="M553" s="31" t="str">
        <f t="shared" si="0"/>
        <v>Small</v>
      </c>
    </row>
    <row r="554" spans="8:13" ht="15.75" customHeight="1">
      <c r="H554" s="37">
        <v>43241</v>
      </c>
      <c r="I554" s="6" t="s">
        <v>163</v>
      </c>
      <c r="J554" s="6" t="s">
        <v>199</v>
      </c>
      <c r="K554" s="6">
        <v>2</v>
      </c>
      <c r="L554" s="6">
        <v>21.68</v>
      </c>
      <c r="M554" s="31" t="str">
        <f t="shared" si="0"/>
        <v>Small</v>
      </c>
    </row>
    <row r="555" spans="8:13" ht="15.75" customHeight="1">
      <c r="H555" s="37">
        <v>43410</v>
      </c>
      <c r="I555" s="6" t="s">
        <v>216</v>
      </c>
      <c r="J555" s="6" t="s">
        <v>156</v>
      </c>
      <c r="K555" s="6">
        <v>2</v>
      </c>
      <c r="L555" s="6">
        <v>23.12</v>
      </c>
      <c r="M555" s="31" t="str">
        <f t="shared" si="0"/>
        <v>Small</v>
      </c>
    </row>
    <row r="556" spans="8:13" ht="15.75" customHeight="1">
      <c r="H556" s="37">
        <v>43437</v>
      </c>
      <c r="I556" s="6" t="s">
        <v>158</v>
      </c>
      <c r="J556" s="6" t="s">
        <v>205</v>
      </c>
      <c r="K556" s="6">
        <v>2</v>
      </c>
      <c r="L556" s="6">
        <v>31.18</v>
      </c>
      <c r="M556" s="31" t="str">
        <f t="shared" si="0"/>
        <v>Small</v>
      </c>
    </row>
    <row r="557" spans="8:13" ht="15.75" customHeight="1">
      <c r="H557" s="37">
        <v>43455</v>
      </c>
      <c r="I557" s="6" t="s">
        <v>198</v>
      </c>
      <c r="J557" s="6" t="s">
        <v>230</v>
      </c>
      <c r="K557" s="6">
        <v>1</v>
      </c>
      <c r="L557" s="6">
        <v>14.38</v>
      </c>
      <c r="M557" s="31" t="str">
        <f t="shared" si="0"/>
        <v>Small</v>
      </c>
    </row>
    <row r="558" spans="8:13" ht="15.75" customHeight="1">
      <c r="H558" s="37">
        <v>43420</v>
      </c>
      <c r="I558" s="6" t="s">
        <v>138</v>
      </c>
      <c r="J558" s="6" t="s">
        <v>156</v>
      </c>
      <c r="K558" s="6">
        <v>1</v>
      </c>
      <c r="L558" s="6">
        <v>14.08</v>
      </c>
      <c r="M558" s="31" t="str">
        <f t="shared" si="0"/>
        <v>Small</v>
      </c>
    </row>
    <row r="559" spans="8:13" ht="15.75" customHeight="1">
      <c r="H559" s="37">
        <v>43368</v>
      </c>
      <c r="I559" s="6" t="s">
        <v>175</v>
      </c>
      <c r="J559" s="6" t="s">
        <v>164</v>
      </c>
      <c r="K559" s="6">
        <v>2</v>
      </c>
      <c r="L559" s="6">
        <v>35.659999999999997</v>
      </c>
      <c r="M559" s="31" t="str">
        <f t="shared" si="0"/>
        <v>Small</v>
      </c>
    </row>
    <row r="560" spans="8:13" ht="15.75" customHeight="1">
      <c r="H560" s="37">
        <v>43439</v>
      </c>
      <c r="I560" s="6" t="s">
        <v>171</v>
      </c>
      <c r="J560" s="6" t="s">
        <v>156</v>
      </c>
      <c r="K560" s="6">
        <v>1</v>
      </c>
      <c r="L560" s="6">
        <v>13.72</v>
      </c>
      <c r="M560" s="31" t="str">
        <f t="shared" si="0"/>
        <v>Small</v>
      </c>
    </row>
    <row r="561" spans="8:13" ht="15.75" customHeight="1">
      <c r="H561" s="37">
        <v>43334</v>
      </c>
      <c r="I561" s="6" t="s">
        <v>168</v>
      </c>
      <c r="J561" s="6" t="s">
        <v>157</v>
      </c>
      <c r="K561" s="6">
        <v>3</v>
      </c>
      <c r="L561" s="6">
        <v>37.08</v>
      </c>
      <c r="M561" s="31" t="str">
        <f t="shared" si="0"/>
        <v>Small</v>
      </c>
    </row>
    <row r="562" spans="8:13" ht="15.75" customHeight="1">
      <c r="H562" s="37">
        <v>43158</v>
      </c>
      <c r="I562" s="6" t="s">
        <v>158</v>
      </c>
      <c r="J562" s="6" t="s">
        <v>156</v>
      </c>
      <c r="K562" s="6">
        <v>1</v>
      </c>
      <c r="L562" s="6">
        <v>19.41</v>
      </c>
      <c r="M562" s="31" t="str">
        <f t="shared" si="0"/>
        <v>Small</v>
      </c>
    </row>
    <row r="563" spans="8:13" ht="15.75" customHeight="1">
      <c r="H563" s="37">
        <v>43182</v>
      </c>
      <c r="I563" s="6" t="s">
        <v>223</v>
      </c>
      <c r="J563" s="6" t="s">
        <v>208</v>
      </c>
      <c r="K563" s="6">
        <v>1</v>
      </c>
      <c r="L563" s="6">
        <v>10.84</v>
      </c>
      <c r="M563" s="31" t="str">
        <f t="shared" si="0"/>
        <v>Small</v>
      </c>
    </row>
    <row r="564" spans="8:13" ht="15.75" customHeight="1">
      <c r="H564" s="37">
        <v>43253</v>
      </c>
      <c r="I564" s="6" t="s">
        <v>171</v>
      </c>
      <c r="J564" s="6" t="s">
        <v>166</v>
      </c>
      <c r="K564" s="6">
        <v>2</v>
      </c>
      <c r="L564" s="6">
        <v>23.92</v>
      </c>
      <c r="M564" s="31" t="str">
        <f t="shared" si="0"/>
        <v>Small</v>
      </c>
    </row>
    <row r="565" spans="8:13" ht="15.75" customHeight="1">
      <c r="H565" s="37">
        <v>43148</v>
      </c>
      <c r="I565" s="6" t="s">
        <v>163</v>
      </c>
      <c r="J565" s="6" t="s">
        <v>166</v>
      </c>
      <c r="K565" s="6">
        <v>1</v>
      </c>
      <c r="L565" s="6">
        <v>19.18</v>
      </c>
      <c r="M565" s="31" t="str">
        <f t="shared" si="0"/>
        <v>Small</v>
      </c>
    </row>
    <row r="566" spans="8:13" ht="15.75" customHeight="1">
      <c r="H566" s="37">
        <v>43336</v>
      </c>
      <c r="I566" s="6" t="s">
        <v>160</v>
      </c>
      <c r="J566" s="6" t="s">
        <v>205</v>
      </c>
      <c r="K566" s="6">
        <v>2</v>
      </c>
      <c r="L566" s="6">
        <v>23.48</v>
      </c>
      <c r="M566" s="31" t="str">
        <f t="shared" si="0"/>
        <v>Small</v>
      </c>
    </row>
    <row r="567" spans="8:13" ht="15.75" customHeight="1">
      <c r="H567" s="37">
        <v>43168</v>
      </c>
      <c r="I567" s="6" t="s">
        <v>158</v>
      </c>
      <c r="J567" s="6" t="s">
        <v>210</v>
      </c>
      <c r="K567" s="6">
        <v>3</v>
      </c>
      <c r="L567" s="6">
        <v>55.26</v>
      </c>
      <c r="M567" s="31" t="str">
        <f t="shared" si="0"/>
        <v>Small</v>
      </c>
    </row>
    <row r="568" spans="8:13" ht="15.75" customHeight="1">
      <c r="H568" s="37">
        <v>43393</v>
      </c>
      <c r="I568" s="6" t="s">
        <v>158</v>
      </c>
      <c r="J568" s="6" t="s">
        <v>184</v>
      </c>
      <c r="K568" s="6">
        <v>2</v>
      </c>
      <c r="L568" s="6">
        <v>23.46</v>
      </c>
      <c r="M568" s="31" t="str">
        <f t="shared" si="0"/>
        <v>Small</v>
      </c>
    </row>
    <row r="569" spans="8:13" ht="15.75" customHeight="1">
      <c r="H569" s="37">
        <v>43448</v>
      </c>
      <c r="I569" s="6" t="s">
        <v>190</v>
      </c>
      <c r="J569" s="6" t="s">
        <v>239</v>
      </c>
      <c r="K569" s="6">
        <v>1</v>
      </c>
      <c r="L569" s="6">
        <v>10.27</v>
      </c>
      <c r="M569" s="31" t="str">
        <f t="shared" si="0"/>
        <v>Small</v>
      </c>
    </row>
    <row r="570" spans="8:13" ht="15.75" customHeight="1">
      <c r="H570" s="37">
        <v>43441</v>
      </c>
      <c r="I570" s="6" t="s">
        <v>135</v>
      </c>
      <c r="J570" s="6" t="s">
        <v>170</v>
      </c>
      <c r="K570" s="6">
        <v>49</v>
      </c>
      <c r="L570" s="6">
        <v>360.11</v>
      </c>
      <c r="M570" s="31" t="str">
        <f t="shared" si="0"/>
        <v>Large</v>
      </c>
    </row>
    <row r="571" spans="8:13" ht="15.75" customHeight="1">
      <c r="H571" s="37">
        <v>43414</v>
      </c>
      <c r="I571" s="6" t="s">
        <v>163</v>
      </c>
      <c r="J571" s="6" t="s">
        <v>180</v>
      </c>
      <c r="K571" s="6">
        <v>2</v>
      </c>
      <c r="L571" s="6">
        <v>24.14</v>
      </c>
      <c r="M571" s="31" t="str">
        <f t="shared" si="0"/>
        <v>Small</v>
      </c>
    </row>
    <row r="572" spans="8:13" ht="15.75" customHeight="1">
      <c r="H572" s="37">
        <v>43425</v>
      </c>
      <c r="I572" s="6" t="s">
        <v>160</v>
      </c>
      <c r="J572" s="6" t="s">
        <v>157</v>
      </c>
      <c r="K572" s="6">
        <v>2</v>
      </c>
      <c r="L572" s="6">
        <v>29.24</v>
      </c>
      <c r="M572" s="31" t="str">
        <f t="shared" si="0"/>
        <v>Small</v>
      </c>
    </row>
    <row r="573" spans="8:13" ht="15.75" customHeight="1">
      <c r="H573" s="37">
        <v>43227</v>
      </c>
      <c r="I573" s="6" t="s">
        <v>158</v>
      </c>
      <c r="J573" s="6" t="s">
        <v>228</v>
      </c>
      <c r="K573" s="6">
        <v>2</v>
      </c>
      <c r="L573" s="6">
        <v>26.46</v>
      </c>
      <c r="M573" s="31" t="str">
        <f t="shared" si="0"/>
        <v>Small</v>
      </c>
    </row>
    <row r="574" spans="8:13" ht="15.75" customHeight="1">
      <c r="H574" s="37">
        <v>43107</v>
      </c>
      <c r="I574" s="6" t="s">
        <v>158</v>
      </c>
      <c r="J574" s="6" t="s">
        <v>156</v>
      </c>
      <c r="K574" s="6">
        <v>3</v>
      </c>
      <c r="L574" s="6">
        <v>46.77</v>
      </c>
      <c r="M574" s="31" t="str">
        <f t="shared" si="0"/>
        <v>Small</v>
      </c>
    </row>
    <row r="575" spans="8:13" ht="15.75" customHeight="1">
      <c r="H575" s="37">
        <v>43118</v>
      </c>
      <c r="I575" s="6" t="s">
        <v>163</v>
      </c>
      <c r="J575" s="6" t="s">
        <v>156</v>
      </c>
      <c r="K575" s="6">
        <v>4</v>
      </c>
      <c r="L575" s="6">
        <v>64.72</v>
      </c>
      <c r="M575" s="31" t="str">
        <f t="shared" si="0"/>
        <v>Small</v>
      </c>
    </row>
    <row r="576" spans="8:13" ht="15.75" customHeight="1">
      <c r="H576" s="37">
        <v>43184</v>
      </c>
      <c r="I576" s="6" t="s">
        <v>201</v>
      </c>
      <c r="J576" s="6" t="s">
        <v>156</v>
      </c>
      <c r="K576" s="6">
        <v>2</v>
      </c>
      <c r="L576" s="6">
        <v>37.020000000000003</v>
      </c>
      <c r="M576" s="31" t="str">
        <f t="shared" si="0"/>
        <v>Small</v>
      </c>
    </row>
    <row r="577" spans="8:13" ht="15.75" customHeight="1">
      <c r="H577" s="37">
        <v>43156</v>
      </c>
      <c r="I577" s="6" t="s">
        <v>135</v>
      </c>
      <c r="J577" s="6" t="s">
        <v>187</v>
      </c>
      <c r="K577" s="6">
        <v>45</v>
      </c>
      <c r="L577" s="6">
        <v>539.37</v>
      </c>
      <c r="M577" s="31" t="str">
        <f t="shared" si="0"/>
        <v>Large</v>
      </c>
    </row>
    <row r="578" spans="8:13" ht="15.75" customHeight="1">
      <c r="H578" s="37">
        <v>43127</v>
      </c>
      <c r="I578" s="6" t="s">
        <v>175</v>
      </c>
      <c r="J578" s="6" t="s">
        <v>184</v>
      </c>
      <c r="K578" s="6">
        <v>1</v>
      </c>
      <c r="L578" s="6">
        <v>12.83</v>
      </c>
      <c r="M578" s="31" t="str">
        <f t="shared" si="0"/>
        <v>Small</v>
      </c>
    </row>
    <row r="579" spans="8:13" ht="15.75" customHeight="1">
      <c r="H579" s="37">
        <v>43277</v>
      </c>
      <c r="I579" s="6" t="s">
        <v>175</v>
      </c>
      <c r="J579" s="6" t="s">
        <v>185</v>
      </c>
      <c r="K579" s="6">
        <v>4</v>
      </c>
      <c r="L579" s="6">
        <v>47.72</v>
      </c>
      <c r="M579" s="31" t="str">
        <f t="shared" si="0"/>
        <v>Small</v>
      </c>
    </row>
    <row r="580" spans="8:13" ht="15.75" customHeight="1">
      <c r="H580" s="37">
        <v>43111</v>
      </c>
      <c r="I580" s="6" t="s">
        <v>158</v>
      </c>
      <c r="J580" s="6" t="s">
        <v>206</v>
      </c>
      <c r="K580" s="6">
        <v>4</v>
      </c>
      <c r="L580" s="6">
        <v>50.84</v>
      </c>
      <c r="M580" s="31" t="str">
        <f t="shared" si="0"/>
        <v>Small</v>
      </c>
    </row>
    <row r="581" spans="8:13" ht="15.75" customHeight="1">
      <c r="H581" s="37">
        <v>43308</v>
      </c>
      <c r="I581" s="6" t="s">
        <v>168</v>
      </c>
      <c r="J581" s="6" t="s">
        <v>156</v>
      </c>
      <c r="K581" s="6">
        <v>3</v>
      </c>
      <c r="L581" s="6">
        <v>47.16</v>
      </c>
      <c r="M581" s="31" t="str">
        <f t="shared" si="0"/>
        <v>Small</v>
      </c>
    </row>
    <row r="582" spans="8:13" ht="15.75" customHeight="1">
      <c r="H582" s="37">
        <v>43423</v>
      </c>
      <c r="I582" s="6" t="s">
        <v>163</v>
      </c>
      <c r="J582" s="6" t="s">
        <v>156</v>
      </c>
      <c r="K582" s="6">
        <v>3</v>
      </c>
      <c r="L582" s="6">
        <v>56.34</v>
      </c>
      <c r="M582" s="31" t="str">
        <f t="shared" si="0"/>
        <v>Small</v>
      </c>
    </row>
    <row r="583" spans="8:13" ht="15.75" customHeight="1">
      <c r="H583" s="37">
        <v>43279</v>
      </c>
      <c r="I583" s="6" t="s">
        <v>158</v>
      </c>
      <c r="J583" s="6" t="s">
        <v>219</v>
      </c>
      <c r="K583" s="6">
        <v>60</v>
      </c>
      <c r="L583" s="6">
        <v>331.5</v>
      </c>
      <c r="M583" s="31" t="str">
        <f t="shared" si="0"/>
        <v>Large</v>
      </c>
    </row>
    <row r="584" spans="8:13" ht="15.75" customHeight="1">
      <c r="H584" s="37">
        <v>43342</v>
      </c>
      <c r="I584" s="6" t="s">
        <v>163</v>
      </c>
      <c r="J584" s="6" t="s">
        <v>159</v>
      </c>
      <c r="K584" s="6">
        <v>2</v>
      </c>
      <c r="L584" s="6">
        <v>21.3</v>
      </c>
      <c r="M584" s="31" t="str">
        <f t="shared" si="0"/>
        <v>Small</v>
      </c>
    </row>
    <row r="585" spans="8:13" ht="15.75" customHeight="1">
      <c r="H585" s="37">
        <v>43301</v>
      </c>
      <c r="I585" s="6" t="s">
        <v>175</v>
      </c>
      <c r="J585" s="6" t="s">
        <v>156</v>
      </c>
      <c r="K585" s="6">
        <v>2</v>
      </c>
      <c r="L585" s="6">
        <v>36.340000000000003</v>
      </c>
      <c r="M585" s="31" t="str">
        <f t="shared" si="0"/>
        <v>Small</v>
      </c>
    </row>
    <row r="586" spans="8:13" ht="15.75" customHeight="1">
      <c r="H586" s="37">
        <v>43200</v>
      </c>
      <c r="I586" s="6" t="s">
        <v>165</v>
      </c>
      <c r="J586" s="6" t="s">
        <v>226</v>
      </c>
      <c r="K586" s="6">
        <v>3</v>
      </c>
      <c r="L586" s="6">
        <v>35.82</v>
      </c>
      <c r="M586" s="31" t="str">
        <f t="shared" si="0"/>
        <v>Small</v>
      </c>
    </row>
    <row r="587" spans="8:13" ht="15.75" customHeight="1">
      <c r="H587" s="37">
        <v>43340</v>
      </c>
      <c r="I587" s="6" t="s">
        <v>155</v>
      </c>
      <c r="J587" s="6" t="s">
        <v>187</v>
      </c>
      <c r="K587" s="6">
        <v>2</v>
      </c>
      <c r="L587" s="6">
        <v>32.72</v>
      </c>
      <c r="M587" s="31" t="str">
        <f t="shared" si="0"/>
        <v>Small</v>
      </c>
    </row>
    <row r="588" spans="8:13" ht="15.75" customHeight="1">
      <c r="H588" s="37">
        <v>43193</v>
      </c>
      <c r="I588" s="6" t="s">
        <v>175</v>
      </c>
      <c r="J588" s="6" t="s">
        <v>162</v>
      </c>
      <c r="K588" s="6">
        <v>1</v>
      </c>
      <c r="L588" s="6">
        <v>11.57</v>
      </c>
      <c r="M588" s="31" t="str">
        <f t="shared" si="0"/>
        <v>Small</v>
      </c>
    </row>
    <row r="589" spans="8:13" ht="15.75" customHeight="1">
      <c r="H589" s="37">
        <v>43161</v>
      </c>
      <c r="I589" s="6" t="s">
        <v>168</v>
      </c>
      <c r="J589" s="6" t="s">
        <v>169</v>
      </c>
      <c r="K589" s="6">
        <v>2</v>
      </c>
      <c r="L589" s="6">
        <v>29.7</v>
      </c>
      <c r="M589" s="31" t="str">
        <f t="shared" si="0"/>
        <v>Small</v>
      </c>
    </row>
    <row r="590" spans="8:13" ht="15.75" customHeight="1">
      <c r="H590" s="37">
        <v>43143</v>
      </c>
      <c r="I590" s="6" t="s">
        <v>168</v>
      </c>
      <c r="J590" s="6" t="s">
        <v>231</v>
      </c>
      <c r="K590" s="6">
        <v>2</v>
      </c>
      <c r="L590" s="6">
        <v>25.26</v>
      </c>
      <c r="M590" s="31" t="str">
        <f t="shared" si="0"/>
        <v>Small</v>
      </c>
    </row>
    <row r="591" spans="8:13" ht="15.75" customHeight="1">
      <c r="H591" s="37">
        <v>43457</v>
      </c>
      <c r="I591" s="6" t="s">
        <v>158</v>
      </c>
      <c r="J591" s="6" t="s">
        <v>156</v>
      </c>
      <c r="K591" s="6">
        <v>3</v>
      </c>
      <c r="L591" s="6">
        <v>44.79</v>
      </c>
      <c r="M591" s="31" t="str">
        <f t="shared" si="0"/>
        <v>Small</v>
      </c>
    </row>
    <row r="592" spans="8:13" ht="15.75" customHeight="1">
      <c r="H592" s="37">
        <v>43407</v>
      </c>
      <c r="I592" s="6" t="s">
        <v>171</v>
      </c>
      <c r="J592" s="6" t="s">
        <v>170</v>
      </c>
      <c r="K592" s="6">
        <v>48</v>
      </c>
      <c r="L592" s="6">
        <v>291.36</v>
      </c>
      <c r="M592" s="31" t="str">
        <f t="shared" si="0"/>
        <v>Large</v>
      </c>
    </row>
    <row r="593" spans="8:13" ht="15.75" customHeight="1">
      <c r="H593" s="37">
        <v>43432</v>
      </c>
      <c r="I593" s="6" t="s">
        <v>158</v>
      </c>
      <c r="J593" s="6" t="s">
        <v>220</v>
      </c>
      <c r="K593" s="6">
        <v>2</v>
      </c>
      <c r="L593" s="6">
        <v>30.9</v>
      </c>
      <c r="M593" s="31" t="str">
        <f t="shared" si="0"/>
        <v>Small</v>
      </c>
    </row>
    <row r="594" spans="8:13" ht="15.75" customHeight="1">
      <c r="H594" s="37">
        <v>43245</v>
      </c>
      <c r="I594" s="6" t="s">
        <v>135</v>
      </c>
      <c r="J594" s="6" t="s">
        <v>212</v>
      </c>
      <c r="K594" s="6">
        <v>1</v>
      </c>
      <c r="L594" s="6">
        <v>17.27</v>
      </c>
      <c r="M594" s="31" t="str">
        <f t="shared" si="0"/>
        <v>Small</v>
      </c>
    </row>
    <row r="595" spans="8:13" ht="15.75" customHeight="1">
      <c r="H595" s="37">
        <v>43158</v>
      </c>
      <c r="I595" s="6" t="s">
        <v>163</v>
      </c>
      <c r="J595" s="6" t="s">
        <v>185</v>
      </c>
      <c r="K595" s="6">
        <v>1</v>
      </c>
      <c r="L595" s="6">
        <v>12.4</v>
      </c>
      <c r="M595" s="31" t="str">
        <f t="shared" si="0"/>
        <v>Small</v>
      </c>
    </row>
    <row r="596" spans="8:13" ht="15.75" customHeight="1">
      <c r="H596" s="37">
        <v>43273</v>
      </c>
      <c r="I596" s="6" t="s">
        <v>190</v>
      </c>
      <c r="J596" s="6" t="s">
        <v>232</v>
      </c>
      <c r="K596" s="6">
        <v>1</v>
      </c>
      <c r="L596" s="6">
        <v>17.36</v>
      </c>
      <c r="M596" s="31" t="str">
        <f t="shared" si="0"/>
        <v>Small</v>
      </c>
    </row>
    <row r="597" spans="8:13" ht="15.75" customHeight="1">
      <c r="H597" s="37">
        <v>43238</v>
      </c>
      <c r="I597" s="6" t="s">
        <v>158</v>
      </c>
      <c r="J597" s="6" t="s">
        <v>215</v>
      </c>
      <c r="K597" s="6">
        <v>1</v>
      </c>
      <c r="L597" s="6">
        <v>12.2</v>
      </c>
      <c r="M597" s="31" t="str">
        <f t="shared" si="0"/>
        <v>Small</v>
      </c>
    </row>
    <row r="598" spans="8:13" ht="15.75" customHeight="1">
      <c r="H598" s="37">
        <v>43438</v>
      </c>
      <c r="I598" s="6" t="s">
        <v>198</v>
      </c>
      <c r="J598" s="6" t="s">
        <v>174</v>
      </c>
      <c r="K598" s="6">
        <v>4</v>
      </c>
      <c r="L598" s="6">
        <v>45.4</v>
      </c>
      <c r="M598" s="31" t="str">
        <f t="shared" si="0"/>
        <v>Small</v>
      </c>
    </row>
    <row r="599" spans="8:13" ht="15.75" customHeight="1">
      <c r="H599" s="37">
        <v>43405</v>
      </c>
      <c r="I599" s="6" t="s">
        <v>158</v>
      </c>
      <c r="J599" s="6" t="s">
        <v>156</v>
      </c>
      <c r="K599" s="6">
        <v>1</v>
      </c>
      <c r="L599" s="6">
        <v>15.43</v>
      </c>
      <c r="M599" s="31" t="str">
        <f t="shared" si="0"/>
        <v>Small</v>
      </c>
    </row>
    <row r="600" spans="8:13" ht="15.75" customHeight="1">
      <c r="H600" s="37">
        <v>43334</v>
      </c>
      <c r="I600" s="6" t="s">
        <v>168</v>
      </c>
      <c r="J600" s="6" t="s">
        <v>222</v>
      </c>
      <c r="K600" s="6">
        <v>6</v>
      </c>
      <c r="L600" s="6">
        <v>101.16</v>
      </c>
      <c r="M600" s="31" t="str">
        <f t="shared" si="0"/>
        <v>Small</v>
      </c>
    </row>
    <row r="601" spans="8:13" ht="15.75" customHeight="1">
      <c r="H601" s="37">
        <v>43344</v>
      </c>
      <c r="I601" s="6" t="s">
        <v>138</v>
      </c>
      <c r="J601" s="6" t="s">
        <v>156</v>
      </c>
      <c r="K601" s="6">
        <v>2</v>
      </c>
      <c r="L601" s="6">
        <v>20.74</v>
      </c>
      <c r="M601" s="31" t="str">
        <f t="shared" si="0"/>
        <v>Small</v>
      </c>
    </row>
    <row r="602" spans="8:13" ht="15.75" customHeight="1">
      <c r="H602" s="37">
        <v>43208</v>
      </c>
      <c r="I602" s="6" t="s">
        <v>158</v>
      </c>
      <c r="J602" s="6" t="s">
        <v>239</v>
      </c>
      <c r="K602" s="6">
        <v>3</v>
      </c>
      <c r="L602" s="6">
        <v>43.56</v>
      </c>
      <c r="M602" s="31" t="str">
        <f t="shared" si="0"/>
        <v>Small</v>
      </c>
    </row>
    <row r="603" spans="8:13" ht="15.75" customHeight="1">
      <c r="H603" s="37">
        <v>43294</v>
      </c>
      <c r="I603" s="6" t="s">
        <v>163</v>
      </c>
      <c r="J603" s="6" t="s">
        <v>194</v>
      </c>
      <c r="K603" s="6">
        <v>3</v>
      </c>
      <c r="L603" s="6">
        <v>36.270000000000003</v>
      </c>
      <c r="M603" s="31" t="str">
        <f t="shared" si="0"/>
        <v>Small</v>
      </c>
    </row>
    <row r="604" spans="8:13" ht="15.75" customHeight="1">
      <c r="H604" s="37">
        <v>43279</v>
      </c>
      <c r="I604" s="6" t="s">
        <v>168</v>
      </c>
      <c r="J604" s="6" t="s">
        <v>185</v>
      </c>
      <c r="K604" s="6">
        <v>2</v>
      </c>
      <c r="L604" s="6">
        <v>38.380000000000003</v>
      </c>
      <c r="M604" s="31" t="str">
        <f t="shared" si="0"/>
        <v>Small</v>
      </c>
    </row>
    <row r="605" spans="8:13" ht="15.75" customHeight="1">
      <c r="H605" s="37">
        <v>43450</v>
      </c>
      <c r="I605" s="6" t="s">
        <v>200</v>
      </c>
      <c r="J605" s="6" t="s">
        <v>210</v>
      </c>
      <c r="K605" s="6">
        <v>3</v>
      </c>
      <c r="L605" s="6">
        <v>39.36</v>
      </c>
      <c r="M605" s="31" t="str">
        <f t="shared" si="0"/>
        <v>Small</v>
      </c>
    </row>
    <row r="606" spans="8:13" ht="15.75" customHeight="1">
      <c r="H606" s="37">
        <v>43281</v>
      </c>
      <c r="I606" s="6" t="s">
        <v>160</v>
      </c>
      <c r="J606" s="6" t="s">
        <v>217</v>
      </c>
      <c r="K606" s="6">
        <v>47</v>
      </c>
      <c r="L606" s="6">
        <v>353.46</v>
      </c>
      <c r="M606" s="31" t="str">
        <f t="shared" si="0"/>
        <v>Large</v>
      </c>
    </row>
    <row r="607" spans="8:13" ht="15.75" customHeight="1">
      <c r="H607" s="37">
        <v>43435</v>
      </c>
      <c r="I607" s="6" t="s">
        <v>163</v>
      </c>
      <c r="J607" s="6" t="s">
        <v>194</v>
      </c>
      <c r="K607" s="6">
        <v>2</v>
      </c>
      <c r="L607" s="6">
        <v>34.58</v>
      </c>
      <c r="M607" s="31" t="str">
        <f t="shared" si="0"/>
        <v>Small</v>
      </c>
    </row>
    <row r="608" spans="8:13" ht="15.75" customHeight="1">
      <c r="H608" s="37">
        <v>43420</v>
      </c>
      <c r="I608" s="6" t="s">
        <v>223</v>
      </c>
      <c r="J608" s="6" t="s">
        <v>210</v>
      </c>
      <c r="K608" s="6">
        <v>35</v>
      </c>
      <c r="L608" s="6">
        <v>310.91000000000003</v>
      </c>
      <c r="M608" s="31" t="str">
        <f t="shared" si="0"/>
        <v>Large</v>
      </c>
    </row>
    <row r="609" spans="8:13" ht="15.75" customHeight="1">
      <c r="H609" s="37">
        <v>43439</v>
      </c>
      <c r="I609" s="6" t="s">
        <v>175</v>
      </c>
      <c r="J609" s="6" t="s">
        <v>167</v>
      </c>
      <c r="K609" s="6">
        <v>1</v>
      </c>
      <c r="L609" s="6">
        <v>19.59</v>
      </c>
      <c r="M609" s="31" t="str">
        <f t="shared" si="0"/>
        <v>Small</v>
      </c>
    </row>
    <row r="610" spans="8:13" ht="15.75" customHeight="1">
      <c r="H610" s="37">
        <v>43434</v>
      </c>
      <c r="I610" s="6" t="s">
        <v>158</v>
      </c>
      <c r="J610" s="6" t="s">
        <v>184</v>
      </c>
      <c r="K610" s="6">
        <v>2</v>
      </c>
      <c r="L610" s="6">
        <v>38.82</v>
      </c>
      <c r="M610" s="31" t="str">
        <f t="shared" si="0"/>
        <v>Small</v>
      </c>
    </row>
    <row r="611" spans="8:13" ht="15.75" customHeight="1">
      <c r="H611" s="37">
        <v>43135</v>
      </c>
      <c r="I611" s="6" t="s">
        <v>171</v>
      </c>
      <c r="J611" s="6" t="s">
        <v>156</v>
      </c>
      <c r="K611" s="6">
        <v>1</v>
      </c>
      <c r="L611" s="6">
        <v>14.64</v>
      </c>
      <c r="M611" s="31" t="str">
        <f t="shared" si="0"/>
        <v>Small</v>
      </c>
    </row>
    <row r="612" spans="8:13" ht="15.75" customHeight="1">
      <c r="H612" s="37">
        <v>43360</v>
      </c>
      <c r="I612" s="6" t="s">
        <v>201</v>
      </c>
      <c r="J612" s="6" t="s">
        <v>207</v>
      </c>
      <c r="K612" s="6">
        <v>2</v>
      </c>
      <c r="L612" s="6">
        <v>28.38</v>
      </c>
      <c r="M612" s="31" t="str">
        <f t="shared" si="0"/>
        <v>Small</v>
      </c>
    </row>
    <row r="613" spans="8:13" ht="15.75" customHeight="1">
      <c r="H613" s="37">
        <v>43454</v>
      </c>
      <c r="I613" s="6" t="s">
        <v>141</v>
      </c>
      <c r="J613" s="6" t="s">
        <v>183</v>
      </c>
      <c r="K613" s="6">
        <v>1</v>
      </c>
      <c r="L613" s="6">
        <v>14.74</v>
      </c>
      <c r="M613" s="31" t="str">
        <f t="shared" si="0"/>
        <v>Small</v>
      </c>
    </row>
    <row r="614" spans="8:13" ht="15.75" customHeight="1">
      <c r="H614" s="37">
        <v>43342</v>
      </c>
      <c r="I614" s="6" t="s">
        <v>218</v>
      </c>
      <c r="J614" s="6" t="s">
        <v>161</v>
      </c>
      <c r="K614" s="6">
        <v>2</v>
      </c>
      <c r="L614" s="6">
        <v>24.14</v>
      </c>
      <c r="M614" s="31" t="str">
        <f t="shared" si="0"/>
        <v>Small</v>
      </c>
    </row>
    <row r="615" spans="8:13" ht="15.75" customHeight="1">
      <c r="H615" s="37">
        <v>43446</v>
      </c>
      <c r="I615" s="6" t="s">
        <v>201</v>
      </c>
      <c r="J615" s="6" t="s">
        <v>187</v>
      </c>
      <c r="K615" s="6">
        <v>3</v>
      </c>
      <c r="L615" s="6">
        <v>34.049999999999997</v>
      </c>
      <c r="M615" s="31" t="str">
        <f t="shared" si="0"/>
        <v>Small</v>
      </c>
    </row>
    <row r="616" spans="8:13" ht="15.75" customHeight="1">
      <c r="H616" s="37">
        <v>43213</v>
      </c>
      <c r="I616" s="6" t="s">
        <v>158</v>
      </c>
      <c r="J616" s="6" t="s">
        <v>241</v>
      </c>
      <c r="K616" s="6">
        <v>3</v>
      </c>
      <c r="L616" s="6">
        <v>49.59</v>
      </c>
      <c r="M616" s="31" t="str">
        <f t="shared" si="0"/>
        <v>Small</v>
      </c>
    </row>
    <row r="617" spans="8:13" ht="15.75" customHeight="1">
      <c r="H617" s="37">
        <v>43317</v>
      </c>
      <c r="I617" s="6" t="s">
        <v>135</v>
      </c>
      <c r="J617" s="6" t="s">
        <v>156</v>
      </c>
      <c r="K617" s="6">
        <v>2</v>
      </c>
      <c r="L617" s="6">
        <v>22.68</v>
      </c>
      <c r="M617" s="31" t="str">
        <f t="shared" si="0"/>
        <v>Small</v>
      </c>
    </row>
    <row r="618" spans="8:13" ht="15.75" customHeight="1">
      <c r="H618" s="37">
        <v>43368</v>
      </c>
      <c r="I618" s="6" t="s">
        <v>177</v>
      </c>
      <c r="J618" s="6" t="s">
        <v>156</v>
      </c>
      <c r="K618" s="6">
        <v>2</v>
      </c>
      <c r="L618" s="6">
        <v>20.04</v>
      </c>
      <c r="M618" s="31" t="str">
        <f t="shared" si="0"/>
        <v>Small</v>
      </c>
    </row>
    <row r="619" spans="8:13" ht="15.75" customHeight="1">
      <c r="H619" s="37">
        <v>43174</v>
      </c>
      <c r="I619" s="6" t="s">
        <v>223</v>
      </c>
      <c r="J619" s="6" t="s">
        <v>205</v>
      </c>
      <c r="K619" s="6">
        <v>3</v>
      </c>
      <c r="L619" s="6">
        <v>41.76</v>
      </c>
      <c r="M619" s="31" t="str">
        <f t="shared" si="0"/>
        <v>Small</v>
      </c>
    </row>
    <row r="620" spans="8:13" ht="15.75" customHeight="1">
      <c r="H620" s="37">
        <v>43165</v>
      </c>
      <c r="I620" s="6" t="s">
        <v>160</v>
      </c>
      <c r="J620" s="6" t="s">
        <v>169</v>
      </c>
      <c r="K620" s="6">
        <v>1</v>
      </c>
      <c r="L620" s="6">
        <v>12.8</v>
      </c>
      <c r="M620" s="31" t="str">
        <f t="shared" si="0"/>
        <v>Small</v>
      </c>
    </row>
    <row r="621" spans="8:13" ht="15.75" customHeight="1">
      <c r="H621" s="37">
        <v>43289</v>
      </c>
      <c r="I621" s="6" t="s">
        <v>165</v>
      </c>
      <c r="J621" s="6" t="s">
        <v>227</v>
      </c>
      <c r="K621" s="6">
        <v>4</v>
      </c>
      <c r="L621" s="6">
        <v>79.72</v>
      </c>
      <c r="M621" s="31" t="str">
        <f t="shared" si="0"/>
        <v>Small</v>
      </c>
    </row>
    <row r="622" spans="8:13" ht="15.75" customHeight="1">
      <c r="H622" s="37">
        <v>43415</v>
      </c>
      <c r="I622" s="6" t="s">
        <v>198</v>
      </c>
      <c r="J622" s="6" t="s">
        <v>187</v>
      </c>
      <c r="K622" s="6">
        <v>47</v>
      </c>
      <c r="L622" s="6">
        <v>414.85</v>
      </c>
      <c r="M622" s="31" t="str">
        <f t="shared" si="0"/>
        <v>Large</v>
      </c>
    </row>
    <row r="623" spans="8:13" ht="15.75" customHeight="1">
      <c r="H623" s="37">
        <v>43145</v>
      </c>
      <c r="I623" s="6" t="s">
        <v>158</v>
      </c>
      <c r="J623" s="6" t="s">
        <v>156</v>
      </c>
      <c r="K623" s="6">
        <v>4</v>
      </c>
      <c r="L623" s="6">
        <v>75.52</v>
      </c>
      <c r="M623" s="31" t="str">
        <f t="shared" si="0"/>
        <v>Small</v>
      </c>
    </row>
    <row r="624" spans="8:13" ht="15.75" customHeight="1">
      <c r="H624" s="37">
        <v>43409</v>
      </c>
      <c r="I624" s="6" t="s">
        <v>175</v>
      </c>
      <c r="J624" s="6" t="s">
        <v>156</v>
      </c>
      <c r="K624" s="6">
        <v>1</v>
      </c>
      <c r="L624" s="6">
        <v>10.83</v>
      </c>
      <c r="M624" s="31" t="str">
        <f t="shared" si="0"/>
        <v>Small</v>
      </c>
    </row>
    <row r="625" spans="8:13" ht="15.75" customHeight="1">
      <c r="H625" s="37">
        <v>43405</v>
      </c>
      <c r="I625" s="6" t="s">
        <v>141</v>
      </c>
      <c r="J625" s="6" t="s">
        <v>185</v>
      </c>
      <c r="K625" s="6">
        <v>6</v>
      </c>
      <c r="L625" s="6">
        <v>60.6</v>
      </c>
      <c r="M625" s="31" t="str">
        <f t="shared" si="0"/>
        <v>Small</v>
      </c>
    </row>
    <row r="626" spans="8:13" ht="15.75" customHeight="1">
      <c r="H626" s="37">
        <v>43447</v>
      </c>
      <c r="I626" s="6" t="s">
        <v>141</v>
      </c>
      <c r="J626" s="6" t="s">
        <v>156</v>
      </c>
      <c r="K626" s="6">
        <v>1</v>
      </c>
      <c r="L626" s="6">
        <v>17.940000000000001</v>
      </c>
      <c r="M626" s="31" t="str">
        <f t="shared" si="0"/>
        <v>Small</v>
      </c>
    </row>
    <row r="627" spans="8:13" ht="15.75" customHeight="1">
      <c r="H627" s="37">
        <v>43443</v>
      </c>
      <c r="I627" s="6" t="s">
        <v>158</v>
      </c>
      <c r="J627" s="6" t="s">
        <v>202</v>
      </c>
      <c r="K627" s="6">
        <v>2</v>
      </c>
      <c r="L627" s="6">
        <v>30.42</v>
      </c>
      <c r="M627" s="31" t="str">
        <f t="shared" si="0"/>
        <v>Small</v>
      </c>
    </row>
    <row r="628" spans="8:13" ht="15.75" customHeight="1">
      <c r="H628" s="37">
        <v>43460</v>
      </c>
      <c r="I628" s="6" t="s">
        <v>160</v>
      </c>
      <c r="J628" s="6" t="s">
        <v>156</v>
      </c>
      <c r="K628" s="6">
        <v>2</v>
      </c>
      <c r="L628" s="6">
        <v>28.72</v>
      </c>
      <c r="M628" s="31" t="str">
        <f t="shared" si="0"/>
        <v>Small</v>
      </c>
    </row>
    <row r="629" spans="8:13" ht="15.75" customHeight="1">
      <c r="H629" s="37">
        <v>43307</v>
      </c>
      <c r="I629" s="6" t="s">
        <v>171</v>
      </c>
      <c r="J629" s="6" t="s">
        <v>180</v>
      </c>
      <c r="K629" s="6">
        <v>2</v>
      </c>
      <c r="L629" s="6">
        <v>36.9</v>
      </c>
      <c r="M629" s="31" t="str">
        <f t="shared" si="0"/>
        <v>Small</v>
      </c>
    </row>
    <row r="630" spans="8:13" ht="15.75" customHeight="1">
      <c r="H630" s="37">
        <v>43399</v>
      </c>
      <c r="I630" s="6" t="s">
        <v>158</v>
      </c>
      <c r="J630" s="6" t="s">
        <v>185</v>
      </c>
      <c r="K630" s="6">
        <v>45</v>
      </c>
      <c r="L630" s="6">
        <v>367.98</v>
      </c>
      <c r="M630" s="31" t="str">
        <f t="shared" si="0"/>
        <v>Large</v>
      </c>
    </row>
    <row r="631" spans="8:13" ht="15.75" customHeight="1">
      <c r="H631" s="37">
        <v>43162</v>
      </c>
      <c r="I631" s="6" t="s">
        <v>168</v>
      </c>
      <c r="J631" s="6" t="s">
        <v>156</v>
      </c>
      <c r="K631" s="6">
        <v>21</v>
      </c>
      <c r="L631" s="6">
        <v>281.57</v>
      </c>
      <c r="M631" s="31" t="str">
        <f t="shared" si="0"/>
        <v>Large</v>
      </c>
    </row>
    <row r="632" spans="8:13" ht="15.75" customHeight="1">
      <c r="H632" s="37">
        <v>43122</v>
      </c>
      <c r="I632" s="6" t="s">
        <v>198</v>
      </c>
      <c r="J632" s="6" t="s">
        <v>210</v>
      </c>
      <c r="K632" s="6">
        <v>4</v>
      </c>
      <c r="L632" s="6">
        <v>69.88</v>
      </c>
      <c r="M632" s="31" t="str">
        <f t="shared" si="0"/>
        <v>Small</v>
      </c>
    </row>
    <row r="633" spans="8:13" ht="15.75" customHeight="1">
      <c r="H633" s="37">
        <v>43367</v>
      </c>
      <c r="I633" s="6" t="s">
        <v>223</v>
      </c>
      <c r="J633" s="6" t="s">
        <v>156</v>
      </c>
      <c r="K633" s="6">
        <v>3</v>
      </c>
      <c r="L633" s="6">
        <v>58.89</v>
      </c>
      <c r="M633" s="31" t="str">
        <f t="shared" si="0"/>
        <v>Small</v>
      </c>
    </row>
    <row r="634" spans="8:13" ht="15.75" customHeight="1">
      <c r="H634" s="37">
        <v>43434</v>
      </c>
      <c r="I634" s="6" t="s">
        <v>158</v>
      </c>
      <c r="J634" s="6" t="s">
        <v>172</v>
      </c>
      <c r="K634" s="6">
        <v>1</v>
      </c>
      <c r="L634" s="6">
        <v>10.32</v>
      </c>
      <c r="M634" s="31" t="str">
        <f t="shared" si="0"/>
        <v>Small</v>
      </c>
    </row>
    <row r="635" spans="8:13" ht="15.75" customHeight="1">
      <c r="H635" s="37">
        <v>43336</v>
      </c>
      <c r="I635" s="6" t="s">
        <v>158</v>
      </c>
      <c r="J635" s="6" t="s">
        <v>187</v>
      </c>
      <c r="K635" s="6">
        <v>2</v>
      </c>
      <c r="L635" s="6">
        <v>25.96</v>
      </c>
      <c r="M635" s="31" t="str">
        <f t="shared" si="0"/>
        <v>Small</v>
      </c>
    </row>
    <row r="636" spans="8:13" ht="15.75" customHeight="1">
      <c r="H636" s="37">
        <v>43202</v>
      </c>
      <c r="I636" s="6" t="s">
        <v>190</v>
      </c>
      <c r="J636" s="6" t="s">
        <v>236</v>
      </c>
      <c r="K636" s="6">
        <v>2</v>
      </c>
      <c r="L636" s="6">
        <v>37.840000000000003</v>
      </c>
      <c r="M636" s="31" t="str">
        <f t="shared" si="0"/>
        <v>Small</v>
      </c>
    </row>
    <row r="637" spans="8:13" ht="15.75" customHeight="1">
      <c r="H637" s="37">
        <v>43282</v>
      </c>
      <c r="I637" s="6" t="s">
        <v>158</v>
      </c>
      <c r="J637" s="6" t="s">
        <v>181</v>
      </c>
      <c r="K637" s="6">
        <v>2</v>
      </c>
      <c r="L637" s="6">
        <v>25.14</v>
      </c>
      <c r="M637" s="31" t="str">
        <f t="shared" si="0"/>
        <v>Small</v>
      </c>
    </row>
    <row r="638" spans="8:13" ht="15.75" customHeight="1">
      <c r="H638" s="37">
        <v>43446</v>
      </c>
      <c r="I638" s="6" t="s">
        <v>160</v>
      </c>
      <c r="J638" s="6" t="s">
        <v>211</v>
      </c>
      <c r="K638" s="6">
        <v>2</v>
      </c>
      <c r="L638" s="6">
        <v>38.979999999999997</v>
      </c>
      <c r="M638" s="31" t="str">
        <f t="shared" si="0"/>
        <v>Small</v>
      </c>
    </row>
    <row r="639" spans="8:13" ht="15.75" customHeight="1">
      <c r="H639" s="37">
        <v>43421</v>
      </c>
      <c r="I639" s="6" t="s">
        <v>160</v>
      </c>
      <c r="J639" s="6" t="s">
        <v>179</v>
      </c>
      <c r="K639" s="6">
        <v>2</v>
      </c>
      <c r="L639" s="6">
        <v>33.58</v>
      </c>
      <c r="M639" s="31" t="str">
        <f t="shared" si="0"/>
        <v>Small</v>
      </c>
    </row>
    <row r="640" spans="8:13" ht="15.75" customHeight="1">
      <c r="H640" s="37">
        <v>43106</v>
      </c>
      <c r="I640" s="6" t="s">
        <v>216</v>
      </c>
      <c r="J640" s="6" t="s">
        <v>185</v>
      </c>
      <c r="K640" s="6">
        <v>2</v>
      </c>
      <c r="L640" s="6">
        <v>25.6</v>
      </c>
      <c r="M640" s="31" t="str">
        <f t="shared" si="0"/>
        <v>Small</v>
      </c>
    </row>
    <row r="641" spans="8:13" ht="15.75" customHeight="1">
      <c r="H641" s="37">
        <v>43131</v>
      </c>
      <c r="I641" s="6" t="s">
        <v>138</v>
      </c>
      <c r="J641" s="6" t="s">
        <v>185</v>
      </c>
      <c r="K641" s="6">
        <v>3</v>
      </c>
      <c r="L641" s="6">
        <v>35.46</v>
      </c>
      <c r="M641" s="31" t="str">
        <f t="shared" si="0"/>
        <v>Small</v>
      </c>
    </row>
    <row r="642" spans="8:13" ht="15.75" customHeight="1">
      <c r="H642" s="37">
        <v>43403</v>
      </c>
      <c r="I642" s="6" t="s">
        <v>158</v>
      </c>
      <c r="J642" s="6" t="s">
        <v>183</v>
      </c>
      <c r="K642" s="6">
        <v>1</v>
      </c>
      <c r="L642" s="6">
        <v>10.83</v>
      </c>
      <c r="M642" s="31" t="str">
        <f t="shared" si="0"/>
        <v>Small</v>
      </c>
    </row>
    <row r="643" spans="8:13" ht="15.75" customHeight="1">
      <c r="H643" s="37">
        <v>43124</v>
      </c>
      <c r="I643" s="6" t="s">
        <v>175</v>
      </c>
      <c r="J643" s="6" t="s">
        <v>170</v>
      </c>
      <c r="K643" s="6">
        <v>40</v>
      </c>
      <c r="L643" s="6">
        <v>394.82</v>
      </c>
      <c r="M643" s="31" t="str">
        <f t="shared" si="0"/>
        <v>Large</v>
      </c>
    </row>
    <row r="644" spans="8:13" ht="15.75" customHeight="1">
      <c r="H644" s="37">
        <v>43168</v>
      </c>
      <c r="I644" s="6" t="s">
        <v>198</v>
      </c>
      <c r="J644" s="6" t="s">
        <v>184</v>
      </c>
      <c r="K644" s="6">
        <v>1</v>
      </c>
      <c r="L644" s="6">
        <v>14.15</v>
      </c>
      <c r="M644" s="31" t="str">
        <f t="shared" si="0"/>
        <v>Small</v>
      </c>
    </row>
    <row r="645" spans="8:13" ht="15.75" customHeight="1">
      <c r="H645" s="37">
        <v>43258</v>
      </c>
      <c r="I645" s="6" t="s">
        <v>175</v>
      </c>
      <c r="J645" s="6" t="s">
        <v>156</v>
      </c>
      <c r="K645" s="6">
        <v>1</v>
      </c>
      <c r="L645" s="6">
        <v>16.54</v>
      </c>
      <c r="M645" s="31" t="str">
        <f t="shared" si="0"/>
        <v>Small</v>
      </c>
    </row>
    <row r="646" spans="8:13" ht="15.75" customHeight="1">
      <c r="H646" s="37">
        <v>43116</v>
      </c>
      <c r="I646" s="6" t="s">
        <v>158</v>
      </c>
      <c r="J646" s="6" t="s">
        <v>194</v>
      </c>
      <c r="K646" s="6">
        <v>2</v>
      </c>
      <c r="L646" s="6">
        <v>27.32</v>
      </c>
      <c r="M646" s="31" t="str">
        <f t="shared" si="0"/>
        <v>Small</v>
      </c>
    </row>
    <row r="647" spans="8:13" ht="15.75" customHeight="1">
      <c r="H647" s="37">
        <v>43106</v>
      </c>
      <c r="I647" s="6" t="s">
        <v>177</v>
      </c>
      <c r="J647" s="6" t="s">
        <v>220</v>
      </c>
      <c r="K647" s="6">
        <v>2</v>
      </c>
      <c r="L647" s="6">
        <v>28.64</v>
      </c>
      <c r="M647" s="31" t="str">
        <f t="shared" si="0"/>
        <v>Small</v>
      </c>
    </row>
    <row r="648" spans="8:13" ht="15.75" customHeight="1">
      <c r="H648" s="37">
        <v>43167</v>
      </c>
      <c r="I648" s="6" t="s">
        <v>135</v>
      </c>
      <c r="J648" s="6" t="s">
        <v>174</v>
      </c>
      <c r="K648" s="6">
        <v>4</v>
      </c>
      <c r="L648" s="6">
        <v>65.16</v>
      </c>
      <c r="M648" s="31" t="str">
        <f t="shared" si="0"/>
        <v>Small</v>
      </c>
    </row>
    <row r="649" spans="8:13" ht="15.75" customHeight="1">
      <c r="H649" s="37">
        <v>43305</v>
      </c>
      <c r="I649" s="6" t="s">
        <v>171</v>
      </c>
      <c r="J649" s="6" t="s">
        <v>217</v>
      </c>
      <c r="K649" s="6">
        <v>1</v>
      </c>
      <c r="L649" s="6">
        <v>11.07</v>
      </c>
      <c r="M649" s="31" t="str">
        <f t="shared" si="0"/>
        <v>Small</v>
      </c>
    </row>
    <row r="650" spans="8:13" ht="15.75" customHeight="1">
      <c r="H650" s="37">
        <v>43320</v>
      </c>
      <c r="I650" s="6" t="s">
        <v>163</v>
      </c>
      <c r="J650" s="6" t="s">
        <v>170</v>
      </c>
      <c r="K650" s="6">
        <v>3</v>
      </c>
      <c r="L650" s="6">
        <v>59.01</v>
      </c>
      <c r="M650" s="31" t="str">
        <f t="shared" si="0"/>
        <v>Small</v>
      </c>
    </row>
    <row r="651" spans="8:13" ht="15.75" customHeight="1">
      <c r="H651" s="37">
        <v>43308</v>
      </c>
      <c r="I651" s="6" t="s">
        <v>163</v>
      </c>
      <c r="J651" s="6" t="s">
        <v>199</v>
      </c>
      <c r="K651" s="6">
        <v>1</v>
      </c>
      <c r="L651" s="6">
        <v>13.45</v>
      </c>
      <c r="M651" s="31" t="str">
        <f t="shared" si="0"/>
        <v>Small</v>
      </c>
    </row>
    <row r="652" spans="8:13" ht="15.75" customHeight="1">
      <c r="H652" s="37">
        <v>43391</v>
      </c>
      <c r="I652" s="6" t="s">
        <v>141</v>
      </c>
      <c r="J652" s="6" t="s">
        <v>156</v>
      </c>
      <c r="K652" s="6">
        <v>69</v>
      </c>
      <c r="L652" s="6">
        <v>522.77</v>
      </c>
      <c r="M652" s="31" t="str">
        <f t="shared" si="0"/>
        <v>Large</v>
      </c>
    </row>
    <row r="653" spans="8:13" ht="15.75" customHeight="1">
      <c r="H653" s="37">
        <v>43326</v>
      </c>
      <c r="I653" s="6" t="s">
        <v>216</v>
      </c>
      <c r="J653" s="6" t="s">
        <v>235</v>
      </c>
      <c r="K653" s="6">
        <v>4</v>
      </c>
      <c r="L653" s="6">
        <v>49.2</v>
      </c>
      <c r="M653" s="31" t="str">
        <f t="shared" si="0"/>
        <v>Small</v>
      </c>
    </row>
    <row r="654" spans="8:13" ht="15.75" customHeight="1">
      <c r="H654" s="37">
        <v>43429</v>
      </c>
      <c r="I654" s="6" t="s">
        <v>175</v>
      </c>
      <c r="J654" s="6" t="s">
        <v>185</v>
      </c>
      <c r="K654" s="6">
        <v>30</v>
      </c>
      <c r="L654" s="6">
        <v>191.52</v>
      </c>
      <c r="M654" s="31" t="str">
        <f t="shared" si="0"/>
        <v>Small</v>
      </c>
    </row>
    <row r="655" spans="8:13" ht="15.75" customHeight="1">
      <c r="H655" s="37">
        <v>43277</v>
      </c>
      <c r="I655" s="6" t="s">
        <v>158</v>
      </c>
      <c r="J655" s="6" t="s">
        <v>194</v>
      </c>
      <c r="K655" s="6">
        <v>3</v>
      </c>
      <c r="L655" s="6">
        <v>44.13</v>
      </c>
      <c r="M655" s="31" t="str">
        <f t="shared" si="0"/>
        <v>Small</v>
      </c>
    </row>
    <row r="656" spans="8:13" ht="15.75" customHeight="1">
      <c r="H656" s="37">
        <v>43416</v>
      </c>
      <c r="I656" s="6" t="s">
        <v>190</v>
      </c>
      <c r="J656" s="6" t="s">
        <v>227</v>
      </c>
      <c r="K656" s="6">
        <v>5</v>
      </c>
      <c r="L656" s="6">
        <v>71.599999999999994</v>
      </c>
      <c r="M656" s="31" t="str">
        <f t="shared" si="0"/>
        <v>Small</v>
      </c>
    </row>
    <row r="657" spans="8:13" ht="15.75" customHeight="1">
      <c r="H657" s="37">
        <v>43448</v>
      </c>
      <c r="I657" s="6" t="s">
        <v>158</v>
      </c>
      <c r="J657" s="6" t="s">
        <v>161</v>
      </c>
      <c r="K657" s="6">
        <v>2</v>
      </c>
      <c r="L657" s="6">
        <v>28.32</v>
      </c>
      <c r="M657" s="31" t="str">
        <f t="shared" si="0"/>
        <v>Small</v>
      </c>
    </row>
    <row r="658" spans="8:13" ht="15.75" customHeight="1">
      <c r="H658" s="37">
        <v>43458</v>
      </c>
      <c r="I658" s="6" t="s">
        <v>163</v>
      </c>
      <c r="J658" s="6" t="s">
        <v>174</v>
      </c>
      <c r="K658" s="6">
        <v>2</v>
      </c>
      <c r="L658" s="6">
        <v>33.020000000000003</v>
      </c>
      <c r="M658" s="31" t="str">
        <f t="shared" si="0"/>
        <v>Small</v>
      </c>
    </row>
    <row r="659" spans="8:13" ht="15.75" customHeight="1">
      <c r="H659" s="37">
        <v>43170</v>
      </c>
      <c r="I659" s="6" t="s">
        <v>168</v>
      </c>
      <c r="J659" s="6" t="s">
        <v>156</v>
      </c>
      <c r="K659" s="6">
        <v>3</v>
      </c>
      <c r="L659" s="6">
        <v>59.7</v>
      </c>
      <c r="M659" s="31" t="str">
        <f t="shared" si="0"/>
        <v>Small</v>
      </c>
    </row>
    <row r="660" spans="8:13" ht="15.75" customHeight="1">
      <c r="H660" s="37">
        <v>43126</v>
      </c>
      <c r="I660" s="6" t="s">
        <v>171</v>
      </c>
      <c r="J660" s="6" t="s">
        <v>172</v>
      </c>
      <c r="K660" s="6">
        <v>1</v>
      </c>
      <c r="L660" s="6">
        <v>14.11</v>
      </c>
      <c r="M660" s="31" t="str">
        <f t="shared" si="0"/>
        <v>Small</v>
      </c>
    </row>
    <row r="661" spans="8:13" ht="15.75" customHeight="1">
      <c r="H661" s="37">
        <v>43372</v>
      </c>
      <c r="I661" s="6" t="s">
        <v>168</v>
      </c>
      <c r="J661" s="6" t="s">
        <v>194</v>
      </c>
      <c r="K661" s="6">
        <v>2</v>
      </c>
      <c r="L661" s="6">
        <v>32.6</v>
      </c>
      <c r="M661" s="31" t="str">
        <f t="shared" si="0"/>
        <v>Small</v>
      </c>
    </row>
    <row r="662" spans="8:13" ht="15.75" customHeight="1">
      <c r="H662" s="37">
        <v>43364</v>
      </c>
      <c r="I662" s="6" t="s">
        <v>158</v>
      </c>
      <c r="J662" s="6" t="s">
        <v>220</v>
      </c>
      <c r="K662" s="6">
        <v>35</v>
      </c>
      <c r="L662" s="6">
        <v>285.24</v>
      </c>
      <c r="M662" s="31" t="str">
        <f t="shared" si="0"/>
        <v>Large</v>
      </c>
    </row>
    <row r="663" spans="8:13" ht="15.75" customHeight="1">
      <c r="H663" s="37">
        <v>43406</v>
      </c>
      <c r="I663" s="6" t="s">
        <v>168</v>
      </c>
      <c r="J663" s="6" t="s">
        <v>184</v>
      </c>
      <c r="K663" s="6">
        <v>1</v>
      </c>
      <c r="L663" s="6">
        <v>16.79</v>
      </c>
      <c r="M663" s="31" t="str">
        <f t="shared" si="0"/>
        <v>Small</v>
      </c>
    </row>
    <row r="664" spans="8:13" ht="15.75" customHeight="1">
      <c r="H664" s="37">
        <v>43412</v>
      </c>
      <c r="I664" s="6" t="s">
        <v>193</v>
      </c>
      <c r="J664" s="6" t="s">
        <v>233</v>
      </c>
      <c r="K664" s="6">
        <v>1</v>
      </c>
      <c r="L664" s="6">
        <v>19.78</v>
      </c>
      <c r="M664" s="31" t="str">
        <f t="shared" si="0"/>
        <v>Small</v>
      </c>
    </row>
    <row r="665" spans="8:13" ht="15.75" customHeight="1">
      <c r="H665" s="37">
        <v>43447</v>
      </c>
      <c r="I665" s="6" t="s">
        <v>175</v>
      </c>
      <c r="J665" s="6" t="s">
        <v>185</v>
      </c>
      <c r="K665" s="6">
        <v>2</v>
      </c>
      <c r="L665" s="6">
        <v>39.56</v>
      </c>
      <c r="M665" s="31" t="str">
        <f t="shared" si="0"/>
        <v>Small</v>
      </c>
    </row>
    <row r="666" spans="8:13" ht="15.75" customHeight="1">
      <c r="H666" s="37">
        <v>43119</v>
      </c>
      <c r="I666" s="6" t="s">
        <v>190</v>
      </c>
      <c r="J666" s="6" t="s">
        <v>226</v>
      </c>
      <c r="K666" s="6">
        <v>1</v>
      </c>
      <c r="L666" s="6">
        <v>17.04</v>
      </c>
      <c r="M666" s="31" t="str">
        <f t="shared" si="0"/>
        <v>Small</v>
      </c>
    </row>
    <row r="667" spans="8:13" ht="15.75" customHeight="1">
      <c r="H667" s="37">
        <v>43400</v>
      </c>
      <c r="I667" s="6" t="s">
        <v>141</v>
      </c>
      <c r="J667" s="6" t="s">
        <v>156</v>
      </c>
      <c r="K667" s="6">
        <v>2</v>
      </c>
      <c r="L667" s="6">
        <v>37.72</v>
      </c>
      <c r="M667" s="31" t="str">
        <f t="shared" si="0"/>
        <v>Small</v>
      </c>
    </row>
    <row r="668" spans="8:13" ht="15.75" customHeight="1">
      <c r="H668" s="37">
        <v>43455</v>
      </c>
      <c r="I668" s="6" t="s">
        <v>163</v>
      </c>
      <c r="J668" s="6" t="s">
        <v>156</v>
      </c>
      <c r="K668" s="6">
        <v>1</v>
      </c>
      <c r="L668" s="6">
        <v>17.36</v>
      </c>
      <c r="M668" s="31" t="str">
        <f t="shared" si="0"/>
        <v>Small</v>
      </c>
    </row>
    <row r="669" spans="8:13" ht="15.75" customHeight="1">
      <c r="H669" s="37">
        <v>43364</v>
      </c>
      <c r="I669" s="6" t="s">
        <v>138</v>
      </c>
      <c r="J669" s="6" t="s">
        <v>174</v>
      </c>
      <c r="K669" s="6">
        <v>2</v>
      </c>
      <c r="L669" s="6">
        <v>38.42</v>
      </c>
      <c r="M669" s="31" t="str">
        <f t="shared" si="0"/>
        <v>Small</v>
      </c>
    </row>
    <row r="670" spans="8:13" ht="15.75" customHeight="1">
      <c r="H670" s="37">
        <v>43194</v>
      </c>
      <c r="I670" s="6" t="s">
        <v>171</v>
      </c>
      <c r="J670" s="6" t="s">
        <v>156</v>
      </c>
      <c r="K670" s="6">
        <v>3</v>
      </c>
      <c r="L670" s="6">
        <v>34.619999999999997</v>
      </c>
      <c r="M670" s="31" t="str">
        <f t="shared" si="0"/>
        <v>Small</v>
      </c>
    </row>
    <row r="671" spans="8:13" ht="15.75" customHeight="1">
      <c r="H671" s="37">
        <v>43380</v>
      </c>
      <c r="I671" s="6" t="s">
        <v>155</v>
      </c>
      <c r="J671" s="6" t="s">
        <v>185</v>
      </c>
      <c r="K671" s="6">
        <v>1</v>
      </c>
      <c r="L671" s="6">
        <v>12.69</v>
      </c>
      <c r="M671" s="31" t="str">
        <f t="shared" si="0"/>
        <v>Small</v>
      </c>
    </row>
    <row r="672" spans="8:13" ht="15.75" customHeight="1">
      <c r="H672" s="37">
        <v>43347</v>
      </c>
      <c r="I672" s="6" t="s">
        <v>163</v>
      </c>
      <c r="J672" s="6" t="s">
        <v>232</v>
      </c>
      <c r="K672" s="6">
        <v>2</v>
      </c>
      <c r="L672" s="6">
        <v>20.54</v>
      </c>
      <c r="M672" s="31" t="str">
        <f t="shared" si="0"/>
        <v>Small</v>
      </c>
    </row>
    <row r="673" spans="8:13" ht="15.75" customHeight="1">
      <c r="H673" s="37">
        <v>43447</v>
      </c>
      <c r="I673" s="6" t="s">
        <v>198</v>
      </c>
      <c r="J673" s="6" t="s">
        <v>217</v>
      </c>
      <c r="K673" s="6">
        <v>3</v>
      </c>
      <c r="L673" s="6">
        <v>44.52</v>
      </c>
      <c r="M673" s="31" t="str">
        <f t="shared" si="0"/>
        <v>Small</v>
      </c>
    </row>
    <row r="674" spans="8:13" ht="15.75" customHeight="1">
      <c r="H674" s="37">
        <v>43429</v>
      </c>
      <c r="I674" s="6" t="s">
        <v>135</v>
      </c>
      <c r="J674" s="6" t="s">
        <v>156</v>
      </c>
      <c r="K674" s="6">
        <v>1</v>
      </c>
      <c r="L674" s="6">
        <v>19.09</v>
      </c>
      <c r="M674" s="31" t="str">
        <f t="shared" si="0"/>
        <v>Small</v>
      </c>
    </row>
    <row r="675" spans="8:13" ht="15.75" customHeight="1">
      <c r="H675" s="37">
        <v>43345</v>
      </c>
      <c r="I675" s="6" t="s">
        <v>175</v>
      </c>
      <c r="J675" s="6" t="s">
        <v>194</v>
      </c>
      <c r="K675" s="6">
        <v>3</v>
      </c>
      <c r="L675" s="6">
        <v>36.119999999999997</v>
      </c>
      <c r="M675" s="31" t="str">
        <f t="shared" si="0"/>
        <v>Small</v>
      </c>
    </row>
    <row r="676" spans="8:13" ht="15.75" customHeight="1">
      <c r="H676" s="37">
        <v>43279</v>
      </c>
      <c r="I676" s="6" t="s">
        <v>198</v>
      </c>
      <c r="J676" s="6" t="s">
        <v>185</v>
      </c>
      <c r="K676" s="6">
        <v>1</v>
      </c>
      <c r="L676" s="6">
        <v>15.89</v>
      </c>
      <c r="M676" s="31" t="str">
        <f t="shared" si="0"/>
        <v>Small</v>
      </c>
    </row>
    <row r="677" spans="8:13" ht="15.75" customHeight="1">
      <c r="H677" s="37">
        <v>43444</v>
      </c>
      <c r="I677" s="6" t="s">
        <v>155</v>
      </c>
      <c r="J677" s="6" t="s">
        <v>231</v>
      </c>
      <c r="K677" s="6">
        <v>1</v>
      </c>
      <c r="L677" s="6">
        <v>11.49</v>
      </c>
      <c r="M677" s="31" t="str">
        <f t="shared" si="0"/>
        <v>Small</v>
      </c>
    </row>
    <row r="678" spans="8:13" ht="15.75" customHeight="1">
      <c r="H678" s="37">
        <v>43142</v>
      </c>
      <c r="I678" s="6" t="s">
        <v>141</v>
      </c>
      <c r="J678" s="6" t="s">
        <v>184</v>
      </c>
      <c r="K678" s="6">
        <v>2</v>
      </c>
      <c r="L678" s="6">
        <v>35.28</v>
      </c>
      <c r="M678" s="31" t="str">
        <f t="shared" si="0"/>
        <v>Small</v>
      </c>
    </row>
    <row r="679" spans="8:13" ht="15.75" customHeight="1">
      <c r="H679" s="37">
        <v>43426</v>
      </c>
      <c r="I679" s="6" t="s">
        <v>141</v>
      </c>
      <c r="J679" s="6" t="s">
        <v>211</v>
      </c>
      <c r="K679" s="6">
        <v>2</v>
      </c>
      <c r="L679" s="6">
        <v>22.92</v>
      </c>
      <c r="M679" s="31" t="str">
        <f t="shared" si="0"/>
        <v>Small</v>
      </c>
    </row>
    <row r="680" spans="8:13" ht="15.75" customHeight="1">
      <c r="H680" s="37">
        <v>43455</v>
      </c>
      <c r="I680" s="6" t="s">
        <v>175</v>
      </c>
      <c r="J680" s="6" t="s">
        <v>194</v>
      </c>
      <c r="K680" s="6">
        <v>2</v>
      </c>
      <c r="L680" s="6">
        <v>32.46</v>
      </c>
      <c r="M680" s="31" t="str">
        <f t="shared" si="0"/>
        <v>Small</v>
      </c>
    </row>
    <row r="681" spans="8:13" ht="15.75" customHeight="1">
      <c r="H681" s="37">
        <v>43219</v>
      </c>
      <c r="I681" s="6" t="s">
        <v>200</v>
      </c>
      <c r="J681" s="6" t="s">
        <v>236</v>
      </c>
      <c r="K681" s="6">
        <v>2</v>
      </c>
      <c r="L681" s="6">
        <v>26.16</v>
      </c>
      <c r="M681" s="31" t="str">
        <f t="shared" si="0"/>
        <v>Small</v>
      </c>
    </row>
    <row r="682" spans="8:13" ht="15.75" customHeight="1">
      <c r="H682" s="37">
        <v>43373</v>
      </c>
      <c r="I682" s="6" t="s">
        <v>175</v>
      </c>
      <c r="J682" s="6" t="s">
        <v>176</v>
      </c>
      <c r="K682" s="6">
        <v>2</v>
      </c>
      <c r="L682" s="6">
        <v>25.04</v>
      </c>
      <c r="M682" s="31" t="str">
        <f t="shared" si="0"/>
        <v>Small</v>
      </c>
    </row>
    <row r="683" spans="8:13" ht="15.75" customHeight="1">
      <c r="H683" s="37">
        <v>43465</v>
      </c>
      <c r="I683" s="6" t="s">
        <v>158</v>
      </c>
      <c r="J683" s="6" t="s">
        <v>184</v>
      </c>
      <c r="K683" s="6">
        <v>2</v>
      </c>
      <c r="L683" s="6">
        <v>21.28</v>
      </c>
      <c r="M683" s="31" t="str">
        <f t="shared" si="0"/>
        <v>Small</v>
      </c>
    </row>
    <row r="684" spans="8:13" ht="15.75" customHeight="1">
      <c r="H684" s="37">
        <v>43361</v>
      </c>
      <c r="I684" s="6" t="s">
        <v>163</v>
      </c>
      <c r="J684" s="6" t="s">
        <v>161</v>
      </c>
      <c r="K684" s="6">
        <v>1</v>
      </c>
      <c r="L684" s="6">
        <v>11.41</v>
      </c>
      <c r="M684" s="31" t="str">
        <f t="shared" si="0"/>
        <v>Small</v>
      </c>
    </row>
    <row r="685" spans="8:13" ht="15.75" customHeight="1">
      <c r="H685" s="37">
        <v>43246</v>
      </c>
      <c r="I685" s="6" t="s">
        <v>163</v>
      </c>
      <c r="J685" s="6" t="s">
        <v>228</v>
      </c>
      <c r="K685" s="6">
        <v>2</v>
      </c>
      <c r="L685" s="6">
        <v>30.86</v>
      </c>
      <c r="M685" s="31" t="str">
        <f t="shared" si="0"/>
        <v>Small</v>
      </c>
    </row>
    <row r="686" spans="8:13" ht="15.75" customHeight="1">
      <c r="H686" s="37">
        <v>43194</v>
      </c>
      <c r="I686" s="6" t="s">
        <v>158</v>
      </c>
      <c r="J686" s="6" t="s">
        <v>183</v>
      </c>
      <c r="K686" s="6">
        <v>1</v>
      </c>
      <c r="L686" s="6">
        <v>10.95</v>
      </c>
      <c r="M686" s="31" t="str">
        <f t="shared" si="0"/>
        <v>Small</v>
      </c>
    </row>
    <row r="687" spans="8:13" ht="15.75" customHeight="1">
      <c r="H687" s="37">
        <v>43344</v>
      </c>
      <c r="I687" s="6" t="s">
        <v>193</v>
      </c>
      <c r="J687" s="6" t="s">
        <v>156</v>
      </c>
      <c r="K687" s="6">
        <v>1</v>
      </c>
      <c r="L687" s="6">
        <v>17.75</v>
      </c>
      <c r="M687" s="31" t="str">
        <f t="shared" si="0"/>
        <v>Small</v>
      </c>
    </row>
    <row r="688" spans="8:13" ht="15.75" customHeight="1">
      <c r="H688" s="37">
        <v>43199</v>
      </c>
      <c r="I688" s="6" t="s">
        <v>201</v>
      </c>
      <c r="J688" s="6" t="s">
        <v>227</v>
      </c>
      <c r="K688" s="6">
        <v>2</v>
      </c>
      <c r="L688" s="6">
        <v>20.64</v>
      </c>
      <c r="M688" s="31" t="str">
        <f t="shared" si="0"/>
        <v>Small</v>
      </c>
    </row>
    <row r="689" spans="8:13" ht="15.75" customHeight="1">
      <c r="H689" s="37">
        <v>43448</v>
      </c>
      <c r="I689" s="6" t="s">
        <v>127</v>
      </c>
      <c r="J689" s="6" t="s">
        <v>227</v>
      </c>
      <c r="K689" s="6">
        <v>1</v>
      </c>
      <c r="L689" s="6">
        <v>19.43</v>
      </c>
      <c r="M689" s="31" t="str">
        <f t="shared" si="0"/>
        <v>Small</v>
      </c>
    </row>
    <row r="690" spans="8:13" ht="15.75" customHeight="1">
      <c r="H690" s="37">
        <v>43464</v>
      </c>
      <c r="I690" s="6" t="s">
        <v>141</v>
      </c>
      <c r="J690" s="6" t="s">
        <v>188</v>
      </c>
      <c r="K690" s="6">
        <v>2</v>
      </c>
      <c r="L690" s="6">
        <v>35.36</v>
      </c>
      <c r="M690" s="31" t="str">
        <f t="shared" si="0"/>
        <v>Small</v>
      </c>
    </row>
    <row r="691" spans="8:13" ht="15.75" customHeight="1">
      <c r="H691" s="37">
        <v>43453</v>
      </c>
      <c r="I691" s="6" t="s">
        <v>158</v>
      </c>
      <c r="J691" s="6" t="s">
        <v>156</v>
      </c>
      <c r="K691" s="6">
        <v>4</v>
      </c>
      <c r="L691" s="6">
        <v>65.400000000000006</v>
      </c>
      <c r="M691" s="31" t="str">
        <f t="shared" si="0"/>
        <v>Small</v>
      </c>
    </row>
    <row r="692" spans="8:13" ht="15.75" customHeight="1">
      <c r="H692" s="37">
        <v>43319</v>
      </c>
      <c r="I692" s="6" t="s">
        <v>216</v>
      </c>
      <c r="J692" s="6" t="s">
        <v>206</v>
      </c>
      <c r="K692" s="6">
        <v>3</v>
      </c>
      <c r="L692" s="6">
        <v>39.24</v>
      </c>
      <c r="M692" s="31" t="str">
        <f t="shared" si="0"/>
        <v>Small</v>
      </c>
    </row>
    <row r="693" spans="8:13" ht="15.75" customHeight="1">
      <c r="H693" s="37">
        <v>43232</v>
      </c>
      <c r="I693" s="6" t="s">
        <v>127</v>
      </c>
      <c r="J693" s="6" t="s">
        <v>219</v>
      </c>
      <c r="K693" s="6">
        <v>2</v>
      </c>
      <c r="L693" s="6">
        <v>31.14</v>
      </c>
      <c r="M693" s="31" t="str">
        <f t="shared" si="0"/>
        <v>Small</v>
      </c>
    </row>
    <row r="694" spans="8:13" ht="15.75" customHeight="1">
      <c r="H694" s="37">
        <v>43384</v>
      </c>
      <c r="I694" s="6" t="s">
        <v>158</v>
      </c>
      <c r="J694" s="6" t="s">
        <v>156</v>
      </c>
      <c r="K694" s="6">
        <v>3</v>
      </c>
      <c r="L694" s="6">
        <v>43.14</v>
      </c>
      <c r="M694" s="31" t="str">
        <f t="shared" si="0"/>
        <v>Small</v>
      </c>
    </row>
    <row r="695" spans="8:13" ht="15.75" customHeight="1">
      <c r="H695" s="37">
        <v>43442</v>
      </c>
      <c r="I695" s="6" t="s">
        <v>168</v>
      </c>
      <c r="J695" s="6" t="s">
        <v>194</v>
      </c>
      <c r="K695" s="6">
        <v>3</v>
      </c>
      <c r="L695" s="6">
        <v>44.88</v>
      </c>
      <c r="M695" s="31" t="str">
        <f t="shared" si="0"/>
        <v>Small</v>
      </c>
    </row>
    <row r="696" spans="8:13" ht="15.75" customHeight="1">
      <c r="H696" s="37">
        <v>43411</v>
      </c>
      <c r="I696" s="6" t="s">
        <v>135</v>
      </c>
      <c r="J696" s="6" t="s">
        <v>225</v>
      </c>
      <c r="K696" s="6">
        <v>2</v>
      </c>
      <c r="L696" s="6">
        <v>26.34</v>
      </c>
      <c r="M696" s="31" t="str">
        <f t="shared" si="0"/>
        <v>Small</v>
      </c>
    </row>
    <row r="697" spans="8:13" ht="15.75" customHeight="1">
      <c r="H697" s="37">
        <v>43112</v>
      </c>
      <c r="I697" s="6" t="s">
        <v>168</v>
      </c>
      <c r="J697" s="6" t="s">
        <v>167</v>
      </c>
      <c r="K697" s="6">
        <v>2</v>
      </c>
      <c r="L697" s="6">
        <v>20.239999999999998</v>
      </c>
      <c r="M697" s="31" t="str">
        <f t="shared" si="0"/>
        <v>Small</v>
      </c>
    </row>
    <row r="698" spans="8:13" ht="15.75" customHeight="1">
      <c r="H698" s="37">
        <v>43315</v>
      </c>
      <c r="I698" s="6" t="s">
        <v>163</v>
      </c>
      <c r="J698" s="6" t="s">
        <v>157</v>
      </c>
      <c r="K698" s="6">
        <v>5</v>
      </c>
      <c r="L698" s="6">
        <v>83.5</v>
      </c>
      <c r="M698" s="31" t="str">
        <f t="shared" si="0"/>
        <v>Small</v>
      </c>
    </row>
    <row r="699" spans="8:13" ht="15.75" customHeight="1">
      <c r="H699" s="37">
        <v>43296</v>
      </c>
      <c r="I699" s="6" t="s">
        <v>158</v>
      </c>
      <c r="J699" s="6" t="s">
        <v>208</v>
      </c>
      <c r="K699" s="6">
        <v>1</v>
      </c>
      <c r="L699" s="6">
        <v>11.15</v>
      </c>
      <c r="M699" s="31" t="str">
        <f t="shared" si="0"/>
        <v>Small</v>
      </c>
    </row>
    <row r="700" spans="8:13" ht="15.75" customHeight="1">
      <c r="H700" s="37">
        <v>43127</v>
      </c>
      <c r="I700" s="6" t="s">
        <v>160</v>
      </c>
      <c r="J700" s="6" t="s">
        <v>170</v>
      </c>
      <c r="K700" s="6">
        <v>2</v>
      </c>
      <c r="L700" s="6">
        <v>23.92</v>
      </c>
      <c r="M700" s="31" t="str">
        <f t="shared" si="0"/>
        <v>Small</v>
      </c>
    </row>
    <row r="701" spans="8:13" ht="15.75" customHeight="1">
      <c r="H701" s="37">
        <v>43213</v>
      </c>
      <c r="I701" s="6" t="s">
        <v>177</v>
      </c>
      <c r="J701" s="6" t="s">
        <v>156</v>
      </c>
      <c r="K701" s="6">
        <v>2</v>
      </c>
      <c r="L701" s="6">
        <v>27.76</v>
      </c>
      <c r="M701" s="31" t="str">
        <f t="shared" si="0"/>
        <v>Small</v>
      </c>
    </row>
    <row r="702" spans="8:13" ht="15.75" customHeight="1">
      <c r="H702" s="37">
        <v>43428</v>
      </c>
      <c r="I702" s="6" t="s">
        <v>200</v>
      </c>
      <c r="J702" s="6" t="s">
        <v>196</v>
      </c>
      <c r="K702" s="6">
        <v>3</v>
      </c>
      <c r="L702" s="6">
        <v>48.09</v>
      </c>
      <c r="M702" s="31" t="str">
        <f t="shared" si="0"/>
        <v>Small</v>
      </c>
    </row>
    <row r="703" spans="8:13" ht="15.75" customHeight="1">
      <c r="H703" s="37">
        <v>43125</v>
      </c>
      <c r="I703" s="6" t="s">
        <v>177</v>
      </c>
      <c r="J703" s="6" t="s">
        <v>156</v>
      </c>
      <c r="K703" s="6">
        <v>39</v>
      </c>
      <c r="L703" s="6">
        <v>480.59</v>
      </c>
      <c r="M703" s="31" t="str">
        <f t="shared" si="0"/>
        <v>Large</v>
      </c>
    </row>
    <row r="704" spans="8:13" ht="15.75" customHeight="1">
      <c r="H704" s="37">
        <v>43180</v>
      </c>
      <c r="I704" s="6" t="s">
        <v>141</v>
      </c>
      <c r="J704" s="6" t="s">
        <v>156</v>
      </c>
      <c r="K704" s="6">
        <v>1</v>
      </c>
      <c r="L704" s="6">
        <v>14.65</v>
      </c>
      <c r="M704" s="31" t="str">
        <f t="shared" si="0"/>
        <v>Small</v>
      </c>
    </row>
    <row r="705" spans="8:13" ht="15.75" customHeight="1">
      <c r="H705" s="37">
        <v>43426</v>
      </c>
      <c r="I705" s="6" t="s">
        <v>135</v>
      </c>
      <c r="J705" s="6" t="s">
        <v>195</v>
      </c>
      <c r="K705" s="6">
        <v>1</v>
      </c>
      <c r="L705" s="6">
        <v>17.260000000000002</v>
      </c>
      <c r="M705" s="31" t="str">
        <f t="shared" si="0"/>
        <v>Small</v>
      </c>
    </row>
    <row r="706" spans="8:13" ht="15.75" customHeight="1">
      <c r="H706" s="37">
        <v>43177</v>
      </c>
      <c r="I706" s="6" t="s">
        <v>158</v>
      </c>
      <c r="J706" s="6" t="s">
        <v>227</v>
      </c>
      <c r="K706" s="6">
        <v>2</v>
      </c>
      <c r="L706" s="6">
        <v>32.06</v>
      </c>
      <c r="M706" s="31" t="str">
        <f t="shared" si="0"/>
        <v>Small</v>
      </c>
    </row>
    <row r="707" spans="8:13" ht="15.75" customHeight="1">
      <c r="H707" s="37">
        <v>43433</v>
      </c>
      <c r="I707" s="6" t="s">
        <v>190</v>
      </c>
      <c r="J707" s="6" t="s">
        <v>185</v>
      </c>
      <c r="K707" s="6">
        <v>2</v>
      </c>
      <c r="L707" s="6">
        <v>38</v>
      </c>
      <c r="M707" s="31" t="str">
        <f t="shared" si="0"/>
        <v>Small</v>
      </c>
    </row>
    <row r="708" spans="8:13" ht="15.75" customHeight="1">
      <c r="H708" s="37">
        <v>43410</v>
      </c>
      <c r="I708" s="6" t="s">
        <v>158</v>
      </c>
      <c r="J708" s="6" t="s">
        <v>156</v>
      </c>
      <c r="K708" s="6">
        <v>2</v>
      </c>
      <c r="L708" s="6">
        <v>35.78</v>
      </c>
      <c r="M708" s="31" t="str">
        <f t="shared" si="0"/>
        <v>Small</v>
      </c>
    </row>
    <row r="709" spans="8:13" ht="15.75" customHeight="1">
      <c r="H709" s="37">
        <v>43418</v>
      </c>
      <c r="I709" s="6" t="s">
        <v>158</v>
      </c>
      <c r="J709" s="6" t="s">
        <v>187</v>
      </c>
      <c r="K709" s="6">
        <v>3</v>
      </c>
      <c r="L709" s="6">
        <v>43.02</v>
      </c>
      <c r="M709" s="31" t="str">
        <f t="shared" si="0"/>
        <v>Small</v>
      </c>
    </row>
    <row r="710" spans="8:13" ht="15.75" customHeight="1">
      <c r="H710" s="37">
        <v>43188</v>
      </c>
      <c r="I710" s="6" t="s">
        <v>175</v>
      </c>
      <c r="J710" s="6" t="s">
        <v>156</v>
      </c>
      <c r="K710" s="6">
        <v>5</v>
      </c>
      <c r="L710" s="6">
        <v>59.35</v>
      </c>
      <c r="M710" s="31" t="str">
        <f t="shared" si="0"/>
        <v>Small</v>
      </c>
    </row>
    <row r="711" spans="8:13" ht="15.75" customHeight="1">
      <c r="H711" s="37">
        <v>43441</v>
      </c>
      <c r="I711" s="6" t="s">
        <v>135</v>
      </c>
      <c r="J711" s="6" t="s">
        <v>180</v>
      </c>
      <c r="K711" s="6">
        <v>27</v>
      </c>
      <c r="L711" s="6">
        <v>174.53</v>
      </c>
      <c r="M711" s="31" t="str">
        <f t="shared" si="0"/>
        <v>Small</v>
      </c>
    </row>
    <row r="712" spans="8:13" ht="15.75" customHeight="1">
      <c r="H712" s="37">
        <v>43456</v>
      </c>
      <c r="I712" s="6" t="s">
        <v>168</v>
      </c>
      <c r="J712" s="6" t="s">
        <v>210</v>
      </c>
      <c r="K712" s="6">
        <v>4</v>
      </c>
      <c r="L712" s="6">
        <v>75.12</v>
      </c>
      <c r="M712" s="31" t="str">
        <f t="shared" si="0"/>
        <v>Small</v>
      </c>
    </row>
    <row r="713" spans="8:13" ht="15.75" customHeight="1">
      <c r="H713" s="37">
        <v>43414</v>
      </c>
      <c r="I713" s="6" t="s">
        <v>155</v>
      </c>
      <c r="J713" s="6" t="s">
        <v>210</v>
      </c>
      <c r="K713" s="6">
        <v>1</v>
      </c>
      <c r="L713" s="6">
        <v>19.850000000000001</v>
      </c>
      <c r="M713" s="31" t="str">
        <f t="shared" si="0"/>
        <v>Small</v>
      </c>
    </row>
    <row r="714" spans="8:13" ht="15.75" customHeight="1">
      <c r="H714" s="37">
        <v>43239</v>
      </c>
      <c r="I714" s="6" t="s">
        <v>216</v>
      </c>
      <c r="J714" s="6" t="s">
        <v>185</v>
      </c>
      <c r="K714" s="6">
        <v>2</v>
      </c>
      <c r="L714" s="6">
        <v>33.26</v>
      </c>
      <c r="M714" s="31" t="str">
        <f t="shared" si="0"/>
        <v>Small</v>
      </c>
    </row>
    <row r="715" spans="8:13" ht="15.75" customHeight="1">
      <c r="H715" s="37">
        <v>43310</v>
      </c>
      <c r="I715" s="6" t="s">
        <v>190</v>
      </c>
      <c r="J715" s="6" t="s">
        <v>157</v>
      </c>
      <c r="K715" s="6">
        <v>3</v>
      </c>
      <c r="L715" s="6">
        <v>38.700000000000003</v>
      </c>
      <c r="M715" s="31" t="str">
        <f t="shared" si="0"/>
        <v>Small</v>
      </c>
    </row>
    <row r="716" spans="8:13" ht="15.75" customHeight="1">
      <c r="H716" s="37">
        <v>43417</v>
      </c>
      <c r="I716" s="6" t="s">
        <v>171</v>
      </c>
      <c r="J716" s="6" t="s">
        <v>192</v>
      </c>
      <c r="K716" s="6">
        <v>2</v>
      </c>
      <c r="L716" s="6">
        <v>30.2</v>
      </c>
      <c r="M716" s="31" t="str">
        <f t="shared" si="0"/>
        <v>Small</v>
      </c>
    </row>
    <row r="717" spans="8:13" ht="15.75" customHeight="1">
      <c r="H717" s="37">
        <v>43389</v>
      </c>
      <c r="I717" s="6" t="s">
        <v>175</v>
      </c>
      <c r="J717" s="6" t="s">
        <v>211</v>
      </c>
      <c r="K717" s="6">
        <v>2</v>
      </c>
      <c r="L717" s="6">
        <v>38.78</v>
      </c>
      <c r="M717" s="31" t="str">
        <f t="shared" si="0"/>
        <v>Small</v>
      </c>
    </row>
    <row r="718" spans="8:13" ht="15.75" customHeight="1">
      <c r="H718" s="37">
        <v>43369</v>
      </c>
      <c r="I718" s="6" t="s">
        <v>165</v>
      </c>
      <c r="J718" s="6" t="s">
        <v>156</v>
      </c>
      <c r="K718" s="6">
        <v>3</v>
      </c>
      <c r="L718" s="6">
        <v>38.22</v>
      </c>
      <c r="M718" s="31" t="str">
        <f t="shared" si="0"/>
        <v>Small</v>
      </c>
    </row>
    <row r="719" spans="8:13" ht="15.75" customHeight="1">
      <c r="H719" s="37">
        <v>43229</v>
      </c>
      <c r="I719" s="6" t="s">
        <v>141</v>
      </c>
      <c r="J719" s="6" t="s">
        <v>181</v>
      </c>
      <c r="K719" s="6">
        <v>1</v>
      </c>
      <c r="L719" s="6">
        <v>19.18</v>
      </c>
      <c r="M719" s="31" t="str">
        <f t="shared" si="0"/>
        <v>Small</v>
      </c>
    </row>
    <row r="720" spans="8:13" ht="15.75" customHeight="1">
      <c r="H720" s="37">
        <v>43369</v>
      </c>
      <c r="I720" s="6" t="s">
        <v>158</v>
      </c>
      <c r="J720" s="6" t="s">
        <v>199</v>
      </c>
      <c r="K720" s="6">
        <v>1</v>
      </c>
      <c r="L720" s="6">
        <v>17.760000000000002</v>
      </c>
      <c r="M720" s="31" t="str">
        <f t="shared" si="0"/>
        <v>Small</v>
      </c>
    </row>
    <row r="721" spans="8:13" ht="15.75" customHeight="1">
      <c r="H721" s="37">
        <v>43181</v>
      </c>
      <c r="I721" s="6" t="s">
        <v>163</v>
      </c>
      <c r="J721" s="6" t="s">
        <v>156</v>
      </c>
      <c r="K721" s="6">
        <v>1</v>
      </c>
      <c r="L721" s="6">
        <v>17.02</v>
      </c>
      <c r="M721" s="31" t="str">
        <f t="shared" si="0"/>
        <v>Small</v>
      </c>
    </row>
    <row r="722" spans="8:13" ht="15.75" customHeight="1">
      <c r="H722" s="37">
        <v>43159</v>
      </c>
      <c r="I722" s="6" t="s">
        <v>198</v>
      </c>
      <c r="J722" s="6" t="s">
        <v>169</v>
      </c>
      <c r="K722" s="6">
        <v>2</v>
      </c>
      <c r="L722" s="6">
        <v>22.76</v>
      </c>
      <c r="M722" s="31" t="str">
        <f t="shared" si="0"/>
        <v>Small</v>
      </c>
    </row>
    <row r="723" spans="8:13" ht="15.75" customHeight="1">
      <c r="H723" s="37">
        <v>43316</v>
      </c>
      <c r="I723" s="6" t="s">
        <v>155</v>
      </c>
      <c r="J723" s="6" t="s">
        <v>240</v>
      </c>
      <c r="K723" s="6">
        <v>1</v>
      </c>
      <c r="L723" s="6">
        <v>10.62</v>
      </c>
      <c r="M723" s="31" t="str">
        <f t="shared" si="0"/>
        <v>Small</v>
      </c>
    </row>
    <row r="724" spans="8:13" ht="15.75" customHeight="1">
      <c r="H724" s="37">
        <v>43172</v>
      </c>
      <c r="I724" s="6" t="s">
        <v>198</v>
      </c>
      <c r="J724" s="6" t="s">
        <v>210</v>
      </c>
      <c r="K724" s="6">
        <v>2</v>
      </c>
      <c r="L724" s="6">
        <v>25.26</v>
      </c>
      <c r="M724" s="31" t="str">
        <f t="shared" si="0"/>
        <v>Small</v>
      </c>
    </row>
    <row r="725" spans="8:13" ht="15.75" customHeight="1">
      <c r="H725" s="37">
        <v>43148</v>
      </c>
      <c r="I725" s="6" t="s">
        <v>175</v>
      </c>
      <c r="J725" s="6" t="s">
        <v>185</v>
      </c>
      <c r="K725" s="6">
        <v>3</v>
      </c>
      <c r="L725" s="6">
        <v>38.07</v>
      </c>
      <c r="M725" s="31" t="str">
        <f t="shared" si="0"/>
        <v>Small</v>
      </c>
    </row>
    <row r="726" spans="8:13" ht="15.75" customHeight="1">
      <c r="H726" s="37">
        <v>43447</v>
      </c>
      <c r="I726" s="6" t="s">
        <v>158</v>
      </c>
      <c r="J726" s="6" t="s">
        <v>156</v>
      </c>
      <c r="K726" s="6">
        <v>2</v>
      </c>
      <c r="L726" s="6">
        <v>36.979999999999997</v>
      </c>
      <c r="M726" s="31" t="str">
        <f t="shared" si="0"/>
        <v>Small</v>
      </c>
    </row>
    <row r="727" spans="8:13" ht="15.75" customHeight="1">
      <c r="H727" s="37">
        <v>43427</v>
      </c>
      <c r="I727" s="6" t="s">
        <v>168</v>
      </c>
      <c r="J727" s="6" t="s">
        <v>187</v>
      </c>
      <c r="K727" s="6">
        <v>2</v>
      </c>
      <c r="L727" s="6">
        <v>37.18</v>
      </c>
      <c r="M727" s="31" t="str">
        <f t="shared" si="0"/>
        <v>Small</v>
      </c>
    </row>
    <row r="728" spans="8:13" ht="15.75" customHeight="1">
      <c r="H728" s="37">
        <v>43398</v>
      </c>
      <c r="I728" s="6" t="s">
        <v>141</v>
      </c>
      <c r="J728" s="6" t="s">
        <v>205</v>
      </c>
      <c r="K728" s="6">
        <v>2</v>
      </c>
      <c r="L728" s="6">
        <v>27.96</v>
      </c>
      <c r="M728" s="31" t="str">
        <f t="shared" si="0"/>
        <v>Small</v>
      </c>
    </row>
    <row r="729" spans="8:13" ht="15.75" customHeight="1">
      <c r="H729" s="37">
        <v>43210</v>
      </c>
      <c r="I729" s="6" t="s">
        <v>141</v>
      </c>
      <c r="J729" s="6" t="s">
        <v>197</v>
      </c>
      <c r="K729" s="6">
        <v>2</v>
      </c>
      <c r="L729" s="6">
        <v>23.82</v>
      </c>
      <c r="M729" s="31" t="str">
        <f t="shared" si="0"/>
        <v>Small</v>
      </c>
    </row>
    <row r="730" spans="8:13" ht="15.75" customHeight="1">
      <c r="H730" s="37">
        <v>43204</v>
      </c>
      <c r="I730" s="6" t="s">
        <v>135</v>
      </c>
      <c r="J730" s="6" t="s">
        <v>208</v>
      </c>
      <c r="K730" s="6">
        <v>43</v>
      </c>
      <c r="L730" s="6">
        <v>424.16</v>
      </c>
      <c r="M730" s="31" t="str">
        <f t="shared" si="0"/>
        <v>Large</v>
      </c>
    </row>
    <row r="731" spans="8:13" ht="15.75" customHeight="1">
      <c r="H731" s="37">
        <v>43269</v>
      </c>
      <c r="I731" s="6" t="s">
        <v>141</v>
      </c>
      <c r="J731" s="6" t="s">
        <v>161</v>
      </c>
      <c r="K731" s="6">
        <v>2</v>
      </c>
      <c r="L731" s="6">
        <v>25</v>
      </c>
      <c r="M731" s="31" t="str">
        <f t="shared" si="0"/>
        <v>Small</v>
      </c>
    </row>
    <row r="732" spans="8:13" ht="15.75" customHeight="1">
      <c r="H732" s="37">
        <v>43245</v>
      </c>
      <c r="I732" s="6" t="s">
        <v>163</v>
      </c>
      <c r="J732" s="6" t="s">
        <v>182</v>
      </c>
      <c r="K732" s="6">
        <v>3</v>
      </c>
      <c r="L732" s="6">
        <v>35.67</v>
      </c>
      <c r="M732" s="31" t="str">
        <f t="shared" si="0"/>
        <v>Small</v>
      </c>
    </row>
    <row r="733" spans="8:13" ht="15.75" customHeight="1">
      <c r="H733" s="37">
        <v>43365</v>
      </c>
      <c r="I733" s="6" t="s">
        <v>198</v>
      </c>
      <c r="J733" s="6" t="s">
        <v>213</v>
      </c>
      <c r="K733" s="6">
        <v>4</v>
      </c>
      <c r="L733" s="6">
        <v>75.16</v>
      </c>
      <c r="M733" s="31" t="str">
        <f t="shared" si="0"/>
        <v>Small</v>
      </c>
    </row>
    <row r="734" spans="8:13" ht="15.75" customHeight="1">
      <c r="H734" s="37">
        <v>43315</v>
      </c>
      <c r="I734" s="6" t="s">
        <v>141</v>
      </c>
      <c r="J734" s="6" t="s">
        <v>162</v>
      </c>
      <c r="K734" s="6">
        <v>2</v>
      </c>
      <c r="L734" s="6">
        <v>24.76</v>
      </c>
      <c r="M734" s="31" t="str">
        <f t="shared" si="0"/>
        <v>Small</v>
      </c>
    </row>
    <row r="735" spans="8:13" ht="15.75" customHeight="1">
      <c r="H735" s="37">
        <v>43460</v>
      </c>
      <c r="I735" s="6" t="s">
        <v>135</v>
      </c>
      <c r="J735" s="6" t="s">
        <v>156</v>
      </c>
      <c r="K735" s="6">
        <v>1</v>
      </c>
      <c r="L735" s="6">
        <v>17.77</v>
      </c>
      <c r="M735" s="31" t="str">
        <f t="shared" si="0"/>
        <v>Small</v>
      </c>
    </row>
    <row r="736" spans="8:13" ht="15.75" customHeight="1">
      <c r="H736" s="37">
        <v>43440</v>
      </c>
      <c r="I736" s="6" t="s">
        <v>138</v>
      </c>
      <c r="J736" s="6" t="s">
        <v>185</v>
      </c>
      <c r="K736" s="6">
        <v>2</v>
      </c>
      <c r="L736" s="6">
        <v>25.02</v>
      </c>
      <c r="M736" s="31" t="str">
        <f t="shared" si="0"/>
        <v>Small</v>
      </c>
    </row>
    <row r="737" spans="8:13" ht="15.75" customHeight="1">
      <c r="H737" s="37">
        <v>43285</v>
      </c>
      <c r="I737" s="6" t="s">
        <v>141</v>
      </c>
      <c r="J737" s="6" t="s">
        <v>215</v>
      </c>
      <c r="K737" s="6">
        <v>1</v>
      </c>
      <c r="L737" s="6">
        <v>19.95</v>
      </c>
      <c r="M737" s="31" t="str">
        <f t="shared" si="0"/>
        <v>Small</v>
      </c>
    </row>
    <row r="738" spans="8:13" ht="15.75" customHeight="1">
      <c r="H738" s="37">
        <v>43394</v>
      </c>
      <c r="I738" s="6" t="s">
        <v>135</v>
      </c>
      <c r="J738" s="6" t="s">
        <v>232</v>
      </c>
      <c r="K738" s="6">
        <v>2</v>
      </c>
      <c r="L738" s="6">
        <v>20.78</v>
      </c>
      <c r="M738" s="31" t="str">
        <f t="shared" si="0"/>
        <v>Small</v>
      </c>
    </row>
    <row r="739" spans="8:13" ht="15.75" customHeight="1">
      <c r="H739" s="37">
        <v>43162</v>
      </c>
      <c r="I739" s="6" t="s">
        <v>224</v>
      </c>
      <c r="J739" s="6" t="s">
        <v>185</v>
      </c>
      <c r="K739" s="6">
        <v>1</v>
      </c>
      <c r="L739" s="6">
        <v>10.69</v>
      </c>
      <c r="M739" s="31" t="str">
        <f t="shared" si="0"/>
        <v>Small</v>
      </c>
    </row>
    <row r="740" spans="8:13" ht="15.75" customHeight="1">
      <c r="H740" s="37">
        <v>43379</v>
      </c>
      <c r="I740" s="6" t="s">
        <v>158</v>
      </c>
      <c r="J740" s="6" t="s">
        <v>241</v>
      </c>
      <c r="K740" s="6">
        <v>4</v>
      </c>
      <c r="L740" s="6">
        <v>49.08</v>
      </c>
      <c r="M740" s="31" t="str">
        <f t="shared" si="0"/>
        <v>Small</v>
      </c>
    </row>
    <row r="741" spans="8:13" ht="15.75" customHeight="1">
      <c r="H741" s="37">
        <v>43444</v>
      </c>
      <c r="I741" s="6" t="s">
        <v>168</v>
      </c>
      <c r="J741" s="6" t="s">
        <v>194</v>
      </c>
      <c r="K741" s="6">
        <v>2</v>
      </c>
      <c r="L741" s="6">
        <v>33.74</v>
      </c>
      <c r="M741" s="31" t="str">
        <f t="shared" si="0"/>
        <v>Small</v>
      </c>
    </row>
    <row r="742" spans="8:13" ht="15.75" customHeight="1">
      <c r="H742" s="37">
        <v>43224</v>
      </c>
      <c r="I742" s="6" t="s">
        <v>141</v>
      </c>
      <c r="J742" s="6" t="s">
        <v>156</v>
      </c>
      <c r="K742" s="6">
        <v>1</v>
      </c>
      <c r="L742" s="6">
        <v>17.8</v>
      </c>
      <c r="M742" s="31" t="str">
        <f t="shared" si="0"/>
        <v>Small</v>
      </c>
    </row>
    <row r="743" spans="8:13" ht="15.75" customHeight="1">
      <c r="H743" s="37">
        <v>43449</v>
      </c>
      <c r="I743" s="6" t="s">
        <v>201</v>
      </c>
      <c r="J743" s="6" t="s">
        <v>226</v>
      </c>
      <c r="K743" s="6">
        <v>60</v>
      </c>
      <c r="L743" s="6">
        <v>550.46</v>
      </c>
      <c r="M743" s="31" t="str">
        <f t="shared" si="0"/>
        <v>Large</v>
      </c>
    </row>
    <row r="744" spans="8:13" ht="15.75" customHeight="1">
      <c r="H744" s="37">
        <v>43429</v>
      </c>
      <c r="I744" s="6" t="s">
        <v>190</v>
      </c>
      <c r="J744" s="6" t="s">
        <v>222</v>
      </c>
      <c r="K744" s="6">
        <v>1</v>
      </c>
      <c r="L744" s="6">
        <v>13.54</v>
      </c>
      <c r="M744" s="31" t="str">
        <f t="shared" si="0"/>
        <v>Small</v>
      </c>
    </row>
    <row r="745" spans="8:13" ht="15.75" customHeight="1">
      <c r="H745" s="37">
        <v>43412</v>
      </c>
      <c r="I745" s="6" t="s">
        <v>163</v>
      </c>
      <c r="J745" s="6" t="s">
        <v>194</v>
      </c>
      <c r="K745" s="6">
        <v>2</v>
      </c>
      <c r="L745" s="6">
        <v>34.159999999999997</v>
      </c>
      <c r="M745" s="31" t="str">
        <f t="shared" si="0"/>
        <v>Small</v>
      </c>
    </row>
    <row r="746" spans="8:13" ht="15.75" customHeight="1">
      <c r="H746" s="37">
        <v>43264</v>
      </c>
      <c r="I746" s="6" t="s">
        <v>135</v>
      </c>
      <c r="J746" s="6" t="s">
        <v>156</v>
      </c>
      <c r="K746" s="6">
        <v>2</v>
      </c>
      <c r="L746" s="6">
        <v>27.72</v>
      </c>
      <c r="M746" s="31" t="str">
        <f t="shared" si="0"/>
        <v>Small</v>
      </c>
    </row>
    <row r="747" spans="8:13" ht="15.75" customHeight="1">
      <c r="H747" s="37">
        <v>43353</v>
      </c>
      <c r="I747" s="6" t="s">
        <v>158</v>
      </c>
      <c r="J747" s="6" t="s">
        <v>167</v>
      </c>
      <c r="K747" s="6">
        <v>1</v>
      </c>
      <c r="L747" s="6">
        <v>10.54</v>
      </c>
      <c r="M747" s="31" t="str">
        <f t="shared" si="0"/>
        <v>Small</v>
      </c>
    </row>
    <row r="748" spans="8:13" ht="15.75" customHeight="1">
      <c r="H748" s="37">
        <v>43355</v>
      </c>
      <c r="I748" s="6" t="s">
        <v>135</v>
      </c>
      <c r="J748" s="6" t="s">
        <v>208</v>
      </c>
      <c r="K748" s="6">
        <v>46</v>
      </c>
      <c r="L748" s="6">
        <v>452.99</v>
      </c>
      <c r="M748" s="31" t="str">
        <f t="shared" si="0"/>
        <v>Large</v>
      </c>
    </row>
    <row r="749" spans="8:13" ht="15.75" customHeight="1">
      <c r="H749" s="37">
        <v>43260</v>
      </c>
      <c r="I749" s="6" t="s">
        <v>158</v>
      </c>
      <c r="J749" s="6" t="s">
        <v>234</v>
      </c>
      <c r="K749" s="6">
        <v>2</v>
      </c>
      <c r="L749" s="6">
        <v>24.98</v>
      </c>
      <c r="M749" s="31" t="str">
        <f t="shared" si="0"/>
        <v>Small</v>
      </c>
    </row>
    <row r="750" spans="8:13" ht="15.75" customHeight="1">
      <c r="H750" s="37">
        <v>43103</v>
      </c>
      <c r="I750" s="6" t="s">
        <v>160</v>
      </c>
      <c r="J750" s="6" t="s">
        <v>156</v>
      </c>
      <c r="K750" s="6">
        <v>3</v>
      </c>
      <c r="L750" s="6">
        <v>40.29</v>
      </c>
      <c r="M750" s="31" t="str">
        <f t="shared" si="0"/>
        <v>Small</v>
      </c>
    </row>
    <row r="751" spans="8:13" ht="15.75" customHeight="1">
      <c r="H751" s="37">
        <v>43437</v>
      </c>
      <c r="I751" s="6" t="s">
        <v>175</v>
      </c>
      <c r="J751" s="6" t="s">
        <v>197</v>
      </c>
      <c r="K751" s="6">
        <v>3</v>
      </c>
      <c r="L751" s="6">
        <v>36.869999999999997</v>
      </c>
      <c r="M751" s="31" t="str">
        <f t="shared" si="0"/>
        <v>Small</v>
      </c>
    </row>
    <row r="752" spans="8:13" ht="15.75" customHeight="1">
      <c r="H752" s="37">
        <v>43130</v>
      </c>
      <c r="I752" s="6" t="s">
        <v>163</v>
      </c>
      <c r="J752" s="6" t="s">
        <v>194</v>
      </c>
      <c r="K752" s="6">
        <v>1</v>
      </c>
      <c r="L752" s="6">
        <v>10.46</v>
      </c>
      <c r="M752" s="31" t="str">
        <f t="shared" si="0"/>
        <v>Small</v>
      </c>
    </row>
    <row r="753" spans="8:13" ht="15.75" customHeight="1">
      <c r="H753" s="37">
        <v>43441</v>
      </c>
      <c r="I753" s="6" t="s">
        <v>158</v>
      </c>
      <c r="J753" s="6" t="s">
        <v>184</v>
      </c>
      <c r="K753" s="6">
        <v>2</v>
      </c>
      <c r="L753" s="6">
        <v>34.04</v>
      </c>
      <c r="M753" s="31" t="str">
        <f t="shared" si="0"/>
        <v>Small</v>
      </c>
    </row>
    <row r="754" spans="8:13" ht="15.75" customHeight="1">
      <c r="H754" s="37">
        <v>43272</v>
      </c>
      <c r="I754" s="6" t="s">
        <v>141</v>
      </c>
      <c r="J754" s="6" t="s">
        <v>185</v>
      </c>
      <c r="K754" s="6">
        <v>2</v>
      </c>
      <c r="L754" s="6">
        <v>21.4</v>
      </c>
      <c r="M754" s="31" t="str">
        <f t="shared" si="0"/>
        <v>Small</v>
      </c>
    </row>
    <row r="755" spans="8:13" ht="15.75" customHeight="1">
      <c r="H755" s="37">
        <v>43258</v>
      </c>
      <c r="I755" s="6" t="s">
        <v>138</v>
      </c>
      <c r="J755" s="6" t="s">
        <v>172</v>
      </c>
      <c r="K755" s="6">
        <v>2</v>
      </c>
      <c r="L755" s="6">
        <v>33.68</v>
      </c>
      <c r="M755" s="31" t="str">
        <f t="shared" si="0"/>
        <v>Small</v>
      </c>
    </row>
    <row r="756" spans="8:13" ht="15.75" customHeight="1">
      <c r="H756" s="37">
        <v>43250</v>
      </c>
      <c r="I756" s="6" t="s">
        <v>168</v>
      </c>
      <c r="J756" s="6" t="s">
        <v>197</v>
      </c>
      <c r="K756" s="6">
        <v>68</v>
      </c>
      <c r="L756" s="6">
        <v>562.87</v>
      </c>
      <c r="M756" s="31" t="str">
        <f t="shared" si="0"/>
        <v>Large</v>
      </c>
    </row>
    <row r="757" spans="8:13" ht="15.75" customHeight="1">
      <c r="H757" s="37">
        <v>43456</v>
      </c>
      <c r="I757" s="6" t="s">
        <v>218</v>
      </c>
      <c r="J757" s="6" t="s">
        <v>185</v>
      </c>
      <c r="K757" s="6">
        <v>2</v>
      </c>
      <c r="L757" s="6">
        <v>29.84</v>
      </c>
      <c r="M757" s="31" t="str">
        <f t="shared" si="0"/>
        <v>Small</v>
      </c>
    </row>
    <row r="758" spans="8:13" ht="15.75" customHeight="1">
      <c r="H758" s="37">
        <v>43440</v>
      </c>
      <c r="I758" s="6" t="s">
        <v>175</v>
      </c>
      <c r="J758" s="6" t="s">
        <v>204</v>
      </c>
      <c r="K758" s="6">
        <v>2</v>
      </c>
      <c r="L758" s="6">
        <v>36.46</v>
      </c>
      <c r="M758" s="31" t="str">
        <f t="shared" si="0"/>
        <v>Small</v>
      </c>
    </row>
    <row r="759" spans="8:13" ht="15.75" customHeight="1">
      <c r="H759" s="37">
        <v>43436</v>
      </c>
      <c r="I759" s="6" t="s">
        <v>135</v>
      </c>
      <c r="J759" s="6" t="s">
        <v>236</v>
      </c>
      <c r="K759" s="6">
        <v>4</v>
      </c>
      <c r="L759" s="6">
        <v>74.52</v>
      </c>
      <c r="M759" s="31" t="str">
        <f t="shared" si="0"/>
        <v>Small</v>
      </c>
    </row>
    <row r="760" spans="8:13" ht="15.75" customHeight="1">
      <c r="H760" s="37">
        <v>43450</v>
      </c>
      <c r="I760" s="6" t="s">
        <v>171</v>
      </c>
      <c r="J760" s="6" t="s">
        <v>185</v>
      </c>
      <c r="K760" s="6">
        <v>3</v>
      </c>
      <c r="L760" s="6">
        <v>43.98</v>
      </c>
      <c r="M760" s="31" t="str">
        <f t="shared" si="0"/>
        <v>Small</v>
      </c>
    </row>
    <row r="761" spans="8:13" ht="15.75" customHeight="1">
      <c r="H761" s="37">
        <v>43327</v>
      </c>
      <c r="I761" s="6" t="s">
        <v>160</v>
      </c>
      <c r="J761" s="6" t="s">
        <v>185</v>
      </c>
      <c r="K761" s="6">
        <v>3</v>
      </c>
      <c r="L761" s="6">
        <v>59.43</v>
      </c>
      <c r="M761" s="31" t="str">
        <f t="shared" si="0"/>
        <v>Small</v>
      </c>
    </row>
    <row r="762" spans="8:13" ht="15.75" customHeight="1">
      <c r="H762" s="37">
        <v>43290</v>
      </c>
      <c r="I762" s="6" t="s">
        <v>168</v>
      </c>
      <c r="J762" s="6" t="s">
        <v>184</v>
      </c>
      <c r="K762" s="6">
        <v>2</v>
      </c>
      <c r="L762" s="6">
        <v>27.96</v>
      </c>
      <c r="M762" s="31" t="str">
        <f t="shared" si="0"/>
        <v>Small</v>
      </c>
    </row>
    <row r="763" spans="8:13" ht="15.75" customHeight="1">
      <c r="H763" s="37">
        <v>43408</v>
      </c>
      <c r="I763" s="6" t="s">
        <v>160</v>
      </c>
      <c r="J763" s="6" t="s">
        <v>156</v>
      </c>
      <c r="K763" s="6">
        <v>2</v>
      </c>
      <c r="L763" s="6">
        <v>21.24</v>
      </c>
      <c r="M763" s="31" t="str">
        <f t="shared" si="0"/>
        <v>Small</v>
      </c>
    </row>
    <row r="764" spans="8:13" ht="15.75" customHeight="1">
      <c r="H764" s="37">
        <v>43119</v>
      </c>
      <c r="I764" s="6" t="s">
        <v>160</v>
      </c>
      <c r="J764" s="6" t="s">
        <v>185</v>
      </c>
      <c r="K764" s="6">
        <v>2</v>
      </c>
      <c r="L764" s="6">
        <v>27.8</v>
      </c>
      <c r="M764" s="31" t="str">
        <f t="shared" si="0"/>
        <v>Small</v>
      </c>
    </row>
    <row r="765" spans="8:13" ht="15.75" customHeight="1">
      <c r="H765" s="37">
        <v>43284</v>
      </c>
      <c r="I765" s="6" t="s">
        <v>163</v>
      </c>
      <c r="J765" s="6" t="s">
        <v>169</v>
      </c>
      <c r="K765" s="6">
        <v>2</v>
      </c>
      <c r="L765" s="6">
        <v>33.28</v>
      </c>
      <c r="M765" s="31" t="str">
        <f t="shared" si="0"/>
        <v>Small</v>
      </c>
    </row>
    <row r="766" spans="8:13" ht="15.75" customHeight="1">
      <c r="H766" s="37">
        <v>43382</v>
      </c>
      <c r="I766" s="6" t="s">
        <v>158</v>
      </c>
      <c r="J766" s="6" t="s">
        <v>225</v>
      </c>
      <c r="K766" s="6">
        <v>3</v>
      </c>
      <c r="L766" s="6">
        <v>38.67</v>
      </c>
      <c r="M766" s="31" t="str">
        <f t="shared" si="0"/>
        <v>Small</v>
      </c>
    </row>
    <row r="767" spans="8:13" ht="15.75" customHeight="1">
      <c r="H767" s="37">
        <v>43330</v>
      </c>
      <c r="I767" s="6" t="s">
        <v>135</v>
      </c>
      <c r="J767" s="6" t="s">
        <v>170</v>
      </c>
      <c r="K767" s="6">
        <v>2</v>
      </c>
      <c r="L767" s="6">
        <v>37.340000000000003</v>
      </c>
      <c r="M767" s="31" t="str">
        <f t="shared" si="0"/>
        <v>Small</v>
      </c>
    </row>
    <row r="768" spans="8:13" ht="15.75" customHeight="1">
      <c r="H768" s="37">
        <v>43272</v>
      </c>
      <c r="I768" s="6" t="s">
        <v>158</v>
      </c>
      <c r="J768" s="6" t="s">
        <v>184</v>
      </c>
      <c r="K768" s="6">
        <v>3</v>
      </c>
      <c r="L768" s="6">
        <v>48.87</v>
      </c>
      <c r="M768" s="31" t="str">
        <f t="shared" si="0"/>
        <v>Small</v>
      </c>
    </row>
    <row r="769" spans="8:13" ht="15.75" customHeight="1">
      <c r="H769" s="37">
        <v>43455</v>
      </c>
      <c r="I769" s="6" t="s">
        <v>175</v>
      </c>
      <c r="J769" s="6" t="s">
        <v>221</v>
      </c>
      <c r="K769" s="6">
        <v>2</v>
      </c>
      <c r="L769" s="6">
        <v>29.4</v>
      </c>
      <c r="M769" s="31" t="str">
        <f t="shared" si="0"/>
        <v>Small</v>
      </c>
    </row>
    <row r="770" spans="8:13" ht="15.75" customHeight="1">
      <c r="H770" s="37">
        <v>43304</v>
      </c>
      <c r="I770" s="6" t="s">
        <v>171</v>
      </c>
      <c r="J770" s="6" t="s">
        <v>156</v>
      </c>
      <c r="K770" s="6">
        <v>2</v>
      </c>
      <c r="L770" s="6">
        <v>37.56</v>
      </c>
      <c r="M770" s="31" t="str">
        <f t="shared" si="0"/>
        <v>Small</v>
      </c>
    </row>
    <row r="771" spans="8:13" ht="15.75" customHeight="1">
      <c r="H771" s="37">
        <v>43355</v>
      </c>
      <c r="I771" s="6" t="s">
        <v>168</v>
      </c>
      <c r="J771" s="6" t="s">
        <v>172</v>
      </c>
      <c r="K771" s="6">
        <v>1</v>
      </c>
      <c r="L771" s="6">
        <v>16.23</v>
      </c>
      <c r="M771" s="31" t="str">
        <f t="shared" si="0"/>
        <v>Small</v>
      </c>
    </row>
    <row r="772" spans="8:13" ht="15.75" customHeight="1">
      <c r="H772" s="37">
        <v>43336</v>
      </c>
      <c r="I772" s="6" t="s">
        <v>163</v>
      </c>
      <c r="J772" s="6" t="s">
        <v>189</v>
      </c>
      <c r="K772" s="6">
        <v>6</v>
      </c>
      <c r="L772" s="6">
        <v>113.46</v>
      </c>
      <c r="M772" s="31" t="str">
        <f t="shared" si="0"/>
        <v>Small</v>
      </c>
    </row>
    <row r="773" spans="8:13" ht="15.75" customHeight="1">
      <c r="H773" s="37">
        <v>43426</v>
      </c>
      <c r="I773" s="6" t="s">
        <v>158</v>
      </c>
      <c r="J773" s="6" t="s">
        <v>236</v>
      </c>
      <c r="K773" s="6">
        <v>47</v>
      </c>
      <c r="L773" s="6">
        <v>439.51</v>
      </c>
      <c r="M773" s="31" t="str">
        <f t="shared" si="0"/>
        <v>Large</v>
      </c>
    </row>
    <row r="774" spans="8:13" ht="15.75" customHeight="1">
      <c r="H774" s="37">
        <v>43358</v>
      </c>
      <c r="I774" s="6" t="s">
        <v>158</v>
      </c>
      <c r="J774" s="6" t="s">
        <v>212</v>
      </c>
      <c r="K774" s="6">
        <v>72</v>
      </c>
      <c r="L774" s="6">
        <v>747.27</v>
      </c>
      <c r="M774" s="31" t="str">
        <f t="shared" si="0"/>
        <v>Large</v>
      </c>
    </row>
    <row r="775" spans="8:13" ht="15.75" customHeight="1">
      <c r="H775" s="37">
        <v>43305</v>
      </c>
      <c r="I775" s="6" t="s">
        <v>163</v>
      </c>
      <c r="J775" s="6" t="s">
        <v>219</v>
      </c>
      <c r="K775" s="6">
        <v>72</v>
      </c>
      <c r="L775" s="6">
        <v>718.89</v>
      </c>
      <c r="M775" s="31" t="str">
        <f t="shared" si="0"/>
        <v>Large</v>
      </c>
    </row>
    <row r="776" spans="8:13" ht="15.75" customHeight="1">
      <c r="H776" s="37">
        <v>43267</v>
      </c>
      <c r="I776" s="6" t="s">
        <v>201</v>
      </c>
      <c r="J776" s="6" t="s">
        <v>184</v>
      </c>
      <c r="K776" s="6">
        <v>3</v>
      </c>
      <c r="L776" s="6">
        <v>54.9</v>
      </c>
      <c r="M776" s="31" t="str">
        <f t="shared" si="0"/>
        <v>Small</v>
      </c>
    </row>
    <row r="777" spans="8:13" ht="15.75" customHeight="1">
      <c r="H777" s="37">
        <v>43301</v>
      </c>
      <c r="I777" s="6" t="s">
        <v>160</v>
      </c>
      <c r="J777" s="6" t="s">
        <v>156</v>
      </c>
      <c r="K777" s="6">
        <v>1</v>
      </c>
      <c r="L777" s="6">
        <v>18.559999999999999</v>
      </c>
      <c r="M777" s="31" t="str">
        <f t="shared" si="0"/>
        <v>Small</v>
      </c>
    </row>
    <row r="778" spans="8:13" ht="15.75" customHeight="1">
      <c r="H778" s="37">
        <v>43309</v>
      </c>
      <c r="I778" s="6" t="s">
        <v>190</v>
      </c>
      <c r="J778" s="6" t="s">
        <v>187</v>
      </c>
      <c r="K778" s="6">
        <v>1</v>
      </c>
      <c r="L778" s="6">
        <v>15</v>
      </c>
      <c r="M778" s="31" t="str">
        <f t="shared" si="0"/>
        <v>Small</v>
      </c>
    </row>
    <row r="779" spans="8:13" ht="15.75" customHeight="1">
      <c r="H779" s="37">
        <v>43313</v>
      </c>
      <c r="I779" s="6" t="s">
        <v>168</v>
      </c>
      <c r="J779" s="6" t="s">
        <v>220</v>
      </c>
      <c r="K779" s="6">
        <v>2</v>
      </c>
      <c r="L779" s="6">
        <v>25.04</v>
      </c>
      <c r="M779" s="31" t="str">
        <f t="shared" si="0"/>
        <v>Small</v>
      </c>
    </row>
    <row r="780" spans="8:13" ht="15.75" customHeight="1">
      <c r="H780" s="37">
        <v>43132</v>
      </c>
      <c r="I780" s="6" t="s">
        <v>141</v>
      </c>
      <c r="J780" s="6" t="s">
        <v>239</v>
      </c>
      <c r="K780" s="6">
        <v>1</v>
      </c>
      <c r="L780" s="6">
        <v>12.88</v>
      </c>
      <c r="M780" s="31" t="str">
        <f t="shared" si="0"/>
        <v>Small</v>
      </c>
    </row>
    <row r="781" spans="8:13" ht="15.75" customHeight="1">
      <c r="H781" s="37">
        <v>43379</v>
      </c>
      <c r="I781" s="6" t="s">
        <v>163</v>
      </c>
      <c r="J781" s="6" t="s">
        <v>157</v>
      </c>
      <c r="K781" s="6">
        <v>1</v>
      </c>
      <c r="L781" s="6">
        <v>12.08</v>
      </c>
      <c r="M781" s="31" t="str">
        <f t="shared" si="0"/>
        <v>Small</v>
      </c>
    </row>
    <row r="782" spans="8:13" ht="15.75" customHeight="1">
      <c r="H782" s="37">
        <v>43463</v>
      </c>
      <c r="I782" s="6" t="s">
        <v>135</v>
      </c>
      <c r="J782" s="6" t="s">
        <v>185</v>
      </c>
      <c r="K782" s="6">
        <v>2</v>
      </c>
      <c r="L782" s="6">
        <v>25.42</v>
      </c>
      <c r="M782" s="31" t="str">
        <f t="shared" si="0"/>
        <v>Small</v>
      </c>
    </row>
    <row r="783" spans="8:13" ht="15.75" customHeight="1">
      <c r="H783" s="37">
        <v>43378</v>
      </c>
      <c r="I783" s="6" t="s">
        <v>141</v>
      </c>
      <c r="J783" s="6" t="s">
        <v>207</v>
      </c>
      <c r="K783" s="6">
        <v>1</v>
      </c>
      <c r="L783" s="6">
        <v>19.420000000000002</v>
      </c>
      <c r="M783" s="31" t="str">
        <f t="shared" si="0"/>
        <v>Small</v>
      </c>
    </row>
    <row r="784" spans="8:13" ht="15.75" customHeight="1">
      <c r="H784" s="37">
        <v>43421</v>
      </c>
      <c r="I784" s="6" t="s">
        <v>158</v>
      </c>
      <c r="J784" s="6" t="s">
        <v>156</v>
      </c>
      <c r="K784" s="6">
        <v>1</v>
      </c>
      <c r="L784" s="6">
        <v>10.14</v>
      </c>
      <c r="M784" s="31" t="str">
        <f t="shared" si="0"/>
        <v>Small</v>
      </c>
    </row>
    <row r="785" spans="8:13" ht="15.75" customHeight="1">
      <c r="H785" s="37">
        <v>43431</v>
      </c>
      <c r="I785" s="6" t="s">
        <v>141</v>
      </c>
      <c r="J785" s="6" t="s">
        <v>167</v>
      </c>
      <c r="K785" s="6">
        <v>3</v>
      </c>
      <c r="L785" s="6">
        <v>58.53</v>
      </c>
      <c r="M785" s="31" t="str">
        <f t="shared" si="0"/>
        <v>Small</v>
      </c>
    </row>
    <row r="786" spans="8:13" ht="15.75" customHeight="1">
      <c r="H786" s="37">
        <v>43145</v>
      </c>
      <c r="I786" s="6" t="s">
        <v>141</v>
      </c>
      <c r="J786" s="6" t="s">
        <v>181</v>
      </c>
      <c r="K786" s="6">
        <v>4</v>
      </c>
      <c r="L786" s="6">
        <v>71.680000000000007</v>
      </c>
      <c r="M786" s="31" t="str">
        <f t="shared" si="0"/>
        <v>Small</v>
      </c>
    </row>
    <row r="787" spans="8:13" ht="15.75" customHeight="1">
      <c r="H787" s="37">
        <v>43383</v>
      </c>
      <c r="I787" s="6" t="s">
        <v>141</v>
      </c>
      <c r="J787" s="6" t="s">
        <v>232</v>
      </c>
      <c r="K787" s="6">
        <v>3</v>
      </c>
      <c r="L787" s="6">
        <v>32.46</v>
      </c>
      <c r="M787" s="31" t="str">
        <f t="shared" si="0"/>
        <v>Small</v>
      </c>
    </row>
    <row r="788" spans="8:13" ht="15.75" customHeight="1">
      <c r="H788" s="37">
        <v>43231</v>
      </c>
      <c r="I788" s="6" t="s">
        <v>165</v>
      </c>
      <c r="J788" s="6" t="s">
        <v>210</v>
      </c>
      <c r="K788" s="6">
        <v>1</v>
      </c>
      <c r="L788" s="6">
        <v>14.2</v>
      </c>
      <c r="M788" s="31" t="str">
        <f t="shared" si="0"/>
        <v>Small</v>
      </c>
    </row>
    <row r="789" spans="8:13" ht="15.75" customHeight="1">
      <c r="H789" s="37">
        <v>43344</v>
      </c>
      <c r="I789" s="6" t="s">
        <v>141</v>
      </c>
      <c r="J789" s="6" t="s">
        <v>156</v>
      </c>
      <c r="K789" s="6">
        <v>1</v>
      </c>
      <c r="L789" s="6">
        <v>18.38</v>
      </c>
      <c r="M789" s="31" t="str">
        <f t="shared" si="0"/>
        <v>Small</v>
      </c>
    </row>
    <row r="790" spans="8:13" ht="15.75" customHeight="1">
      <c r="H790" s="37">
        <v>43463</v>
      </c>
      <c r="I790" s="6" t="s">
        <v>168</v>
      </c>
      <c r="J790" s="6" t="s">
        <v>237</v>
      </c>
      <c r="K790" s="6">
        <v>3</v>
      </c>
      <c r="L790" s="6">
        <v>49.77</v>
      </c>
      <c r="M790" s="31" t="str">
        <f t="shared" si="0"/>
        <v>Small</v>
      </c>
    </row>
    <row r="791" spans="8:13" ht="15.75" customHeight="1">
      <c r="H791" s="37">
        <v>43115</v>
      </c>
      <c r="I791" s="6" t="s">
        <v>163</v>
      </c>
      <c r="J791" s="6" t="s">
        <v>185</v>
      </c>
      <c r="K791" s="6">
        <v>2</v>
      </c>
      <c r="L791" s="6">
        <v>30.7</v>
      </c>
      <c r="M791" s="31" t="str">
        <f t="shared" si="0"/>
        <v>Small</v>
      </c>
    </row>
    <row r="792" spans="8:13" ht="15.75" customHeight="1">
      <c r="H792" s="37">
        <v>43312</v>
      </c>
      <c r="I792" s="6" t="s">
        <v>127</v>
      </c>
      <c r="J792" s="6" t="s">
        <v>241</v>
      </c>
      <c r="K792" s="6">
        <v>1</v>
      </c>
      <c r="L792" s="6">
        <v>11.42</v>
      </c>
      <c r="M792" s="31" t="str">
        <f t="shared" si="0"/>
        <v>Small</v>
      </c>
    </row>
    <row r="793" spans="8:13" ht="15.75" customHeight="1">
      <c r="H793" s="37">
        <v>43322</v>
      </c>
      <c r="I793" s="6" t="s">
        <v>168</v>
      </c>
      <c r="J793" s="6" t="s">
        <v>167</v>
      </c>
      <c r="K793" s="6">
        <v>1</v>
      </c>
      <c r="L793" s="6">
        <v>15.9</v>
      </c>
      <c r="M793" s="31" t="str">
        <f t="shared" si="0"/>
        <v>Small</v>
      </c>
    </row>
    <row r="794" spans="8:13" ht="15.75" customHeight="1">
      <c r="H794" s="37">
        <v>43348</v>
      </c>
      <c r="I794" s="6" t="s">
        <v>198</v>
      </c>
      <c r="J794" s="6" t="s">
        <v>161</v>
      </c>
      <c r="K794" s="6">
        <v>2</v>
      </c>
      <c r="L794" s="6">
        <v>28.62</v>
      </c>
      <c r="M794" s="31" t="str">
        <f t="shared" si="0"/>
        <v>Small</v>
      </c>
    </row>
    <row r="795" spans="8:13" ht="15.75" customHeight="1">
      <c r="H795" s="37">
        <v>43444</v>
      </c>
      <c r="I795" s="6" t="s">
        <v>175</v>
      </c>
      <c r="J795" s="6" t="s">
        <v>182</v>
      </c>
      <c r="K795" s="6">
        <v>2</v>
      </c>
      <c r="L795" s="6">
        <v>20.260000000000002</v>
      </c>
      <c r="M795" s="31" t="str">
        <f t="shared" si="0"/>
        <v>Small</v>
      </c>
    </row>
    <row r="796" spans="8:13" ht="15.75" customHeight="1">
      <c r="H796" s="37">
        <v>43248</v>
      </c>
      <c r="I796" s="6" t="s">
        <v>158</v>
      </c>
      <c r="J796" s="6" t="s">
        <v>156</v>
      </c>
      <c r="K796" s="6">
        <v>2</v>
      </c>
      <c r="L796" s="6">
        <v>38.68</v>
      </c>
      <c r="M796" s="31" t="str">
        <f t="shared" si="0"/>
        <v>Small</v>
      </c>
    </row>
    <row r="797" spans="8:13" ht="15.75" customHeight="1">
      <c r="H797" s="37">
        <v>43221</v>
      </c>
      <c r="I797" s="6" t="s">
        <v>135</v>
      </c>
      <c r="J797" s="6" t="s">
        <v>183</v>
      </c>
      <c r="K797" s="6">
        <v>5</v>
      </c>
      <c r="L797" s="6">
        <v>86.5</v>
      </c>
      <c r="M797" s="31" t="str">
        <f t="shared" si="0"/>
        <v>Small</v>
      </c>
    </row>
    <row r="798" spans="8:13" ht="15.75" customHeight="1">
      <c r="H798" s="37">
        <v>43360</v>
      </c>
      <c r="I798" s="6" t="s">
        <v>135</v>
      </c>
      <c r="J798" s="6" t="s">
        <v>185</v>
      </c>
      <c r="K798" s="6">
        <v>3</v>
      </c>
      <c r="L798" s="6">
        <v>58.32</v>
      </c>
      <c r="M798" s="31" t="str">
        <f t="shared" si="0"/>
        <v>Small</v>
      </c>
    </row>
    <row r="799" spans="8:13" ht="15.75" customHeight="1">
      <c r="H799" s="37">
        <v>43444</v>
      </c>
      <c r="I799" s="6" t="s">
        <v>141</v>
      </c>
      <c r="J799" s="6" t="s">
        <v>215</v>
      </c>
      <c r="K799" s="6">
        <v>5</v>
      </c>
      <c r="L799" s="6">
        <v>73.8</v>
      </c>
      <c r="M799" s="31" t="str">
        <f t="shared" si="0"/>
        <v>Small</v>
      </c>
    </row>
    <row r="800" spans="8:13" ht="15.75" customHeight="1">
      <c r="H800" s="37">
        <v>43290</v>
      </c>
      <c r="I800" s="6" t="s">
        <v>218</v>
      </c>
      <c r="J800" s="6" t="s">
        <v>157</v>
      </c>
      <c r="K800" s="6">
        <v>70</v>
      </c>
      <c r="L800" s="6">
        <v>360.57</v>
      </c>
      <c r="M800" s="31" t="str">
        <f t="shared" si="0"/>
        <v>Large</v>
      </c>
    </row>
    <row r="801" spans="8:13" ht="15.75" customHeight="1">
      <c r="H801" s="37">
        <v>43255</v>
      </c>
      <c r="I801" s="6" t="s">
        <v>168</v>
      </c>
      <c r="J801" s="6" t="s">
        <v>187</v>
      </c>
      <c r="K801" s="6">
        <v>1</v>
      </c>
      <c r="L801" s="6">
        <v>17.809999999999999</v>
      </c>
      <c r="M801" s="31" t="str">
        <f t="shared" si="0"/>
        <v>Small</v>
      </c>
    </row>
    <row r="802" spans="8:13" ht="15.75" customHeight="1">
      <c r="H802" s="37">
        <v>43343</v>
      </c>
      <c r="I802" s="6" t="s">
        <v>168</v>
      </c>
      <c r="J802" s="6" t="s">
        <v>232</v>
      </c>
      <c r="K802" s="6">
        <v>3</v>
      </c>
      <c r="L802" s="6">
        <v>45.78</v>
      </c>
      <c r="M802" s="31" t="str">
        <f t="shared" si="0"/>
        <v>Small</v>
      </c>
    </row>
    <row r="803" spans="8:13" ht="15.75" customHeight="1">
      <c r="H803" s="37">
        <v>43299</v>
      </c>
      <c r="I803" s="6" t="s">
        <v>163</v>
      </c>
      <c r="J803" s="6" t="s">
        <v>194</v>
      </c>
      <c r="K803" s="6">
        <v>1</v>
      </c>
      <c r="L803" s="6">
        <v>11.27</v>
      </c>
      <c r="M803" s="31" t="str">
        <f t="shared" si="0"/>
        <v>Small</v>
      </c>
    </row>
    <row r="804" spans="8:13" ht="15.75" customHeight="1">
      <c r="H804" s="37">
        <v>43316</v>
      </c>
      <c r="I804" s="6" t="s">
        <v>127</v>
      </c>
      <c r="J804" s="6" t="s">
        <v>187</v>
      </c>
      <c r="K804" s="6">
        <v>1</v>
      </c>
      <c r="L804" s="6">
        <v>16.27</v>
      </c>
      <c r="M804" s="31" t="str">
        <f t="shared" si="0"/>
        <v>Small</v>
      </c>
    </row>
    <row r="805" spans="8:13" ht="15.75" customHeight="1">
      <c r="H805" s="37">
        <v>43357</v>
      </c>
      <c r="I805" s="6" t="s">
        <v>158</v>
      </c>
      <c r="J805" s="6" t="s">
        <v>172</v>
      </c>
      <c r="K805" s="6">
        <v>1</v>
      </c>
      <c r="L805" s="6">
        <v>16.329999999999998</v>
      </c>
      <c r="M805" s="31" t="str">
        <f t="shared" si="0"/>
        <v>Small</v>
      </c>
    </row>
    <row r="806" spans="8:13" ht="15.75" customHeight="1">
      <c r="H806" s="37">
        <v>43449</v>
      </c>
      <c r="I806" s="6" t="s">
        <v>160</v>
      </c>
      <c r="J806" s="6" t="s">
        <v>185</v>
      </c>
      <c r="K806" s="6">
        <v>5</v>
      </c>
      <c r="L806" s="6">
        <v>78.459999999999994</v>
      </c>
      <c r="M806" s="31" t="str">
        <f t="shared" si="0"/>
        <v>Small</v>
      </c>
    </row>
    <row r="807" spans="8:13" ht="15.75" customHeight="1">
      <c r="H807" s="37">
        <v>43449</v>
      </c>
      <c r="I807" s="6" t="s">
        <v>158</v>
      </c>
      <c r="J807" s="6" t="s">
        <v>178</v>
      </c>
      <c r="K807" s="6">
        <v>2</v>
      </c>
      <c r="L807" s="6">
        <v>24.4</v>
      </c>
      <c r="M807" s="31" t="str">
        <f t="shared" si="0"/>
        <v>Small</v>
      </c>
    </row>
    <row r="808" spans="8:13" ht="15.75" customHeight="1">
      <c r="H808" s="37">
        <v>43443</v>
      </c>
      <c r="I808" s="6" t="s">
        <v>200</v>
      </c>
      <c r="J808" s="6" t="s">
        <v>217</v>
      </c>
      <c r="K808" s="6">
        <v>58</v>
      </c>
      <c r="L808" s="6">
        <v>444.69</v>
      </c>
      <c r="M808" s="31" t="str">
        <f t="shared" si="0"/>
        <v>Large</v>
      </c>
    </row>
    <row r="809" spans="8:13" ht="15.75" customHeight="1">
      <c r="H809" s="37">
        <v>43439</v>
      </c>
      <c r="I809" s="6" t="s">
        <v>175</v>
      </c>
      <c r="J809" s="6" t="s">
        <v>185</v>
      </c>
      <c r="K809" s="6">
        <v>2</v>
      </c>
      <c r="L809" s="6">
        <v>23.84</v>
      </c>
      <c r="M809" s="31" t="str">
        <f t="shared" si="0"/>
        <v>Small</v>
      </c>
    </row>
    <row r="810" spans="8:13" ht="15.75" customHeight="1">
      <c r="H810" s="37">
        <v>43286</v>
      </c>
      <c r="I810" s="6" t="s">
        <v>158</v>
      </c>
      <c r="J810" s="6" t="s">
        <v>156</v>
      </c>
      <c r="K810" s="6">
        <v>1</v>
      </c>
      <c r="L810" s="6">
        <v>17.72</v>
      </c>
      <c r="M810" s="31" t="str">
        <f t="shared" si="0"/>
        <v>Small</v>
      </c>
    </row>
    <row r="811" spans="8:13" ht="15.75" customHeight="1">
      <c r="H811" s="37">
        <v>43170</v>
      </c>
      <c r="I811" s="6" t="s">
        <v>168</v>
      </c>
      <c r="J811" s="6" t="s">
        <v>157</v>
      </c>
      <c r="K811" s="6">
        <v>1</v>
      </c>
      <c r="L811" s="6">
        <v>14.02</v>
      </c>
      <c r="M811" s="31" t="str">
        <f t="shared" si="0"/>
        <v>Small</v>
      </c>
    </row>
    <row r="812" spans="8:13" ht="15.75" customHeight="1">
      <c r="H812" s="37">
        <v>43398</v>
      </c>
      <c r="I812" s="6" t="s">
        <v>190</v>
      </c>
      <c r="J812" s="6" t="s">
        <v>170</v>
      </c>
      <c r="K812" s="6">
        <v>1</v>
      </c>
      <c r="L812" s="6">
        <v>11.15</v>
      </c>
      <c r="M812" s="31" t="str">
        <f t="shared" si="0"/>
        <v>Small</v>
      </c>
    </row>
    <row r="813" spans="8:13" ht="15.75" customHeight="1">
      <c r="H813" s="37">
        <v>43280</v>
      </c>
      <c r="I813" s="6" t="s">
        <v>160</v>
      </c>
      <c r="J813" s="6" t="s">
        <v>156</v>
      </c>
      <c r="K813" s="6">
        <v>2</v>
      </c>
      <c r="L813" s="6">
        <v>37.799999999999997</v>
      </c>
      <c r="M813" s="31" t="str">
        <f t="shared" si="0"/>
        <v>Small</v>
      </c>
    </row>
    <row r="814" spans="8:13" ht="15.75" customHeight="1">
      <c r="H814" s="37">
        <v>43424</v>
      </c>
      <c r="I814" s="6" t="s">
        <v>175</v>
      </c>
      <c r="J814" s="6" t="s">
        <v>236</v>
      </c>
      <c r="K814" s="6">
        <v>4</v>
      </c>
      <c r="L814" s="6">
        <v>72.8</v>
      </c>
      <c r="M814" s="31" t="str">
        <f t="shared" si="0"/>
        <v>Small</v>
      </c>
    </row>
    <row r="815" spans="8:13" ht="15.75" customHeight="1">
      <c r="H815" s="37">
        <v>43400</v>
      </c>
      <c r="I815" s="6" t="s">
        <v>175</v>
      </c>
      <c r="J815" s="6" t="s">
        <v>156</v>
      </c>
      <c r="K815" s="6">
        <v>2</v>
      </c>
      <c r="L815" s="6">
        <v>25.44</v>
      </c>
      <c r="M815" s="31" t="str">
        <f t="shared" si="0"/>
        <v>Small</v>
      </c>
    </row>
    <row r="816" spans="8:13" ht="15.75" customHeight="1">
      <c r="H816" s="37">
        <v>43436</v>
      </c>
      <c r="I816" s="6" t="s">
        <v>175</v>
      </c>
      <c r="J816" s="6" t="s">
        <v>156</v>
      </c>
      <c r="K816" s="6">
        <v>2</v>
      </c>
      <c r="L816" s="6">
        <v>38.04</v>
      </c>
      <c r="M816" s="31" t="str">
        <f t="shared" si="0"/>
        <v>Small</v>
      </c>
    </row>
    <row r="817" spans="8:13" ht="15.75" customHeight="1">
      <c r="H817" s="37">
        <v>43256</v>
      </c>
      <c r="I817" s="6" t="s">
        <v>141</v>
      </c>
      <c r="J817" s="6" t="s">
        <v>179</v>
      </c>
      <c r="K817" s="6">
        <v>2</v>
      </c>
      <c r="L817" s="6">
        <v>29.42</v>
      </c>
      <c r="M817" s="31" t="str">
        <f t="shared" si="0"/>
        <v>Small</v>
      </c>
    </row>
    <row r="818" spans="8:13" ht="15.75" customHeight="1">
      <c r="H818" s="37">
        <v>43438</v>
      </c>
      <c r="I818" s="6" t="s">
        <v>175</v>
      </c>
      <c r="J818" s="6" t="s">
        <v>178</v>
      </c>
      <c r="K818" s="6">
        <v>2</v>
      </c>
      <c r="L818" s="6">
        <v>37.520000000000003</v>
      </c>
      <c r="M818" s="31" t="str">
        <f t="shared" si="0"/>
        <v>Small</v>
      </c>
    </row>
    <row r="819" spans="8:13" ht="15.75" customHeight="1">
      <c r="H819" s="37">
        <v>43435</v>
      </c>
      <c r="I819" s="6" t="s">
        <v>160</v>
      </c>
      <c r="J819" s="6" t="s">
        <v>156</v>
      </c>
      <c r="K819" s="6">
        <v>1</v>
      </c>
      <c r="L819" s="6">
        <v>19.53</v>
      </c>
      <c r="M819" s="31" t="str">
        <f t="shared" si="0"/>
        <v>Small</v>
      </c>
    </row>
    <row r="820" spans="8:13" ht="15.75" customHeight="1">
      <c r="H820" s="37">
        <v>43357</v>
      </c>
      <c r="I820" s="6" t="s">
        <v>163</v>
      </c>
      <c r="J820" s="6" t="s">
        <v>226</v>
      </c>
      <c r="K820" s="6">
        <v>2</v>
      </c>
      <c r="L820" s="6">
        <v>36.58</v>
      </c>
      <c r="M820" s="31" t="str">
        <f t="shared" si="0"/>
        <v>Small</v>
      </c>
    </row>
    <row r="821" spans="8:13" ht="15.75" customHeight="1">
      <c r="H821" s="37">
        <v>43447</v>
      </c>
      <c r="I821" s="6" t="s">
        <v>175</v>
      </c>
      <c r="J821" s="6" t="s">
        <v>181</v>
      </c>
      <c r="K821" s="6">
        <v>4</v>
      </c>
      <c r="L821" s="6">
        <v>44.6</v>
      </c>
      <c r="M821" s="31" t="str">
        <f t="shared" si="0"/>
        <v>Small</v>
      </c>
    </row>
    <row r="822" spans="8:13" ht="15.75" customHeight="1">
      <c r="H822" s="37">
        <v>43160</v>
      </c>
      <c r="I822" s="6" t="s">
        <v>223</v>
      </c>
      <c r="J822" s="6" t="s">
        <v>196</v>
      </c>
      <c r="K822" s="6">
        <v>4</v>
      </c>
      <c r="L822" s="6">
        <v>47.04</v>
      </c>
      <c r="M822" s="31" t="str">
        <f t="shared" si="0"/>
        <v>Small</v>
      </c>
    </row>
    <row r="823" spans="8:13" ht="15.75" customHeight="1">
      <c r="H823" s="37">
        <v>43161</v>
      </c>
      <c r="I823" s="6" t="s">
        <v>171</v>
      </c>
      <c r="J823" s="6" t="s">
        <v>172</v>
      </c>
      <c r="K823" s="6">
        <v>2</v>
      </c>
      <c r="L823" s="6">
        <v>28.94</v>
      </c>
      <c r="M823" s="31" t="str">
        <f t="shared" si="0"/>
        <v>Small</v>
      </c>
    </row>
    <row r="824" spans="8:13" ht="15.75" customHeight="1">
      <c r="H824" s="37">
        <v>43416</v>
      </c>
      <c r="I824" s="6" t="s">
        <v>163</v>
      </c>
      <c r="J824" s="6" t="s">
        <v>156</v>
      </c>
      <c r="K824" s="6">
        <v>1</v>
      </c>
      <c r="L824" s="6">
        <v>10.45</v>
      </c>
      <c r="M824" s="31" t="str">
        <f t="shared" si="0"/>
        <v>Small</v>
      </c>
    </row>
    <row r="825" spans="8:13" ht="15.75" customHeight="1">
      <c r="H825" s="37">
        <v>43323</v>
      </c>
      <c r="I825" s="6" t="s">
        <v>127</v>
      </c>
      <c r="J825" s="6" t="s">
        <v>207</v>
      </c>
      <c r="K825" s="6">
        <v>2</v>
      </c>
      <c r="L825" s="6">
        <v>20.8</v>
      </c>
      <c r="M825" s="31" t="str">
        <f t="shared" si="0"/>
        <v>Small</v>
      </c>
    </row>
    <row r="826" spans="8:13" ht="15.75" customHeight="1">
      <c r="H826" s="37">
        <v>43422</v>
      </c>
      <c r="I826" s="6" t="s">
        <v>158</v>
      </c>
      <c r="J826" s="6" t="s">
        <v>156</v>
      </c>
      <c r="K826" s="6">
        <v>6</v>
      </c>
      <c r="L826" s="6">
        <v>117.85</v>
      </c>
      <c r="M826" s="31" t="str">
        <f t="shared" si="0"/>
        <v>Small</v>
      </c>
    </row>
    <row r="827" spans="8:13" ht="15.75" customHeight="1">
      <c r="H827" s="37">
        <v>43115</v>
      </c>
      <c r="I827" s="6" t="s">
        <v>141</v>
      </c>
      <c r="J827" s="6" t="s">
        <v>182</v>
      </c>
      <c r="K827" s="6">
        <v>2</v>
      </c>
      <c r="L827" s="6">
        <v>30.76</v>
      </c>
      <c r="M827" s="31" t="str">
        <f t="shared" si="0"/>
        <v>Small</v>
      </c>
    </row>
    <row r="828" spans="8:13" ht="15.75" customHeight="1">
      <c r="H828" s="37">
        <v>43148</v>
      </c>
      <c r="I828" s="6" t="s">
        <v>135</v>
      </c>
      <c r="J828" s="6" t="s">
        <v>184</v>
      </c>
      <c r="K828" s="6">
        <v>1</v>
      </c>
      <c r="L828" s="6">
        <v>18.61</v>
      </c>
      <c r="M828" s="31" t="str">
        <f t="shared" si="0"/>
        <v>Small</v>
      </c>
    </row>
    <row r="829" spans="8:13" ht="15.75" customHeight="1">
      <c r="H829" s="37">
        <v>43155</v>
      </c>
      <c r="I829" s="6" t="s">
        <v>198</v>
      </c>
      <c r="J829" s="6" t="s">
        <v>226</v>
      </c>
      <c r="K829" s="6">
        <v>6</v>
      </c>
      <c r="L829" s="6">
        <v>92.04</v>
      </c>
      <c r="M829" s="31" t="str">
        <f t="shared" si="0"/>
        <v>Small</v>
      </c>
    </row>
    <row r="830" spans="8:13" ht="15.75" customHeight="1">
      <c r="H830" s="37">
        <v>43284</v>
      </c>
      <c r="I830" s="6" t="s">
        <v>200</v>
      </c>
      <c r="J830" s="6" t="s">
        <v>176</v>
      </c>
      <c r="K830" s="6">
        <v>3</v>
      </c>
      <c r="L830" s="6">
        <v>44.64</v>
      </c>
      <c r="M830" s="31" t="str">
        <f t="shared" si="0"/>
        <v>Small</v>
      </c>
    </row>
    <row r="831" spans="8:13" ht="15.75" customHeight="1">
      <c r="H831" s="37">
        <v>43338</v>
      </c>
      <c r="I831" s="6" t="s">
        <v>158</v>
      </c>
      <c r="J831" s="6" t="s">
        <v>232</v>
      </c>
      <c r="K831" s="6">
        <v>1</v>
      </c>
      <c r="L831" s="6">
        <v>14.5</v>
      </c>
      <c r="M831" s="31" t="str">
        <f t="shared" si="0"/>
        <v>Small</v>
      </c>
    </row>
    <row r="832" spans="8:13" ht="15.75" customHeight="1">
      <c r="H832" s="37">
        <v>43235</v>
      </c>
      <c r="I832" s="6" t="s">
        <v>141</v>
      </c>
      <c r="J832" s="6" t="s">
        <v>241</v>
      </c>
      <c r="K832" s="6">
        <v>2</v>
      </c>
      <c r="L832" s="6">
        <v>38.78</v>
      </c>
      <c r="M832" s="31" t="str">
        <f t="shared" si="0"/>
        <v>Small</v>
      </c>
    </row>
    <row r="833" spans="8:13" ht="15.75" customHeight="1">
      <c r="H833" s="37">
        <v>43235</v>
      </c>
      <c r="I833" s="6" t="s">
        <v>190</v>
      </c>
      <c r="J833" s="6" t="s">
        <v>185</v>
      </c>
      <c r="K833" s="6">
        <v>1</v>
      </c>
      <c r="L833" s="6">
        <v>15.09</v>
      </c>
      <c r="M833" s="31" t="str">
        <f t="shared" si="0"/>
        <v>Small</v>
      </c>
    </row>
    <row r="834" spans="8:13" ht="15.75" customHeight="1">
      <c r="H834" s="37">
        <v>43234</v>
      </c>
      <c r="I834" s="6" t="s">
        <v>201</v>
      </c>
      <c r="J834" s="6" t="s">
        <v>219</v>
      </c>
      <c r="K834" s="6">
        <v>1</v>
      </c>
      <c r="L834" s="6">
        <v>18.09</v>
      </c>
      <c r="M834" s="31" t="str">
        <f t="shared" si="0"/>
        <v>Small</v>
      </c>
    </row>
    <row r="835" spans="8:13" ht="15.75" customHeight="1">
      <c r="H835" s="37">
        <v>43458</v>
      </c>
      <c r="I835" s="6" t="s">
        <v>141</v>
      </c>
      <c r="J835" s="6" t="s">
        <v>210</v>
      </c>
      <c r="K835" s="6">
        <v>1</v>
      </c>
      <c r="L835" s="6">
        <v>16.440000000000001</v>
      </c>
      <c r="M835" s="31" t="str">
        <f t="shared" si="0"/>
        <v>Small</v>
      </c>
    </row>
    <row r="836" spans="8:13" ht="15.75" customHeight="1">
      <c r="H836" s="37">
        <v>43464</v>
      </c>
      <c r="I836" s="6" t="s">
        <v>141</v>
      </c>
      <c r="J836" s="6" t="s">
        <v>194</v>
      </c>
      <c r="K836" s="6">
        <v>1</v>
      </c>
      <c r="L836" s="6">
        <v>16.47</v>
      </c>
      <c r="M836" s="31" t="str">
        <f t="shared" si="0"/>
        <v>Small</v>
      </c>
    </row>
    <row r="837" spans="8:13" ht="15.75" customHeight="1">
      <c r="H837" s="37">
        <v>43353</v>
      </c>
      <c r="I837" s="6" t="s">
        <v>190</v>
      </c>
      <c r="J837" s="6" t="s">
        <v>185</v>
      </c>
      <c r="K837" s="6">
        <v>1</v>
      </c>
      <c r="L837" s="6">
        <v>16.239999999999998</v>
      </c>
      <c r="M837" s="31" t="str">
        <f t="shared" si="0"/>
        <v>Small</v>
      </c>
    </row>
    <row r="838" spans="8:13" ht="15.75" customHeight="1">
      <c r="H838" s="37">
        <v>43410</v>
      </c>
      <c r="I838" s="6" t="s">
        <v>198</v>
      </c>
      <c r="J838" s="6" t="s">
        <v>172</v>
      </c>
      <c r="K838" s="6">
        <v>1</v>
      </c>
      <c r="L838" s="6">
        <v>16.010000000000002</v>
      </c>
      <c r="M838" s="31" t="str">
        <f t="shared" si="0"/>
        <v>Small</v>
      </c>
    </row>
    <row r="839" spans="8:13" ht="15.75" customHeight="1">
      <c r="H839" s="37">
        <v>43173</v>
      </c>
      <c r="I839" s="6" t="s">
        <v>158</v>
      </c>
      <c r="J839" s="6" t="s">
        <v>169</v>
      </c>
      <c r="K839" s="6">
        <v>2</v>
      </c>
      <c r="L839" s="6">
        <v>31.64</v>
      </c>
      <c r="M839" s="31" t="str">
        <f t="shared" si="0"/>
        <v>Small</v>
      </c>
    </row>
    <row r="840" spans="8:13" ht="15.75" customHeight="1">
      <c r="H840" s="37">
        <v>43111</v>
      </c>
      <c r="I840" s="6" t="s">
        <v>163</v>
      </c>
      <c r="J840" s="6" t="s">
        <v>205</v>
      </c>
      <c r="K840" s="6">
        <v>1</v>
      </c>
      <c r="L840" s="6">
        <v>14.13</v>
      </c>
      <c r="M840" s="31" t="str">
        <f t="shared" si="0"/>
        <v>Small</v>
      </c>
    </row>
    <row r="841" spans="8:13" ht="15.75" customHeight="1">
      <c r="H841" s="37">
        <v>43102</v>
      </c>
      <c r="I841" s="6" t="s">
        <v>158</v>
      </c>
      <c r="J841" s="6" t="s">
        <v>210</v>
      </c>
      <c r="K841" s="6">
        <v>1</v>
      </c>
      <c r="L841" s="6">
        <v>11.19</v>
      </c>
      <c r="M841" s="31" t="str">
        <f t="shared" si="0"/>
        <v>Small</v>
      </c>
    </row>
    <row r="842" spans="8:13" ht="15.75" customHeight="1">
      <c r="H842" s="37">
        <v>43427</v>
      </c>
      <c r="I842" s="6" t="s">
        <v>190</v>
      </c>
      <c r="J842" s="6" t="s">
        <v>194</v>
      </c>
      <c r="K842" s="6">
        <v>4</v>
      </c>
      <c r="L842" s="6">
        <v>75.680000000000007</v>
      </c>
      <c r="M842" s="31" t="str">
        <f t="shared" si="0"/>
        <v>Small</v>
      </c>
    </row>
    <row r="843" spans="8:13" ht="15.75" customHeight="1">
      <c r="H843" s="37">
        <v>43279</v>
      </c>
      <c r="I843" s="6" t="s">
        <v>160</v>
      </c>
      <c r="J843" s="6" t="s">
        <v>157</v>
      </c>
      <c r="K843" s="6">
        <v>3</v>
      </c>
      <c r="L843" s="6">
        <v>46.53</v>
      </c>
      <c r="M843" s="31" t="str">
        <f t="shared" si="0"/>
        <v>Small</v>
      </c>
    </row>
    <row r="844" spans="8:13" ht="15.75" customHeight="1">
      <c r="H844" s="37">
        <v>43336</v>
      </c>
      <c r="I844" s="6" t="s">
        <v>168</v>
      </c>
      <c r="J844" s="6" t="s">
        <v>156</v>
      </c>
      <c r="K844" s="6">
        <v>28</v>
      </c>
      <c r="L844" s="6">
        <v>281.33999999999997</v>
      </c>
      <c r="M844" s="31" t="str">
        <f t="shared" si="0"/>
        <v>Large</v>
      </c>
    </row>
    <row r="845" spans="8:13" ht="15.75" customHeight="1">
      <c r="H845" s="37">
        <v>43425</v>
      </c>
      <c r="I845" s="6" t="s">
        <v>190</v>
      </c>
      <c r="J845" s="6" t="s">
        <v>173</v>
      </c>
      <c r="K845" s="6">
        <v>36</v>
      </c>
      <c r="L845" s="6">
        <v>420.94</v>
      </c>
      <c r="M845" s="31" t="str">
        <f t="shared" si="0"/>
        <v>Large</v>
      </c>
    </row>
    <row r="846" spans="8:13" ht="15.75" customHeight="1">
      <c r="H846" s="37">
        <v>43427</v>
      </c>
      <c r="I846" s="6" t="s">
        <v>163</v>
      </c>
      <c r="J846" s="6" t="s">
        <v>203</v>
      </c>
      <c r="K846" s="6">
        <v>4</v>
      </c>
      <c r="L846" s="6">
        <v>49.88</v>
      </c>
      <c r="M846" s="31" t="str">
        <f t="shared" si="0"/>
        <v>Small</v>
      </c>
    </row>
    <row r="847" spans="8:13" ht="15.75" customHeight="1">
      <c r="H847" s="37">
        <v>43443</v>
      </c>
      <c r="I847" s="6" t="s">
        <v>171</v>
      </c>
      <c r="J847" s="6" t="s">
        <v>219</v>
      </c>
      <c r="K847" s="6">
        <v>2</v>
      </c>
      <c r="L847" s="6">
        <v>25.98</v>
      </c>
      <c r="M847" s="31" t="str">
        <f t="shared" si="0"/>
        <v>Small</v>
      </c>
    </row>
    <row r="848" spans="8:13" ht="15.75" customHeight="1">
      <c r="H848" s="37">
        <v>43451</v>
      </c>
      <c r="I848" s="6" t="s">
        <v>168</v>
      </c>
      <c r="J848" s="6" t="s">
        <v>167</v>
      </c>
      <c r="K848" s="6">
        <v>3</v>
      </c>
      <c r="L848" s="6">
        <v>33.72</v>
      </c>
      <c r="M848" s="31" t="str">
        <f t="shared" si="0"/>
        <v>Small</v>
      </c>
    </row>
    <row r="849" spans="8:13" ht="15.75" customHeight="1">
      <c r="H849" s="37">
        <v>43230</v>
      </c>
      <c r="I849" s="6" t="s">
        <v>160</v>
      </c>
      <c r="J849" s="6" t="s">
        <v>237</v>
      </c>
      <c r="K849" s="6">
        <v>4</v>
      </c>
      <c r="L849" s="6">
        <v>74.36</v>
      </c>
      <c r="M849" s="31" t="str">
        <f t="shared" si="0"/>
        <v>Small</v>
      </c>
    </row>
    <row r="850" spans="8:13" ht="15.75" customHeight="1">
      <c r="H850" s="37">
        <v>43158</v>
      </c>
      <c r="I850" s="6" t="s">
        <v>135</v>
      </c>
      <c r="J850" s="6" t="s">
        <v>239</v>
      </c>
      <c r="K850" s="6">
        <v>2</v>
      </c>
      <c r="L850" s="6">
        <v>21.7</v>
      </c>
      <c r="M850" s="31" t="str">
        <f t="shared" si="0"/>
        <v>Small</v>
      </c>
    </row>
    <row r="851" spans="8:13" ht="15.75" customHeight="1">
      <c r="H851" s="37">
        <v>43169</v>
      </c>
      <c r="I851" s="6" t="s">
        <v>218</v>
      </c>
      <c r="J851" s="6" t="s">
        <v>194</v>
      </c>
      <c r="K851" s="6">
        <v>2</v>
      </c>
      <c r="L851" s="6">
        <v>22.5</v>
      </c>
      <c r="M851" s="31" t="str">
        <f t="shared" si="0"/>
        <v>Small</v>
      </c>
    </row>
    <row r="852" spans="8:13" ht="15.75" customHeight="1">
      <c r="H852" s="37">
        <v>43127</v>
      </c>
      <c r="I852" s="6" t="s">
        <v>168</v>
      </c>
      <c r="J852" s="6" t="s">
        <v>194</v>
      </c>
      <c r="K852" s="6">
        <v>48</v>
      </c>
      <c r="L852" s="6">
        <v>431.76</v>
      </c>
      <c r="M852" s="31" t="str">
        <f t="shared" si="0"/>
        <v>Large</v>
      </c>
    </row>
    <row r="853" spans="8:13" ht="15.75" customHeight="1">
      <c r="H853" s="37">
        <v>43245</v>
      </c>
      <c r="I853" s="6" t="s">
        <v>175</v>
      </c>
      <c r="J853" s="6" t="s">
        <v>184</v>
      </c>
      <c r="K853" s="6">
        <v>24</v>
      </c>
      <c r="L853" s="6">
        <v>231.6</v>
      </c>
      <c r="M853" s="31" t="str">
        <f t="shared" si="0"/>
        <v>Small</v>
      </c>
    </row>
    <row r="854" spans="8:13" ht="15.75" customHeight="1">
      <c r="H854" s="37">
        <v>43311</v>
      </c>
      <c r="I854" s="6" t="s">
        <v>160</v>
      </c>
      <c r="J854" s="6" t="s">
        <v>184</v>
      </c>
      <c r="K854" s="6">
        <v>1</v>
      </c>
      <c r="L854" s="6">
        <v>12.85</v>
      </c>
      <c r="M854" s="31" t="str">
        <f t="shared" si="0"/>
        <v>Small</v>
      </c>
    </row>
    <row r="855" spans="8:13" ht="15.75" customHeight="1">
      <c r="H855" s="37">
        <v>43160</v>
      </c>
      <c r="I855" s="6" t="s">
        <v>141</v>
      </c>
      <c r="J855" s="6" t="s">
        <v>156</v>
      </c>
      <c r="K855" s="6">
        <v>4</v>
      </c>
      <c r="L855" s="6">
        <v>66.84</v>
      </c>
      <c r="M855" s="31" t="str">
        <f t="shared" si="0"/>
        <v>Small</v>
      </c>
    </row>
    <row r="856" spans="8:13" ht="15.75" customHeight="1">
      <c r="H856" s="37">
        <v>43323</v>
      </c>
      <c r="I856" s="6" t="s">
        <v>175</v>
      </c>
      <c r="J856" s="6" t="s">
        <v>156</v>
      </c>
      <c r="K856" s="6">
        <v>2</v>
      </c>
      <c r="L856" s="6">
        <v>31.88</v>
      </c>
      <c r="M856" s="31" t="str">
        <f t="shared" si="0"/>
        <v>Small</v>
      </c>
    </row>
    <row r="857" spans="8:13" ht="15.75" customHeight="1">
      <c r="H857" s="37">
        <v>43418</v>
      </c>
      <c r="I857" s="6" t="s">
        <v>163</v>
      </c>
      <c r="J857" s="6" t="s">
        <v>156</v>
      </c>
      <c r="K857" s="6">
        <v>50</v>
      </c>
      <c r="L857" s="6">
        <v>441.49</v>
      </c>
      <c r="M857" s="31" t="str">
        <f t="shared" si="0"/>
        <v>Large</v>
      </c>
    </row>
    <row r="858" spans="8:13" ht="15.75" customHeight="1">
      <c r="H858" s="37">
        <v>43178</v>
      </c>
      <c r="I858" s="6" t="s">
        <v>175</v>
      </c>
      <c r="J858" s="6" t="s">
        <v>206</v>
      </c>
      <c r="K858" s="6">
        <v>4</v>
      </c>
      <c r="L858" s="6">
        <v>44</v>
      </c>
      <c r="M858" s="31" t="str">
        <f t="shared" si="0"/>
        <v>Small</v>
      </c>
    </row>
    <row r="859" spans="8:13" ht="15.75" customHeight="1">
      <c r="H859" s="37">
        <v>43392</v>
      </c>
      <c r="I859" s="6" t="s">
        <v>168</v>
      </c>
      <c r="J859" s="6" t="s">
        <v>156</v>
      </c>
      <c r="K859" s="6">
        <v>1</v>
      </c>
      <c r="L859" s="6">
        <v>19.14</v>
      </c>
      <c r="M859" s="31" t="str">
        <f t="shared" si="0"/>
        <v>Small</v>
      </c>
    </row>
    <row r="860" spans="8:13" ht="15.75" customHeight="1">
      <c r="H860" s="37">
        <v>43439</v>
      </c>
      <c r="I860" s="6" t="s">
        <v>158</v>
      </c>
      <c r="J860" s="6" t="s">
        <v>180</v>
      </c>
      <c r="K860" s="6">
        <v>2</v>
      </c>
      <c r="L860" s="6">
        <v>34.700000000000003</v>
      </c>
      <c r="M860" s="31" t="str">
        <f t="shared" si="0"/>
        <v>Small</v>
      </c>
    </row>
    <row r="861" spans="8:13" ht="15.75" customHeight="1">
      <c r="H861" s="37">
        <v>43437</v>
      </c>
      <c r="I861" s="6" t="s">
        <v>141</v>
      </c>
      <c r="J861" s="6" t="s">
        <v>209</v>
      </c>
      <c r="K861" s="6">
        <v>4</v>
      </c>
      <c r="L861" s="6">
        <v>73.28</v>
      </c>
      <c r="M861" s="31" t="str">
        <f t="shared" si="0"/>
        <v>Small</v>
      </c>
    </row>
    <row r="862" spans="8:13" ht="15.75" customHeight="1">
      <c r="H862" s="37">
        <v>43341</v>
      </c>
      <c r="I862" s="6" t="s">
        <v>190</v>
      </c>
      <c r="J862" s="6" t="s">
        <v>202</v>
      </c>
      <c r="K862" s="6">
        <v>1</v>
      </c>
      <c r="L862" s="6">
        <v>14.24</v>
      </c>
      <c r="M862" s="31" t="str">
        <f t="shared" si="0"/>
        <v>Small</v>
      </c>
    </row>
    <row r="863" spans="8:13" ht="15.75" customHeight="1">
      <c r="H863" s="37">
        <v>43347</v>
      </c>
      <c r="I863" s="6" t="s">
        <v>193</v>
      </c>
      <c r="J863" s="6" t="s">
        <v>220</v>
      </c>
      <c r="K863" s="6">
        <v>42</v>
      </c>
      <c r="L863" s="6">
        <v>440.82</v>
      </c>
      <c r="M863" s="31" t="str">
        <f t="shared" si="0"/>
        <v>Large</v>
      </c>
    </row>
    <row r="864" spans="8:13" ht="15.75" customHeight="1">
      <c r="H864" s="37">
        <v>43428</v>
      </c>
      <c r="I864" s="6" t="s">
        <v>135</v>
      </c>
      <c r="J864" s="6" t="s">
        <v>184</v>
      </c>
      <c r="K864" s="6">
        <v>2</v>
      </c>
      <c r="L864" s="6">
        <v>39.9</v>
      </c>
      <c r="M864" s="31" t="str">
        <f t="shared" si="0"/>
        <v>Small</v>
      </c>
    </row>
    <row r="865" spans="8:13" ht="15.75" customHeight="1">
      <c r="H865" s="37">
        <v>43106</v>
      </c>
      <c r="I865" s="6" t="s">
        <v>168</v>
      </c>
      <c r="J865" s="6" t="s">
        <v>191</v>
      </c>
      <c r="K865" s="6">
        <v>35</v>
      </c>
      <c r="L865" s="6">
        <v>334.65</v>
      </c>
      <c r="M865" s="31" t="str">
        <f t="shared" si="0"/>
        <v>Large</v>
      </c>
    </row>
    <row r="866" spans="8:13" ht="15.75" customHeight="1">
      <c r="H866" s="37">
        <v>43389</v>
      </c>
      <c r="I866" s="6" t="s">
        <v>158</v>
      </c>
      <c r="J866" s="6" t="s">
        <v>170</v>
      </c>
      <c r="K866" s="6">
        <v>3</v>
      </c>
      <c r="L866" s="6">
        <v>51.45</v>
      </c>
      <c r="M866" s="31" t="str">
        <f t="shared" si="0"/>
        <v>Small</v>
      </c>
    </row>
    <row r="867" spans="8:13" ht="15.75" customHeight="1">
      <c r="H867" s="37">
        <v>43181</v>
      </c>
      <c r="I867" s="6" t="s">
        <v>190</v>
      </c>
      <c r="J867" s="6" t="s">
        <v>185</v>
      </c>
      <c r="K867" s="6">
        <v>2</v>
      </c>
      <c r="L867" s="6">
        <v>33.659999999999997</v>
      </c>
      <c r="M867" s="31" t="str">
        <f t="shared" si="0"/>
        <v>Small</v>
      </c>
    </row>
    <row r="868" spans="8:13" ht="15.75" customHeight="1">
      <c r="H868" s="37">
        <v>43199</v>
      </c>
      <c r="I868" s="6" t="s">
        <v>135</v>
      </c>
      <c r="J868" s="6" t="s">
        <v>203</v>
      </c>
      <c r="K868" s="6">
        <v>24</v>
      </c>
      <c r="L868" s="6">
        <v>169.88</v>
      </c>
      <c r="M868" s="31" t="str">
        <f t="shared" si="0"/>
        <v>Small</v>
      </c>
    </row>
    <row r="869" spans="8:13" ht="15.75" customHeight="1">
      <c r="H869" s="37">
        <v>43103</v>
      </c>
      <c r="I869" s="6" t="s">
        <v>218</v>
      </c>
      <c r="J869" s="6" t="s">
        <v>212</v>
      </c>
      <c r="K869" s="6">
        <v>2</v>
      </c>
      <c r="L869" s="6">
        <v>37.08</v>
      </c>
      <c r="M869" s="31" t="str">
        <f t="shared" si="0"/>
        <v>Small</v>
      </c>
    </row>
    <row r="870" spans="8:13" ht="15.75" customHeight="1">
      <c r="H870" s="37">
        <v>43465</v>
      </c>
      <c r="I870" s="6" t="s">
        <v>168</v>
      </c>
      <c r="J870" s="6" t="s">
        <v>156</v>
      </c>
      <c r="K870" s="6">
        <v>1</v>
      </c>
      <c r="L870" s="6">
        <v>19.329999999999998</v>
      </c>
      <c r="M870" s="31" t="str">
        <f t="shared" si="0"/>
        <v>Small</v>
      </c>
    </row>
    <row r="871" spans="8:13" ht="15.75" customHeight="1">
      <c r="H871" s="37">
        <v>43408</v>
      </c>
      <c r="I871" s="6" t="s">
        <v>171</v>
      </c>
      <c r="J871" s="6" t="s">
        <v>187</v>
      </c>
      <c r="K871" s="6">
        <v>1</v>
      </c>
      <c r="L871" s="6">
        <v>11.01</v>
      </c>
      <c r="M871" s="31" t="str">
        <f t="shared" si="0"/>
        <v>Small</v>
      </c>
    </row>
    <row r="872" spans="8:13" ht="15.75" customHeight="1">
      <c r="H872" s="37">
        <v>43275</v>
      </c>
      <c r="I872" s="6" t="s">
        <v>141</v>
      </c>
      <c r="J872" s="6" t="s">
        <v>172</v>
      </c>
      <c r="K872" s="6">
        <v>5</v>
      </c>
      <c r="L872" s="6">
        <v>85.24</v>
      </c>
      <c r="M872" s="31" t="str">
        <f t="shared" si="0"/>
        <v>Small</v>
      </c>
    </row>
    <row r="873" spans="8:13" ht="15.75" customHeight="1">
      <c r="H873" s="37">
        <v>43201</v>
      </c>
      <c r="I873" s="6" t="s">
        <v>190</v>
      </c>
      <c r="J873" s="6" t="s">
        <v>185</v>
      </c>
      <c r="K873" s="6">
        <v>1</v>
      </c>
      <c r="L873" s="6">
        <v>18.03</v>
      </c>
      <c r="M873" s="31" t="str">
        <f t="shared" si="0"/>
        <v>Small</v>
      </c>
    </row>
    <row r="874" spans="8:13" ht="15.75" customHeight="1">
      <c r="H874" s="37">
        <v>43344</v>
      </c>
      <c r="I874" s="6" t="s">
        <v>135</v>
      </c>
      <c r="J874" s="6" t="s">
        <v>197</v>
      </c>
      <c r="K874" s="6">
        <v>4</v>
      </c>
      <c r="L874" s="6">
        <v>74.52</v>
      </c>
      <c r="M874" s="31" t="str">
        <f t="shared" si="0"/>
        <v>Small</v>
      </c>
    </row>
    <row r="875" spans="8:13" ht="15.75" customHeight="1">
      <c r="H875" s="37">
        <v>43252</v>
      </c>
      <c r="I875" s="6" t="s">
        <v>168</v>
      </c>
      <c r="J875" s="6" t="s">
        <v>156</v>
      </c>
      <c r="K875" s="6">
        <v>2</v>
      </c>
      <c r="L875" s="6">
        <v>38.28</v>
      </c>
      <c r="M875" s="31" t="str">
        <f t="shared" si="0"/>
        <v>Small</v>
      </c>
    </row>
    <row r="876" spans="8:13" ht="15.75" customHeight="1">
      <c r="H876" s="37">
        <v>43306</v>
      </c>
      <c r="I876" s="6" t="s">
        <v>158</v>
      </c>
      <c r="J876" s="6" t="s">
        <v>204</v>
      </c>
      <c r="K876" s="6">
        <v>1</v>
      </c>
      <c r="L876" s="6">
        <v>15.8</v>
      </c>
      <c r="M876" s="31" t="str">
        <f t="shared" si="0"/>
        <v>Small</v>
      </c>
    </row>
    <row r="877" spans="8:13" ht="15.75" customHeight="1">
      <c r="H877" s="37">
        <v>43172</v>
      </c>
      <c r="I877" s="6" t="s">
        <v>171</v>
      </c>
      <c r="J877" s="6" t="s">
        <v>184</v>
      </c>
      <c r="K877" s="6">
        <v>1</v>
      </c>
      <c r="L877" s="6">
        <v>16.68</v>
      </c>
      <c r="M877" s="31" t="str">
        <f t="shared" si="0"/>
        <v>Small</v>
      </c>
    </row>
    <row r="878" spans="8:13" ht="15.75" customHeight="1">
      <c r="H878" s="37">
        <v>43254</v>
      </c>
      <c r="I878" s="6" t="s">
        <v>175</v>
      </c>
      <c r="J878" s="6" t="s">
        <v>187</v>
      </c>
      <c r="K878" s="6">
        <v>4</v>
      </c>
      <c r="L878" s="6">
        <v>60.6</v>
      </c>
      <c r="M878" s="31" t="str">
        <f t="shared" si="0"/>
        <v>Small</v>
      </c>
    </row>
    <row r="879" spans="8:13" ht="15.75" customHeight="1">
      <c r="H879" s="37">
        <v>43185</v>
      </c>
      <c r="I879" s="6" t="s">
        <v>135</v>
      </c>
      <c r="J879" s="6" t="s">
        <v>192</v>
      </c>
      <c r="K879" s="6">
        <v>1</v>
      </c>
      <c r="L879" s="6">
        <v>11.12</v>
      </c>
      <c r="M879" s="31" t="str">
        <f t="shared" si="0"/>
        <v>Small</v>
      </c>
    </row>
    <row r="880" spans="8:13" ht="15.75" customHeight="1">
      <c r="H880" s="37">
        <v>43112</v>
      </c>
      <c r="I880" s="6" t="s">
        <v>198</v>
      </c>
      <c r="J880" s="6" t="s">
        <v>233</v>
      </c>
      <c r="K880" s="6">
        <v>3</v>
      </c>
      <c r="L880" s="6">
        <v>33.659999999999997</v>
      </c>
      <c r="M880" s="31" t="str">
        <f t="shared" si="0"/>
        <v>Small</v>
      </c>
    </row>
    <row r="881" spans="8:13" ht="15.75" customHeight="1">
      <c r="H881" s="37">
        <v>43424</v>
      </c>
      <c r="I881" s="6" t="s">
        <v>165</v>
      </c>
      <c r="J881" s="6" t="s">
        <v>156</v>
      </c>
      <c r="K881" s="6">
        <v>50</v>
      </c>
      <c r="L881" s="6">
        <v>442.02</v>
      </c>
      <c r="M881" s="31" t="str">
        <f t="shared" si="0"/>
        <v>Large</v>
      </c>
    </row>
    <row r="882" spans="8:13" ht="15.75" customHeight="1">
      <c r="H882" s="37">
        <v>43405</v>
      </c>
      <c r="I882" s="6" t="s">
        <v>175</v>
      </c>
      <c r="J882" s="6" t="s">
        <v>185</v>
      </c>
      <c r="K882" s="6">
        <v>3</v>
      </c>
      <c r="L882" s="6">
        <v>49.32</v>
      </c>
      <c r="M882" s="31" t="str">
        <f t="shared" si="0"/>
        <v>Small</v>
      </c>
    </row>
    <row r="883" spans="8:13" ht="15.75" customHeight="1">
      <c r="H883" s="37">
        <v>43432</v>
      </c>
      <c r="I883" s="6" t="s">
        <v>135</v>
      </c>
      <c r="J883" s="6" t="s">
        <v>184</v>
      </c>
      <c r="K883" s="6">
        <v>1</v>
      </c>
      <c r="L883" s="6">
        <v>12.45</v>
      </c>
      <c r="M883" s="31" t="str">
        <f t="shared" si="0"/>
        <v>Small</v>
      </c>
    </row>
    <row r="884" spans="8:13" ht="15.75" customHeight="1">
      <c r="H884" s="37">
        <v>43224</v>
      </c>
      <c r="I884" s="6" t="s">
        <v>224</v>
      </c>
      <c r="J884" s="6" t="s">
        <v>217</v>
      </c>
      <c r="K884" s="6">
        <v>2</v>
      </c>
      <c r="L884" s="6">
        <v>27.76</v>
      </c>
      <c r="M884" s="31" t="str">
        <f t="shared" si="0"/>
        <v>Small</v>
      </c>
    </row>
    <row r="885" spans="8:13" ht="15.75" customHeight="1">
      <c r="H885" s="37">
        <v>43403</v>
      </c>
      <c r="I885" s="6" t="s">
        <v>175</v>
      </c>
      <c r="J885" s="6" t="s">
        <v>184</v>
      </c>
      <c r="K885" s="6">
        <v>3</v>
      </c>
      <c r="L885" s="6">
        <v>39.81</v>
      </c>
      <c r="M885" s="31" t="str">
        <f t="shared" si="0"/>
        <v>Small</v>
      </c>
    </row>
    <row r="886" spans="8:13" ht="15.75" customHeight="1">
      <c r="H886" s="37">
        <v>43380</v>
      </c>
      <c r="I886" s="6" t="s">
        <v>141</v>
      </c>
      <c r="J886" s="6" t="s">
        <v>194</v>
      </c>
      <c r="K886" s="6">
        <v>1</v>
      </c>
      <c r="L886" s="6">
        <v>15.7</v>
      </c>
      <c r="M886" s="31" t="str">
        <f t="shared" si="0"/>
        <v>Small</v>
      </c>
    </row>
    <row r="887" spans="8:13" ht="15.75" customHeight="1">
      <c r="H887" s="37">
        <v>43169</v>
      </c>
      <c r="I887" s="6" t="s">
        <v>198</v>
      </c>
      <c r="J887" s="6" t="s">
        <v>170</v>
      </c>
      <c r="K887" s="6">
        <v>1</v>
      </c>
      <c r="L887" s="6">
        <v>13.13</v>
      </c>
      <c r="M887" s="31" t="str">
        <f t="shared" si="0"/>
        <v>Small</v>
      </c>
    </row>
    <row r="888" spans="8:13" ht="15.75" customHeight="1">
      <c r="H888" s="37">
        <v>43271</v>
      </c>
      <c r="I888" s="6" t="s">
        <v>198</v>
      </c>
      <c r="J888" s="6" t="s">
        <v>232</v>
      </c>
      <c r="K888" s="6">
        <v>64</v>
      </c>
      <c r="L888" s="6">
        <v>548.77</v>
      </c>
      <c r="M888" s="31" t="str">
        <f t="shared" si="0"/>
        <v>Large</v>
      </c>
    </row>
    <row r="889" spans="8:13" ht="15.75" customHeight="1">
      <c r="H889" s="37">
        <v>43415</v>
      </c>
      <c r="I889" s="6" t="s">
        <v>141</v>
      </c>
      <c r="J889" s="6" t="s">
        <v>202</v>
      </c>
      <c r="K889" s="6">
        <v>1</v>
      </c>
      <c r="L889" s="6">
        <v>11.93</v>
      </c>
      <c r="M889" s="31" t="str">
        <f t="shared" si="0"/>
        <v>Small</v>
      </c>
    </row>
    <row r="890" spans="8:13" ht="15.75" customHeight="1">
      <c r="H890" s="37">
        <v>43332</v>
      </c>
      <c r="I890" s="6" t="s">
        <v>135</v>
      </c>
      <c r="J890" s="6" t="s">
        <v>210</v>
      </c>
      <c r="K890" s="6">
        <v>2</v>
      </c>
      <c r="L890" s="6">
        <v>20.98</v>
      </c>
      <c r="M890" s="31" t="str">
        <f t="shared" si="0"/>
        <v>Small</v>
      </c>
    </row>
    <row r="891" spans="8:13" ht="15.75" customHeight="1">
      <c r="H891" s="37">
        <v>43463</v>
      </c>
      <c r="I891" s="6" t="s">
        <v>168</v>
      </c>
      <c r="J891" s="6" t="s">
        <v>159</v>
      </c>
      <c r="K891" s="6">
        <v>2</v>
      </c>
      <c r="L891" s="6">
        <v>22.62</v>
      </c>
      <c r="M891" s="31" t="str">
        <f t="shared" si="0"/>
        <v>Small</v>
      </c>
    </row>
    <row r="892" spans="8:13" ht="15.75" customHeight="1">
      <c r="H892" s="37">
        <v>43270</v>
      </c>
      <c r="I892" s="6" t="s">
        <v>158</v>
      </c>
      <c r="J892" s="6" t="s">
        <v>170</v>
      </c>
      <c r="K892" s="6">
        <v>2</v>
      </c>
      <c r="L892" s="6">
        <v>29.84</v>
      </c>
      <c r="M892" s="31" t="str">
        <f t="shared" si="0"/>
        <v>Small</v>
      </c>
    </row>
    <row r="893" spans="8:13" ht="15.75" customHeight="1">
      <c r="H893" s="37">
        <v>43449</v>
      </c>
      <c r="I893" s="6" t="s">
        <v>168</v>
      </c>
      <c r="J893" s="6" t="s">
        <v>189</v>
      </c>
      <c r="K893" s="6">
        <v>2</v>
      </c>
      <c r="L893" s="6">
        <v>29.6</v>
      </c>
      <c r="M893" s="31" t="str">
        <f t="shared" si="0"/>
        <v>Small</v>
      </c>
    </row>
    <row r="894" spans="8:13" ht="15.75" customHeight="1">
      <c r="H894" s="37">
        <v>43250</v>
      </c>
      <c r="I894" s="6" t="s">
        <v>163</v>
      </c>
      <c r="J894" s="6" t="s">
        <v>156</v>
      </c>
      <c r="K894" s="6">
        <v>2</v>
      </c>
      <c r="L894" s="6">
        <v>20.9</v>
      </c>
      <c r="M894" s="31" t="str">
        <f t="shared" si="0"/>
        <v>Small</v>
      </c>
    </row>
    <row r="895" spans="8:13" ht="15.75" customHeight="1">
      <c r="H895" s="37">
        <v>43229</v>
      </c>
      <c r="I895" s="6" t="s">
        <v>160</v>
      </c>
      <c r="J895" s="6" t="s">
        <v>156</v>
      </c>
      <c r="K895" s="6">
        <v>1</v>
      </c>
      <c r="L895" s="6">
        <v>18.010000000000002</v>
      </c>
      <c r="M895" s="31" t="str">
        <f t="shared" si="0"/>
        <v>Small</v>
      </c>
    </row>
    <row r="896" spans="8:13" ht="15.75" customHeight="1">
      <c r="H896" s="37">
        <v>43268</v>
      </c>
      <c r="I896" s="6" t="s">
        <v>155</v>
      </c>
      <c r="J896" s="6" t="s">
        <v>156</v>
      </c>
      <c r="K896" s="6">
        <v>2</v>
      </c>
      <c r="L896" s="6">
        <v>34.24</v>
      </c>
      <c r="M896" s="31" t="str">
        <f t="shared" si="0"/>
        <v>Small</v>
      </c>
    </row>
    <row r="897" spans="8:13" ht="15.75" customHeight="1">
      <c r="H897" s="37">
        <v>43127</v>
      </c>
      <c r="I897" s="6" t="s">
        <v>177</v>
      </c>
      <c r="J897" s="6" t="s">
        <v>197</v>
      </c>
      <c r="K897" s="6">
        <v>2</v>
      </c>
      <c r="L897" s="6">
        <v>32.24</v>
      </c>
      <c r="M897" s="31" t="str">
        <f t="shared" si="0"/>
        <v>Small</v>
      </c>
    </row>
    <row r="898" spans="8:13" ht="15.75" customHeight="1">
      <c r="H898" s="37">
        <v>43168</v>
      </c>
      <c r="I898" s="6" t="s">
        <v>135</v>
      </c>
      <c r="J898" s="6" t="s">
        <v>185</v>
      </c>
      <c r="K898" s="6">
        <v>3</v>
      </c>
      <c r="L898" s="6">
        <v>31.14</v>
      </c>
      <c r="M898" s="31" t="str">
        <f t="shared" si="0"/>
        <v>Small</v>
      </c>
    </row>
    <row r="899" spans="8:13" ht="15.75" customHeight="1">
      <c r="H899" s="37">
        <v>43329</v>
      </c>
      <c r="I899" s="6" t="s">
        <v>141</v>
      </c>
      <c r="J899" s="6" t="s">
        <v>156</v>
      </c>
      <c r="K899" s="6">
        <v>2</v>
      </c>
      <c r="L899" s="6">
        <v>28.66</v>
      </c>
      <c r="M899" s="31" t="str">
        <f t="shared" si="0"/>
        <v>Small</v>
      </c>
    </row>
    <row r="900" spans="8:13" ht="15.75" customHeight="1">
      <c r="H900" s="37">
        <v>43381</v>
      </c>
      <c r="I900" s="6" t="s">
        <v>160</v>
      </c>
      <c r="J900" s="6" t="s">
        <v>229</v>
      </c>
      <c r="K900" s="6">
        <v>2</v>
      </c>
      <c r="L900" s="6">
        <v>25.6</v>
      </c>
      <c r="M900" s="31" t="str">
        <f t="shared" si="0"/>
        <v>Small</v>
      </c>
    </row>
    <row r="901" spans="8:13" ht="15.75" customHeight="1">
      <c r="H901" s="37">
        <v>43462</v>
      </c>
      <c r="I901" s="6" t="s">
        <v>190</v>
      </c>
      <c r="J901" s="6" t="s">
        <v>186</v>
      </c>
      <c r="K901" s="6">
        <v>2</v>
      </c>
      <c r="L901" s="6">
        <v>30</v>
      </c>
      <c r="M901" s="31" t="str">
        <f t="shared" si="0"/>
        <v>Small</v>
      </c>
    </row>
    <row r="902" spans="8:13" ht="15.75" customHeight="1">
      <c r="H902" s="37">
        <v>43180</v>
      </c>
      <c r="I902" s="6" t="s">
        <v>168</v>
      </c>
      <c r="J902" s="6" t="s">
        <v>236</v>
      </c>
      <c r="K902" s="6">
        <v>2</v>
      </c>
      <c r="L902" s="6">
        <v>26.46</v>
      </c>
      <c r="M902" s="31" t="str">
        <f t="shared" si="0"/>
        <v>Small</v>
      </c>
    </row>
    <row r="903" spans="8:13" ht="15.75" customHeight="1">
      <c r="H903" s="37">
        <v>43427</v>
      </c>
      <c r="I903" s="6" t="s">
        <v>171</v>
      </c>
      <c r="J903" s="6" t="s">
        <v>184</v>
      </c>
      <c r="K903" s="6">
        <v>2</v>
      </c>
      <c r="L903" s="6">
        <v>36.020000000000003</v>
      </c>
      <c r="M903" s="31" t="str">
        <f t="shared" si="0"/>
        <v>Small</v>
      </c>
    </row>
    <row r="904" spans="8:13" ht="15.75" customHeight="1">
      <c r="H904" s="37">
        <v>43230</v>
      </c>
      <c r="I904" s="6" t="s">
        <v>200</v>
      </c>
      <c r="J904" s="6" t="s">
        <v>191</v>
      </c>
      <c r="K904" s="6">
        <v>2</v>
      </c>
      <c r="L904" s="6">
        <v>28.28</v>
      </c>
      <c r="M904" s="31" t="str">
        <f t="shared" si="0"/>
        <v>Small</v>
      </c>
    </row>
    <row r="905" spans="8:13" ht="15.75" customHeight="1">
      <c r="H905" s="37">
        <v>43287</v>
      </c>
      <c r="I905" s="6" t="s">
        <v>198</v>
      </c>
      <c r="J905" s="6" t="s">
        <v>206</v>
      </c>
      <c r="K905" s="6">
        <v>1</v>
      </c>
      <c r="L905" s="6">
        <v>15.42</v>
      </c>
      <c r="M905" s="31" t="str">
        <f t="shared" si="0"/>
        <v>Small</v>
      </c>
    </row>
    <row r="906" spans="8:13" ht="15.75" customHeight="1">
      <c r="H906" s="37">
        <v>43329</v>
      </c>
      <c r="I906" s="6" t="s">
        <v>158</v>
      </c>
      <c r="J906" s="6" t="s">
        <v>185</v>
      </c>
      <c r="K906" s="6">
        <v>2</v>
      </c>
      <c r="L906" s="6">
        <v>37.659999999999997</v>
      </c>
      <c r="M906" s="31" t="str">
        <f t="shared" si="0"/>
        <v>Small</v>
      </c>
    </row>
    <row r="907" spans="8:13" ht="15.75" customHeight="1">
      <c r="H907" s="37">
        <v>43211</v>
      </c>
      <c r="I907" s="6" t="s">
        <v>160</v>
      </c>
      <c r="J907" s="6" t="s">
        <v>156</v>
      </c>
      <c r="K907" s="6">
        <v>1</v>
      </c>
      <c r="L907" s="6">
        <v>16.23</v>
      </c>
      <c r="M907" s="31" t="str">
        <f t="shared" si="0"/>
        <v>Small</v>
      </c>
    </row>
    <row r="908" spans="8:13" ht="15.75" customHeight="1">
      <c r="H908" s="37">
        <v>43441</v>
      </c>
      <c r="I908" s="6" t="s">
        <v>175</v>
      </c>
      <c r="J908" s="6" t="s">
        <v>197</v>
      </c>
      <c r="K908" s="6">
        <v>2</v>
      </c>
      <c r="L908" s="6">
        <v>34.92</v>
      </c>
      <c r="M908" s="31" t="str">
        <f t="shared" si="0"/>
        <v>Small</v>
      </c>
    </row>
    <row r="909" spans="8:13" ht="15.75" customHeight="1">
      <c r="H909" s="37">
        <v>43336</v>
      </c>
      <c r="I909" s="6" t="s">
        <v>165</v>
      </c>
      <c r="J909" s="6" t="s">
        <v>159</v>
      </c>
      <c r="K909" s="6">
        <v>1</v>
      </c>
      <c r="L909" s="6">
        <v>15.67</v>
      </c>
      <c r="M909" s="31" t="str">
        <f t="shared" si="0"/>
        <v>Small</v>
      </c>
    </row>
    <row r="910" spans="8:13" ht="15.75" customHeight="1">
      <c r="H910" s="37">
        <v>43407</v>
      </c>
      <c r="I910" s="6" t="s">
        <v>177</v>
      </c>
      <c r="J910" s="6" t="s">
        <v>180</v>
      </c>
      <c r="K910" s="6">
        <v>60</v>
      </c>
      <c r="L910" s="6">
        <v>582.5</v>
      </c>
      <c r="M910" s="31" t="str">
        <f t="shared" si="0"/>
        <v>Large</v>
      </c>
    </row>
    <row r="911" spans="8:13" ht="15.75" customHeight="1">
      <c r="H911" s="37">
        <v>43207</v>
      </c>
      <c r="I911" s="6" t="s">
        <v>158</v>
      </c>
      <c r="J911" s="6" t="s">
        <v>156</v>
      </c>
      <c r="K911" s="6">
        <v>3</v>
      </c>
      <c r="L911" s="6">
        <v>41.64</v>
      </c>
      <c r="M911" s="31" t="str">
        <f t="shared" si="0"/>
        <v>Small</v>
      </c>
    </row>
    <row r="912" spans="8:13" ht="15.75" customHeight="1">
      <c r="H912" s="37">
        <v>43245</v>
      </c>
      <c r="I912" s="6" t="s">
        <v>141</v>
      </c>
      <c r="J912" s="6" t="s">
        <v>182</v>
      </c>
      <c r="K912" s="6">
        <v>1</v>
      </c>
      <c r="L912" s="6">
        <v>10.14</v>
      </c>
      <c r="M912" s="31" t="str">
        <f t="shared" si="0"/>
        <v>Small</v>
      </c>
    </row>
    <row r="913" spans="8:13" ht="15.75" customHeight="1">
      <c r="H913" s="37">
        <v>43339</v>
      </c>
      <c r="I913" s="6" t="s">
        <v>141</v>
      </c>
      <c r="J913" s="6" t="s">
        <v>156</v>
      </c>
      <c r="K913" s="6">
        <v>3</v>
      </c>
      <c r="L913" s="6">
        <v>44.79</v>
      </c>
      <c r="M913" s="31" t="str">
        <f t="shared" si="0"/>
        <v>Small</v>
      </c>
    </row>
    <row r="914" spans="8:13" ht="15.75" customHeight="1">
      <c r="H914" s="37">
        <v>43463</v>
      </c>
      <c r="I914" s="6" t="s">
        <v>198</v>
      </c>
      <c r="J914" s="6" t="s">
        <v>202</v>
      </c>
      <c r="K914" s="6">
        <v>2</v>
      </c>
      <c r="L914" s="6">
        <v>35.26</v>
      </c>
      <c r="M914" s="31" t="str">
        <f t="shared" si="0"/>
        <v>Small</v>
      </c>
    </row>
    <row r="915" spans="8:13" ht="15.75" customHeight="1">
      <c r="H915" s="37">
        <v>43445</v>
      </c>
      <c r="I915" s="6" t="s">
        <v>190</v>
      </c>
      <c r="J915" s="6" t="s">
        <v>173</v>
      </c>
      <c r="K915" s="6">
        <v>2</v>
      </c>
      <c r="L915" s="6">
        <v>24.98</v>
      </c>
      <c r="M915" s="31" t="str">
        <f t="shared" si="0"/>
        <v>Small</v>
      </c>
    </row>
    <row r="916" spans="8:13" ht="15.75" customHeight="1">
      <c r="H916" s="37">
        <v>43428</v>
      </c>
      <c r="I916" s="6" t="s">
        <v>190</v>
      </c>
      <c r="J916" s="6" t="s">
        <v>187</v>
      </c>
      <c r="K916" s="6">
        <v>2</v>
      </c>
      <c r="L916" s="6">
        <v>20.12</v>
      </c>
      <c r="M916" s="31" t="str">
        <f t="shared" si="0"/>
        <v>Small</v>
      </c>
    </row>
    <row r="917" spans="8:13" ht="15.75" customHeight="1">
      <c r="H917" s="37">
        <v>43460</v>
      </c>
      <c r="I917" s="6" t="s">
        <v>158</v>
      </c>
      <c r="J917" s="6" t="s">
        <v>181</v>
      </c>
      <c r="K917" s="6">
        <v>5</v>
      </c>
      <c r="L917" s="6">
        <v>93.36</v>
      </c>
      <c r="M917" s="31" t="str">
        <f t="shared" si="0"/>
        <v>Small</v>
      </c>
    </row>
    <row r="918" spans="8:13" ht="15.75" customHeight="1">
      <c r="H918" s="37">
        <v>43367</v>
      </c>
      <c r="I918" s="6" t="s">
        <v>190</v>
      </c>
      <c r="J918" s="6" t="s">
        <v>210</v>
      </c>
      <c r="K918" s="6">
        <v>3</v>
      </c>
      <c r="L918" s="6">
        <v>36.81</v>
      </c>
      <c r="M918" s="31" t="str">
        <f t="shared" si="0"/>
        <v>Small</v>
      </c>
    </row>
    <row r="919" spans="8:13" ht="15.75" customHeight="1">
      <c r="H919" s="37">
        <v>43212</v>
      </c>
      <c r="I919" s="6" t="s">
        <v>190</v>
      </c>
      <c r="J919" s="6" t="s">
        <v>156</v>
      </c>
      <c r="K919" s="6">
        <v>3</v>
      </c>
      <c r="L919" s="6">
        <v>42.45</v>
      </c>
      <c r="M919" s="31" t="str">
        <f t="shared" si="0"/>
        <v>Small</v>
      </c>
    </row>
    <row r="920" spans="8:13" ht="15.75" customHeight="1">
      <c r="H920" s="37">
        <v>43437</v>
      </c>
      <c r="I920" s="6" t="s">
        <v>135</v>
      </c>
      <c r="J920" s="6" t="s">
        <v>174</v>
      </c>
      <c r="K920" s="6">
        <v>2</v>
      </c>
      <c r="L920" s="6">
        <v>24.2</v>
      </c>
      <c r="M920" s="31" t="str">
        <f t="shared" si="0"/>
        <v>Small</v>
      </c>
    </row>
    <row r="921" spans="8:13" ht="15.75" customHeight="1">
      <c r="H921" s="37">
        <v>43454</v>
      </c>
      <c r="I921" s="6" t="s">
        <v>175</v>
      </c>
      <c r="J921" s="6" t="s">
        <v>210</v>
      </c>
      <c r="K921" s="6">
        <v>4</v>
      </c>
      <c r="L921" s="6">
        <v>73.88</v>
      </c>
      <c r="M921" s="31" t="str">
        <f t="shared" si="0"/>
        <v>Small</v>
      </c>
    </row>
    <row r="922" spans="8:13" ht="15.75" customHeight="1">
      <c r="H922" s="37">
        <v>43434</v>
      </c>
      <c r="I922" s="6" t="s">
        <v>168</v>
      </c>
      <c r="J922" s="6" t="s">
        <v>156</v>
      </c>
      <c r="K922" s="6">
        <v>46</v>
      </c>
      <c r="L922" s="6">
        <v>329.12</v>
      </c>
      <c r="M922" s="31" t="str">
        <f t="shared" si="0"/>
        <v>Large</v>
      </c>
    </row>
    <row r="923" spans="8:13" ht="15.75" customHeight="1">
      <c r="H923" s="37">
        <v>43113</v>
      </c>
      <c r="I923" s="6" t="s">
        <v>168</v>
      </c>
      <c r="J923" s="6" t="s">
        <v>226</v>
      </c>
      <c r="K923" s="6">
        <v>1</v>
      </c>
      <c r="L923" s="6">
        <v>14.06</v>
      </c>
      <c r="M923" s="31" t="str">
        <f t="shared" si="0"/>
        <v>Small</v>
      </c>
    </row>
    <row r="924" spans="8:13" ht="15.75" customHeight="1">
      <c r="H924" s="37">
        <v>43154</v>
      </c>
      <c r="I924" s="6" t="s">
        <v>158</v>
      </c>
      <c r="J924" s="6" t="s">
        <v>156</v>
      </c>
      <c r="K924" s="6">
        <v>2</v>
      </c>
      <c r="L924" s="6">
        <v>29.32</v>
      </c>
      <c r="M924" s="31" t="str">
        <f t="shared" si="0"/>
        <v>Small</v>
      </c>
    </row>
    <row r="925" spans="8:13" ht="15.75" customHeight="1">
      <c r="H925" s="37">
        <v>43464</v>
      </c>
      <c r="I925" s="6" t="s">
        <v>171</v>
      </c>
      <c r="J925" s="6" t="s">
        <v>239</v>
      </c>
      <c r="K925" s="6">
        <v>3</v>
      </c>
      <c r="L925" s="6">
        <v>47.37</v>
      </c>
      <c r="M925" s="31" t="str">
        <f t="shared" si="0"/>
        <v>Small</v>
      </c>
    </row>
    <row r="926" spans="8:13" ht="15.75" customHeight="1">
      <c r="H926" s="37">
        <v>43376</v>
      </c>
      <c r="I926" s="6" t="s">
        <v>158</v>
      </c>
      <c r="J926" s="6" t="s">
        <v>174</v>
      </c>
      <c r="K926" s="6">
        <v>2</v>
      </c>
      <c r="L926" s="6">
        <v>30</v>
      </c>
      <c r="M926" s="31" t="str">
        <f t="shared" si="0"/>
        <v>Small</v>
      </c>
    </row>
    <row r="927" spans="8:13" ht="15.75" customHeight="1">
      <c r="H927" s="37">
        <v>43378</v>
      </c>
      <c r="I927" s="6" t="s">
        <v>155</v>
      </c>
      <c r="J927" s="6" t="s">
        <v>179</v>
      </c>
      <c r="K927" s="6">
        <v>1</v>
      </c>
      <c r="L927" s="6">
        <v>11.65</v>
      </c>
      <c r="M927" s="31" t="str">
        <f t="shared" si="0"/>
        <v>Small</v>
      </c>
    </row>
    <row r="928" spans="8:13" ht="15.75" customHeight="1">
      <c r="H928" s="37">
        <v>43189</v>
      </c>
      <c r="I928" s="6" t="s">
        <v>177</v>
      </c>
      <c r="J928" s="6" t="s">
        <v>232</v>
      </c>
      <c r="K928" s="6">
        <v>2</v>
      </c>
      <c r="L928" s="6">
        <v>36.86</v>
      </c>
      <c r="M928" s="31" t="str">
        <f t="shared" si="0"/>
        <v>Small</v>
      </c>
    </row>
    <row r="929" spans="8:13" ht="15.75" customHeight="1">
      <c r="H929" s="37">
        <v>43191</v>
      </c>
      <c r="I929" s="6" t="s">
        <v>163</v>
      </c>
      <c r="J929" s="6" t="s">
        <v>156</v>
      </c>
      <c r="K929" s="6">
        <v>3</v>
      </c>
      <c r="L929" s="6">
        <v>52.56</v>
      </c>
      <c r="M929" s="31" t="str">
        <f t="shared" si="0"/>
        <v>Small</v>
      </c>
    </row>
    <row r="930" spans="8:13" ht="15.75" customHeight="1">
      <c r="H930" s="37">
        <v>43302</v>
      </c>
      <c r="I930" s="6" t="s">
        <v>127</v>
      </c>
      <c r="J930" s="6" t="s">
        <v>185</v>
      </c>
      <c r="K930" s="6">
        <v>2</v>
      </c>
      <c r="L930" s="6">
        <v>38.840000000000003</v>
      </c>
      <c r="M930" s="31" t="str">
        <f t="shared" si="0"/>
        <v>Small</v>
      </c>
    </row>
    <row r="931" spans="8:13" ht="15.75" customHeight="1">
      <c r="H931" s="37">
        <v>43429</v>
      </c>
      <c r="I931" s="6" t="s">
        <v>168</v>
      </c>
      <c r="J931" s="6" t="s">
        <v>185</v>
      </c>
      <c r="K931" s="6">
        <v>3</v>
      </c>
      <c r="L931" s="6">
        <v>56.04</v>
      </c>
      <c r="M931" s="31" t="str">
        <f t="shared" si="0"/>
        <v>Small</v>
      </c>
    </row>
    <row r="932" spans="8:13" ht="15.75" customHeight="1">
      <c r="H932" s="37">
        <v>43297</v>
      </c>
      <c r="I932" s="6" t="s">
        <v>135</v>
      </c>
      <c r="J932" s="6" t="s">
        <v>234</v>
      </c>
      <c r="K932" s="6">
        <v>1</v>
      </c>
      <c r="L932" s="6">
        <v>16.8</v>
      </c>
      <c r="M932" s="31" t="str">
        <f t="shared" si="0"/>
        <v>Small</v>
      </c>
    </row>
    <row r="933" spans="8:13" ht="15.75" customHeight="1">
      <c r="H933" s="37">
        <v>43243</v>
      </c>
      <c r="I933" s="6" t="s">
        <v>135</v>
      </c>
      <c r="J933" s="6" t="s">
        <v>187</v>
      </c>
      <c r="K933" s="6">
        <v>3</v>
      </c>
      <c r="L933" s="6">
        <v>50.04</v>
      </c>
      <c r="M933" s="31" t="str">
        <f t="shared" si="0"/>
        <v>Small</v>
      </c>
    </row>
    <row r="934" spans="8:13" ht="15.75" customHeight="1">
      <c r="H934" s="37">
        <v>43450</v>
      </c>
      <c r="I934" s="6" t="s">
        <v>135</v>
      </c>
      <c r="J934" s="6" t="s">
        <v>156</v>
      </c>
      <c r="K934" s="6">
        <v>36</v>
      </c>
      <c r="L934" s="6">
        <v>313.33999999999997</v>
      </c>
      <c r="M934" s="31" t="str">
        <f t="shared" si="0"/>
        <v>Large</v>
      </c>
    </row>
    <row r="935" spans="8:13" ht="15.75" customHeight="1">
      <c r="H935" s="37">
        <v>43408</v>
      </c>
      <c r="I935" s="6" t="s">
        <v>141</v>
      </c>
      <c r="J935" s="6" t="s">
        <v>164</v>
      </c>
      <c r="K935" s="6">
        <v>2</v>
      </c>
      <c r="L935" s="6">
        <v>24.58</v>
      </c>
      <c r="M935" s="31" t="str">
        <f t="shared" si="0"/>
        <v>Small</v>
      </c>
    </row>
    <row r="936" spans="8:13" ht="15.75" customHeight="1">
      <c r="H936" s="37">
        <v>43271</v>
      </c>
      <c r="I936" s="6" t="s">
        <v>158</v>
      </c>
      <c r="J936" s="6" t="s">
        <v>189</v>
      </c>
      <c r="K936" s="6">
        <v>1</v>
      </c>
      <c r="L936" s="6">
        <v>11.44</v>
      </c>
      <c r="M936" s="31" t="str">
        <f t="shared" si="0"/>
        <v>Small</v>
      </c>
    </row>
    <row r="937" spans="8:13" ht="15.75" customHeight="1">
      <c r="H937" s="37">
        <v>43277</v>
      </c>
      <c r="I937" s="6" t="s">
        <v>160</v>
      </c>
      <c r="J937" s="6" t="s">
        <v>157</v>
      </c>
      <c r="K937" s="6">
        <v>2</v>
      </c>
      <c r="L937" s="6">
        <v>20.34</v>
      </c>
      <c r="M937" s="31" t="str">
        <f t="shared" si="0"/>
        <v>Small</v>
      </c>
    </row>
    <row r="938" spans="8:13" ht="15.75" customHeight="1">
      <c r="H938" s="37">
        <v>43441</v>
      </c>
      <c r="I938" s="6" t="s">
        <v>177</v>
      </c>
      <c r="J938" s="6" t="s">
        <v>185</v>
      </c>
      <c r="K938" s="6">
        <v>1</v>
      </c>
      <c r="L938" s="6">
        <v>19.579999999999998</v>
      </c>
      <c r="M938" s="31" t="str">
        <f t="shared" si="0"/>
        <v>Small</v>
      </c>
    </row>
    <row r="939" spans="8:13" ht="15.75" customHeight="1">
      <c r="H939" s="37">
        <v>43241</v>
      </c>
      <c r="I939" s="6" t="s">
        <v>158</v>
      </c>
      <c r="J939" s="6" t="s">
        <v>199</v>
      </c>
      <c r="K939" s="6">
        <v>57</v>
      </c>
      <c r="L939" s="6">
        <v>522.95000000000005</v>
      </c>
      <c r="M939" s="31" t="str">
        <f t="shared" si="0"/>
        <v>Large</v>
      </c>
    </row>
    <row r="940" spans="8:13" ht="15.75" customHeight="1">
      <c r="H940" s="37">
        <v>43272</v>
      </c>
      <c r="I940" s="6" t="s">
        <v>158</v>
      </c>
      <c r="J940" s="6" t="s">
        <v>157</v>
      </c>
      <c r="K940" s="6">
        <v>48</v>
      </c>
      <c r="L940" s="6">
        <v>271.44</v>
      </c>
      <c r="M940" s="31" t="str">
        <f t="shared" si="0"/>
        <v>Large</v>
      </c>
    </row>
    <row r="941" spans="8:13" ht="15.75" customHeight="1">
      <c r="H941" s="37">
        <v>43440</v>
      </c>
      <c r="I941" s="6" t="s">
        <v>127</v>
      </c>
      <c r="J941" s="6" t="s">
        <v>184</v>
      </c>
      <c r="K941" s="6">
        <v>2</v>
      </c>
      <c r="L941" s="6">
        <v>26.04</v>
      </c>
      <c r="M941" s="31" t="str">
        <f t="shared" si="0"/>
        <v>Small</v>
      </c>
    </row>
    <row r="942" spans="8:13" ht="15.75" customHeight="1">
      <c r="H942" s="37">
        <v>43218</v>
      </c>
      <c r="I942" s="6" t="s">
        <v>190</v>
      </c>
      <c r="J942" s="6" t="s">
        <v>184</v>
      </c>
      <c r="K942" s="6">
        <v>4</v>
      </c>
      <c r="L942" s="6">
        <v>70.36</v>
      </c>
      <c r="M942" s="31" t="str">
        <f t="shared" si="0"/>
        <v>Small</v>
      </c>
    </row>
    <row r="943" spans="8:13" ht="15.75" customHeight="1">
      <c r="H943" s="37">
        <v>43104</v>
      </c>
      <c r="I943" s="6" t="s">
        <v>200</v>
      </c>
      <c r="J943" s="6" t="s">
        <v>239</v>
      </c>
      <c r="K943" s="6">
        <v>1</v>
      </c>
      <c r="L943" s="6">
        <v>15.59</v>
      </c>
      <c r="M943" s="31" t="str">
        <f t="shared" si="0"/>
        <v>Small</v>
      </c>
    </row>
    <row r="944" spans="8:13" ht="15.75" customHeight="1">
      <c r="H944" s="37">
        <v>43132</v>
      </c>
      <c r="I944" s="6" t="s">
        <v>141</v>
      </c>
      <c r="J944" s="6" t="s">
        <v>185</v>
      </c>
      <c r="K944" s="6">
        <v>2</v>
      </c>
      <c r="L944" s="6">
        <v>20.92</v>
      </c>
      <c r="M944" s="31" t="str">
        <f t="shared" si="0"/>
        <v>Small</v>
      </c>
    </row>
    <row r="945" spans="8:13" ht="15.75" customHeight="1">
      <c r="H945" s="37">
        <v>43414</v>
      </c>
      <c r="I945" s="6" t="s">
        <v>135</v>
      </c>
      <c r="J945" s="6" t="s">
        <v>182</v>
      </c>
      <c r="K945" s="6">
        <v>1</v>
      </c>
      <c r="L945" s="6">
        <v>16.72</v>
      </c>
      <c r="M945" s="31" t="str">
        <f t="shared" si="0"/>
        <v>Small</v>
      </c>
    </row>
    <row r="946" spans="8:13" ht="15.75" customHeight="1">
      <c r="H946" s="37">
        <v>43108</v>
      </c>
      <c r="I946" s="6" t="s">
        <v>175</v>
      </c>
      <c r="J946" s="6" t="s">
        <v>194</v>
      </c>
      <c r="K946" s="6">
        <v>2</v>
      </c>
      <c r="L946" s="6">
        <v>31.3</v>
      </c>
      <c r="M946" s="31" t="str">
        <f t="shared" si="0"/>
        <v>Small</v>
      </c>
    </row>
    <row r="947" spans="8:13" ht="15.75" customHeight="1">
      <c r="H947" s="37">
        <v>43429</v>
      </c>
      <c r="I947" s="6" t="s">
        <v>190</v>
      </c>
      <c r="J947" s="6" t="s">
        <v>156</v>
      </c>
      <c r="K947" s="6">
        <v>3</v>
      </c>
      <c r="L947" s="6">
        <v>44.58</v>
      </c>
      <c r="M947" s="31" t="str">
        <f t="shared" si="0"/>
        <v>Small</v>
      </c>
    </row>
    <row r="948" spans="8:13" ht="15.75" customHeight="1">
      <c r="H948" s="37">
        <v>43250</v>
      </c>
      <c r="I948" s="6" t="s">
        <v>158</v>
      </c>
      <c r="J948" s="6" t="s">
        <v>233</v>
      </c>
      <c r="K948" s="6">
        <v>3</v>
      </c>
      <c r="L948" s="6">
        <v>31.53</v>
      </c>
      <c r="M948" s="31" t="str">
        <f t="shared" si="0"/>
        <v>Small</v>
      </c>
    </row>
    <row r="949" spans="8:13" ht="15.75" customHeight="1">
      <c r="H949" s="37">
        <v>43347</v>
      </c>
      <c r="I949" s="6" t="s">
        <v>160</v>
      </c>
      <c r="J949" s="6" t="s">
        <v>156</v>
      </c>
      <c r="K949" s="6">
        <v>3</v>
      </c>
      <c r="L949" s="6">
        <v>46.92</v>
      </c>
      <c r="M949" s="31" t="str">
        <f t="shared" si="0"/>
        <v>Small</v>
      </c>
    </row>
    <row r="950" spans="8:13" ht="15.75" customHeight="1">
      <c r="H950" s="37">
        <v>43464</v>
      </c>
      <c r="I950" s="6" t="s">
        <v>175</v>
      </c>
      <c r="J950" s="6" t="s">
        <v>174</v>
      </c>
      <c r="K950" s="6">
        <v>63</v>
      </c>
      <c r="L950" s="6">
        <v>539.91</v>
      </c>
      <c r="M950" s="31" t="str">
        <f t="shared" si="0"/>
        <v>Large</v>
      </c>
    </row>
    <row r="951" spans="8:13" ht="15.75" customHeight="1">
      <c r="H951" s="37">
        <v>43257</v>
      </c>
      <c r="I951" s="6" t="s">
        <v>160</v>
      </c>
      <c r="J951" s="6" t="s">
        <v>237</v>
      </c>
      <c r="K951" s="6">
        <v>2</v>
      </c>
      <c r="L951" s="6">
        <v>35</v>
      </c>
      <c r="M951" s="31" t="str">
        <f t="shared" si="0"/>
        <v>Small</v>
      </c>
    </row>
    <row r="952" spans="8:13" ht="15.75" customHeight="1">
      <c r="H952" s="37">
        <v>43214</v>
      </c>
      <c r="I952" s="6" t="s">
        <v>163</v>
      </c>
      <c r="J952" s="6" t="s">
        <v>195</v>
      </c>
      <c r="K952" s="6">
        <v>1</v>
      </c>
      <c r="L952" s="6">
        <v>11.27</v>
      </c>
      <c r="M952" s="31" t="str">
        <f t="shared" si="0"/>
        <v>Small</v>
      </c>
    </row>
    <row r="953" spans="8:13" ht="15.75" customHeight="1">
      <c r="H953" s="37">
        <v>43262</v>
      </c>
      <c r="I953" s="6" t="s">
        <v>168</v>
      </c>
      <c r="J953" s="6" t="s">
        <v>156</v>
      </c>
      <c r="K953" s="6">
        <v>2</v>
      </c>
      <c r="L953" s="6">
        <v>33.020000000000003</v>
      </c>
      <c r="M953" s="31" t="str">
        <f t="shared" si="0"/>
        <v>Small</v>
      </c>
    </row>
    <row r="954" spans="8:13" ht="15.75" customHeight="1">
      <c r="H954" s="37">
        <v>43150</v>
      </c>
      <c r="I954" s="6" t="s">
        <v>168</v>
      </c>
      <c r="J954" s="6" t="s">
        <v>185</v>
      </c>
      <c r="K954" s="6">
        <v>2</v>
      </c>
      <c r="L954" s="6">
        <v>21.28</v>
      </c>
      <c r="M954" s="31" t="str">
        <f t="shared" si="0"/>
        <v>Small</v>
      </c>
    </row>
    <row r="955" spans="8:13" ht="15.75" customHeight="1">
      <c r="H955" s="37">
        <v>43111</v>
      </c>
      <c r="I955" s="6" t="s">
        <v>177</v>
      </c>
      <c r="J955" s="6" t="s">
        <v>181</v>
      </c>
      <c r="K955" s="6">
        <v>2</v>
      </c>
      <c r="L955" s="6">
        <v>33.04</v>
      </c>
      <c r="M955" s="31" t="str">
        <f t="shared" si="0"/>
        <v>Small</v>
      </c>
    </row>
    <row r="956" spans="8:13" ht="15.75" customHeight="1">
      <c r="H956" s="37">
        <v>43396</v>
      </c>
      <c r="I956" s="6" t="s">
        <v>175</v>
      </c>
      <c r="J956" s="6" t="s">
        <v>185</v>
      </c>
      <c r="K956" s="6">
        <v>2</v>
      </c>
      <c r="L956" s="6">
        <v>27.32</v>
      </c>
      <c r="M956" s="31" t="str">
        <f t="shared" si="0"/>
        <v>Small</v>
      </c>
    </row>
    <row r="957" spans="8:13" ht="15.75" customHeight="1">
      <c r="H957" s="37">
        <v>43416</v>
      </c>
      <c r="I957" s="6" t="s">
        <v>127</v>
      </c>
      <c r="J957" s="6" t="s">
        <v>203</v>
      </c>
      <c r="K957" s="6">
        <v>1</v>
      </c>
      <c r="L957" s="6">
        <v>16.12</v>
      </c>
      <c r="M957" s="31" t="str">
        <f t="shared" si="0"/>
        <v>Small</v>
      </c>
    </row>
    <row r="958" spans="8:13" ht="15.75" customHeight="1">
      <c r="H958" s="37">
        <v>43218</v>
      </c>
      <c r="I958" s="6" t="s">
        <v>158</v>
      </c>
      <c r="J958" s="6" t="s">
        <v>161</v>
      </c>
      <c r="K958" s="6">
        <v>2</v>
      </c>
      <c r="L958" s="6">
        <v>26.94</v>
      </c>
      <c r="M958" s="31" t="str">
        <f t="shared" si="0"/>
        <v>Small</v>
      </c>
    </row>
    <row r="959" spans="8:13" ht="15.75" customHeight="1">
      <c r="H959" s="37">
        <v>43441</v>
      </c>
      <c r="I959" s="6" t="s">
        <v>141</v>
      </c>
      <c r="J959" s="6" t="s">
        <v>222</v>
      </c>
      <c r="K959" s="6">
        <v>1</v>
      </c>
      <c r="L959" s="6">
        <v>18.98</v>
      </c>
      <c r="M959" s="31" t="str">
        <f t="shared" si="0"/>
        <v>Small</v>
      </c>
    </row>
    <row r="960" spans="8:13" ht="15.75" customHeight="1">
      <c r="H960" s="37">
        <v>43181</v>
      </c>
      <c r="I960" s="6" t="s">
        <v>171</v>
      </c>
      <c r="J960" s="6" t="s">
        <v>188</v>
      </c>
      <c r="K960" s="6">
        <v>1</v>
      </c>
      <c r="L960" s="6">
        <v>12.99</v>
      </c>
      <c r="M960" s="31" t="str">
        <f t="shared" si="0"/>
        <v>Small</v>
      </c>
    </row>
    <row r="961" spans="8:13" ht="15.75" customHeight="1">
      <c r="H961" s="37">
        <v>43234</v>
      </c>
      <c r="I961" s="6" t="s">
        <v>138</v>
      </c>
      <c r="J961" s="6" t="s">
        <v>187</v>
      </c>
      <c r="K961" s="6">
        <v>3</v>
      </c>
      <c r="L961" s="6">
        <v>31.8</v>
      </c>
      <c r="M961" s="31" t="str">
        <f t="shared" si="0"/>
        <v>Small</v>
      </c>
    </row>
    <row r="962" spans="8:13" ht="15.75" customHeight="1">
      <c r="H962" s="37">
        <v>43340</v>
      </c>
      <c r="I962" s="6" t="s">
        <v>163</v>
      </c>
      <c r="J962" s="6" t="s">
        <v>156</v>
      </c>
      <c r="K962" s="6">
        <v>2</v>
      </c>
      <c r="L962" s="6">
        <v>34.92</v>
      </c>
      <c r="M962" s="31" t="str">
        <f t="shared" si="0"/>
        <v>Small</v>
      </c>
    </row>
    <row r="963" spans="8:13" ht="15.75" customHeight="1">
      <c r="H963" s="37">
        <v>43351</v>
      </c>
      <c r="I963" s="6" t="s">
        <v>160</v>
      </c>
      <c r="J963" s="6" t="s">
        <v>183</v>
      </c>
      <c r="K963" s="6">
        <v>4</v>
      </c>
      <c r="L963" s="6">
        <v>53.8</v>
      </c>
      <c r="M963" s="31" t="str">
        <f t="shared" si="0"/>
        <v>Small</v>
      </c>
    </row>
    <row r="964" spans="8:13" ht="15.75" customHeight="1">
      <c r="H964" s="37">
        <v>43364</v>
      </c>
      <c r="I964" s="6" t="s">
        <v>165</v>
      </c>
      <c r="J964" s="6" t="s">
        <v>170</v>
      </c>
      <c r="K964" s="6">
        <v>2</v>
      </c>
      <c r="L964" s="6">
        <v>39.5</v>
      </c>
      <c r="M964" s="31" t="str">
        <f t="shared" si="0"/>
        <v>Small</v>
      </c>
    </row>
    <row r="965" spans="8:13" ht="15.75" customHeight="1">
      <c r="H965" s="37">
        <v>43428</v>
      </c>
      <c r="I965" s="6" t="s">
        <v>127</v>
      </c>
      <c r="J965" s="6" t="s">
        <v>178</v>
      </c>
      <c r="K965" s="6">
        <v>2</v>
      </c>
      <c r="L965" s="6">
        <v>39.54</v>
      </c>
      <c r="M965" s="31" t="str">
        <f t="shared" si="0"/>
        <v>Small</v>
      </c>
    </row>
    <row r="966" spans="8:13" ht="15.75" customHeight="1">
      <c r="H966" s="37">
        <v>43414</v>
      </c>
      <c r="I966" s="6" t="s">
        <v>190</v>
      </c>
      <c r="J966" s="6" t="s">
        <v>186</v>
      </c>
      <c r="K966" s="6">
        <v>1</v>
      </c>
      <c r="L966" s="6">
        <v>11.22</v>
      </c>
      <c r="M966" s="31" t="str">
        <f t="shared" si="0"/>
        <v>Small</v>
      </c>
    </row>
    <row r="967" spans="8:13" ht="15.75" customHeight="1">
      <c r="H967" s="37">
        <v>43217</v>
      </c>
      <c r="I967" s="6" t="s">
        <v>168</v>
      </c>
      <c r="J967" s="6" t="s">
        <v>184</v>
      </c>
      <c r="K967" s="6">
        <v>2</v>
      </c>
      <c r="L967" s="6">
        <v>34</v>
      </c>
      <c r="M967" s="31" t="str">
        <f t="shared" si="0"/>
        <v>Small</v>
      </c>
    </row>
    <row r="968" spans="8:13" ht="15.75" customHeight="1">
      <c r="H968" s="37">
        <v>43373</v>
      </c>
      <c r="I968" s="6" t="s">
        <v>160</v>
      </c>
      <c r="J968" s="6" t="s">
        <v>156</v>
      </c>
      <c r="K968" s="6">
        <v>48</v>
      </c>
      <c r="L968" s="6">
        <v>485.4</v>
      </c>
      <c r="M968" s="31" t="str">
        <f t="shared" si="0"/>
        <v>Large</v>
      </c>
    </row>
    <row r="969" spans="8:13" ht="15.75" customHeight="1">
      <c r="H969" s="37">
        <v>43196</v>
      </c>
      <c r="I969" s="6" t="s">
        <v>135</v>
      </c>
      <c r="J969" s="6" t="s">
        <v>170</v>
      </c>
      <c r="K969" s="6">
        <v>4</v>
      </c>
      <c r="L969" s="6">
        <v>47.44</v>
      </c>
      <c r="M969" s="31" t="str">
        <f t="shared" si="0"/>
        <v>Small</v>
      </c>
    </row>
    <row r="970" spans="8:13" ht="15.75" customHeight="1">
      <c r="H970" s="37">
        <v>43393</v>
      </c>
      <c r="I970" s="6" t="s">
        <v>158</v>
      </c>
      <c r="J970" s="6" t="s">
        <v>233</v>
      </c>
      <c r="K970" s="6">
        <v>2</v>
      </c>
      <c r="L970" s="6">
        <v>21.3</v>
      </c>
      <c r="M970" s="31" t="str">
        <f t="shared" si="0"/>
        <v>Small</v>
      </c>
    </row>
    <row r="971" spans="8:13" ht="15.75" customHeight="1">
      <c r="H971" s="37">
        <v>43455</v>
      </c>
      <c r="I971" s="6" t="s">
        <v>135</v>
      </c>
      <c r="J971" s="6" t="s">
        <v>157</v>
      </c>
      <c r="K971" s="6">
        <v>6</v>
      </c>
      <c r="L971" s="6">
        <v>65.989999999999995</v>
      </c>
      <c r="M971" s="31" t="str">
        <f t="shared" si="0"/>
        <v>Small</v>
      </c>
    </row>
    <row r="972" spans="8:13" ht="15.75" customHeight="1">
      <c r="H972" s="37">
        <v>43448</v>
      </c>
      <c r="I972" s="6" t="s">
        <v>175</v>
      </c>
      <c r="J972" s="6" t="s">
        <v>234</v>
      </c>
      <c r="K972" s="6">
        <v>1</v>
      </c>
      <c r="L972" s="6">
        <v>19.100000000000001</v>
      </c>
      <c r="M972" s="31" t="str">
        <f t="shared" si="0"/>
        <v>Small</v>
      </c>
    </row>
    <row r="973" spans="8:13" ht="15.75" customHeight="1">
      <c r="H973" s="37">
        <v>43346</v>
      </c>
      <c r="I973" s="6" t="s">
        <v>168</v>
      </c>
      <c r="J973" s="6" t="s">
        <v>181</v>
      </c>
      <c r="K973" s="6">
        <v>34</v>
      </c>
      <c r="L973" s="6">
        <v>268.17</v>
      </c>
      <c r="M973" s="31" t="str">
        <f t="shared" si="0"/>
        <v>Large</v>
      </c>
    </row>
    <row r="974" spans="8:13" ht="15.75" customHeight="1">
      <c r="H974" s="37">
        <v>43423</v>
      </c>
      <c r="I974" s="6" t="s">
        <v>168</v>
      </c>
      <c r="J974" s="6" t="s">
        <v>185</v>
      </c>
      <c r="K974" s="6">
        <v>1</v>
      </c>
      <c r="L974" s="6">
        <v>13.34</v>
      </c>
      <c r="M974" s="31" t="str">
        <f t="shared" si="0"/>
        <v>Small</v>
      </c>
    </row>
    <row r="975" spans="8:13" ht="15.75" customHeight="1">
      <c r="H975" s="37">
        <v>43441</v>
      </c>
      <c r="I975" s="6" t="s">
        <v>158</v>
      </c>
      <c r="J975" s="6" t="s">
        <v>180</v>
      </c>
      <c r="K975" s="6">
        <v>4</v>
      </c>
      <c r="L975" s="6">
        <v>46.56</v>
      </c>
      <c r="M975" s="31" t="str">
        <f t="shared" si="0"/>
        <v>Small</v>
      </c>
    </row>
    <row r="976" spans="8:13" ht="15.75" customHeight="1">
      <c r="H976" s="37">
        <v>43131</v>
      </c>
      <c r="I976" s="6" t="s">
        <v>135</v>
      </c>
      <c r="J976" s="6" t="s">
        <v>204</v>
      </c>
      <c r="K976" s="6">
        <v>2</v>
      </c>
      <c r="L976" s="6">
        <v>26.16</v>
      </c>
      <c r="M976" s="31" t="str">
        <f t="shared" si="0"/>
        <v>Small</v>
      </c>
    </row>
    <row r="977" spans="8:13" ht="15.75" customHeight="1">
      <c r="H977" s="37">
        <v>43340</v>
      </c>
      <c r="I977" s="6" t="s">
        <v>163</v>
      </c>
      <c r="J977" s="6" t="s">
        <v>156</v>
      </c>
      <c r="K977" s="6">
        <v>1</v>
      </c>
      <c r="L977" s="6">
        <v>18.170000000000002</v>
      </c>
      <c r="M977" s="31" t="str">
        <f t="shared" si="0"/>
        <v>Small</v>
      </c>
    </row>
    <row r="978" spans="8:13" ht="15.75" customHeight="1">
      <c r="H978" s="37">
        <v>43117</v>
      </c>
      <c r="I978" s="6" t="s">
        <v>190</v>
      </c>
      <c r="J978" s="6" t="s">
        <v>219</v>
      </c>
      <c r="K978" s="6">
        <v>2</v>
      </c>
      <c r="L978" s="6">
        <v>24.44</v>
      </c>
      <c r="M978" s="31" t="str">
        <f t="shared" si="0"/>
        <v>Small</v>
      </c>
    </row>
    <row r="979" spans="8:13" ht="15.75" customHeight="1">
      <c r="H979" s="37">
        <v>43408</v>
      </c>
      <c r="I979" s="6" t="s">
        <v>200</v>
      </c>
      <c r="J979" s="6" t="s">
        <v>231</v>
      </c>
      <c r="K979" s="6">
        <v>4</v>
      </c>
      <c r="L979" s="6">
        <v>44.92</v>
      </c>
      <c r="M979" s="31" t="str">
        <f t="shared" si="0"/>
        <v>Small</v>
      </c>
    </row>
    <row r="980" spans="8:13" ht="15.75" customHeight="1">
      <c r="H980" s="37">
        <v>43179</v>
      </c>
      <c r="I980" s="6" t="s">
        <v>175</v>
      </c>
      <c r="J980" s="6" t="s">
        <v>210</v>
      </c>
      <c r="K980" s="6">
        <v>2</v>
      </c>
      <c r="L980" s="6">
        <v>31.24</v>
      </c>
      <c r="M980" s="31" t="str">
        <f t="shared" si="0"/>
        <v>Small</v>
      </c>
    </row>
    <row r="981" spans="8:13" ht="15.75" customHeight="1">
      <c r="H981" s="37">
        <v>43224</v>
      </c>
      <c r="I981" s="6" t="s">
        <v>158</v>
      </c>
      <c r="J981" s="6" t="s">
        <v>185</v>
      </c>
      <c r="K981" s="6">
        <v>3</v>
      </c>
      <c r="L981" s="6">
        <v>31.62</v>
      </c>
      <c r="M981" s="31" t="str">
        <f t="shared" si="0"/>
        <v>Small</v>
      </c>
    </row>
    <row r="982" spans="8:13" ht="15.75" customHeight="1">
      <c r="H982" s="37">
        <v>43149</v>
      </c>
      <c r="I982" s="6" t="s">
        <v>175</v>
      </c>
      <c r="J982" s="6" t="s">
        <v>217</v>
      </c>
      <c r="K982" s="6">
        <v>3</v>
      </c>
      <c r="L982" s="6">
        <v>59.82</v>
      </c>
      <c r="M982" s="31" t="str">
        <f t="shared" si="0"/>
        <v>Small</v>
      </c>
    </row>
    <row r="983" spans="8:13" ht="15.75" customHeight="1">
      <c r="H983" s="37">
        <v>43418</v>
      </c>
      <c r="I983" s="6" t="s">
        <v>138</v>
      </c>
      <c r="J983" s="6" t="s">
        <v>156</v>
      </c>
      <c r="K983" s="6">
        <v>4</v>
      </c>
      <c r="L983" s="6">
        <v>51.64</v>
      </c>
      <c r="M983" s="31" t="str">
        <f t="shared" si="0"/>
        <v>Small</v>
      </c>
    </row>
    <row r="984" spans="8:13" ht="15.75" customHeight="1">
      <c r="H984" s="37">
        <v>43267</v>
      </c>
      <c r="I984" s="6" t="s">
        <v>160</v>
      </c>
      <c r="J984" s="6" t="s">
        <v>219</v>
      </c>
      <c r="K984" s="6">
        <v>24</v>
      </c>
      <c r="L984" s="6">
        <v>266.01</v>
      </c>
      <c r="M984" s="31" t="str">
        <f t="shared" si="0"/>
        <v>Large</v>
      </c>
    </row>
    <row r="985" spans="8:13" ht="15.75" customHeight="1">
      <c r="H985" s="37">
        <v>43104</v>
      </c>
      <c r="I985" s="6" t="s">
        <v>223</v>
      </c>
      <c r="J985" s="6" t="s">
        <v>180</v>
      </c>
      <c r="K985" s="6">
        <v>24</v>
      </c>
      <c r="L985" s="6">
        <v>232.55</v>
      </c>
      <c r="M985" s="31" t="str">
        <f t="shared" si="0"/>
        <v>Small</v>
      </c>
    </row>
    <row r="986" spans="8:13" ht="15.75" customHeight="1">
      <c r="H986" s="37">
        <v>43452</v>
      </c>
      <c r="I986" s="6" t="s">
        <v>177</v>
      </c>
      <c r="J986" s="6" t="s">
        <v>189</v>
      </c>
      <c r="K986" s="6">
        <v>4</v>
      </c>
      <c r="L986" s="6">
        <v>51.32</v>
      </c>
      <c r="M986" s="31" t="str">
        <f t="shared" si="0"/>
        <v>Small</v>
      </c>
    </row>
    <row r="987" spans="8:13" ht="15.75" customHeight="1">
      <c r="H987" s="37">
        <v>43135</v>
      </c>
      <c r="I987" s="6" t="s">
        <v>163</v>
      </c>
      <c r="J987" s="6" t="s">
        <v>181</v>
      </c>
      <c r="K987" s="6">
        <v>1</v>
      </c>
      <c r="L987" s="6">
        <v>18.21</v>
      </c>
      <c r="M987" s="31" t="str">
        <f t="shared" si="0"/>
        <v>Small</v>
      </c>
    </row>
    <row r="988" spans="8:13" ht="15.75" customHeight="1">
      <c r="H988" s="37">
        <v>43453</v>
      </c>
      <c r="I988" s="6" t="s">
        <v>141</v>
      </c>
      <c r="J988" s="6" t="s">
        <v>235</v>
      </c>
      <c r="K988" s="6">
        <v>59</v>
      </c>
      <c r="L988" s="6">
        <v>343.65</v>
      </c>
      <c r="M988" s="31" t="str">
        <f t="shared" si="0"/>
        <v>Large</v>
      </c>
    </row>
    <row r="989" spans="8:13" ht="15.75" customHeight="1">
      <c r="H989" s="37">
        <v>43313</v>
      </c>
      <c r="I989" s="6" t="s">
        <v>163</v>
      </c>
      <c r="J989" s="6" t="s">
        <v>156</v>
      </c>
      <c r="K989" s="6">
        <v>60</v>
      </c>
      <c r="L989" s="6">
        <v>326.2</v>
      </c>
      <c r="M989" s="31" t="str">
        <f t="shared" si="0"/>
        <v>Large</v>
      </c>
    </row>
    <row r="990" spans="8:13" ht="15.75" customHeight="1">
      <c r="H990" s="37">
        <v>43407</v>
      </c>
      <c r="I990" s="6" t="s">
        <v>201</v>
      </c>
      <c r="J990" s="6" t="s">
        <v>186</v>
      </c>
      <c r="K990" s="6">
        <v>1</v>
      </c>
      <c r="L990" s="6">
        <v>15.47</v>
      </c>
      <c r="M990" s="31" t="str">
        <f t="shared" si="0"/>
        <v>Small</v>
      </c>
    </row>
    <row r="991" spans="8:13" ht="15.75" customHeight="1">
      <c r="H991" s="37">
        <v>43218</v>
      </c>
      <c r="I991" s="6" t="s">
        <v>135</v>
      </c>
      <c r="J991" s="6" t="s">
        <v>196</v>
      </c>
      <c r="K991" s="6">
        <v>2</v>
      </c>
      <c r="L991" s="6">
        <v>38.76</v>
      </c>
      <c r="M991" s="31" t="str">
        <f t="shared" si="0"/>
        <v>Small</v>
      </c>
    </row>
    <row r="992" spans="8:13" ht="15.75" customHeight="1">
      <c r="H992" s="37">
        <v>43271</v>
      </c>
      <c r="I992" s="6" t="s">
        <v>163</v>
      </c>
      <c r="J992" s="6" t="s">
        <v>191</v>
      </c>
      <c r="K992" s="6">
        <v>2</v>
      </c>
      <c r="L992" s="6">
        <v>36.6</v>
      </c>
      <c r="M992" s="31" t="str">
        <f t="shared" si="0"/>
        <v>Small</v>
      </c>
    </row>
    <row r="993" spans="8:13" ht="15.75" customHeight="1">
      <c r="H993" s="37">
        <v>43431</v>
      </c>
      <c r="I993" s="6" t="s">
        <v>158</v>
      </c>
      <c r="J993" s="6" t="s">
        <v>229</v>
      </c>
      <c r="K993" s="6">
        <v>3</v>
      </c>
      <c r="L993" s="6">
        <v>44.97</v>
      </c>
      <c r="M993" s="31" t="str">
        <f t="shared" si="0"/>
        <v>Small</v>
      </c>
    </row>
    <row r="994" spans="8:13" ht="15.75" customHeight="1">
      <c r="H994" s="37">
        <v>43274</v>
      </c>
      <c r="I994" s="6" t="s">
        <v>175</v>
      </c>
      <c r="J994" s="6" t="s">
        <v>211</v>
      </c>
      <c r="K994" s="6">
        <v>1</v>
      </c>
      <c r="L994" s="6">
        <v>17.12</v>
      </c>
      <c r="M994" s="31" t="str">
        <f t="shared" si="0"/>
        <v>Small</v>
      </c>
    </row>
    <row r="995" spans="8:13" ht="15.75" customHeight="1">
      <c r="H995" s="37">
        <v>43382</v>
      </c>
      <c r="I995" s="6" t="s">
        <v>190</v>
      </c>
      <c r="J995" s="6" t="s">
        <v>231</v>
      </c>
      <c r="K995" s="6">
        <v>1</v>
      </c>
      <c r="L995" s="6">
        <v>15.9</v>
      </c>
      <c r="M995" s="31" t="str">
        <f t="shared" si="0"/>
        <v>Small</v>
      </c>
    </row>
    <row r="996" spans="8:13" ht="15.75" customHeight="1">
      <c r="H996" s="37">
        <v>43323</v>
      </c>
      <c r="I996" s="6" t="s">
        <v>168</v>
      </c>
      <c r="J996" s="6" t="s">
        <v>169</v>
      </c>
      <c r="K996" s="6">
        <v>1</v>
      </c>
      <c r="L996" s="6">
        <v>13.36</v>
      </c>
      <c r="M996" s="31" t="str">
        <f t="shared" si="0"/>
        <v>Small</v>
      </c>
    </row>
    <row r="997" spans="8:13" ht="15.75" customHeight="1">
      <c r="H997" s="37">
        <v>43429</v>
      </c>
      <c r="I997" s="6" t="s">
        <v>190</v>
      </c>
      <c r="J997" s="6" t="s">
        <v>184</v>
      </c>
      <c r="K997" s="6">
        <v>1</v>
      </c>
      <c r="L997" s="6">
        <v>13.92</v>
      </c>
      <c r="M997" s="31" t="str">
        <f t="shared" si="0"/>
        <v>Small</v>
      </c>
    </row>
    <row r="998" spans="8:13" ht="15.75" customHeight="1">
      <c r="H998" s="37">
        <v>43362</v>
      </c>
      <c r="I998" s="6" t="s">
        <v>158</v>
      </c>
      <c r="J998" s="6" t="s">
        <v>184</v>
      </c>
      <c r="K998" s="6">
        <v>3</v>
      </c>
      <c r="L998" s="6">
        <v>46.29</v>
      </c>
      <c r="M998" s="31" t="str">
        <f t="shared" si="0"/>
        <v>Small</v>
      </c>
    </row>
    <row r="999" spans="8:13" ht="15.75" customHeight="1">
      <c r="H999" s="37">
        <v>43452</v>
      </c>
      <c r="I999" s="6" t="s">
        <v>163</v>
      </c>
      <c r="J999" s="6" t="s">
        <v>184</v>
      </c>
      <c r="K999" s="6">
        <v>2</v>
      </c>
      <c r="L999" s="6">
        <v>35.799999999999997</v>
      </c>
      <c r="M999" s="31" t="str">
        <f t="shared" si="0"/>
        <v>Small</v>
      </c>
    </row>
    <row r="1000" spans="8:13" ht="15.75" customHeight="1">
      <c r="H1000" s="37">
        <v>43440</v>
      </c>
      <c r="I1000" s="6" t="s">
        <v>175</v>
      </c>
      <c r="J1000" s="6" t="s">
        <v>184</v>
      </c>
      <c r="K1000" s="6">
        <v>3</v>
      </c>
      <c r="L1000" s="6">
        <v>32.85</v>
      </c>
      <c r="M1000" s="31" t="str">
        <f t="shared" si="0"/>
        <v>Small</v>
      </c>
    </row>
    <row r="1001" spans="8:13" ht="15.75" customHeight="1">
      <c r="H1001" s="37">
        <v>43400</v>
      </c>
      <c r="I1001" s="6" t="s">
        <v>168</v>
      </c>
      <c r="J1001" s="6" t="s">
        <v>202</v>
      </c>
      <c r="K1001" s="6">
        <v>2</v>
      </c>
      <c r="L1001" s="6">
        <v>31.92</v>
      </c>
      <c r="M1001" s="31" t="str">
        <f t="shared" si="0"/>
        <v>Small</v>
      </c>
    </row>
    <row r="1002" spans="8:13" ht="15.75" customHeight="1">
      <c r="H1002" s="37">
        <v>43170</v>
      </c>
      <c r="I1002" s="6" t="s">
        <v>168</v>
      </c>
      <c r="J1002" s="6" t="s">
        <v>178</v>
      </c>
      <c r="K1002" s="6">
        <v>2</v>
      </c>
      <c r="L1002" s="6">
        <v>23.54</v>
      </c>
      <c r="M1002" s="31" t="str">
        <f t="shared" si="0"/>
        <v>Small</v>
      </c>
    </row>
    <row r="1003" spans="8:13" ht="15.75" customHeight="1">
      <c r="H1003" s="37">
        <v>43152</v>
      </c>
      <c r="I1003" s="6" t="s">
        <v>158</v>
      </c>
      <c r="J1003" s="6" t="s">
        <v>159</v>
      </c>
      <c r="K1003" s="6">
        <v>2</v>
      </c>
      <c r="L1003" s="6">
        <v>24.68</v>
      </c>
      <c r="M1003" s="31" t="str">
        <f t="shared" si="0"/>
        <v>Small</v>
      </c>
    </row>
    <row r="1004" spans="8:13" ht="15.75" customHeight="1">
      <c r="H1004" s="37">
        <v>43457</v>
      </c>
      <c r="I1004" s="6" t="s">
        <v>160</v>
      </c>
      <c r="J1004" s="6" t="s">
        <v>170</v>
      </c>
      <c r="K1004" s="6">
        <v>2</v>
      </c>
      <c r="L1004" s="6">
        <v>39.18</v>
      </c>
      <c r="M1004" s="31" t="str">
        <f t="shared" si="0"/>
        <v>Small</v>
      </c>
    </row>
    <row r="1005" spans="8:13" ht="15.75" customHeight="1">
      <c r="H1005" s="37">
        <v>43345</v>
      </c>
      <c r="I1005" s="6" t="s">
        <v>168</v>
      </c>
      <c r="J1005" s="6" t="s">
        <v>181</v>
      </c>
      <c r="K1005" s="6">
        <v>2</v>
      </c>
      <c r="L1005" s="6">
        <v>21.94</v>
      </c>
      <c r="M1005" s="31" t="str">
        <f t="shared" si="0"/>
        <v>Small</v>
      </c>
    </row>
    <row r="1006" spans="8:13" ht="15.75" customHeight="1">
      <c r="H1006" s="37">
        <v>43387</v>
      </c>
      <c r="I1006" s="6" t="s">
        <v>158</v>
      </c>
      <c r="J1006" s="6" t="s">
        <v>234</v>
      </c>
      <c r="K1006" s="6">
        <v>1</v>
      </c>
      <c r="L1006" s="6">
        <v>18.760000000000002</v>
      </c>
      <c r="M1006" s="31" t="str">
        <f t="shared" si="0"/>
        <v>Small</v>
      </c>
    </row>
    <row r="1007" spans="8:13" ht="15.75" customHeight="1">
      <c r="H1007" s="37">
        <v>43393</v>
      </c>
      <c r="I1007" s="6" t="s">
        <v>158</v>
      </c>
      <c r="J1007" s="6" t="s">
        <v>204</v>
      </c>
      <c r="K1007" s="6">
        <v>1</v>
      </c>
      <c r="L1007" s="6">
        <v>10.96</v>
      </c>
      <c r="M1007" s="31" t="str">
        <f t="shared" si="0"/>
        <v>Small</v>
      </c>
    </row>
    <row r="1008" spans="8:13" ht="15.75" customHeight="1">
      <c r="H1008" s="37">
        <v>43237</v>
      </c>
      <c r="I1008" s="6" t="s">
        <v>168</v>
      </c>
      <c r="J1008" s="6" t="s">
        <v>185</v>
      </c>
      <c r="K1008" s="6">
        <v>4</v>
      </c>
      <c r="L1008" s="6">
        <v>44.64</v>
      </c>
      <c r="M1008" s="31" t="str">
        <f t="shared" si="0"/>
        <v>Small</v>
      </c>
    </row>
    <row r="1009" spans="8:13" ht="15.75" customHeight="1">
      <c r="H1009" s="37">
        <v>43408</v>
      </c>
      <c r="I1009" s="6" t="s">
        <v>193</v>
      </c>
      <c r="J1009" s="6" t="s">
        <v>211</v>
      </c>
      <c r="K1009" s="6">
        <v>1</v>
      </c>
      <c r="L1009" s="6">
        <v>15.08</v>
      </c>
      <c r="M1009" s="31" t="str">
        <f t="shared" si="0"/>
        <v>Small</v>
      </c>
    </row>
    <row r="1010" spans="8:13" ht="15.75" customHeight="1">
      <c r="H1010" s="37">
        <v>43392</v>
      </c>
      <c r="I1010" s="6" t="s">
        <v>158</v>
      </c>
      <c r="J1010" s="6" t="s">
        <v>211</v>
      </c>
      <c r="K1010" s="6">
        <v>5</v>
      </c>
      <c r="L1010" s="6">
        <v>71.25</v>
      </c>
      <c r="M1010" s="31" t="str">
        <f t="shared" si="0"/>
        <v>Small</v>
      </c>
    </row>
    <row r="1011" spans="8:13" ht="15.75" customHeight="1">
      <c r="H1011" s="37">
        <v>43110</v>
      </c>
      <c r="I1011" s="6" t="s">
        <v>141</v>
      </c>
      <c r="J1011" s="6" t="s">
        <v>156</v>
      </c>
      <c r="K1011" s="6">
        <v>2</v>
      </c>
      <c r="L1011" s="6">
        <v>26.28</v>
      </c>
      <c r="M1011" s="31" t="str">
        <f t="shared" si="0"/>
        <v>Small</v>
      </c>
    </row>
    <row r="1012" spans="8:13" ht="15.75" customHeight="1">
      <c r="H1012" s="37">
        <v>43210</v>
      </c>
      <c r="I1012" s="6" t="s">
        <v>158</v>
      </c>
      <c r="J1012" s="6" t="s">
        <v>156</v>
      </c>
      <c r="K1012" s="6">
        <v>1</v>
      </c>
      <c r="L1012" s="6">
        <v>16.27</v>
      </c>
      <c r="M1012" s="31" t="str">
        <f t="shared" si="0"/>
        <v>Small</v>
      </c>
    </row>
    <row r="1013" spans="8:13" ht="15.75" customHeight="1">
      <c r="H1013" s="37">
        <v>43324</v>
      </c>
      <c r="I1013" s="6" t="s">
        <v>175</v>
      </c>
      <c r="J1013" s="6" t="s">
        <v>194</v>
      </c>
      <c r="K1013" s="6">
        <v>4</v>
      </c>
      <c r="L1013" s="6">
        <v>62.56</v>
      </c>
      <c r="M1013" s="31" t="str">
        <f t="shared" si="0"/>
        <v>Small</v>
      </c>
    </row>
    <row r="1014" spans="8:13" ht="15.75" customHeight="1">
      <c r="H1014" s="37">
        <v>43241</v>
      </c>
      <c r="I1014" s="6" t="s">
        <v>224</v>
      </c>
      <c r="J1014" s="6" t="s">
        <v>194</v>
      </c>
      <c r="K1014" s="6">
        <v>2</v>
      </c>
      <c r="L1014" s="6">
        <v>26.34</v>
      </c>
      <c r="M1014" s="31" t="str">
        <f t="shared" si="0"/>
        <v>Small</v>
      </c>
    </row>
    <row r="1015" spans="8:13" ht="15.75" customHeight="1">
      <c r="H1015" s="37">
        <v>43153</v>
      </c>
      <c r="I1015" s="6" t="s">
        <v>168</v>
      </c>
      <c r="J1015" s="6" t="s">
        <v>156</v>
      </c>
      <c r="K1015" s="6">
        <v>5</v>
      </c>
      <c r="L1015" s="6">
        <v>89.05</v>
      </c>
      <c r="M1015" s="31" t="str">
        <f t="shared" si="0"/>
        <v>Small</v>
      </c>
    </row>
    <row r="1016" spans="8:13" ht="15.75" customHeight="1">
      <c r="H1016" s="37">
        <v>43318</v>
      </c>
      <c r="I1016" s="6" t="s">
        <v>160</v>
      </c>
      <c r="J1016" s="6" t="s">
        <v>225</v>
      </c>
      <c r="K1016" s="6">
        <v>2</v>
      </c>
      <c r="L1016" s="6">
        <v>31.34</v>
      </c>
      <c r="M1016" s="31" t="str">
        <f t="shared" si="0"/>
        <v>Small</v>
      </c>
    </row>
    <row r="1017" spans="8:13" ht="15.75" customHeight="1">
      <c r="H1017" s="37">
        <v>43319</v>
      </c>
      <c r="I1017" s="6" t="s">
        <v>135</v>
      </c>
      <c r="J1017" s="6" t="s">
        <v>185</v>
      </c>
      <c r="K1017" s="6">
        <v>1</v>
      </c>
      <c r="L1017" s="6">
        <v>18.68</v>
      </c>
      <c r="M1017" s="31" t="str">
        <f t="shared" si="0"/>
        <v>Small</v>
      </c>
    </row>
    <row r="1018" spans="8:13" ht="15.75" customHeight="1">
      <c r="H1018" s="37">
        <v>43308</v>
      </c>
      <c r="I1018" s="6" t="s">
        <v>141</v>
      </c>
      <c r="J1018" s="6" t="s">
        <v>156</v>
      </c>
      <c r="K1018" s="6">
        <v>2</v>
      </c>
      <c r="L1018" s="6">
        <v>36.42</v>
      </c>
      <c r="M1018" s="31" t="str">
        <f t="shared" si="0"/>
        <v>Small</v>
      </c>
    </row>
    <row r="1019" spans="8:13" ht="15.75" customHeight="1">
      <c r="H1019" s="37">
        <v>43443</v>
      </c>
      <c r="I1019" s="6" t="s">
        <v>163</v>
      </c>
      <c r="J1019" s="6" t="s">
        <v>185</v>
      </c>
      <c r="K1019" s="6">
        <v>2</v>
      </c>
      <c r="L1019" s="6">
        <v>24.4</v>
      </c>
      <c r="M1019" s="31" t="str">
        <f t="shared" si="0"/>
        <v>Small</v>
      </c>
    </row>
    <row r="1020" spans="8:13" ht="15.75" customHeight="1">
      <c r="H1020" s="37">
        <v>43416</v>
      </c>
      <c r="I1020" s="6" t="s">
        <v>141</v>
      </c>
      <c r="J1020" s="6" t="s">
        <v>156</v>
      </c>
      <c r="K1020" s="6">
        <v>2</v>
      </c>
      <c r="L1020" s="6">
        <v>23.32</v>
      </c>
      <c r="M1020" s="31" t="str">
        <f t="shared" si="0"/>
        <v>Small</v>
      </c>
    </row>
    <row r="1021" spans="8:13" ht="15.75" customHeight="1">
      <c r="H1021" s="37">
        <v>43200</v>
      </c>
      <c r="I1021" s="6" t="s">
        <v>155</v>
      </c>
      <c r="J1021" s="6" t="s">
        <v>184</v>
      </c>
      <c r="K1021" s="6">
        <v>3</v>
      </c>
      <c r="L1021" s="6">
        <v>30.69</v>
      </c>
      <c r="M1021" s="31" t="str">
        <f t="shared" si="0"/>
        <v>Small</v>
      </c>
    </row>
    <row r="1022" spans="8:13" ht="15.75" customHeight="1">
      <c r="H1022" s="37">
        <v>43415</v>
      </c>
      <c r="I1022" s="6" t="s">
        <v>168</v>
      </c>
      <c r="J1022" s="6" t="s">
        <v>239</v>
      </c>
      <c r="K1022" s="6">
        <v>3</v>
      </c>
      <c r="L1022" s="6">
        <v>48.6</v>
      </c>
      <c r="M1022" s="31" t="str">
        <f t="shared" si="0"/>
        <v>Small</v>
      </c>
    </row>
    <row r="1023" spans="8:13" ht="15.75" customHeight="1">
      <c r="H1023" s="37">
        <v>43257</v>
      </c>
      <c r="I1023" s="6" t="s">
        <v>141</v>
      </c>
      <c r="J1023" s="6" t="s">
        <v>187</v>
      </c>
      <c r="K1023" s="6">
        <v>1</v>
      </c>
      <c r="L1023" s="6">
        <v>13.64</v>
      </c>
      <c r="M1023" s="31" t="str">
        <f t="shared" si="0"/>
        <v>Small</v>
      </c>
    </row>
    <row r="1024" spans="8:13" ht="15.75" customHeight="1">
      <c r="H1024" s="37">
        <v>43364</v>
      </c>
      <c r="I1024" s="6" t="s">
        <v>163</v>
      </c>
      <c r="J1024" s="6" t="s">
        <v>194</v>
      </c>
      <c r="K1024" s="6">
        <v>48</v>
      </c>
      <c r="L1024" s="6">
        <v>306.95999999999998</v>
      </c>
      <c r="M1024" s="31" t="str">
        <f t="shared" si="0"/>
        <v>Large</v>
      </c>
    </row>
    <row r="1025" spans="8:13" ht="15.75" customHeight="1">
      <c r="H1025" s="37">
        <v>43420</v>
      </c>
      <c r="I1025" s="6" t="s">
        <v>168</v>
      </c>
      <c r="J1025" s="6" t="s">
        <v>210</v>
      </c>
      <c r="K1025" s="6">
        <v>2</v>
      </c>
      <c r="L1025" s="6">
        <v>36.04</v>
      </c>
      <c r="M1025" s="31" t="str">
        <f t="shared" si="0"/>
        <v>Small</v>
      </c>
    </row>
    <row r="1026" spans="8:13" ht="15.75" customHeight="1">
      <c r="H1026" s="37">
        <v>43388</v>
      </c>
      <c r="I1026" s="6" t="s">
        <v>160</v>
      </c>
      <c r="J1026" s="6" t="s">
        <v>180</v>
      </c>
      <c r="K1026" s="6">
        <v>2</v>
      </c>
      <c r="L1026" s="6">
        <v>28.34</v>
      </c>
      <c r="M1026" s="31" t="str">
        <f t="shared" si="0"/>
        <v>Small</v>
      </c>
    </row>
    <row r="1027" spans="8:13" ht="15.75" customHeight="1">
      <c r="H1027" s="37">
        <v>43453</v>
      </c>
      <c r="I1027" s="6" t="s">
        <v>168</v>
      </c>
      <c r="J1027" s="6" t="s">
        <v>239</v>
      </c>
      <c r="K1027" s="6">
        <v>2</v>
      </c>
      <c r="L1027" s="6">
        <v>22.14</v>
      </c>
      <c r="M1027" s="31" t="str">
        <f t="shared" si="0"/>
        <v>Small</v>
      </c>
    </row>
    <row r="1028" spans="8:13" ht="15.75" customHeight="1">
      <c r="H1028" s="37">
        <v>43152</v>
      </c>
      <c r="I1028" s="6" t="s">
        <v>160</v>
      </c>
      <c r="J1028" s="6" t="s">
        <v>197</v>
      </c>
      <c r="K1028" s="6">
        <v>50</v>
      </c>
      <c r="L1028" s="6">
        <v>378.95</v>
      </c>
      <c r="M1028" s="31" t="str">
        <f t="shared" si="0"/>
        <v>Large</v>
      </c>
    </row>
    <row r="1029" spans="8:13" ht="15.75" customHeight="1">
      <c r="H1029" s="37">
        <v>43379</v>
      </c>
      <c r="I1029" s="6" t="s">
        <v>141</v>
      </c>
      <c r="J1029" s="6" t="s">
        <v>231</v>
      </c>
      <c r="K1029" s="6">
        <v>2</v>
      </c>
      <c r="L1029" s="6">
        <v>24.42</v>
      </c>
      <c r="M1029" s="31" t="str">
        <f t="shared" si="0"/>
        <v>Small</v>
      </c>
    </row>
    <row r="1030" spans="8:13" ht="15.75" customHeight="1">
      <c r="H1030" s="37">
        <v>43264</v>
      </c>
      <c r="I1030" s="6" t="s">
        <v>158</v>
      </c>
      <c r="J1030" s="6" t="s">
        <v>187</v>
      </c>
      <c r="K1030" s="6">
        <v>4</v>
      </c>
      <c r="L1030" s="6">
        <v>78.08</v>
      </c>
      <c r="M1030" s="31" t="str">
        <f t="shared" si="0"/>
        <v>Small</v>
      </c>
    </row>
    <row r="1031" spans="8:13" ht="15.75" customHeight="1">
      <c r="H1031" s="37">
        <v>43404</v>
      </c>
      <c r="I1031" s="6" t="s">
        <v>158</v>
      </c>
      <c r="J1031" s="6" t="s">
        <v>156</v>
      </c>
      <c r="K1031" s="6">
        <v>1</v>
      </c>
      <c r="L1031" s="6">
        <v>14.53</v>
      </c>
      <c r="M1031" s="31" t="str">
        <f t="shared" si="0"/>
        <v>Small</v>
      </c>
    </row>
    <row r="1032" spans="8:13" ht="15.75" customHeight="1">
      <c r="H1032" s="37">
        <v>43450</v>
      </c>
      <c r="I1032" s="6" t="s">
        <v>198</v>
      </c>
      <c r="J1032" s="6" t="s">
        <v>169</v>
      </c>
      <c r="K1032" s="6">
        <v>1</v>
      </c>
      <c r="L1032" s="6">
        <v>19.34</v>
      </c>
      <c r="M1032" s="31" t="str">
        <f t="shared" si="0"/>
        <v>Small</v>
      </c>
    </row>
    <row r="1033" spans="8:13" ht="15.75" customHeight="1">
      <c r="H1033" s="37">
        <v>43455</v>
      </c>
      <c r="I1033" s="6" t="s">
        <v>158</v>
      </c>
      <c r="J1033" s="6" t="s">
        <v>209</v>
      </c>
      <c r="K1033" s="6">
        <v>2</v>
      </c>
      <c r="L1033" s="6">
        <v>29.84</v>
      </c>
      <c r="M1033" s="31" t="str">
        <f t="shared" si="0"/>
        <v>Small</v>
      </c>
    </row>
    <row r="1034" spans="8:13" ht="15.75" customHeight="1">
      <c r="H1034" s="37">
        <v>43299</v>
      </c>
      <c r="I1034" s="6" t="s">
        <v>216</v>
      </c>
      <c r="J1034" s="6" t="s">
        <v>187</v>
      </c>
      <c r="K1034" s="6">
        <v>1</v>
      </c>
      <c r="L1034" s="6">
        <v>19.52</v>
      </c>
      <c r="M1034" s="31" t="str">
        <f t="shared" si="0"/>
        <v>Small</v>
      </c>
    </row>
    <row r="1035" spans="8:13" ht="15.75" customHeight="1">
      <c r="H1035" s="37">
        <v>43417</v>
      </c>
      <c r="I1035" s="6" t="s">
        <v>168</v>
      </c>
      <c r="J1035" s="6" t="s">
        <v>170</v>
      </c>
      <c r="K1035" s="6">
        <v>4</v>
      </c>
      <c r="L1035" s="6">
        <v>66.56</v>
      </c>
      <c r="M1035" s="31" t="str">
        <f t="shared" si="0"/>
        <v>Small</v>
      </c>
    </row>
    <row r="1036" spans="8:13" ht="15.75" customHeight="1">
      <c r="H1036" s="37">
        <v>43437</v>
      </c>
      <c r="I1036" s="6" t="s">
        <v>175</v>
      </c>
      <c r="J1036" s="6" t="s">
        <v>156</v>
      </c>
      <c r="K1036" s="6">
        <v>58</v>
      </c>
      <c r="L1036" s="6">
        <v>384.61</v>
      </c>
      <c r="M1036" s="31" t="str">
        <f t="shared" si="0"/>
        <v>Large</v>
      </c>
    </row>
    <row r="1037" spans="8:13" ht="15.75" customHeight="1">
      <c r="H1037" s="37">
        <v>43373</v>
      </c>
      <c r="I1037" s="6" t="s">
        <v>158</v>
      </c>
      <c r="J1037" s="6" t="s">
        <v>195</v>
      </c>
      <c r="K1037" s="6">
        <v>4</v>
      </c>
      <c r="L1037" s="6">
        <v>75.959999999999994</v>
      </c>
      <c r="M1037" s="31" t="str">
        <f t="shared" si="0"/>
        <v>Small</v>
      </c>
    </row>
    <row r="1038" spans="8:13" ht="15.75" customHeight="1">
      <c r="H1038" s="37">
        <v>43366</v>
      </c>
      <c r="I1038" s="6" t="s">
        <v>141</v>
      </c>
      <c r="J1038" s="6" t="s">
        <v>184</v>
      </c>
      <c r="K1038" s="6">
        <v>1</v>
      </c>
      <c r="L1038" s="6">
        <v>15.43</v>
      </c>
      <c r="M1038" s="31" t="str">
        <f t="shared" si="0"/>
        <v>Small</v>
      </c>
    </row>
    <row r="1039" spans="8:13" ht="15.75" customHeight="1">
      <c r="H1039" s="37">
        <v>43372</v>
      </c>
      <c r="I1039" s="6" t="s">
        <v>158</v>
      </c>
      <c r="J1039" s="6" t="s">
        <v>238</v>
      </c>
      <c r="K1039" s="6">
        <v>1</v>
      </c>
      <c r="L1039" s="6">
        <v>18.37</v>
      </c>
      <c r="M1039" s="31" t="str">
        <f t="shared" si="0"/>
        <v>Small</v>
      </c>
    </row>
    <row r="1040" spans="8:13" ht="15.75" customHeight="1">
      <c r="H1040" s="37">
        <v>43156</v>
      </c>
      <c r="I1040" s="6" t="s">
        <v>175</v>
      </c>
      <c r="J1040" s="6" t="s">
        <v>156</v>
      </c>
      <c r="K1040" s="6">
        <v>1</v>
      </c>
      <c r="L1040" s="6">
        <v>13.68</v>
      </c>
      <c r="M1040" s="31" t="str">
        <f t="shared" si="0"/>
        <v>Small</v>
      </c>
    </row>
    <row r="1041" spans="8:13" ht="15.75" customHeight="1">
      <c r="H1041" s="37">
        <v>43192</v>
      </c>
      <c r="I1041" s="6" t="s">
        <v>216</v>
      </c>
      <c r="J1041" s="6" t="s">
        <v>187</v>
      </c>
      <c r="K1041" s="6">
        <v>61</v>
      </c>
      <c r="L1041" s="6">
        <v>624.54</v>
      </c>
      <c r="M1041" s="31" t="str">
        <f t="shared" si="0"/>
        <v>Large</v>
      </c>
    </row>
    <row r="1042" spans="8:13" ht="15.75" customHeight="1">
      <c r="H1042" s="37">
        <v>43151</v>
      </c>
      <c r="I1042" s="6" t="s">
        <v>155</v>
      </c>
      <c r="J1042" s="6" t="s">
        <v>169</v>
      </c>
      <c r="K1042" s="6">
        <v>1</v>
      </c>
      <c r="L1042" s="6">
        <v>13.09</v>
      </c>
      <c r="M1042" s="31" t="str">
        <f t="shared" si="0"/>
        <v>Small</v>
      </c>
    </row>
    <row r="1043" spans="8:13" ht="15.75" customHeight="1">
      <c r="H1043" s="37">
        <v>43457</v>
      </c>
      <c r="I1043" s="6" t="s">
        <v>223</v>
      </c>
      <c r="J1043" s="6" t="s">
        <v>194</v>
      </c>
      <c r="K1043" s="6">
        <v>3</v>
      </c>
      <c r="L1043" s="6">
        <v>51.84</v>
      </c>
      <c r="M1043" s="31" t="str">
        <f t="shared" si="0"/>
        <v>Small</v>
      </c>
    </row>
    <row r="1044" spans="8:13" ht="15.75" customHeight="1">
      <c r="H1044" s="37">
        <v>43412</v>
      </c>
      <c r="I1044" s="6" t="s">
        <v>168</v>
      </c>
      <c r="J1044" s="6" t="s">
        <v>213</v>
      </c>
      <c r="K1044" s="6">
        <v>1</v>
      </c>
      <c r="L1044" s="6">
        <v>11.26</v>
      </c>
      <c r="M1044" s="31" t="str">
        <f t="shared" si="0"/>
        <v>Small</v>
      </c>
    </row>
    <row r="1045" spans="8:13" ht="15.75" customHeight="1">
      <c r="H1045" s="37">
        <v>43220</v>
      </c>
      <c r="I1045" s="6" t="s">
        <v>168</v>
      </c>
      <c r="J1045" s="6" t="s">
        <v>188</v>
      </c>
      <c r="K1045" s="6">
        <v>2</v>
      </c>
      <c r="L1045" s="6">
        <v>28.82</v>
      </c>
      <c r="M1045" s="31" t="str">
        <f t="shared" si="0"/>
        <v>Small</v>
      </c>
    </row>
    <row r="1046" spans="8:13" ht="15.75" customHeight="1">
      <c r="H1046" s="37">
        <v>43127</v>
      </c>
      <c r="I1046" s="6" t="s">
        <v>135</v>
      </c>
      <c r="J1046" s="6" t="s">
        <v>173</v>
      </c>
      <c r="K1046" s="6">
        <v>1</v>
      </c>
      <c r="L1046" s="6">
        <v>18.45</v>
      </c>
      <c r="M1046" s="31" t="str">
        <f t="shared" si="0"/>
        <v>Small</v>
      </c>
    </row>
    <row r="1047" spans="8:13" ht="15.75" customHeight="1">
      <c r="H1047" s="37">
        <v>43415</v>
      </c>
      <c r="I1047" s="6" t="s">
        <v>190</v>
      </c>
      <c r="J1047" s="6" t="s">
        <v>187</v>
      </c>
      <c r="K1047" s="6">
        <v>2</v>
      </c>
      <c r="L1047" s="6">
        <v>24.06</v>
      </c>
      <c r="M1047" s="31" t="str">
        <f t="shared" si="0"/>
        <v>Small</v>
      </c>
    </row>
    <row r="1048" spans="8:13" ht="15.75" customHeight="1">
      <c r="H1048" s="37">
        <v>43376</v>
      </c>
      <c r="I1048" s="6" t="s">
        <v>158</v>
      </c>
      <c r="J1048" s="6" t="s">
        <v>164</v>
      </c>
      <c r="K1048" s="6">
        <v>1</v>
      </c>
      <c r="L1048" s="6">
        <v>17.059999999999999</v>
      </c>
      <c r="M1048" s="31" t="str">
        <f t="shared" si="0"/>
        <v>Small</v>
      </c>
    </row>
    <row r="1049" spans="8:13" ht="15.75" customHeight="1">
      <c r="H1049" s="37">
        <v>43263</v>
      </c>
      <c r="I1049" s="6" t="s">
        <v>168</v>
      </c>
      <c r="J1049" s="6" t="s">
        <v>187</v>
      </c>
      <c r="K1049" s="6">
        <v>2</v>
      </c>
      <c r="L1049" s="6">
        <v>35.14</v>
      </c>
      <c r="M1049" s="31" t="str">
        <f t="shared" si="0"/>
        <v>Small</v>
      </c>
    </row>
    <row r="1050" spans="8:13" ht="15.75" customHeight="1">
      <c r="H1050" s="37">
        <v>43278</v>
      </c>
      <c r="I1050" s="6" t="s">
        <v>171</v>
      </c>
      <c r="J1050" s="6" t="s">
        <v>210</v>
      </c>
      <c r="K1050" s="6">
        <v>4</v>
      </c>
      <c r="L1050" s="6">
        <v>48.48</v>
      </c>
      <c r="M1050" s="31" t="str">
        <f t="shared" si="0"/>
        <v>Small</v>
      </c>
    </row>
    <row r="1051" spans="8:13" ht="15.75" customHeight="1">
      <c r="H1051" s="37">
        <v>43173</v>
      </c>
      <c r="I1051" s="6" t="s">
        <v>171</v>
      </c>
      <c r="J1051" s="6" t="s">
        <v>203</v>
      </c>
      <c r="K1051" s="6">
        <v>2</v>
      </c>
      <c r="L1051" s="6">
        <v>26.28</v>
      </c>
      <c r="M1051" s="31" t="str">
        <f t="shared" si="0"/>
        <v>Small</v>
      </c>
    </row>
    <row r="1052" spans="8:13" ht="15.75" customHeight="1">
      <c r="H1052" s="37">
        <v>43349</v>
      </c>
      <c r="I1052" s="6" t="s">
        <v>158</v>
      </c>
      <c r="J1052" s="6" t="s">
        <v>203</v>
      </c>
      <c r="K1052" s="6">
        <v>73</v>
      </c>
      <c r="L1052" s="6">
        <v>554.44000000000005</v>
      </c>
      <c r="M1052" s="31" t="str">
        <f t="shared" si="0"/>
        <v>Large</v>
      </c>
    </row>
    <row r="1053" spans="8:13" ht="15.75" customHeight="1">
      <c r="H1053" s="37">
        <v>43457</v>
      </c>
      <c r="I1053" s="6" t="s">
        <v>155</v>
      </c>
      <c r="J1053" s="6" t="s">
        <v>184</v>
      </c>
      <c r="K1053" s="6">
        <v>2</v>
      </c>
      <c r="L1053" s="6">
        <v>36.36</v>
      </c>
      <c r="M1053" s="31" t="str">
        <f t="shared" si="0"/>
        <v>Small</v>
      </c>
    </row>
    <row r="1054" spans="8:13" ht="15.75" customHeight="1">
      <c r="H1054" s="37">
        <v>43417</v>
      </c>
      <c r="I1054" s="6" t="s">
        <v>135</v>
      </c>
      <c r="J1054" s="6" t="s">
        <v>189</v>
      </c>
      <c r="K1054" s="6">
        <v>4</v>
      </c>
      <c r="L1054" s="6">
        <v>53.04</v>
      </c>
      <c r="M1054" s="31" t="str">
        <f t="shared" si="0"/>
        <v>Small</v>
      </c>
    </row>
    <row r="1055" spans="8:13" ht="15.75" customHeight="1">
      <c r="H1055" s="37">
        <v>43373</v>
      </c>
      <c r="I1055" s="6" t="s">
        <v>171</v>
      </c>
      <c r="J1055" s="6" t="s">
        <v>208</v>
      </c>
      <c r="K1055" s="6">
        <v>2</v>
      </c>
      <c r="L1055" s="6">
        <v>30.52</v>
      </c>
      <c r="M1055" s="31" t="str">
        <f t="shared" si="0"/>
        <v>Small</v>
      </c>
    </row>
    <row r="1056" spans="8:13" ht="15.75" customHeight="1">
      <c r="H1056" s="37">
        <v>43343</v>
      </c>
      <c r="I1056" s="6" t="s">
        <v>190</v>
      </c>
      <c r="J1056" s="6" t="s">
        <v>194</v>
      </c>
      <c r="K1056" s="6">
        <v>1</v>
      </c>
      <c r="L1056" s="6">
        <v>16.66</v>
      </c>
      <c r="M1056" s="31" t="str">
        <f t="shared" si="0"/>
        <v>Small</v>
      </c>
    </row>
    <row r="1057" spans="8:13" ht="15.75" customHeight="1">
      <c r="H1057" s="37">
        <v>43384</v>
      </c>
      <c r="I1057" s="6" t="s">
        <v>135</v>
      </c>
      <c r="J1057" s="6" t="s">
        <v>161</v>
      </c>
      <c r="K1057" s="6">
        <v>1</v>
      </c>
      <c r="L1057" s="6">
        <v>11.31</v>
      </c>
      <c r="M1057" s="31" t="str">
        <f t="shared" si="0"/>
        <v>Small</v>
      </c>
    </row>
    <row r="1058" spans="8:13" ht="15.75" customHeight="1">
      <c r="H1058" s="37">
        <v>43317</v>
      </c>
      <c r="I1058" s="6" t="s">
        <v>158</v>
      </c>
      <c r="J1058" s="6" t="s">
        <v>212</v>
      </c>
      <c r="K1058" s="6">
        <v>1</v>
      </c>
      <c r="L1058" s="6">
        <v>11.47</v>
      </c>
      <c r="M1058" s="31" t="str">
        <f t="shared" si="0"/>
        <v>Small</v>
      </c>
    </row>
    <row r="1059" spans="8:13" ht="15.75" customHeight="1">
      <c r="H1059" s="37">
        <v>43459</v>
      </c>
      <c r="I1059" s="6" t="s">
        <v>141</v>
      </c>
      <c r="J1059" s="6" t="s">
        <v>156</v>
      </c>
      <c r="K1059" s="6">
        <v>1</v>
      </c>
      <c r="L1059" s="6">
        <v>17.04</v>
      </c>
      <c r="M1059" s="31" t="str">
        <f t="shared" si="0"/>
        <v>Small</v>
      </c>
    </row>
    <row r="1060" spans="8:13" ht="15.75" customHeight="1">
      <c r="H1060" s="37">
        <v>43229</v>
      </c>
      <c r="I1060" s="6" t="s">
        <v>158</v>
      </c>
      <c r="J1060" s="6" t="s">
        <v>202</v>
      </c>
      <c r="K1060" s="6">
        <v>4</v>
      </c>
      <c r="L1060" s="6">
        <v>59.52</v>
      </c>
      <c r="M1060" s="31" t="str">
        <f t="shared" si="0"/>
        <v>Small</v>
      </c>
    </row>
    <row r="1061" spans="8:13" ht="15.75" customHeight="1">
      <c r="H1061" s="37">
        <v>43191</v>
      </c>
      <c r="I1061" s="6" t="s">
        <v>198</v>
      </c>
      <c r="J1061" s="6" t="s">
        <v>187</v>
      </c>
      <c r="K1061" s="6">
        <v>1</v>
      </c>
      <c r="L1061" s="6">
        <v>10.54</v>
      </c>
      <c r="M1061" s="31" t="str">
        <f t="shared" si="0"/>
        <v>Small</v>
      </c>
    </row>
    <row r="1062" spans="8:13" ht="15.75" customHeight="1">
      <c r="H1062" s="37">
        <v>43173</v>
      </c>
      <c r="I1062" s="6" t="s">
        <v>168</v>
      </c>
      <c r="J1062" s="6" t="s">
        <v>156</v>
      </c>
      <c r="K1062" s="6">
        <v>2</v>
      </c>
      <c r="L1062" s="6">
        <v>24.5</v>
      </c>
      <c r="M1062" s="31" t="str">
        <f t="shared" si="0"/>
        <v>Small</v>
      </c>
    </row>
    <row r="1063" spans="8:13" ht="15.75" customHeight="1">
      <c r="H1063" s="37">
        <v>43246</v>
      </c>
      <c r="I1063" s="6" t="s">
        <v>135</v>
      </c>
      <c r="J1063" s="6" t="s">
        <v>194</v>
      </c>
      <c r="K1063" s="6">
        <v>1</v>
      </c>
      <c r="L1063" s="6">
        <v>11.42</v>
      </c>
      <c r="M1063" s="31" t="str">
        <f t="shared" si="0"/>
        <v>Small</v>
      </c>
    </row>
    <row r="1064" spans="8:13" ht="15.75" customHeight="1">
      <c r="H1064" s="37">
        <v>43267</v>
      </c>
      <c r="I1064" s="6" t="s">
        <v>135</v>
      </c>
      <c r="J1064" s="6" t="s">
        <v>156</v>
      </c>
      <c r="K1064" s="6">
        <v>1</v>
      </c>
      <c r="L1064" s="6">
        <v>12.04</v>
      </c>
      <c r="M1064" s="31" t="str">
        <f t="shared" si="0"/>
        <v>Small</v>
      </c>
    </row>
    <row r="1065" spans="8:13" ht="15.75" customHeight="1">
      <c r="H1065" s="37">
        <v>43440</v>
      </c>
      <c r="I1065" s="6" t="s">
        <v>163</v>
      </c>
      <c r="J1065" s="6" t="s">
        <v>202</v>
      </c>
      <c r="K1065" s="6">
        <v>2</v>
      </c>
      <c r="L1065" s="6">
        <v>37.799999999999997</v>
      </c>
      <c r="M1065" s="31" t="str">
        <f t="shared" si="0"/>
        <v>Small</v>
      </c>
    </row>
    <row r="1066" spans="8:13" ht="15.75" customHeight="1">
      <c r="H1066" s="37">
        <v>43465</v>
      </c>
      <c r="I1066" s="6" t="s">
        <v>135</v>
      </c>
      <c r="J1066" s="6" t="s">
        <v>182</v>
      </c>
      <c r="K1066" s="6">
        <v>1</v>
      </c>
      <c r="L1066" s="6">
        <v>13.88</v>
      </c>
      <c r="M1066" s="31" t="str">
        <f t="shared" si="0"/>
        <v>Small</v>
      </c>
    </row>
    <row r="1067" spans="8:13" ht="15.75" customHeight="1">
      <c r="H1067" s="37">
        <v>43443</v>
      </c>
      <c r="I1067" s="6" t="s">
        <v>155</v>
      </c>
      <c r="J1067" s="6" t="s">
        <v>227</v>
      </c>
      <c r="K1067" s="6">
        <v>2</v>
      </c>
      <c r="L1067" s="6">
        <v>38.54</v>
      </c>
      <c r="M1067" s="31" t="str">
        <f t="shared" si="0"/>
        <v>Small</v>
      </c>
    </row>
    <row r="1068" spans="8:13" ht="15.75" customHeight="1">
      <c r="H1068" s="37">
        <v>43456</v>
      </c>
      <c r="I1068" s="6" t="s">
        <v>158</v>
      </c>
      <c r="J1068" s="6" t="s">
        <v>185</v>
      </c>
      <c r="K1068" s="6">
        <v>1</v>
      </c>
      <c r="L1068" s="6">
        <v>14.81</v>
      </c>
      <c r="M1068" s="31" t="str">
        <f t="shared" si="0"/>
        <v>Small</v>
      </c>
    </row>
    <row r="1069" spans="8:13" ht="15.75" customHeight="1">
      <c r="H1069" s="37">
        <v>43139</v>
      </c>
      <c r="I1069" s="6" t="s">
        <v>168</v>
      </c>
      <c r="J1069" s="6" t="s">
        <v>156</v>
      </c>
      <c r="K1069" s="6">
        <v>4</v>
      </c>
      <c r="L1069" s="6">
        <v>65.92</v>
      </c>
      <c r="M1069" s="31" t="str">
        <f t="shared" si="0"/>
        <v>Small</v>
      </c>
    </row>
    <row r="1070" spans="8:13" ht="15.75" customHeight="1">
      <c r="H1070" s="37">
        <v>43205</v>
      </c>
      <c r="I1070" s="6" t="s">
        <v>175</v>
      </c>
      <c r="J1070" s="6" t="s">
        <v>205</v>
      </c>
      <c r="K1070" s="6">
        <v>1</v>
      </c>
      <c r="L1070" s="6">
        <v>11.1</v>
      </c>
      <c r="M1070" s="31" t="str">
        <f t="shared" si="0"/>
        <v>Small</v>
      </c>
    </row>
    <row r="1071" spans="8:13" ht="15.75" customHeight="1">
      <c r="H1071" s="37">
        <v>43416</v>
      </c>
      <c r="I1071" s="6" t="s">
        <v>158</v>
      </c>
      <c r="J1071" s="6" t="s">
        <v>167</v>
      </c>
      <c r="K1071" s="6">
        <v>1</v>
      </c>
      <c r="L1071" s="6">
        <v>13.89</v>
      </c>
      <c r="M1071" s="31" t="str">
        <f t="shared" si="0"/>
        <v>Small</v>
      </c>
    </row>
    <row r="1072" spans="8:13" ht="15.75" customHeight="1">
      <c r="H1072" s="37">
        <v>43408</v>
      </c>
      <c r="I1072" s="6" t="s">
        <v>175</v>
      </c>
      <c r="J1072" s="6" t="s">
        <v>184</v>
      </c>
      <c r="K1072" s="6">
        <v>1</v>
      </c>
      <c r="L1072" s="6">
        <v>10.15</v>
      </c>
      <c r="M1072" s="31" t="str">
        <f t="shared" si="0"/>
        <v>Small</v>
      </c>
    </row>
    <row r="1073" spans="8:13" ht="15.75" customHeight="1">
      <c r="H1073" s="37">
        <v>43406</v>
      </c>
      <c r="I1073" s="6" t="s">
        <v>193</v>
      </c>
      <c r="J1073" s="6" t="s">
        <v>166</v>
      </c>
      <c r="K1073" s="6">
        <v>59</v>
      </c>
      <c r="L1073" s="6">
        <v>538.66999999999996</v>
      </c>
      <c r="M1073" s="31" t="str">
        <f t="shared" si="0"/>
        <v>Large</v>
      </c>
    </row>
    <row r="1074" spans="8:13" ht="15.75" customHeight="1">
      <c r="H1074" s="37">
        <v>43271</v>
      </c>
      <c r="I1074" s="6" t="s">
        <v>158</v>
      </c>
      <c r="J1074" s="6" t="s">
        <v>196</v>
      </c>
      <c r="K1074" s="6">
        <v>2</v>
      </c>
      <c r="L1074" s="6">
        <v>38.76</v>
      </c>
      <c r="M1074" s="31" t="str">
        <f t="shared" si="0"/>
        <v>Small</v>
      </c>
    </row>
    <row r="1075" spans="8:13" ht="15.75" customHeight="1">
      <c r="H1075" s="37">
        <v>43197</v>
      </c>
      <c r="I1075" s="6" t="s">
        <v>171</v>
      </c>
      <c r="J1075" s="6" t="s">
        <v>156</v>
      </c>
      <c r="K1075" s="6">
        <v>2</v>
      </c>
      <c r="L1075" s="6">
        <v>38.5</v>
      </c>
      <c r="M1075" s="31" t="str">
        <f t="shared" si="0"/>
        <v>Small</v>
      </c>
    </row>
    <row r="1076" spans="8:13" ht="15.75" customHeight="1">
      <c r="H1076" s="37">
        <v>43455</v>
      </c>
      <c r="I1076" s="6" t="s">
        <v>158</v>
      </c>
      <c r="J1076" s="6" t="s">
        <v>230</v>
      </c>
      <c r="K1076" s="6">
        <v>2</v>
      </c>
      <c r="L1076" s="6">
        <v>39.4</v>
      </c>
      <c r="M1076" s="31" t="str">
        <f t="shared" si="0"/>
        <v>Small</v>
      </c>
    </row>
    <row r="1077" spans="8:13" ht="15.75" customHeight="1">
      <c r="H1077" s="37">
        <v>43329</v>
      </c>
      <c r="I1077" s="6" t="s">
        <v>155</v>
      </c>
      <c r="J1077" s="6" t="s">
        <v>156</v>
      </c>
      <c r="K1077" s="6">
        <v>6</v>
      </c>
      <c r="L1077" s="6">
        <v>65.040000000000006</v>
      </c>
      <c r="M1077" s="31" t="str">
        <f t="shared" si="0"/>
        <v>Small</v>
      </c>
    </row>
    <row r="1078" spans="8:13" ht="15.75" customHeight="1">
      <c r="H1078" s="37">
        <v>43310</v>
      </c>
      <c r="I1078" s="6" t="s">
        <v>135</v>
      </c>
      <c r="J1078" s="6" t="s">
        <v>187</v>
      </c>
      <c r="K1078" s="6">
        <v>5</v>
      </c>
      <c r="L1078" s="6">
        <v>53.21</v>
      </c>
      <c r="M1078" s="31" t="str">
        <f t="shared" si="0"/>
        <v>Small</v>
      </c>
    </row>
    <row r="1079" spans="8:13" ht="15.75" customHeight="1">
      <c r="H1079" s="37">
        <v>43234</v>
      </c>
      <c r="I1079" s="6" t="s">
        <v>175</v>
      </c>
      <c r="J1079" s="6" t="s">
        <v>226</v>
      </c>
      <c r="K1079" s="6">
        <v>48</v>
      </c>
      <c r="L1079" s="6">
        <v>308.45</v>
      </c>
      <c r="M1079" s="31" t="str">
        <f t="shared" si="0"/>
        <v>Large</v>
      </c>
    </row>
    <row r="1080" spans="8:13" ht="15.75" customHeight="1">
      <c r="H1080" s="37">
        <v>43384</v>
      </c>
      <c r="I1080" s="6" t="s">
        <v>168</v>
      </c>
      <c r="J1080" s="6" t="s">
        <v>184</v>
      </c>
      <c r="K1080" s="6">
        <v>1</v>
      </c>
      <c r="L1080" s="6">
        <v>14.85</v>
      </c>
      <c r="M1080" s="31" t="str">
        <f t="shared" si="0"/>
        <v>Small</v>
      </c>
    </row>
    <row r="1081" spans="8:13" ht="15.75" customHeight="1">
      <c r="H1081" s="37">
        <v>43164</v>
      </c>
      <c r="I1081" s="6" t="s">
        <v>163</v>
      </c>
      <c r="J1081" s="6" t="s">
        <v>179</v>
      </c>
      <c r="K1081" s="6">
        <v>2</v>
      </c>
      <c r="L1081" s="6">
        <v>37.159999999999997</v>
      </c>
      <c r="M1081" s="31" t="str">
        <f t="shared" si="0"/>
        <v>Small</v>
      </c>
    </row>
    <row r="1082" spans="8:13" ht="15.75" customHeight="1">
      <c r="H1082" s="37">
        <v>43412</v>
      </c>
      <c r="I1082" s="6" t="s">
        <v>135</v>
      </c>
      <c r="J1082" s="6" t="s">
        <v>204</v>
      </c>
      <c r="K1082" s="6">
        <v>3</v>
      </c>
      <c r="L1082" s="6">
        <v>58.5</v>
      </c>
      <c r="M1082" s="31" t="str">
        <f t="shared" si="0"/>
        <v>Small</v>
      </c>
    </row>
    <row r="1083" spans="8:13" ht="15.75" customHeight="1">
      <c r="H1083" s="37">
        <v>43464</v>
      </c>
      <c r="I1083" s="6" t="s">
        <v>218</v>
      </c>
      <c r="J1083" s="6" t="s">
        <v>196</v>
      </c>
      <c r="K1083" s="6">
        <v>3</v>
      </c>
      <c r="L1083" s="6">
        <v>45.09</v>
      </c>
      <c r="M1083" s="31" t="str">
        <f t="shared" si="0"/>
        <v>Small</v>
      </c>
    </row>
    <row r="1084" spans="8:13" ht="15.75" customHeight="1">
      <c r="H1084" s="37">
        <v>43451</v>
      </c>
      <c r="I1084" s="6" t="s">
        <v>127</v>
      </c>
      <c r="J1084" s="6" t="s">
        <v>187</v>
      </c>
      <c r="K1084" s="6">
        <v>1</v>
      </c>
      <c r="L1084" s="6">
        <v>11.97</v>
      </c>
      <c r="M1084" s="31" t="str">
        <f t="shared" si="0"/>
        <v>Small</v>
      </c>
    </row>
    <row r="1085" spans="8:13" ht="15.75" customHeight="1">
      <c r="H1085" s="37">
        <v>43418</v>
      </c>
      <c r="I1085" s="6" t="s">
        <v>141</v>
      </c>
      <c r="J1085" s="6" t="s">
        <v>241</v>
      </c>
      <c r="K1085" s="6">
        <v>1</v>
      </c>
      <c r="L1085" s="6">
        <v>14.95</v>
      </c>
      <c r="M1085" s="31" t="str">
        <f t="shared" si="0"/>
        <v>Small</v>
      </c>
    </row>
    <row r="1086" spans="8:13" ht="15.75" customHeight="1">
      <c r="H1086" s="37">
        <v>43115</v>
      </c>
      <c r="I1086" s="6" t="s">
        <v>218</v>
      </c>
      <c r="J1086" s="6" t="s">
        <v>156</v>
      </c>
      <c r="K1086" s="6">
        <v>3</v>
      </c>
      <c r="L1086" s="6">
        <v>49.41</v>
      </c>
      <c r="M1086" s="31" t="str">
        <f t="shared" si="0"/>
        <v>Small</v>
      </c>
    </row>
    <row r="1087" spans="8:13" ht="15.75" customHeight="1">
      <c r="H1087" s="37">
        <v>43381</v>
      </c>
      <c r="I1087" s="6" t="s">
        <v>135</v>
      </c>
      <c r="J1087" s="6" t="s">
        <v>156</v>
      </c>
      <c r="K1087" s="6">
        <v>2</v>
      </c>
      <c r="L1087" s="6">
        <v>36.44</v>
      </c>
      <c r="M1087" s="31" t="str">
        <f t="shared" si="0"/>
        <v>Small</v>
      </c>
    </row>
    <row r="1088" spans="8:13" ht="15.75" customHeight="1">
      <c r="H1088" s="37">
        <v>43115</v>
      </c>
      <c r="I1088" s="6" t="s">
        <v>190</v>
      </c>
      <c r="J1088" s="6" t="s">
        <v>187</v>
      </c>
      <c r="K1088" s="6">
        <v>2</v>
      </c>
      <c r="L1088" s="6">
        <v>27.04</v>
      </c>
      <c r="M1088" s="31" t="str">
        <f t="shared" si="0"/>
        <v>Small</v>
      </c>
    </row>
    <row r="1089" spans="8:13" ht="15.75" customHeight="1">
      <c r="H1089" s="37">
        <v>43331</v>
      </c>
      <c r="I1089" s="6" t="s">
        <v>160</v>
      </c>
      <c r="J1089" s="6" t="s">
        <v>187</v>
      </c>
      <c r="K1089" s="6">
        <v>1</v>
      </c>
      <c r="L1089" s="6">
        <v>16.13</v>
      </c>
      <c r="M1089" s="31" t="str">
        <f t="shared" si="0"/>
        <v>Small</v>
      </c>
    </row>
    <row r="1090" spans="8:13" ht="15.75" customHeight="1">
      <c r="H1090" s="37">
        <v>43175</v>
      </c>
      <c r="I1090" s="6" t="s">
        <v>155</v>
      </c>
      <c r="J1090" s="6" t="s">
        <v>167</v>
      </c>
      <c r="K1090" s="6">
        <v>3</v>
      </c>
      <c r="L1090" s="6">
        <v>55.02</v>
      </c>
      <c r="M1090" s="31" t="str">
        <f t="shared" si="0"/>
        <v>Small</v>
      </c>
    </row>
    <row r="1091" spans="8:13" ht="15.75" customHeight="1">
      <c r="H1091" s="37">
        <v>43244</v>
      </c>
      <c r="I1091" s="6" t="s">
        <v>163</v>
      </c>
      <c r="J1091" s="6" t="s">
        <v>211</v>
      </c>
      <c r="K1091" s="6">
        <v>0</v>
      </c>
      <c r="L1091" s="6">
        <v>0</v>
      </c>
      <c r="M1091" s="31" t="str">
        <f t="shared" si="0"/>
        <v>Small</v>
      </c>
    </row>
    <row r="1092" spans="8:13" ht="15.75" customHeight="1">
      <c r="H1092" s="37">
        <v>43430</v>
      </c>
      <c r="I1092" s="6" t="s">
        <v>141</v>
      </c>
      <c r="J1092" s="6" t="s">
        <v>237</v>
      </c>
      <c r="K1092" s="6">
        <v>4</v>
      </c>
      <c r="L1092" s="6">
        <v>42.8</v>
      </c>
      <c r="M1092" s="31" t="str">
        <f t="shared" si="0"/>
        <v>Small</v>
      </c>
    </row>
    <row r="1093" spans="8:13" ht="15.75" customHeight="1">
      <c r="H1093" s="37">
        <v>43316</v>
      </c>
      <c r="I1093" s="6" t="s">
        <v>158</v>
      </c>
      <c r="J1093" s="6" t="s">
        <v>170</v>
      </c>
      <c r="K1093" s="6">
        <v>3</v>
      </c>
      <c r="L1093" s="6">
        <v>58.65</v>
      </c>
      <c r="M1093" s="31" t="str">
        <f t="shared" si="0"/>
        <v>Small</v>
      </c>
    </row>
    <row r="1094" spans="8:13" ht="15.75" customHeight="1">
      <c r="H1094" s="37">
        <v>43455</v>
      </c>
      <c r="I1094" s="6" t="s">
        <v>163</v>
      </c>
      <c r="J1094" s="6" t="s">
        <v>185</v>
      </c>
      <c r="K1094" s="6">
        <v>36</v>
      </c>
      <c r="L1094" s="6">
        <v>425.37</v>
      </c>
      <c r="M1094" s="31" t="str">
        <f t="shared" si="0"/>
        <v>Large</v>
      </c>
    </row>
    <row r="1095" spans="8:13" ht="15.75" customHeight="1">
      <c r="H1095" s="37">
        <v>43284</v>
      </c>
      <c r="I1095" s="6" t="s">
        <v>168</v>
      </c>
      <c r="J1095" s="6" t="s">
        <v>182</v>
      </c>
      <c r="K1095" s="6">
        <v>1</v>
      </c>
      <c r="L1095" s="6">
        <v>13.96</v>
      </c>
      <c r="M1095" s="31" t="str">
        <f t="shared" si="0"/>
        <v>Small</v>
      </c>
    </row>
    <row r="1096" spans="8:13" ht="15.75" customHeight="1">
      <c r="H1096" s="37">
        <v>43375</v>
      </c>
      <c r="I1096" s="6" t="s">
        <v>168</v>
      </c>
      <c r="J1096" s="6" t="s">
        <v>185</v>
      </c>
      <c r="K1096" s="6">
        <v>1</v>
      </c>
      <c r="L1096" s="6">
        <v>17.68</v>
      </c>
      <c r="M1096" s="31" t="str">
        <f t="shared" si="0"/>
        <v>Small</v>
      </c>
    </row>
    <row r="1097" spans="8:13" ht="15.75" customHeight="1">
      <c r="H1097" s="37">
        <v>43286</v>
      </c>
      <c r="I1097" s="6" t="s">
        <v>175</v>
      </c>
      <c r="J1097" s="6" t="s">
        <v>195</v>
      </c>
      <c r="K1097" s="6">
        <v>1</v>
      </c>
      <c r="L1097" s="6">
        <v>15.29</v>
      </c>
      <c r="M1097" s="31" t="str">
        <f t="shared" si="0"/>
        <v>Small</v>
      </c>
    </row>
    <row r="1098" spans="8:13" ht="15.75" customHeight="1">
      <c r="H1098" s="37">
        <v>43265</v>
      </c>
      <c r="I1098" s="6" t="s">
        <v>175</v>
      </c>
      <c r="J1098" s="6" t="s">
        <v>185</v>
      </c>
      <c r="K1098" s="6">
        <v>4</v>
      </c>
      <c r="L1098" s="6">
        <v>61.56</v>
      </c>
      <c r="M1098" s="31" t="str">
        <f t="shared" si="0"/>
        <v>Small</v>
      </c>
    </row>
    <row r="1099" spans="8:13" ht="15.75" customHeight="1">
      <c r="H1099" s="37">
        <v>43418</v>
      </c>
      <c r="I1099" s="6" t="s">
        <v>163</v>
      </c>
      <c r="J1099" s="6" t="s">
        <v>230</v>
      </c>
      <c r="K1099" s="6">
        <v>2</v>
      </c>
      <c r="L1099" s="6">
        <v>33.299999999999997</v>
      </c>
      <c r="M1099" s="31" t="str">
        <f t="shared" si="0"/>
        <v>Small</v>
      </c>
    </row>
    <row r="1100" spans="8:13" ht="15.75" customHeight="1">
      <c r="H1100" s="37">
        <v>43345</v>
      </c>
      <c r="I1100" s="6" t="s">
        <v>171</v>
      </c>
      <c r="J1100" s="6" t="s">
        <v>157</v>
      </c>
      <c r="K1100" s="6">
        <v>3</v>
      </c>
      <c r="L1100" s="6">
        <v>39.78</v>
      </c>
      <c r="M1100" s="31" t="str">
        <f t="shared" si="0"/>
        <v>Small</v>
      </c>
    </row>
    <row r="1101" spans="8:13" ht="15.75" customHeight="1">
      <c r="H1101" s="37">
        <v>43279</v>
      </c>
      <c r="I1101" s="6" t="s">
        <v>127</v>
      </c>
      <c r="J1101" s="6" t="s">
        <v>156</v>
      </c>
      <c r="K1101" s="6">
        <v>2</v>
      </c>
      <c r="L1101" s="6">
        <v>32.74</v>
      </c>
      <c r="M1101" s="31" t="str">
        <f t="shared" si="0"/>
        <v>Small</v>
      </c>
    </row>
    <row r="1102" spans="8:13" ht="15.75" customHeight="1">
      <c r="H1102" s="37">
        <v>43413</v>
      </c>
      <c r="I1102" s="6" t="s">
        <v>141</v>
      </c>
      <c r="J1102" s="6" t="s">
        <v>156</v>
      </c>
      <c r="K1102" s="6">
        <v>4</v>
      </c>
      <c r="L1102" s="6">
        <v>73.88</v>
      </c>
      <c r="M1102" s="31" t="str">
        <f t="shared" si="0"/>
        <v>Small</v>
      </c>
    </row>
    <row r="1103" spans="8:13" ht="15.75" customHeight="1">
      <c r="H1103" s="37">
        <v>43203</v>
      </c>
      <c r="I1103" s="6" t="s">
        <v>160</v>
      </c>
      <c r="J1103" s="6" t="s">
        <v>185</v>
      </c>
      <c r="K1103" s="6">
        <v>3</v>
      </c>
      <c r="L1103" s="6">
        <v>46.29</v>
      </c>
      <c r="M1103" s="31" t="str">
        <f t="shared" si="0"/>
        <v>Small</v>
      </c>
    </row>
    <row r="1104" spans="8:13" ht="15.75" customHeight="1">
      <c r="H1104" s="37">
        <v>43406</v>
      </c>
      <c r="I1104" s="6" t="s">
        <v>168</v>
      </c>
      <c r="J1104" s="6" t="s">
        <v>189</v>
      </c>
      <c r="K1104" s="6">
        <v>4</v>
      </c>
      <c r="L1104" s="6">
        <v>70.239999999999995</v>
      </c>
      <c r="M1104" s="31" t="str">
        <f t="shared" si="0"/>
        <v>Small</v>
      </c>
    </row>
    <row r="1105" spans="8:13" ht="15.75" customHeight="1">
      <c r="H1105" s="37">
        <v>43447</v>
      </c>
      <c r="I1105" s="6" t="s">
        <v>175</v>
      </c>
      <c r="J1105" s="6" t="s">
        <v>240</v>
      </c>
      <c r="K1105" s="6">
        <v>5</v>
      </c>
      <c r="L1105" s="6">
        <v>75.2</v>
      </c>
      <c r="M1105" s="31" t="str">
        <f t="shared" si="0"/>
        <v>Small</v>
      </c>
    </row>
    <row r="1106" spans="8:13" ht="15.75" customHeight="1">
      <c r="H1106" s="37">
        <v>43437</v>
      </c>
      <c r="I1106" s="6" t="s">
        <v>165</v>
      </c>
      <c r="J1106" s="6" t="s">
        <v>156</v>
      </c>
      <c r="K1106" s="6">
        <v>2</v>
      </c>
      <c r="L1106" s="6">
        <v>26.48</v>
      </c>
      <c r="M1106" s="31" t="str">
        <f t="shared" si="0"/>
        <v>Small</v>
      </c>
    </row>
    <row r="1107" spans="8:13" ht="15.75" customHeight="1">
      <c r="H1107" s="37">
        <v>43118</v>
      </c>
      <c r="I1107" s="6" t="s">
        <v>190</v>
      </c>
      <c r="J1107" s="6" t="s">
        <v>174</v>
      </c>
      <c r="K1107" s="6">
        <v>6</v>
      </c>
      <c r="L1107" s="6">
        <v>112.26</v>
      </c>
      <c r="M1107" s="31" t="str">
        <f t="shared" si="0"/>
        <v>Small</v>
      </c>
    </row>
    <row r="1108" spans="8:13" ht="15.75" customHeight="1">
      <c r="H1108" s="37">
        <v>43357</v>
      </c>
      <c r="I1108" s="6" t="s">
        <v>160</v>
      </c>
      <c r="J1108" s="6" t="s">
        <v>234</v>
      </c>
      <c r="K1108" s="6">
        <v>1</v>
      </c>
      <c r="L1108" s="6">
        <v>11.79</v>
      </c>
      <c r="M1108" s="31" t="str">
        <f t="shared" si="0"/>
        <v>Small</v>
      </c>
    </row>
    <row r="1109" spans="8:13" ht="15.75" customHeight="1">
      <c r="H1109" s="37">
        <v>43445</v>
      </c>
      <c r="I1109" s="6" t="s">
        <v>175</v>
      </c>
      <c r="J1109" s="6" t="s">
        <v>219</v>
      </c>
      <c r="K1109" s="6">
        <v>1</v>
      </c>
      <c r="L1109" s="6">
        <v>14.54</v>
      </c>
      <c r="M1109" s="31" t="str">
        <f t="shared" si="0"/>
        <v>Small</v>
      </c>
    </row>
    <row r="1110" spans="8:13" ht="15.75" customHeight="1">
      <c r="H1110" s="37">
        <v>43349</v>
      </c>
      <c r="I1110" s="6" t="s">
        <v>127</v>
      </c>
      <c r="J1110" s="6" t="s">
        <v>180</v>
      </c>
      <c r="K1110" s="6">
        <v>1</v>
      </c>
      <c r="L1110" s="6">
        <v>16.86</v>
      </c>
      <c r="M1110" s="31" t="str">
        <f t="shared" si="0"/>
        <v>Small</v>
      </c>
    </row>
    <row r="1111" spans="8:13" ht="15.75" customHeight="1">
      <c r="H1111" s="37">
        <v>43420</v>
      </c>
      <c r="I1111" s="6" t="s">
        <v>158</v>
      </c>
      <c r="J1111" s="6" t="s">
        <v>156</v>
      </c>
      <c r="K1111" s="6">
        <v>4</v>
      </c>
      <c r="L1111" s="6">
        <v>65.2</v>
      </c>
      <c r="M1111" s="31" t="str">
        <f t="shared" si="0"/>
        <v>Small</v>
      </c>
    </row>
    <row r="1112" spans="8:13" ht="15.75" customHeight="1">
      <c r="H1112" s="37">
        <v>43456</v>
      </c>
      <c r="I1112" s="6" t="s">
        <v>158</v>
      </c>
      <c r="J1112" s="6" t="s">
        <v>174</v>
      </c>
      <c r="K1112" s="6">
        <v>60</v>
      </c>
      <c r="L1112" s="6">
        <v>347.4</v>
      </c>
      <c r="M1112" s="31" t="str">
        <f t="shared" si="0"/>
        <v>Large</v>
      </c>
    </row>
    <row r="1113" spans="8:13" ht="15.75" customHeight="1">
      <c r="H1113" s="37">
        <v>43178</v>
      </c>
      <c r="I1113" s="6" t="s">
        <v>175</v>
      </c>
      <c r="J1113" s="6" t="s">
        <v>156</v>
      </c>
      <c r="K1113" s="6">
        <v>1</v>
      </c>
      <c r="L1113" s="6">
        <v>19.510000000000002</v>
      </c>
      <c r="M1113" s="31" t="str">
        <f t="shared" si="0"/>
        <v>Small</v>
      </c>
    </row>
    <row r="1114" spans="8:13" ht="15.75" customHeight="1">
      <c r="H1114" s="37">
        <v>43462</v>
      </c>
      <c r="I1114" s="6" t="s">
        <v>216</v>
      </c>
      <c r="J1114" s="6" t="s">
        <v>194</v>
      </c>
      <c r="K1114" s="6">
        <v>1</v>
      </c>
      <c r="L1114" s="6">
        <v>14.57</v>
      </c>
      <c r="M1114" s="31" t="str">
        <f t="shared" si="0"/>
        <v>Small</v>
      </c>
    </row>
    <row r="1115" spans="8:13" ht="15.75" customHeight="1">
      <c r="H1115" s="37">
        <v>43417</v>
      </c>
      <c r="I1115" s="6" t="s">
        <v>165</v>
      </c>
      <c r="J1115" s="6" t="s">
        <v>183</v>
      </c>
      <c r="K1115" s="6">
        <v>1</v>
      </c>
      <c r="L1115" s="6">
        <v>17.04</v>
      </c>
      <c r="M1115" s="31" t="str">
        <f t="shared" si="0"/>
        <v>Small</v>
      </c>
    </row>
    <row r="1116" spans="8:13" ht="15.75" customHeight="1">
      <c r="H1116" s="37">
        <v>43403</v>
      </c>
      <c r="I1116" s="6" t="s">
        <v>158</v>
      </c>
      <c r="J1116" s="6" t="s">
        <v>194</v>
      </c>
      <c r="K1116" s="6">
        <v>1</v>
      </c>
      <c r="L1116" s="6">
        <v>16.59</v>
      </c>
      <c r="M1116" s="31" t="str">
        <f t="shared" si="0"/>
        <v>Small</v>
      </c>
    </row>
    <row r="1117" spans="8:13" ht="15.75" customHeight="1">
      <c r="H1117" s="37">
        <v>43421</v>
      </c>
      <c r="I1117" s="6" t="s">
        <v>141</v>
      </c>
      <c r="J1117" s="6" t="s">
        <v>185</v>
      </c>
      <c r="K1117" s="6">
        <v>2</v>
      </c>
      <c r="L1117" s="6">
        <v>27.8</v>
      </c>
      <c r="M1117" s="31" t="str">
        <f t="shared" si="0"/>
        <v>Small</v>
      </c>
    </row>
    <row r="1118" spans="8:13" ht="15.75" customHeight="1">
      <c r="H1118" s="37">
        <v>43360</v>
      </c>
      <c r="I1118" s="6" t="s">
        <v>168</v>
      </c>
      <c r="J1118" s="6" t="s">
        <v>206</v>
      </c>
      <c r="K1118" s="6">
        <v>1</v>
      </c>
      <c r="L1118" s="6">
        <v>14.51</v>
      </c>
      <c r="M1118" s="31" t="str">
        <f t="shared" si="0"/>
        <v>Small</v>
      </c>
    </row>
    <row r="1119" spans="8:13" ht="15.75" customHeight="1">
      <c r="H1119" s="37">
        <v>43343</v>
      </c>
      <c r="I1119" s="6" t="s">
        <v>158</v>
      </c>
      <c r="J1119" s="6" t="s">
        <v>156</v>
      </c>
      <c r="K1119" s="6">
        <v>1</v>
      </c>
      <c r="L1119" s="6">
        <v>15.63</v>
      </c>
      <c r="M1119" s="31" t="str">
        <f t="shared" si="0"/>
        <v>Small</v>
      </c>
    </row>
    <row r="1120" spans="8:13" ht="15.75" customHeight="1">
      <c r="H1120" s="37">
        <v>43219</v>
      </c>
      <c r="I1120" s="6" t="s">
        <v>168</v>
      </c>
      <c r="J1120" s="6" t="s">
        <v>185</v>
      </c>
      <c r="K1120" s="6">
        <v>3</v>
      </c>
      <c r="L1120" s="6">
        <v>37.74</v>
      </c>
      <c r="M1120" s="31" t="str">
        <f t="shared" si="0"/>
        <v>Small</v>
      </c>
    </row>
    <row r="1121" spans="8:13" ht="15.75" customHeight="1">
      <c r="H1121" s="37">
        <v>43449</v>
      </c>
      <c r="I1121" s="6" t="s">
        <v>160</v>
      </c>
      <c r="J1121" s="6" t="s">
        <v>225</v>
      </c>
      <c r="K1121" s="6">
        <v>4</v>
      </c>
      <c r="L1121" s="6">
        <v>76.48</v>
      </c>
      <c r="M1121" s="31" t="str">
        <f t="shared" si="0"/>
        <v>Small</v>
      </c>
    </row>
    <row r="1122" spans="8:13" ht="15.75" customHeight="1">
      <c r="H1122" s="37">
        <v>43312</v>
      </c>
      <c r="I1122" s="6" t="s">
        <v>198</v>
      </c>
      <c r="J1122" s="6" t="s">
        <v>156</v>
      </c>
      <c r="K1122" s="6">
        <v>2</v>
      </c>
      <c r="L1122" s="6">
        <v>24.36</v>
      </c>
      <c r="M1122" s="31" t="str">
        <f t="shared" si="0"/>
        <v>Small</v>
      </c>
    </row>
    <row r="1123" spans="8:13" ht="15.75" customHeight="1">
      <c r="H1123" s="37">
        <v>43116</v>
      </c>
      <c r="I1123" s="6" t="s">
        <v>175</v>
      </c>
      <c r="J1123" s="6" t="s">
        <v>180</v>
      </c>
      <c r="K1123" s="6">
        <v>1</v>
      </c>
      <c r="L1123" s="6">
        <v>16.510000000000002</v>
      </c>
      <c r="M1123" s="31" t="str">
        <f t="shared" si="0"/>
        <v>Small</v>
      </c>
    </row>
    <row r="1124" spans="8:13" ht="15.75" customHeight="1">
      <c r="H1124" s="37">
        <v>43397</v>
      </c>
      <c r="I1124" s="6" t="s">
        <v>158</v>
      </c>
      <c r="J1124" s="6" t="s">
        <v>185</v>
      </c>
      <c r="K1124" s="6">
        <v>1</v>
      </c>
      <c r="L1124" s="6">
        <v>13.33</v>
      </c>
      <c r="M1124" s="31" t="str">
        <f t="shared" si="0"/>
        <v>Small</v>
      </c>
    </row>
    <row r="1125" spans="8:13" ht="15.75" customHeight="1">
      <c r="H1125" s="37">
        <v>43198</v>
      </c>
      <c r="I1125" s="6" t="s">
        <v>198</v>
      </c>
      <c r="J1125" s="6" t="s">
        <v>233</v>
      </c>
      <c r="K1125" s="6">
        <v>2</v>
      </c>
      <c r="L1125" s="6">
        <v>29.9</v>
      </c>
      <c r="M1125" s="31" t="str">
        <f t="shared" si="0"/>
        <v>Small</v>
      </c>
    </row>
    <row r="1126" spans="8:13" ht="15.75" customHeight="1">
      <c r="H1126" s="37">
        <v>43355</v>
      </c>
      <c r="I1126" s="6" t="s">
        <v>158</v>
      </c>
      <c r="J1126" s="6" t="s">
        <v>236</v>
      </c>
      <c r="K1126" s="6">
        <v>1</v>
      </c>
      <c r="L1126" s="6">
        <v>15.64</v>
      </c>
      <c r="M1126" s="31" t="str">
        <f t="shared" si="0"/>
        <v>Small</v>
      </c>
    </row>
    <row r="1127" spans="8:13" ht="15.75" customHeight="1">
      <c r="H1127" s="37">
        <v>43316</v>
      </c>
      <c r="I1127" s="6" t="s">
        <v>141</v>
      </c>
      <c r="J1127" s="6" t="s">
        <v>184</v>
      </c>
      <c r="K1127" s="6">
        <v>1</v>
      </c>
      <c r="L1127" s="6">
        <v>15.05</v>
      </c>
      <c r="M1127" s="31" t="str">
        <f t="shared" si="0"/>
        <v>Small</v>
      </c>
    </row>
    <row r="1128" spans="8:13" ht="15.75" customHeight="1">
      <c r="H1128" s="37">
        <v>43410</v>
      </c>
      <c r="I1128" s="6" t="s">
        <v>175</v>
      </c>
      <c r="J1128" s="6" t="s">
        <v>156</v>
      </c>
      <c r="K1128" s="6">
        <v>3</v>
      </c>
      <c r="L1128" s="6">
        <v>54.84</v>
      </c>
      <c r="M1128" s="31" t="str">
        <f t="shared" si="0"/>
        <v>Small</v>
      </c>
    </row>
    <row r="1129" spans="8:13" ht="15.75" customHeight="1">
      <c r="H1129" s="37">
        <v>43317</v>
      </c>
      <c r="I1129" s="6" t="s">
        <v>160</v>
      </c>
      <c r="J1129" s="6" t="s">
        <v>181</v>
      </c>
      <c r="K1129" s="6">
        <v>5</v>
      </c>
      <c r="L1129" s="6">
        <v>85.15</v>
      </c>
      <c r="M1129" s="31" t="str">
        <f t="shared" si="0"/>
        <v>Small</v>
      </c>
    </row>
    <row r="1130" spans="8:13" ht="15.75" customHeight="1">
      <c r="H1130" s="37">
        <v>43262</v>
      </c>
      <c r="I1130" s="6" t="s">
        <v>127</v>
      </c>
      <c r="J1130" s="6" t="s">
        <v>156</v>
      </c>
      <c r="K1130" s="6">
        <v>6</v>
      </c>
      <c r="L1130" s="6">
        <v>119.88</v>
      </c>
      <c r="M1130" s="31" t="str">
        <f t="shared" si="0"/>
        <v>Small</v>
      </c>
    </row>
    <row r="1131" spans="8:13" ht="15.75" customHeight="1">
      <c r="H1131" s="37">
        <v>43459</v>
      </c>
      <c r="I1131" s="6" t="s">
        <v>200</v>
      </c>
      <c r="J1131" s="6" t="s">
        <v>187</v>
      </c>
      <c r="K1131" s="6">
        <v>5</v>
      </c>
      <c r="L1131" s="6">
        <v>67.2</v>
      </c>
      <c r="M1131" s="31" t="str">
        <f t="shared" si="0"/>
        <v>Small</v>
      </c>
    </row>
    <row r="1132" spans="8:13" ht="15.75" customHeight="1">
      <c r="H1132" s="37">
        <v>43237</v>
      </c>
      <c r="I1132" s="6" t="s">
        <v>158</v>
      </c>
      <c r="J1132" s="6" t="s">
        <v>221</v>
      </c>
      <c r="K1132" s="6">
        <v>4</v>
      </c>
      <c r="L1132" s="6">
        <v>41.4</v>
      </c>
      <c r="M1132" s="31" t="str">
        <f t="shared" si="0"/>
        <v>Small</v>
      </c>
    </row>
    <row r="1133" spans="8:13" ht="15.75" customHeight="1">
      <c r="H1133" s="37">
        <v>43348</v>
      </c>
      <c r="I1133" s="6" t="s">
        <v>190</v>
      </c>
      <c r="J1133" s="6" t="s">
        <v>235</v>
      </c>
      <c r="K1133" s="6">
        <v>1</v>
      </c>
      <c r="L1133" s="6">
        <v>12.1</v>
      </c>
      <c r="M1133" s="31" t="str">
        <f t="shared" si="0"/>
        <v>Small</v>
      </c>
    </row>
    <row r="1134" spans="8:13" ht="15.75" customHeight="1">
      <c r="H1134" s="37">
        <v>43184</v>
      </c>
      <c r="I1134" s="6" t="s">
        <v>141</v>
      </c>
      <c r="J1134" s="6" t="s">
        <v>187</v>
      </c>
      <c r="K1134" s="6">
        <v>3</v>
      </c>
      <c r="L1134" s="6">
        <v>35.1</v>
      </c>
      <c r="M1134" s="31" t="str">
        <f t="shared" si="0"/>
        <v>Small</v>
      </c>
    </row>
    <row r="1135" spans="8:13" ht="15.75" customHeight="1">
      <c r="H1135" s="37">
        <v>43364</v>
      </c>
      <c r="I1135" s="6" t="s">
        <v>168</v>
      </c>
      <c r="J1135" s="6" t="s">
        <v>156</v>
      </c>
      <c r="K1135" s="6">
        <v>1</v>
      </c>
      <c r="L1135" s="6">
        <v>12.98</v>
      </c>
      <c r="M1135" s="31" t="str">
        <f t="shared" si="0"/>
        <v>Small</v>
      </c>
    </row>
    <row r="1136" spans="8:13" ht="15.75" customHeight="1">
      <c r="H1136" s="37">
        <v>43259</v>
      </c>
      <c r="I1136" s="6" t="s">
        <v>160</v>
      </c>
      <c r="J1136" s="6" t="s">
        <v>205</v>
      </c>
      <c r="K1136" s="6">
        <v>4</v>
      </c>
      <c r="L1136" s="6">
        <v>55.92</v>
      </c>
      <c r="M1136" s="31" t="str">
        <f t="shared" si="0"/>
        <v>Small</v>
      </c>
    </row>
    <row r="1137" spans="8:13" ht="15.75" customHeight="1">
      <c r="H1137" s="37">
        <v>43398</v>
      </c>
      <c r="I1137" s="6" t="s">
        <v>158</v>
      </c>
      <c r="J1137" s="6" t="s">
        <v>184</v>
      </c>
      <c r="K1137" s="6">
        <v>2</v>
      </c>
      <c r="L1137" s="6">
        <v>37.82</v>
      </c>
      <c r="M1137" s="31" t="str">
        <f t="shared" si="0"/>
        <v>Small</v>
      </c>
    </row>
    <row r="1138" spans="8:13" ht="15.75" customHeight="1">
      <c r="H1138" s="37">
        <v>43213</v>
      </c>
      <c r="I1138" s="6" t="s">
        <v>141</v>
      </c>
      <c r="J1138" s="6" t="s">
        <v>157</v>
      </c>
      <c r="K1138" s="6">
        <v>1</v>
      </c>
      <c r="L1138" s="6">
        <v>17.920000000000002</v>
      </c>
      <c r="M1138" s="31" t="str">
        <f t="shared" si="0"/>
        <v>Small</v>
      </c>
    </row>
    <row r="1139" spans="8:13" ht="15.75" customHeight="1">
      <c r="H1139" s="37">
        <v>43218</v>
      </c>
      <c r="I1139" s="6" t="s">
        <v>160</v>
      </c>
      <c r="J1139" s="6" t="s">
        <v>191</v>
      </c>
      <c r="K1139" s="6">
        <v>2</v>
      </c>
      <c r="L1139" s="6">
        <v>27.66</v>
      </c>
      <c r="M1139" s="31" t="str">
        <f t="shared" si="0"/>
        <v>Small</v>
      </c>
    </row>
    <row r="1140" spans="8:13" ht="15.75" customHeight="1">
      <c r="H1140" s="37">
        <v>43350</v>
      </c>
      <c r="I1140" s="6" t="s">
        <v>158</v>
      </c>
      <c r="J1140" s="6" t="s">
        <v>174</v>
      </c>
      <c r="K1140" s="6">
        <v>24</v>
      </c>
      <c r="L1140" s="6">
        <v>214.13</v>
      </c>
      <c r="M1140" s="31" t="str">
        <f t="shared" si="0"/>
        <v>Small</v>
      </c>
    </row>
    <row r="1141" spans="8:13" ht="15.75" customHeight="1">
      <c r="H1141" s="37">
        <v>43353</v>
      </c>
      <c r="I1141" s="6" t="s">
        <v>171</v>
      </c>
      <c r="J1141" s="6" t="s">
        <v>234</v>
      </c>
      <c r="K1141" s="6">
        <v>2</v>
      </c>
      <c r="L1141" s="6">
        <v>37.46</v>
      </c>
      <c r="M1141" s="31" t="str">
        <f t="shared" si="0"/>
        <v>Small</v>
      </c>
    </row>
    <row r="1142" spans="8:13" ht="15.75" customHeight="1">
      <c r="H1142" s="37">
        <v>43419</v>
      </c>
      <c r="I1142" s="6" t="s">
        <v>158</v>
      </c>
      <c r="J1142" s="6" t="s">
        <v>199</v>
      </c>
      <c r="K1142" s="6">
        <v>24</v>
      </c>
      <c r="L1142" s="6">
        <v>195.08</v>
      </c>
      <c r="M1142" s="31" t="str">
        <f t="shared" si="0"/>
        <v>Small</v>
      </c>
    </row>
    <row r="1143" spans="8:13" ht="15.75" customHeight="1">
      <c r="H1143" s="37">
        <v>43461</v>
      </c>
      <c r="I1143" s="6" t="s">
        <v>158</v>
      </c>
      <c r="J1143" s="6" t="s">
        <v>156</v>
      </c>
      <c r="K1143" s="6">
        <v>1</v>
      </c>
      <c r="L1143" s="6">
        <v>17</v>
      </c>
      <c r="M1143" s="31" t="str">
        <f t="shared" si="0"/>
        <v>Small</v>
      </c>
    </row>
    <row r="1144" spans="8:13" ht="15.75" customHeight="1">
      <c r="H1144" s="37">
        <v>43201</v>
      </c>
      <c r="I1144" s="6" t="s">
        <v>158</v>
      </c>
      <c r="J1144" s="6" t="s">
        <v>191</v>
      </c>
      <c r="K1144" s="6">
        <v>5</v>
      </c>
      <c r="L1144" s="6">
        <v>67.95</v>
      </c>
      <c r="M1144" s="31" t="str">
        <f t="shared" si="0"/>
        <v>Small</v>
      </c>
    </row>
    <row r="1145" spans="8:13" ht="15.75" customHeight="1">
      <c r="H1145" s="37">
        <v>43397</v>
      </c>
      <c r="I1145" s="6" t="s">
        <v>141</v>
      </c>
      <c r="J1145" s="6" t="s">
        <v>240</v>
      </c>
      <c r="K1145" s="6">
        <v>6</v>
      </c>
      <c r="L1145" s="6">
        <v>66.47</v>
      </c>
      <c r="M1145" s="31" t="str">
        <f t="shared" si="0"/>
        <v>Small</v>
      </c>
    </row>
    <row r="1146" spans="8:13" ht="15.75" customHeight="1">
      <c r="H1146" s="37">
        <v>43216</v>
      </c>
      <c r="I1146" s="6" t="s">
        <v>160</v>
      </c>
      <c r="J1146" s="6" t="s">
        <v>187</v>
      </c>
      <c r="K1146" s="6">
        <v>60</v>
      </c>
      <c r="L1146" s="6">
        <v>614.13</v>
      </c>
      <c r="M1146" s="31" t="str">
        <f t="shared" si="0"/>
        <v>Large</v>
      </c>
    </row>
    <row r="1147" spans="8:13" ht="15.75" customHeight="1">
      <c r="H1147" s="37">
        <v>43414</v>
      </c>
      <c r="I1147" s="6" t="s">
        <v>135</v>
      </c>
      <c r="J1147" s="6" t="s">
        <v>214</v>
      </c>
      <c r="K1147" s="6">
        <v>1</v>
      </c>
      <c r="L1147" s="6">
        <v>18.7</v>
      </c>
      <c r="M1147" s="31" t="str">
        <f t="shared" si="0"/>
        <v>Small</v>
      </c>
    </row>
    <row r="1148" spans="8:13" ht="15.75" customHeight="1">
      <c r="H1148" s="37">
        <v>43348</v>
      </c>
      <c r="I1148" s="6" t="s">
        <v>223</v>
      </c>
      <c r="J1148" s="6" t="s">
        <v>184</v>
      </c>
      <c r="K1148" s="6">
        <v>2</v>
      </c>
      <c r="L1148" s="6">
        <v>34.06</v>
      </c>
      <c r="M1148" s="31" t="str">
        <f t="shared" si="0"/>
        <v>Small</v>
      </c>
    </row>
    <row r="1149" spans="8:13" ht="15.75" customHeight="1">
      <c r="H1149" s="37">
        <v>43420</v>
      </c>
      <c r="I1149" s="6" t="s">
        <v>171</v>
      </c>
      <c r="J1149" s="6" t="s">
        <v>157</v>
      </c>
      <c r="K1149" s="6">
        <v>2</v>
      </c>
      <c r="L1149" s="6">
        <v>29.14</v>
      </c>
      <c r="M1149" s="31" t="str">
        <f t="shared" si="0"/>
        <v>Small</v>
      </c>
    </row>
    <row r="1150" spans="8:13" ht="15.75" customHeight="1">
      <c r="H1150" s="37">
        <v>43409</v>
      </c>
      <c r="I1150" s="6" t="s">
        <v>224</v>
      </c>
      <c r="J1150" s="6" t="s">
        <v>170</v>
      </c>
      <c r="K1150" s="6">
        <v>2</v>
      </c>
      <c r="L1150" s="6">
        <v>24.44</v>
      </c>
      <c r="M1150" s="31" t="str">
        <f t="shared" si="0"/>
        <v>Small</v>
      </c>
    </row>
    <row r="1151" spans="8:13" ht="15.75" customHeight="1">
      <c r="H1151" s="37">
        <v>43435</v>
      </c>
      <c r="I1151" s="6" t="s">
        <v>158</v>
      </c>
      <c r="J1151" s="6" t="s">
        <v>173</v>
      </c>
      <c r="K1151" s="6">
        <v>3</v>
      </c>
      <c r="L1151" s="6">
        <v>49.29</v>
      </c>
      <c r="M1151" s="31" t="str">
        <f t="shared" si="0"/>
        <v>Small</v>
      </c>
    </row>
    <row r="1152" spans="8:13" ht="15.75" customHeight="1">
      <c r="H1152" s="37">
        <v>43421</v>
      </c>
      <c r="I1152" s="6" t="s">
        <v>177</v>
      </c>
      <c r="J1152" s="6" t="s">
        <v>208</v>
      </c>
      <c r="K1152" s="6">
        <v>2</v>
      </c>
      <c r="L1152" s="6">
        <v>26.68</v>
      </c>
      <c r="M1152" s="31" t="str">
        <f t="shared" si="0"/>
        <v>Small</v>
      </c>
    </row>
    <row r="1153" spans="8:13" ht="15.75" customHeight="1">
      <c r="H1153" s="37">
        <v>43256</v>
      </c>
      <c r="I1153" s="6" t="s">
        <v>216</v>
      </c>
      <c r="J1153" s="6" t="s">
        <v>161</v>
      </c>
      <c r="K1153" s="6">
        <v>1</v>
      </c>
      <c r="L1153" s="6">
        <v>18.559999999999999</v>
      </c>
      <c r="M1153" s="31" t="str">
        <f t="shared" si="0"/>
        <v>Small</v>
      </c>
    </row>
    <row r="1154" spans="8:13" ht="15.75" customHeight="1">
      <c r="H1154" s="37">
        <v>43442</v>
      </c>
      <c r="I1154" s="6" t="s">
        <v>165</v>
      </c>
      <c r="J1154" s="6" t="s">
        <v>156</v>
      </c>
      <c r="K1154" s="6">
        <v>2</v>
      </c>
      <c r="L1154" s="6">
        <v>24.3</v>
      </c>
      <c r="M1154" s="31" t="str">
        <f t="shared" si="0"/>
        <v>Small</v>
      </c>
    </row>
    <row r="1155" spans="8:13" ht="15.75" customHeight="1">
      <c r="H1155" s="37">
        <v>43114</v>
      </c>
      <c r="I1155" s="6" t="s">
        <v>160</v>
      </c>
      <c r="J1155" s="6" t="s">
        <v>202</v>
      </c>
      <c r="K1155" s="6">
        <v>54</v>
      </c>
      <c r="L1155" s="6">
        <v>468.18</v>
      </c>
      <c r="M1155" s="31" t="str">
        <f t="shared" si="0"/>
        <v>Large</v>
      </c>
    </row>
    <row r="1156" spans="8:13" ht="15.75" customHeight="1">
      <c r="H1156" s="37">
        <v>43445</v>
      </c>
      <c r="I1156" s="6" t="s">
        <v>158</v>
      </c>
      <c r="J1156" s="6" t="s">
        <v>187</v>
      </c>
      <c r="K1156" s="6">
        <v>1</v>
      </c>
      <c r="L1156" s="6">
        <v>11.58</v>
      </c>
      <c r="M1156" s="31" t="str">
        <f t="shared" si="0"/>
        <v>Small</v>
      </c>
    </row>
    <row r="1157" spans="8:13" ht="15.75" customHeight="1">
      <c r="H1157" s="37">
        <v>43427</v>
      </c>
      <c r="I1157" s="6" t="s">
        <v>163</v>
      </c>
      <c r="J1157" s="6" t="s">
        <v>182</v>
      </c>
      <c r="K1157" s="6">
        <v>1</v>
      </c>
      <c r="L1157" s="6">
        <v>14.59</v>
      </c>
      <c r="M1157" s="31" t="str">
        <f t="shared" si="0"/>
        <v>Small</v>
      </c>
    </row>
    <row r="1158" spans="8:13" ht="15.75" customHeight="1">
      <c r="H1158" s="37">
        <v>43405</v>
      </c>
      <c r="I1158" s="6" t="s">
        <v>163</v>
      </c>
      <c r="J1158" s="6" t="s">
        <v>156</v>
      </c>
      <c r="K1158" s="6">
        <v>3</v>
      </c>
      <c r="L1158" s="6">
        <v>50.25</v>
      </c>
      <c r="M1158" s="31" t="str">
        <f t="shared" si="0"/>
        <v>Small</v>
      </c>
    </row>
    <row r="1159" spans="8:13" ht="15.75" customHeight="1">
      <c r="H1159" s="37">
        <v>43155</v>
      </c>
      <c r="I1159" s="6" t="s">
        <v>158</v>
      </c>
      <c r="J1159" s="6" t="s">
        <v>156</v>
      </c>
      <c r="K1159" s="6">
        <v>2</v>
      </c>
      <c r="L1159" s="6">
        <v>39.119999999999997</v>
      </c>
      <c r="M1159" s="31" t="str">
        <f t="shared" si="0"/>
        <v>Small</v>
      </c>
    </row>
    <row r="1160" spans="8:13" ht="15.75" customHeight="1">
      <c r="H1160" s="37">
        <v>43338</v>
      </c>
      <c r="I1160" s="6" t="s">
        <v>198</v>
      </c>
      <c r="J1160" s="6" t="s">
        <v>194</v>
      </c>
      <c r="K1160" s="6">
        <v>3</v>
      </c>
      <c r="L1160" s="6">
        <v>37.68</v>
      </c>
      <c r="M1160" s="31" t="str">
        <f t="shared" si="0"/>
        <v>Small</v>
      </c>
    </row>
    <row r="1161" spans="8:13" ht="15.75" customHeight="1">
      <c r="H1161" s="37">
        <v>43332</v>
      </c>
      <c r="I1161" s="6" t="s">
        <v>168</v>
      </c>
      <c r="J1161" s="6" t="s">
        <v>194</v>
      </c>
      <c r="K1161" s="6">
        <v>2</v>
      </c>
      <c r="L1161" s="6">
        <v>35.340000000000003</v>
      </c>
      <c r="M1161" s="31" t="str">
        <f t="shared" si="0"/>
        <v>Small</v>
      </c>
    </row>
    <row r="1162" spans="8:13" ht="15.75" customHeight="1">
      <c r="H1162" s="37">
        <v>43390</v>
      </c>
      <c r="I1162" s="6" t="s">
        <v>200</v>
      </c>
      <c r="J1162" s="6" t="s">
        <v>174</v>
      </c>
      <c r="K1162" s="6">
        <v>3</v>
      </c>
      <c r="L1162" s="6">
        <v>44.73</v>
      </c>
      <c r="M1162" s="31" t="str">
        <f t="shared" si="0"/>
        <v>Small</v>
      </c>
    </row>
    <row r="1163" spans="8:13" ht="15.75" customHeight="1">
      <c r="H1163" s="37">
        <v>43106</v>
      </c>
      <c r="I1163" s="6" t="s">
        <v>190</v>
      </c>
      <c r="J1163" s="6" t="s">
        <v>156</v>
      </c>
      <c r="K1163" s="6">
        <v>43</v>
      </c>
      <c r="L1163" s="6">
        <v>352.26</v>
      </c>
      <c r="M1163" s="31" t="str">
        <f t="shared" si="0"/>
        <v>Large</v>
      </c>
    </row>
    <row r="1164" spans="8:13" ht="15.75" customHeight="1">
      <c r="H1164" s="37">
        <v>43304</v>
      </c>
      <c r="I1164" s="6" t="s">
        <v>168</v>
      </c>
      <c r="J1164" s="6" t="s">
        <v>211</v>
      </c>
      <c r="K1164" s="6">
        <v>2</v>
      </c>
      <c r="L1164" s="6">
        <v>32.299999999999997</v>
      </c>
      <c r="M1164" s="31" t="str">
        <f t="shared" si="0"/>
        <v>Small</v>
      </c>
    </row>
    <row r="1165" spans="8:13" ht="15.75" customHeight="1">
      <c r="H1165" s="37">
        <v>43132</v>
      </c>
      <c r="I1165" s="6" t="s">
        <v>141</v>
      </c>
      <c r="J1165" s="6" t="s">
        <v>194</v>
      </c>
      <c r="K1165" s="6">
        <v>1</v>
      </c>
      <c r="L1165" s="6">
        <v>14.54</v>
      </c>
      <c r="M1165" s="31" t="str">
        <f t="shared" si="0"/>
        <v>Small</v>
      </c>
    </row>
    <row r="1166" spans="8:13" ht="15.75" customHeight="1">
      <c r="H1166" s="37">
        <v>43343</v>
      </c>
      <c r="I1166" s="6" t="s">
        <v>163</v>
      </c>
      <c r="J1166" s="6" t="s">
        <v>187</v>
      </c>
      <c r="K1166" s="6">
        <v>1</v>
      </c>
      <c r="L1166" s="6">
        <v>12.17</v>
      </c>
      <c r="M1166" s="31" t="str">
        <f t="shared" si="0"/>
        <v>Small</v>
      </c>
    </row>
    <row r="1167" spans="8:13" ht="15.75" customHeight="1">
      <c r="H1167" s="37">
        <v>43205</v>
      </c>
      <c r="I1167" s="6" t="s">
        <v>168</v>
      </c>
      <c r="J1167" s="6" t="s">
        <v>238</v>
      </c>
      <c r="K1167" s="6">
        <v>2</v>
      </c>
      <c r="L1167" s="6">
        <v>38.799999999999997</v>
      </c>
      <c r="M1167" s="31" t="str">
        <f t="shared" si="0"/>
        <v>Small</v>
      </c>
    </row>
    <row r="1168" spans="8:13" ht="15.75" customHeight="1">
      <c r="H1168" s="37">
        <v>43159</v>
      </c>
      <c r="I1168" s="6" t="s">
        <v>163</v>
      </c>
      <c r="J1168" s="6" t="s">
        <v>192</v>
      </c>
      <c r="K1168" s="6">
        <v>2</v>
      </c>
      <c r="L1168" s="6">
        <v>23.42</v>
      </c>
      <c r="M1168" s="31" t="str">
        <f t="shared" si="0"/>
        <v>Small</v>
      </c>
    </row>
    <row r="1169" spans="8:13" ht="15.75" customHeight="1">
      <c r="H1169" s="37">
        <v>43311</v>
      </c>
      <c r="I1169" s="6" t="s">
        <v>141</v>
      </c>
      <c r="J1169" s="6" t="s">
        <v>221</v>
      </c>
      <c r="K1169" s="6">
        <v>2</v>
      </c>
      <c r="L1169" s="6">
        <v>39.380000000000003</v>
      </c>
      <c r="M1169" s="31" t="str">
        <f t="shared" si="0"/>
        <v>Small</v>
      </c>
    </row>
    <row r="1170" spans="8:13" ht="15.75" customHeight="1">
      <c r="H1170" s="37">
        <v>43415</v>
      </c>
      <c r="I1170" s="6" t="s">
        <v>224</v>
      </c>
      <c r="J1170" s="6" t="s">
        <v>156</v>
      </c>
      <c r="K1170" s="6">
        <v>2</v>
      </c>
      <c r="L1170" s="6">
        <v>32.5</v>
      </c>
      <c r="M1170" s="31" t="str">
        <f t="shared" si="0"/>
        <v>Small</v>
      </c>
    </row>
    <row r="1171" spans="8:13" ht="15.75" customHeight="1">
      <c r="H1171" s="37">
        <v>43192</v>
      </c>
      <c r="I1171" s="6" t="s">
        <v>223</v>
      </c>
      <c r="J1171" s="6" t="s">
        <v>211</v>
      </c>
      <c r="K1171" s="6">
        <v>3</v>
      </c>
      <c r="L1171" s="6">
        <v>57.24</v>
      </c>
      <c r="M1171" s="31" t="str">
        <f t="shared" si="0"/>
        <v>Small</v>
      </c>
    </row>
    <row r="1172" spans="8:13" ht="15.75" customHeight="1">
      <c r="H1172" s="37">
        <v>43309</v>
      </c>
      <c r="I1172" s="6" t="s">
        <v>200</v>
      </c>
      <c r="J1172" s="6" t="s">
        <v>169</v>
      </c>
      <c r="K1172" s="6">
        <v>1</v>
      </c>
      <c r="L1172" s="6">
        <v>12.15</v>
      </c>
      <c r="M1172" s="31" t="str">
        <f t="shared" si="0"/>
        <v>Small</v>
      </c>
    </row>
    <row r="1173" spans="8:13" ht="15.75" customHeight="1">
      <c r="H1173" s="37">
        <v>43311</v>
      </c>
      <c r="I1173" s="6" t="s">
        <v>158</v>
      </c>
      <c r="J1173" s="6" t="s">
        <v>185</v>
      </c>
      <c r="K1173" s="6">
        <v>2</v>
      </c>
      <c r="L1173" s="6">
        <v>25.48</v>
      </c>
      <c r="M1173" s="31" t="str">
        <f t="shared" si="0"/>
        <v>Small</v>
      </c>
    </row>
    <row r="1174" spans="8:13" ht="15.75" customHeight="1">
      <c r="H1174" s="37">
        <v>43407</v>
      </c>
      <c r="I1174" s="6" t="s">
        <v>175</v>
      </c>
      <c r="J1174" s="6" t="s">
        <v>179</v>
      </c>
      <c r="K1174" s="6">
        <v>3</v>
      </c>
      <c r="L1174" s="6">
        <v>54.99</v>
      </c>
      <c r="M1174" s="31" t="str">
        <f t="shared" si="0"/>
        <v>Small</v>
      </c>
    </row>
    <row r="1175" spans="8:13" ht="15.75" customHeight="1">
      <c r="H1175" s="37">
        <v>43358</v>
      </c>
      <c r="I1175" s="6" t="s">
        <v>158</v>
      </c>
      <c r="J1175" s="6" t="s">
        <v>235</v>
      </c>
      <c r="K1175" s="6">
        <v>1</v>
      </c>
      <c r="L1175" s="6">
        <v>12.3</v>
      </c>
      <c r="M1175" s="31" t="str">
        <f t="shared" si="0"/>
        <v>Small</v>
      </c>
    </row>
    <row r="1176" spans="8:13" ht="15.75" customHeight="1">
      <c r="H1176" s="37">
        <v>43409</v>
      </c>
      <c r="I1176" s="6" t="s">
        <v>135</v>
      </c>
      <c r="J1176" s="6" t="s">
        <v>219</v>
      </c>
      <c r="K1176" s="6">
        <v>24</v>
      </c>
      <c r="L1176" s="6">
        <v>232.55</v>
      </c>
      <c r="M1176" s="31" t="str">
        <f t="shared" si="0"/>
        <v>Small</v>
      </c>
    </row>
    <row r="1177" spans="8:13" ht="15.75" customHeight="1">
      <c r="H1177" s="37">
        <v>43451</v>
      </c>
      <c r="I1177" s="6" t="s">
        <v>163</v>
      </c>
      <c r="J1177" s="6" t="s">
        <v>156</v>
      </c>
      <c r="K1177" s="6">
        <v>4</v>
      </c>
      <c r="L1177" s="6">
        <v>67</v>
      </c>
      <c r="M1177" s="31" t="str">
        <f t="shared" si="0"/>
        <v>Small</v>
      </c>
    </row>
    <row r="1178" spans="8:13" ht="15.75" customHeight="1">
      <c r="H1178" s="37">
        <v>43363</v>
      </c>
      <c r="I1178" s="6" t="s">
        <v>158</v>
      </c>
      <c r="J1178" s="6" t="s">
        <v>162</v>
      </c>
      <c r="K1178" s="6">
        <v>6</v>
      </c>
      <c r="L1178" s="6">
        <v>108.7</v>
      </c>
      <c r="M1178" s="31" t="str">
        <f t="shared" si="0"/>
        <v>Small</v>
      </c>
    </row>
    <row r="1179" spans="8:13" ht="15.75" customHeight="1">
      <c r="H1179" s="37">
        <v>43195</v>
      </c>
      <c r="I1179" s="6" t="s">
        <v>163</v>
      </c>
      <c r="J1179" s="6" t="s">
        <v>226</v>
      </c>
      <c r="K1179" s="6">
        <v>2</v>
      </c>
      <c r="L1179" s="6">
        <v>33.92</v>
      </c>
      <c r="M1179" s="31" t="str">
        <f t="shared" si="0"/>
        <v>Small</v>
      </c>
    </row>
    <row r="1180" spans="8:13" ht="15.75" customHeight="1">
      <c r="H1180" s="37">
        <v>43430</v>
      </c>
      <c r="I1180" s="6" t="s">
        <v>158</v>
      </c>
      <c r="J1180" s="6" t="s">
        <v>156</v>
      </c>
      <c r="K1180" s="6">
        <v>2</v>
      </c>
      <c r="L1180" s="6">
        <v>28.02</v>
      </c>
      <c r="M1180" s="31" t="str">
        <f t="shared" si="0"/>
        <v>Small</v>
      </c>
    </row>
    <row r="1181" spans="8:13" ht="15.75" customHeight="1">
      <c r="H1181" s="37">
        <v>43464</v>
      </c>
      <c r="I1181" s="6" t="s">
        <v>127</v>
      </c>
      <c r="J1181" s="6" t="s">
        <v>226</v>
      </c>
      <c r="K1181" s="6">
        <v>3</v>
      </c>
      <c r="L1181" s="6">
        <v>59.73</v>
      </c>
      <c r="M1181" s="31" t="str">
        <f t="shared" si="0"/>
        <v>Small</v>
      </c>
    </row>
    <row r="1182" spans="8:13" ht="15.75" customHeight="1">
      <c r="H1182" s="37">
        <v>43461</v>
      </c>
      <c r="I1182" s="6" t="s">
        <v>171</v>
      </c>
      <c r="J1182" s="6" t="s">
        <v>209</v>
      </c>
      <c r="K1182" s="6">
        <v>2</v>
      </c>
      <c r="L1182" s="6">
        <v>22.22</v>
      </c>
      <c r="M1182" s="31" t="str">
        <f t="shared" si="0"/>
        <v>Small</v>
      </c>
    </row>
    <row r="1183" spans="8:13" ht="15.75" customHeight="1">
      <c r="H1183" s="37">
        <v>43415</v>
      </c>
      <c r="I1183" s="6" t="s">
        <v>224</v>
      </c>
      <c r="J1183" s="6" t="s">
        <v>206</v>
      </c>
      <c r="K1183" s="6">
        <v>2</v>
      </c>
      <c r="L1183" s="6">
        <v>32.58</v>
      </c>
      <c r="M1183" s="31" t="str">
        <f t="shared" si="0"/>
        <v>Small</v>
      </c>
    </row>
    <row r="1184" spans="8:13" ht="15.75" customHeight="1">
      <c r="H1184" s="37">
        <v>43405</v>
      </c>
      <c r="I1184" s="6" t="s">
        <v>141</v>
      </c>
      <c r="J1184" s="6" t="s">
        <v>209</v>
      </c>
      <c r="K1184" s="6">
        <v>1</v>
      </c>
      <c r="L1184" s="6">
        <v>10.29</v>
      </c>
      <c r="M1184" s="31" t="str">
        <f t="shared" si="0"/>
        <v>Small</v>
      </c>
    </row>
    <row r="1185" spans="8:13" ht="15.75" customHeight="1">
      <c r="H1185" s="37">
        <v>43147</v>
      </c>
      <c r="I1185" s="6" t="s">
        <v>163</v>
      </c>
      <c r="J1185" s="6" t="s">
        <v>212</v>
      </c>
      <c r="K1185" s="6">
        <v>36</v>
      </c>
      <c r="L1185" s="6">
        <v>246.17</v>
      </c>
      <c r="M1185" s="31" t="str">
        <f t="shared" si="0"/>
        <v>Small</v>
      </c>
    </row>
    <row r="1186" spans="8:13" ht="15.75" customHeight="1">
      <c r="H1186" s="37">
        <v>43362</v>
      </c>
      <c r="I1186" s="6" t="s">
        <v>163</v>
      </c>
      <c r="J1186" s="6" t="s">
        <v>156</v>
      </c>
      <c r="K1186" s="6">
        <v>1</v>
      </c>
      <c r="L1186" s="6">
        <v>17.510000000000002</v>
      </c>
      <c r="M1186" s="31" t="str">
        <f t="shared" si="0"/>
        <v>Small</v>
      </c>
    </row>
    <row r="1187" spans="8:13" ht="15.75" customHeight="1">
      <c r="H1187" s="37">
        <v>43463</v>
      </c>
      <c r="I1187" s="6" t="s">
        <v>141</v>
      </c>
      <c r="J1187" s="6" t="s">
        <v>210</v>
      </c>
      <c r="K1187" s="6">
        <v>2</v>
      </c>
      <c r="L1187" s="6">
        <v>28.98</v>
      </c>
      <c r="M1187" s="31" t="str">
        <f t="shared" si="0"/>
        <v>Small</v>
      </c>
    </row>
    <row r="1188" spans="8:13" ht="15.75" customHeight="1">
      <c r="H1188" s="37">
        <v>43219</v>
      </c>
      <c r="I1188" s="6" t="s">
        <v>138</v>
      </c>
      <c r="J1188" s="6" t="s">
        <v>185</v>
      </c>
      <c r="K1188" s="6">
        <v>1</v>
      </c>
      <c r="L1188" s="6">
        <v>17.61</v>
      </c>
      <c r="M1188" s="31" t="str">
        <f t="shared" si="0"/>
        <v>Small</v>
      </c>
    </row>
    <row r="1189" spans="8:13" ht="15.75" customHeight="1">
      <c r="H1189" s="37">
        <v>43211</v>
      </c>
      <c r="I1189" s="6" t="s">
        <v>135</v>
      </c>
      <c r="J1189" s="6" t="s">
        <v>156</v>
      </c>
      <c r="K1189" s="6">
        <v>1</v>
      </c>
      <c r="L1189" s="6">
        <v>16.59</v>
      </c>
      <c r="M1189" s="31" t="str">
        <f t="shared" si="0"/>
        <v>Small</v>
      </c>
    </row>
    <row r="1190" spans="8:13" ht="15.75" customHeight="1">
      <c r="H1190" s="37">
        <v>43136</v>
      </c>
      <c r="I1190" s="6" t="s">
        <v>171</v>
      </c>
      <c r="J1190" s="6" t="s">
        <v>220</v>
      </c>
      <c r="K1190" s="6">
        <v>2</v>
      </c>
      <c r="L1190" s="6">
        <v>30.76</v>
      </c>
      <c r="M1190" s="31" t="str">
        <f t="shared" si="0"/>
        <v>Small</v>
      </c>
    </row>
    <row r="1191" spans="8:13" ht="15.75" customHeight="1">
      <c r="H1191" s="37">
        <v>43203</v>
      </c>
      <c r="I1191" s="6" t="s">
        <v>158</v>
      </c>
      <c r="J1191" s="6" t="s">
        <v>226</v>
      </c>
      <c r="K1191" s="6">
        <v>2</v>
      </c>
      <c r="L1191" s="6">
        <v>35.58</v>
      </c>
      <c r="M1191" s="31" t="str">
        <f t="shared" si="0"/>
        <v>Small</v>
      </c>
    </row>
    <row r="1192" spans="8:13" ht="15.75" customHeight="1">
      <c r="H1192" s="37">
        <v>43364</v>
      </c>
      <c r="I1192" s="6" t="s">
        <v>175</v>
      </c>
      <c r="J1192" s="6" t="s">
        <v>157</v>
      </c>
      <c r="K1192" s="6">
        <v>3</v>
      </c>
      <c r="L1192" s="6">
        <v>57.36</v>
      </c>
      <c r="M1192" s="31" t="str">
        <f t="shared" si="0"/>
        <v>Small</v>
      </c>
    </row>
    <row r="1193" spans="8:13" ht="15.75" customHeight="1">
      <c r="H1193" s="37">
        <v>43455</v>
      </c>
      <c r="I1193" s="6" t="s">
        <v>141</v>
      </c>
      <c r="J1193" s="6" t="s">
        <v>185</v>
      </c>
      <c r="K1193" s="6">
        <v>1</v>
      </c>
      <c r="L1193" s="6">
        <v>17.53</v>
      </c>
      <c r="M1193" s="31" t="str">
        <f t="shared" si="0"/>
        <v>Small</v>
      </c>
    </row>
    <row r="1194" spans="8:13" ht="15.75" customHeight="1">
      <c r="H1194" s="37">
        <v>43164</v>
      </c>
      <c r="I1194" s="6" t="s">
        <v>127</v>
      </c>
      <c r="J1194" s="6" t="s">
        <v>202</v>
      </c>
      <c r="K1194" s="6">
        <v>6</v>
      </c>
      <c r="L1194" s="6">
        <v>92.9</v>
      </c>
      <c r="M1194" s="31" t="str">
        <f t="shared" si="0"/>
        <v>Small</v>
      </c>
    </row>
    <row r="1195" spans="8:13" ht="15.75" customHeight="1">
      <c r="H1195" s="37">
        <v>43312</v>
      </c>
      <c r="I1195" s="6" t="s">
        <v>165</v>
      </c>
      <c r="J1195" s="6" t="s">
        <v>183</v>
      </c>
      <c r="K1195" s="6">
        <v>1</v>
      </c>
      <c r="L1195" s="6">
        <v>10.5</v>
      </c>
      <c r="M1195" s="31" t="str">
        <f t="shared" si="0"/>
        <v>Small</v>
      </c>
    </row>
    <row r="1196" spans="8:13" ht="15.75" customHeight="1">
      <c r="H1196" s="37">
        <v>43412</v>
      </c>
      <c r="I1196" s="6" t="s">
        <v>171</v>
      </c>
      <c r="J1196" s="6" t="s">
        <v>156</v>
      </c>
      <c r="K1196" s="6">
        <v>62</v>
      </c>
      <c r="L1196" s="6">
        <v>330.11</v>
      </c>
      <c r="M1196" s="31" t="str">
        <f t="shared" si="0"/>
        <v>Large</v>
      </c>
    </row>
    <row r="1197" spans="8:13" ht="15.75" customHeight="1">
      <c r="H1197" s="37">
        <v>43221</v>
      </c>
      <c r="I1197" s="6" t="s">
        <v>141</v>
      </c>
      <c r="J1197" s="6" t="s">
        <v>156</v>
      </c>
      <c r="K1197" s="6">
        <v>1</v>
      </c>
      <c r="L1197" s="6">
        <v>13.9</v>
      </c>
      <c r="M1197" s="31" t="str">
        <f t="shared" si="0"/>
        <v>Small</v>
      </c>
    </row>
    <row r="1198" spans="8:13" ht="15.75" customHeight="1">
      <c r="H1198" s="37">
        <v>43252</v>
      </c>
      <c r="I1198" s="6" t="s">
        <v>177</v>
      </c>
      <c r="J1198" s="6" t="s">
        <v>174</v>
      </c>
      <c r="K1198" s="6">
        <v>2</v>
      </c>
      <c r="L1198" s="6">
        <v>21.06</v>
      </c>
      <c r="M1198" s="31" t="str">
        <f t="shared" si="0"/>
        <v>Small</v>
      </c>
    </row>
    <row r="1199" spans="8:13" ht="15.75" customHeight="1">
      <c r="H1199" s="37">
        <v>43432</v>
      </c>
      <c r="I1199" s="6" t="s">
        <v>223</v>
      </c>
      <c r="J1199" s="6" t="s">
        <v>238</v>
      </c>
      <c r="K1199" s="6">
        <v>1</v>
      </c>
      <c r="L1199" s="6">
        <v>11.51</v>
      </c>
      <c r="M1199" s="31" t="str">
        <f t="shared" si="0"/>
        <v>Small</v>
      </c>
    </row>
    <row r="1200" spans="8:13" ht="15.75" customHeight="1">
      <c r="H1200" s="37">
        <v>43237</v>
      </c>
      <c r="I1200" s="6" t="s">
        <v>168</v>
      </c>
      <c r="J1200" s="6" t="s">
        <v>187</v>
      </c>
      <c r="K1200" s="6">
        <v>2</v>
      </c>
      <c r="L1200" s="6">
        <v>25.86</v>
      </c>
      <c r="M1200" s="31" t="str">
        <f t="shared" si="0"/>
        <v>Small</v>
      </c>
    </row>
    <row r="1201" spans="8:13" ht="15.75" customHeight="1">
      <c r="H1201" s="37">
        <v>43464</v>
      </c>
      <c r="I1201" s="6" t="s">
        <v>218</v>
      </c>
      <c r="J1201" s="6" t="s">
        <v>231</v>
      </c>
      <c r="K1201" s="6">
        <v>1</v>
      </c>
      <c r="L1201" s="6">
        <v>14.07</v>
      </c>
      <c r="M1201" s="31" t="str">
        <f t="shared" si="0"/>
        <v>Small</v>
      </c>
    </row>
    <row r="1202" spans="8:13" ht="15.75" customHeight="1">
      <c r="H1202" s="37">
        <v>43432</v>
      </c>
      <c r="I1202" s="6" t="s">
        <v>135</v>
      </c>
      <c r="J1202" s="6" t="s">
        <v>205</v>
      </c>
      <c r="K1202" s="6">
        <v>1</v>
      </c>
      <c r="L1202" s="6">
        <v>10.41</v>
      </c>
      <c r="M1202" s="31" t="str">
        <f t="shared" si="0"/>
        <v>Small</v>
      </c>
    </row>
    <row r="1203" spans="8:13" ht="15.75" customHeight="1">
      <c r="H1203" s="37">
        <v>43464</v>
      </c>
      <c r="I1203" s="6" t="s">
        <v>160</v>
      </c>
      <c r="J1203" s="6" t="s">
        <v>227</v>
      </c>
      <c r="K1203" s="6">
        <v>2</v>
      </c>
      <c r="L1203" s="6">
        <v>30.62</v>
      </c>
      <c r="M1203" s="31" t="str">
        <f t="shared" si="0"/>
        <v>Small</v>
      </c>
    </row>
    <row r="1204" spans="8:13" ht="15.75" customHeight="1">
      <c r="H1204" s="37">
        <v>43440</v>
      </c>
      <c r="I1204" s="6" t="s">
        <v>163</v>
      </c>
      <c r="J1204" s="6" t="s">
        <v>182</v>
      </c>
      <c r="K1204" s="6">
        <v>2</v>
      </c>
      <c r="L1204" s="6">
        <v>29.46</v>
      </c>
      <c r="M1204" s="31" t="str">
        <f t="shared" si="0"/>
        <v>Small</v>
      </c>
    </row>
    <row r="1205" spans="8:13" ht="15.75" customHeight="1">
      <c r="H1205" s="37">
        <v>43376</v>
      </c>
      <c r="I1205" s="6" t="s">
        <v>160</v>
      </c>
      <c r="J1205" s="6" t="s">
        <v>194</v>
      </c>
      <c r="K1205" s="6">
        <v>1</v>
      </c>
      <c r="L1205" s="6">
        <v>16.87</v>
      </c>
      <c r="M1205" s="31" t="str">
        <f t="shared" si="0"/>
        <v>Small</v>
      </c>
    </row>
    <row r="1206" spans="8:13" ht="15.75" customHeight="1">
      <c r="H1206" s="37">
        <v>43451</v>
      </c>
      <c r="I1206" s="6" t="s">
        <v>127</v>
      </c>
      <c r="J1206" s="6" t="s">
        <v>182</v>
      </c>
      <c r="K1206" s="6">
        <v>12</v>
      </c>
      <c r="L1206" s="6">
        <v>132.69999999999999</v>
      </c>
      <c r="M1206" s="31" t="str">
        <f t="shared" si="0"/>
        <v>Small</v>
      </c>
    </row>
    <row r="1207" spans="8:13" ht="15.75" customHeight="1">
      <c r="H1207" s="37">
        <v>43186</v>
      </c>
      <c r="I1207" s="6" t="s">
        <v>168</v>
      </c>
      <c r="J1207" s="6" t="s">
        <v>235</v>
      </c>
      <c r="K1207" s="6">
        <v>4</v>
      </c>
      <c r="L1207" s="6">
        <v>48.36</v>
      </c>
      <c r="M1207" s="31" t="str">
        <f t="shared" si="0"/>
        <v>Small</v>
      </c>
    </row>
    <row r="1208" spans="8:13" ht="15.75" customHeight="1">
      <c r="H1208" s="37">
        <v>43434</v>
      </c>
      <c r="I1208" s="6" t="s">
        <v>198</v>
      </c>
      <c r="J1208" s="6" t="s">
        <v>184</v>
      </c>
      <c r="K1208" s="6">
        <v>1</v>
      </c>
      <c r="L1208" s="6">
        <v>19.809999999999999</v>
      </c>
      <c r="M1208" s="31" t="str">
        <f t="shared" si="0"/>
        <v>Small</v>
      </c>
    </row>
    <row r="1209" spans="8:13" ht="15.75" customHeight="1">
      <c r="H1209" s="37">
        <v>43428</v>
      </c>
      <c r="I1209" s="6" t="s">
        <v>158</v>
      </c>
      <c r="J1209" s="6" t="s">
        <v>178</v>
      </c>
      <c r="K1209" s="6">
        <v>1</v>
      </c>
      <c r="L1209" s="6">
        <v>18.48</v>
      </c>
      <c r="M1209" s="31" t="str">
        <f t="shared" si="0"/>
        <v>Small</v>
      </c>
    </row>
    <row r="1210" spans="8:13" ht="15.75" customHeight="1">
      <c r="H1210" s="37">
        <v>43435</v>
      </c>
      <c r="I1210" s="6" t="s">
        <v>168</v>
      </c>
      <c r="J1210" s="6" t="s">
        <v>156</v>
      </c>
      <c r="K1210" s="6">
        <v>1</v>
      </c>
      <c r="L1210" s="6">
        <v>14.16</v>
      </c>
      <c r="M1210" s="31" t="str">
        <f t="shared" si="0"/>
        <v>Small</v>
      </c>
    </row>
    <row r="1211" spans="8:13" ht="15.75" customHeight="1">
      <c r="H1211" s="37">
        <v>43210</v>
      </c>
      <c r="I1211" s="6" t="s">
        <v>168</v>
      </c>
      <c r="J1211" s="6" t="s">
        <v>208</v>
      </c>
      <c r="K1211" s="6">
        <v>4</v>
      </c>
      <c r="L1211" s="6">
        <v>56.6</v>
      </c>
      <c r="M1211" s="31" t="str">
        <f t="shared" si="0"/>
        <v>Small</v>
      </c>
    </row>
    <row r="1212" spans="8:13" ht="15.75" customHeight="1">
      <c r="H1212" s="37">
        <v>43448</v>
      </c>
      <c r="I1212" s="6" t="s">
        <v>190</v>
      </c>
      <c r="J1212" s="6" t="s">
        <v>159</v>
      </c>
      <c r="K1212" s="6">
        <v>21</v>
      </c>
      <c r="L1212" s="6">
        <v>223.49</v>
      </c>
      <c r="M1212" s="31" t="str">
        <f t="shared" si="0"/>
        <v>Small</v>
      </c>
    </row>
    <row r="1213" spans="8:13" ht="15.75" customHeight="1">
      <c r="H1213" s="37">
        <v>43421</v>
      </c>
      <c r="I1213" s="6" t="s">
        <v>190</v>
      </c>
      <c r="J1213" s="6" t="s">
        <v>159</v>
      </c>
      <c r="K1213" s="6">
        <v>2</v>
      </c>
      <c r="L1213" s="6">
        <v>33.26</v>
      </c>
      <c r="M1213" s="31" t="str">
        <f t="shared" si="0"/>
        <v>Small</v>
      </c>
    </row>
    <row r="1214" spans="8:13" ht="15.75" customHeight="1">
      <c r="H1214" s="37">
        <v>43245</v>
      </c>
      <c r="I1214" s="6" t="s">
        <v>175</v>
      </c>
      <c r="J1214" s="6" t="s">
        <v>170</v>
      </c>
      <c r="K1214" s="6">
        <v>72</v>
      </c>
      <c r="L1214" s="6">
        <v>437.34</v>
      </c>
      <c r="M1214" s="31" t="str">
        <f t="shared" si="0"/>
        <v>Large</v>
      </c>
    </row>
    <row r="1215" spans="8:13" ht="15.75" customHeight="1">
      <c r="H1215" s="37">
        <v>43283</v>
      </c>
      <c r="I1215" s="6" t="s">
        <v>160</v>
      </c>
      <c r="J1215" s="6" t="s">
        <v>157</v>
      </c>
      <c r="K1215" s="6">
        <v>1</v>
      </c>
      <c r="L1215" s="6">
        <v>18.73</v>
      </c>
      <c r="M1215" s="31" t="str">
        <f t="shared" si="0"/>
        <v>Small</v>
      </c>
    </row>
    <row r="1216" spans="8:13" ht="15.75" customHeight="1">
      <c r="H1216" s="37">
        <v>43463</v>
      </c>
      <c r="I1216" s="6" t="s">
        <v>200</v>
      </c>
      <c r="J1216" s="6" t="s">
        <v>225</v>
      </c>
      <c r="K1216" s="6">
        <v>2</v>
      </c>
      <c r="L1216" s="6">
        <v>36.86</v>
      </c>
      <c r="M1216" s="31" t="str">
        <f t="shared" si="0"/>
        <v>Small</v>
      </c>
    </row>
    <row r="1217" spans="8:13" ht="15.75" customHeight="1">
      <c r="H1217" s="37">
        <v>43172</v>
      </c>
      <c r="I1217" s="6" t="s">
        <v>141</v>
      </c>
      <c r="J1217" s="6" t="s">
        <v>194</v>
      </c>
      <c r="K1217" s="6">
        <v>3</v>
      </c>
      <c r="L1217" s="6">
        <v>40.47</v>
      </c>
      <c r="M1217" s="31" t="str">
        <f t="shared" si="0"/>
        <v>Small</v>
      </c>
    </row>
    <row r="1218" spans="8:13" ht="15.75" customHeight="1">
      <c r="H1218" s="37">
        <v>43360</v>
      </c>
      <c r="I1218" s="6" t="s">
        <v>158</v>
      </c>
      <c r="J1218" s="6" t="s">
        <v>189</v>
      </c>
      <c r="K1218" s="6">
        <v>1</v>
      </c>
      <c r="L1218" s="6">
        <v>19.329999999999998</v>
      </c>
      <c r="M1218" s="31" t="str">
        <f t="shared" si="0"/>
        <v>Small</v>
      </c>
    </row>
    <row r="1219" spans="8:13" ht="15.75" customHeight="1">
      <c r="H1219" s="37">
        <v>43194</v>
      </c>
      <c r="I1219" s="6" t="s">
        <v>135</v>
      </c>
      <c r="J1219" s="6" t="s">
        <v>238</v>
      </c>
      <c r="K1219" s="6">
        <v>3</v>
      </c>
      <c r="L1219" s="6">
        <v>44.4</v>
      </c>
      <c r="M1219" s="31" t="str">
        <f t="shared" si="0"/>
        <v>Small</v>
      </c>
    </row>
    <row r="1220" spans="8:13" ht="15.75" customHeight="1">
      <c r="H1220" s="37">
        <v>43444</v>
      </c>
      <c r="I1220" s="6" t="s">
        <v>135</v>
      </c>
      <c r="J1220" s="6" t="s">
        <v>192</v>
      </c>
      <c r="K1220" s="6">
        <v>3</v>
      </c>
      <c r="L1220" s="6">
        <v>40.950000000000003</v>
      </c>
      <c r="M1220" s="31" t="str">
        <f t="shared" si="0"/>
        <v>Small</v>
      </c>
    </row>
    <row r="1221" spans="8:13" ht="15.75" customHeight="1">
      <c r="H1221" s="37">
        <v>43446</v>
      </c>
      <c r="I1221" s="6" t="s">
        <v>224</v>
      </c>
      <c r="J1221" s="6" t="s">
        <v>156</v>
      </c>
      <c r="K1221" s="6">
        <v>1</v>
      </c>
      <c r="L1221" s="6">
        <v>15.66</v>
      </c>
      <c r="M1221" s="31" t="str">
        <f t="shared" si="0"/>
        <v>Small</v>
      </c>
    </row>
    <row r="1222" spans="8:13" ht="15.75" customHeight="1">
      <c r="H1222" s="37">
        <v>43436</v>
      </c>
      <c r="I1222" s="6" t="s">
        <v>193</v>
      </c>
      <c r="J1222" s="6" t="s">
        <v>156</v>
      </c>
      <c r="K1222" s="6">
        <v>2</v>
      </c>
      <c r="L1222" s="6">
        <v>27.88</v>
      </c>
      <c r="M1222" s="31" t="str">
        <f t="shared" si="0"/>
        <v>Small</v>
      </c>
    </row>
    <row r="1223" spans="8:13" ht="15.75" customHeight="1">
      <c r="H1223" s="37">
        <v>43214</v>
      </c>
      <c r="I1223" s="6" t="s">
        <v>160</v>
      </c>
      <c r="J1223" s="6" t="s">
        <v>194</v>
      </c>
      <c r="K1223" s="6">
        <v>1</v>
      </c>
      <c r="L1223" s="6">
        <v>14.32</v>
      </c>
      <c r="M1223" s="31" t="str">
        <f t="shared" si="0"/>
        <v>Small</v>
      </c>
    </row>
    <row r="1224" spans="8:13" ht="15.75" customHeight="1">
      <c r="H1224" s="37">
        <v>43445</v>
      </c>
      <c r="I1224" s="6" t="s">
        <v>158</v>
      </c>
      <c r="J1224" s="6" t="s">
        <v>179</v>
      </c>
      <c r="K1224" s="6">
        <v>2</v>
      </c>
      <c r="L1224" s="6">
        <v>20</v>
      </c>
      <c r="M1224" s="31" t="str">
        <f t="shared" si="0"/>
        <v>Small</v>
      </c>
    </row>
    <row r="1225" spans="8:13" ht="15.75" customHeight="1">
      <c r="H1225" s="37">
        <v>43120</v>
      </c>
      <c r="I1225" s="6" t="s">
        <v>158</v>
      </c>
      <c r="J1225" s="6" t="s">
        <v>207</v>
      </c>
      <c r="K1225" s="6">
        <v>1</v>
      </c>
      <c r="L1225" s="6">
        <v>14.04</v>
      </c>
      <c r="M1225" s="31" t="str">
        <f t="shared" si="0"/>
        <v>Small</v>
      </c>
    </row>
    <row r="1226" spans="8:13" ht="15.75" customHeight="1">
      <c r="H1226" s="37">
        <v>43441</v>
      </c>
      <c r="I1226" s="6" t="s">
        <v>165</v>
      </c>
      <c r="J1226" s="6" t="s">
        <v>194</v>
      </c>
      <c r="K1226" s="6">
        <v>2</v>
      </c>
      <c r="L1226" s="6">
        <v>31.98</v>
      </c>
      <c r="M1226" s="31" t="str">
        <f t="shared" si="0"/>
        <v>Small</v>
      </c>
    </row>
    <row r="1227" spans="8:13" ht="15.75" customHeight="1">
      <c r="H1227" s="37">
        <v>43358</v>
      </c>
      <c r="I1227" s="6" t="s">
        <v>138</v>
      </c>
      <c r="J1227" s="6" t="s">
        <v>180</v>
      </c>
      <c r="K1227" s="6">
        <v>2</v>
      </c>
      <c r="L1227" s="6">
        <v>28.06</v>
      </c>
      <c r="M1227" s="31" t="str">
        <f t="shared" si="0"/>
        <v>Small</v>
      </c>
    </row>
    <row r="1228" spans="8:13" ht="15.75" customHeight="1">
      <c r="H1228" s="37">
        <v>43231</v>
      </c>
      <c r="I1228" s="6" t="s">
        <v>160</v>
      </c>
      <c r="J1228" s="6" t="s">
        <v>185</v>
      </c>
      <c r="K1228" s="6">
        <v>2</v>
      </c>
      <c r="L1228" s="6">
        <v>26.5</v>
      </c>
      <c r="M1228" s="31" t="str">
        <f t="shared" si="0"/>
        <v>Small</v>
      </c>
    </row>
    <row r="1229" spans="8:13" ht="15.75" customHeight="1">
      <c r="H1229" s="37">
        <v>43134</v>
      </c>
      <c r="I1229" s="6" t="s">
        <v>163</v>
      </c>
      <c r="J1229" s="6" t="s">
        <v>174</v>
      </c>
      <c r="K1229" s="6">
        <v>2</v>
      </c>
      <c r="L1229" s="6">
        <v>22.5</v>
      </c>
      <c r="M1229" s="31" t="str">
        <f t="shared" si="0"/>
        <v>Small</v>
      </c>
    </row>
    <row r="1230" spans="8:13" ht="15.75" customHeight="1">
      <c r="H1230" s="37">
        <v>43427</v>
      </c>
      <c r="I1230" s="6" t="s">
        <v>175</v>
      </c>
      <c r="J1230" s="6" t="s">
        <v>199</v>
      </c>
      <c r="K1230" s="6">
        <v>1</v>
      </c>
      <c r="L1230" s="6">
        <v>12.77</v>
      </c>
      <c r="M1230" s="31" t="str">
        <f t="shared" si="0"/>
        <v>Small</v>
      </c>
    </row>
    <row r="1231" spans="8:13" ht="15.75" customHeight="1">
      <c r="H1231" s="37">
        <v>43372</v>
      </c>
      <c r="I1231" s="6" t="s">
        <v>158</v>
      </c>
      <c r="J1231" s="6" t="s">
        <v>237</v>
      </c>
      <c r="K1231" s="6">
        <v>3</v>
      </c>
      <c r="L1231" s="6">
        <v>42.45</v>
      </c>
      <c r="M1231" s="31" t="str">
        <f t="shared" si="0"/>
        <v>Small</v>
      </c>
    </row>
    <row r="1232" spans="8:13" ht="15.75" customHeight="1">
      <c r="H1232" s="37">
        <v>43155</v>
      </c>
      <c r="I1232" s="6" t="s">
        <v>158</v>
      </c>
      <c r="J1232" s="6" t="s">
        <v>215</v>
      </c>
      <c r="K1232" s="6">
        <v>1</v>
      </c>
      <c r="L1232" s="6">
        <v>10.119999999999999</v>
      </c>
      <c r="M1232" s="31" t="str">
        <f t="shared" si="0"/>
        <v>Small</v>
      </c>
    </row>
    <row r="1233" spans="8:13" ht="15.75" customHeight="1">
      <c r="H1233" s="37">
        <v>43419</v>
      </c>
      <c r="I1233" s="6" t="s">
        <v>141</v>
      </c>
      <c r="J1233" s="6" t="s">
        <v>219</v>
      </c>
      <c r="K1233" s="6">
        <v>2</v>
      </c>
      <c r="L1233" s="6">
        <v>22.52</v>
      </c>
      <c r="M1233" s="31" t="str">
        <f t="shared" si="0"/>
        <v>Small</v>
      </c>
    </row>
    <row r="1234" spans="8:13" ht="15.75" customHeight="1">
      <c r="H1234" s="37">
        <v>43448</v>
      </c>
      <c r="I1234" s="6" t="s">
        <v>177</v>
      </c>
      <c r="J1234" s="6" t="s">
        <v>185</v>
      </c>
      <c r="K1234" s="6">
        <v>1</v>
      </c>
      <c r="L1234" s="6">
        <v>14.24</v>
      </c>
      <c r="M1234" s="31" t="str">
        <f t="shared" si="0"/>
        <v>Small</v>
      </c>
    </row>
    <row r="1235" spans="8:13" ht="15.75" customHeight="1">
      <c r="H1235" s="37">
        <v>43284</v>
      </c>
      <c r="I1235" s="6" t="s">
        <v>201</v>
      </c>
      <c r="J1235" s="6" t="s">
        <v>156</v>
      </c>
      <c r="K1235" s="6">
        <v>1</v>
      </c>
      <c r="L1235" s="6">
        <v>10.38</v>
      </c>
      <c r="M1235" s="31" t="str">
        <f t="shared" si="0"/>
        <v>Small</v>
      </c>
    </row>
    <row r="1236" spans="8:13" ht="15.75" customHeight="1">
      <c r="H1236" s="37">
        <v>43206</v>
      </c>
      <c r="I1236" s="6" t="s">
        <v>190</v>
      </c>
      <c r="J1236" s="6" t="s">
        <v>170</v>
      </c>
      <c r="K1236" s="6">
        <v>41</v>
      </c>
      <c r="L1236" s="6">
        <v>319.77999999999997</v>
      </c>
      <c r="M1236" s="31" t="str">
        <f t="shared" si="0"/>
        <v>Large</v>
      </c>
    </row>
    <row r="1237" spans="8:13" ht="15.75" customHeight="1">
      <c r="H1237" s="37">
        <v>43457</v>
      </c>
      <c r="I1237" s="6" t="s">
        <v>158</v>
      </c>
      <c r="J1237" s="6" t="s">
        <v>156</v>
      </c>
      <c r="K1237" s="6">
        <v>1</v>
      </c>
      <c r="L1237" s="6">
        <v>19.600000000000001</v>
      </c>
      <c r="M1237" s="31" t="str">
        <f t="shared" si="0"/>
        <v>Small</v>
      </c>
    </row>
    <row r="1238" spans="8:13" ht="15.75" customHeight="1">
      <c r="H1238" s="37">
        <v>43416</v>
      </c>
      <c r="I1238" s="6" t="s">
        <v>158</v>
      </c>
      <c r="J1238" s="6" t="s">
        <v>210</v>
      </c>
      <c r="K1238" s="6">
        <v>2</v>
      </c>
      <c r="L1238" s="6">
        <v>26.78</v>
      </c>
      <c r="M1238" s="31" t="str">
        <f t="shared" si="0"/>
        <v>Small</v>
      </c>
    </row>
    <row r="1239" spans="8:13" ht="15.75" customHeight="1">
      <c r="H1239" s="37">
        <v>43465</v>
      </c>
      <c r="I1239" s="6" t="s">
        <v>141</v>
      </c>
      <c r="J1239" s="6" t="s">
        <v>166</v>
      </c>
      <c r="K1239" s="6">
        <v>3</v>
      </c>
      <c r="L1239" s="6">
        <v>34.229999999999997</v>
      </c>
      <c r="M1239" s="31" t="str">
        <f t="shared" si="0"/>
        <v>Small</v>
      </c>
    </row>
    <row r="1240" spans="8:13" ht="15.75" customHeight="1">
      <c r="H1240" s="37">
        <v>43375</v>
      </c>
      <c r="I1240" s="6" t="s">
        <v>158</v>
      </c>
      <c r="J1240" s="6" t="s">
        <v>209</v>
      </c>
      <c r="K1240" s="6">
        <v>1</v>
      </c>
      <c r="L1240" s="6">
        <v>15.96</v>
      </c>
      <c r="M1240" s="31" t="str">
        <f t="shared" si="0"/>
        <v>Small</v>
      </c>
    </row>
    <row r="1241" spans="8:13" ht="15.75" customHeight="1">
      <c r="H1241" s="37">
        <v>43273</v>
      </c>
      <c r="I1241" s="6" t="s">
        <v>135</v>
      </c>
      <c r="J1241" s="6" t="s">
        <v>189</v>
      </c>
      <c r="K1241" s="6">
        <v>3</v>
      </c>
      <c r="L1241" s="6">
        <v>57.84</v>
      </c>
      <c r="M1241" s="31" t="str">
        <f t="shared" si="0"/>
        <v>Small</v>
      </c>
    </row>
    <row r="1242" spans="8:13" ht="15.75" customHeight="1">
      <c r="H1242" s="37">
        <v>43410</v>
      </c>
      <c r="I1242" s="6" t="s">
        <v>158</v>
      </c>
      <c r="J1242" s="6" t="s">
        <v>185</v>
      </c>
      <c r="K1242" s="6">
        <v>3</v>
      </c>
      <c r="L1242" s="6">
        <v>46.2</v>
      </c>
      <c r="M1242" s="31" t="str">
        <f t="shared" si="0"/>
        <v>Small</v>
      </c>
    </row>
    <row r="1243" spans="8:13" ht="15.75" customHeight="1">
      <c r="H1243" s="37">
        <v>43412</v>
      </c>
      <c r="I1243" s="6" t="s">
        <v>198</v>
      </c>
      <c r="J1243" s="6" t="s">
        <v>197</v>
      </c>
      <c r="K1243" s="6">
        <v>61</v>
      </c>
      <c r="L1243" s="6">
        <v>390.22</v>
      </c>
      <c r="M1243" s="31" t="str">
        <f t="shared" si="0"/>
        <v>Large</v>
      </c>
    </row>
    <row r="1244" spans="8:13" ht="15.75" customHeight="1">
      <c r="H1244" s="37">
        <v>43293</v>
      </c>
      <c r="I1244" s="6" t="s">
        <v>171</v>
      </c>
      <c r="J1244" s="6" t="s">
        <v>210</v>
      </c>
      <c r="K1244" s="6">
        <v>48</v>
      </c>
      <c r="L1244" s="6">
        <v>496.32</v>
      </c>
      <c r="M1244" s="31" t="str">
        <f t="shared" si="0"/>
        <v>Large</v>
      </c>
    </row>
    <row r="1245" spans="8:13" ht="15.75" customHeight="1">
      <c r="H1245" s="37">
        <v>43298</v>
      </c>
      <c r="I1245" s="6" t="s">
        <v>175</v>
      </c>
      <c r="J1245" s="6" t="s">
        <v>174</v>
      </c>
      <c r="K1245" s="6">
        <v>3</v>
      </c>
      <c r="L1245" s="6">
        <v>54.48</v>
      </c>
      <c r="M1245" s="31" t="str">
        <f t="shared" si="0"/>
        <v>Small</v>
      </c>
    </row>
    <row r="1246" spans="8:13" ht="15.75" customHeight="1">
      <c r="H1246" s="37">
        <v>43253</v>
      </c>
      <c r="I1246" s="6" t="s">
        <v>168</v>
      </c>
      <c r="J1246" s="6" t="s">
        <v>194</v>
      </c>
      <c r="K1246" s="6">
        <v>2</v>
      </c>
      <c r="L1246" s="6">
        <v>29.02</v>
      </c>
      <c r="M1246" s="31" t="str">
        <f t="shared" si="0"/>
        <v>Small</v>
      </c>
    </row>
    <row r="1247" spans="8:13" ht="15.75" customHeight="1">
      <c r="H1247" s="37">
        <v>43423</v>
      </c>
      <c r="I1247" s="6" t="s">
        <v>168</v>
      </c>
      <c r="J1247" s="6" t="s">
        <v>185</v>
      </c>
      <c r="K1247" s="6">
        <v>2</v>
      </c>
      <c r="L1247" s="6">
        <v>34.94</v>
      </c>
      <c r="M1247" s="31" t="str">
        <f t="shared" si="0"/>
        <v>Small</v>
      </c>
    </row>
    <row r="1248" spans="8:13" ht="15.75" customHeight="1">
      <c r="H1248" s="37">
        <v>43462</v>
      </c>
      <c r="I1248" s="6" t="s">
        <v>216</v>
      </c>
      <c r="J1248" s="6" t="s">
        <v>234</v>
      </c>
      <c r="K1248" s="6">
        <v>2</v>
      </c>
      <c r="L1248" s="6">
        <v>24.58</v>
      </c>
      <c r="M1248" s="31" t="str">
        <f t="shared" si="0"/>
        <v>Small</v>
      </c>
    </row>
    <row r="1249" spans="8:13" ht="15.75" customHeight="1">
      <c r="H1249" s="37">
        <v>43463</v>
      </c>
      <c r="I1249" s="6" t="s">
        <v>175</v>
      </c>
      <c r="J1249" s="6" t="s">
        <v>188</v>
      </c>
      <c r="K1249" s="6">
        <v>1</v>
      </c>
      <c r="L1249" s="6">
        <v>13.57</v>
      </c>
      <c r="M1249" s="31" t="str">
        <f t="shared" si="0"/>
        <v>Small</v>
      </c>
    </row>
    <row r="1250" spans="8:13" ht="15.75" customHeight="1">
      <c r="H1250" s="37">
        <v>43455</v>
      </c>
      <c r="I1250" s="6" t="s">
        <v>141</v>
      </c>
      <c r="J1250" s="6" t="s">
        <v>156</v>
      </c>
      <c r="K1250" s="6">
        <v>4</v>
      </c>
      <c r="L1250" s="6">
        <v>54.52</v>
      </c>
      <c r="M1250" s="31" t="str">
        <f t="shared" si="0"/>
        <v>Small</v>
      </c>
    </row>
    <row r="1251" spans="8:13" ht="15.75" customHeight="1">
      <c r="H1251" s="37">
        <v>43109</v>
      </c>
      <c r="I1251" s="6" t="s">
        <v>160</v>
      </c>
      <c r="J1251" s="6" t="s">
        <v>184</v>
      </c>
      <c r="K1251" s="6">
        <v>2</v>
      </c>
      <c r="L1251" s="6">
        <v>34.08</v>
      </c>
      <c r="M1251" s="31" t="str">
        <f t="shared" si="0"/>
        <v>Small</v>
      </c>
    </row>
    <row r="1252" spans="8:13" ht="15.75" customHeight="1">
      <c r="H1252" s="37">
        <v>43355</v>
      </c>
      <c r="I1252" s="6" t="s">
        <v>163</v>
      </c>
      <c r="J1252" s="6" t="s">
        <v>156</v>
      </c>
      <c r="K1252" s="6">
        <v>2</v>
      </c>
      <c r="L1252" s="6">
        <v>31.32</v>
      </c>
      <c r="M1252" s="31" t="str">
        <f t="shared" si="0"/>
        <v>Small</v>
      </c>
    </row>
    <row r="1253" spans="8:13" ht="15.75" customHeight="1">
      <c r="H1253" s="37">
        <v>43457</v>
      </c>
      <c r="I1253" s="6" t="s">
        <v>158</v>
      </c>
      <c r="J1253" s="6" t="s">
        <v>194</v>
      </c>
      <c r="K1253" s="6">
        <v>2</v>
      </c>
      <c r="L1253" s="6">
        <v>38.36</v>
      </c>
      <c r="M1253" s="31" t="str">
        <f t="shared" si="0"/>
        <v>Small</v>
      </c>
    </row>
    <row r="1254" spans="8:13" ht="15.75" customHeight="1">
      <c r="H1254" s="37">
        <v>43425</v>
      </c>
      <c r="I1254" s="6" t="s">
        <v>223</v>
      </c>
      <c r="J1254" s="6" t="s">
        <v>179</v>
      </c>
      <c r="K1254" s="6">
        <v>2</v>
      </c>
      <c r="L1254" s="6">
        <v>35.1</v>
      </c>
      <c r="M1254" s="31" t="str">
        <f t="shared" si="0"/>
        <v>Small</v>
      </c>
    </row>
    <row r="1255" spans="8:13" ht="15.75" customHeight="1">
      <c r="H1255" s="37">
        <v>43462</v>
      </c>
      <c r="I1255" s="6" t="s">
        <v>198</v>
      </c>
      <c r="J1255" s="6" t="s">
        <v>169</v>
      </c>
      <c r="K1255" s="6">
        <v>2</v>
      </c>
      <c r="L1255" s="6">
        <v>35.6</v>
      </c>
      <c r="M1255" s="31" t="str">
        <f t="shared" si="0"/>
        <v>Small</v>
      </c>
    </row>
    <row r="1256" spans="8:13" ht="15.75" customHeight="1">
      <c r="H1256" s="37">
        <v>43141</v>
      </c>
      <c r="I1256" s="6" t="s">
        <v>163</v>
      </c>
      <c r="J1256" s="6" t="s">
        <v>156</v>
      </c>
      <c r="K1256" s="6">
        <v>2</v>
      </c>
      <c r="L1256" s="6">
        <v>28.86</v>
      </c>
      <c r="M1256" s="31" t="str">
        <f t="shared" si="0"/>
        <v>Small</v>
      </c>
    </row>
    <row r="1257" spans="8:13" ht="15.75" customHeight="1">
      <c r="H1257" s="37">
        <v>43427</v>
      </c>
      <c r="I1257" s="6" t="s">
        <v>141</v>
      </c>
      <c r="J1257" s="6" t="s">
        <v>185</v>
      </c>
      <c r="K1257" s="6">
        <v>2</v>
      </c>
      <c r="L1257" s="6">
        <v>38.68</v>
      </c>
      <c r="M1257" s="31" t="str">
        <f t="shared" si="0"/>
        <v>Small</v>
      </c>
    </row>
    <row r="1258" spans="8:13" ht="15.75" customHeight="1">
      <c r="H1258" s="37">
        <v>43429</v>
      </c>
      <c r="I1258" s="6" t="s">
        <v>177</v>
      </c>
      <c r="J1258" s="6" t="s">
        <v>180</v>
      </c>
      <c r="K1258" s="6">
        <v>3</v>
      </c>
      <c r="L1258" s="6">
        <v>33.21</v>
      </c>
      <c r="M1258" s="31" t="str">
        <f t="shared" si="0"/>
        <v>Small</v>
      </c>
    </row>
    <row r="1259" spans="8:13" ht="15.75" customHeight="1">
      <c r="H1259" s="37">
        <v>43221</v>
      </c>
      <c r="I1259" s="6" t="s">
        <v>171</v>
      </c>
      <c r="J1259" s="6" t="s">
        <v>156</v>
      </c>
      <c r="K1259" s="6">
        <v>1</v>
      </c>
      <c r="L1259" s="6">
        <v>14.52</v>
      </c>
      <c r="M1259" s="31" t="str">
        <f t="shared" si="0"/>
        <v>Small</v>
      </c>
    </row>
    <row r="1260" spans="8:13" ht="15.75" customHeight="1">
      <c r="H1260" s="37">
        <v>43288</v>
      </c>
      <c r="I1260" s="6" t="s">
        <v>163</v>
      </c>
      <c r="J1260" s="6" t="s">
        <v>184</v>
      </c>
      <c r="K1260" s="6">
        <v>2</v>
      </c>
      <c r="L1260" s="6">
        <v>21.86</v>
      </c>
      <c r="M1260" s="31" t="str">
        <f t="shared" si="0"/>
        <v>Small</v>
      </c>
    </row>
    <row r="1261" spans="8:13" ht="15.75" customHeight="1">
      <c r="H1261" s="37">
        <v>43436</v>
      </c>
      <c r="I1261" s="6" t="s">
        <v>141</v>
      </c>
      <c r="J1261" s="6" t="s">
        <v>187</v>
      </c>
      <c r="K1261" s="6">
        <v>2</v>
      </c>
      <c r="L1261" s="6">
        <v>32.1</v>
      </c>
      <c r="M1261" s="31" t="str">
        <f t="shared" si="0"/>
        <v>Small</v>
      </c>
    </row>
    <row r="1262" spans="8:13" ht="15.75" customHeight="1">
      <c r="H1262" s="37">
        <v>43420</v>
      </c>
      <c r="I1262" s="6" t="s">
        <v>135</v>
      </c>
      <c r="J1262" s="6" t="s">
        <v>237</v>
      </c>
      <c r="K1262" s="6">
        <v>3</v>
      </c>
      <c r="L1262" s="6">
        <v>51.06</v>
      </c>
      <c r="M1262" s="31" t="str">
        <f t="shared" si="0"/>
        <v>Small</v>
      </c>
    </row>
    <row r="1263" spans="8:13" ht="15.75" customHeight="1">
      <c r="H1263" s="37">
        <v>43256</v>
      </c>
      <c r="I1263" s="6" t="s">
        <v>171</v>
      </c>
      <c r="J1263" s="6" t="s">
        <v>156</v>
      </c>
      <c r="K1263" s="6">
        <v>2</v>
      </c>
      <c r="L1263" s="6">
        <v>38.020000000000003</v>
      </c>
      <c r="M1263" s="31" t="str">
        <f t="shared" si="0"/>
        <v>Small</v>
      </c>
    </row>
    <row r="1264" spans="8:13" ht="15.75" customHeight="1">
      <c r="H1264" s="37">
        <v>43258</v>
      </c>
      <c r="I1264" s="6" t="s">
        <v>175</v>
      </c>
      <c r="J1264" s="6" t="s">
        <v>189</v>
      </c>
      <c r="K1264" s="6">
        <v>6</v>
      </c>
      <c r="L1264" s="6">
        <v>85</v>
      </c>
      <c r="M1264" s="31" t="str">
        <f t="shared" si="0"/>
        <v>Small</v>
      </c>
    </row>
    <row r="1265" spans="8:13" ht="15.75" customHeight="1">
      <c r="H1265" s="37">
        <v>43130</v>
      </c>
      <c r="I1265" s="6" t="s">
        <v>158</v>
      </c>
      <c r="J1265" s="6" t="s">
        <v>239</v>
      </c>
      <c r="K1265" s="6">
        <v>2</v>
      </c>
      <c r="L1265" s="6">
        <v>32.1</v>
      </c>
      <c r="M1265" s="31" t="str">
        <f t="shared" si="0"/>
        <v>Small</v>
      </c>
    </row>
    <row r="1266" spans="8:13" ht="15.75" customHeight="1">
      <c r="H1266" s="37">
        <v>43174</v>
      </c>
      <c r="I1266" s="6" t="s">
        <v>171</v>
      </c>
      <c r="J1266" s="6" t="s">
        <v>156</v>
      </c>
      <c r="K1266" s="6">
        <v>3</v>
      </c>
      <c r="L1266" s="6">
        <v>33.33</v>
      </c>
      <c r="M1266" s="31" t="str">
        <f t="shared" si="0"/>
        <v>Small</v>
      </c>
    </row>
    <row r="1267" spans="8:13" ht="15.75" customHeight="1">
      <c r="H1267" s="37">
        <v>43146</v>
      </c>
      <c r="I1267" s="6" t="s">
        <v>175</v>
      </c>
      <c r="J1267" s="6" t="s">
        <v>239</v>
      </c>
      <c r="K1267" s="6">
        <v>1</v>
      </c>
      <c r="L1267" s="6">
        <v>16.39</v>
      </c>
      <c r="M1267" s="31" t="str">
        <f t="shared" si="0"/>
        <v>Small</v>
      </c>
    </row>
    <row r="1268" spans="8:13" ht="15.75" customHeight="1">
      <c r="H1268" s="37">
        <v>43409</v>
      </c>
      <c r="I1268" s="6" t="s">
        <v>193</v>
      </c>
      <c r="J1268" s="6" t="s">
        <v>187</v>
      </c>
      <c r="K1268" s="6">
        <v>2</v>
      </c>
      <c r="L1268" s="6">
        <v>23.2</v>
      </c>
      <c r="M1268" s="31" t="str">
        <f t="shared" si="0"/>
        <v>Small</v>
      </c>
    </row>
    <row r="1269" spans="8:13" ht="15.75" customHeight="1">
      <c r="H1269" s="37">
        <v>43463</v>
      </c>
      <c r="I1269" s="6" t="s">
        <v>218</v>
      </c>
      <c r="J1269" s="6" t="s">
        <v>187</v>
      </c>
      <c r="K1269" s="6">
        <v>6</v>
      </c>
      <c r="L1269" s="6">
        <v>91.44</v>
      </c>
      <c r="M1269" s="31" t="str">
        <f t="shared" si="0"/>
        <v>Small</v>
      </c>
    </row>
    <row r="1270" spans="8:13" ht="15.75" customHeight="1">
      <c r="H1270" s="37">
        <v>43232</v>
      </c>
      <c r="I1270" s="6" t="s">
        <v>135</v>
      </c>
      <c r="J1270" s="6" t="s">
        <v>225</v>
      </c>
      <c r="K1270" s="6">
        <v>1</v>
      </c>
      <c r="L1270" s="6">
        <v>18.25</v>
      </c>
      <c r="M1270" s="31" t="str">
        <f t="shared" si="0"/>
        <v>Small</v>
      </c>
    </row>
    <row r="1271" spans="8:13" ht="15.75" customHeight="1">
      <c r="H1271" s="37">
        <v>43440</v>
      </c>
      <c r="I1271" s="6" t="s">
        <v>135</v>
      </c>
      <c r="J1271" s="6" t="s">
        <v>203</v>
      </c>
      <c r="K1271" s="6">
        <v>3</v>
      </c>
      <c r="L1271" s="6">
        <v>38.94</v>
      </c>
      <c r="M1271" s="31" t="str">
        <f t="shared" si="0"/>
        <v>Small</v>
      </c>
    </row>
    <row r="1272" spans="8:13" ht="15.75" customHeight="1">
      <c r="H1272" s="37">
        <v>43342</v>
      </c>
      <c r="I1272" s="6" t="s">
        <v>158</v>
      </c>
      <c r="J1272" s="6" t="s">
        <v>156</v>
      </c>
      <c r="K1272" s="6">
        <v>3</v>
      </c>
      <c r="L1272" s="6">
        <v>52.8</v>
      </c>
      <c r="M1272" s="31" t="str">
        <f t="shared" si="0"/>
        <v>Small</v>
      </c>
    </row>
    <row r="1273" spans="8:13" ht="15.75" customHeight="1">
      <c r="H1273" s="37">
        <v>43463</v>
      </c>
      <c r="I1273" s="6" t="s">
        <v>177</v>
      </c>
      <c r="J1273" s="6" t="s">
        <v>173</v>
      </c>
      <c r="K1273" s="6">
        <v>2</v>
      </c>
      <c r="L1273" s="6">
        <v>36.26</v>
      </c>
      <c r="M1273" s="31" t="str">
        <f t="shared" si="0"/>
        <v>Small</v>
      </c>
    </row>
    <row r="1274" spans="8:13" ht="15.75" customHeight="1">
      <c r="H1274" s="37">
        <v>43452</v>
      </c>
      <c r="I1274" s="6" t="s">
        <v>135</v>
      </c>
      <c r="J1274" s="6" t="s">
        <v>157</v>
      </c>
      <c r="K1274" s="6">
        <v>24</v>
      </c>
      <c r="L1274" s="6">
        <v>255.9</v>
      </c>
      <c r="M1274" s="31" t="str">
        <f t="shared" si="0"/>
        <v>Large</v>
      </c>
    </row>
    <row r="1275" spans="8:13" ht="15.75" customHeight="1">
      <c r="H1275" s="37">
        <v>43427</v>
      </c>
      <c r="I1275" s="6" t="s">
        <v>216</v>
      </c>
      <c r="J1275" s="6" t="s">
        <v>189</v>
      </c>
      <c r="K1275" s="6">
        <v>2</v>
      </c>
      <c r="L1275" s="6">
        <v>29.44</v>
      </c>
      <c r="M1275" s="31" t="str">
        <f t="shared" si="0"/>
        <v>Small</v>
      </c>
    </row>
    <row r="1276" spans="8:13" ht="15.75" customHeight="1">
      <c r="H1276" s="37">
        <v>43175</v>
      </c>
      <c r="I1276" s="6" t="s">
        <v>175</v>
      </c>
      <c r="J1276" s="6" t="s">
        <v>156</v>
      </c>
      <c r="K1276" s="6">
        <v>2</v>
      </c>
      <c r="L1276" s="6">
        <v>25.02</v>
      </c>
      <c r="M1276" s="31" t="str">
        <f t="shared" si="0"/>
        <v>Small</v>
      </c>
    </row>
    <row r="1277" spans="8:13" ht="15.75" customHeight="1">
      <c r="H1277" s="37">
        <v>43121</v>
      </c>
      <c r="I1277" s="6" t="s">
        <v>158</v>
      </c>
      <c r="J1277" s="6" t="s">
        <v>210</v>
      </c>
      <c r="K1277" s="6">
        <v>2</v>
      </c>
      <c r="L1277" s="6">
        <v>30.1</v>
      </c>
      <c r="M1277" s="31" t="str">
        <f t="shared" si="0"/>
        <v>Small</v>
      </c>
    </row>
    <row r="1278" spans="8:13" ht="15.75" customHeight="1">
      <c r="H1278" s="37">
        <v>43419</v>
      </c>
      <c r="I1278" s="6" t="s">
        <v>168</v>
      </c>
      <c r="J1278" s="6" t="s">
        <v>157</v>
      </c>
      <c r="K1278" s="6">
        <v>4</v>
      </c>
      <c r="L1278" s="6">
        <v>69.8</v>
      </c>
      <c r="M1278" s="31" t="str">
        <f t="shared" si="0"/>
        <v>Small</v>
      </c>
    </row>
    <row r="1279" spans="8:13" ht="15.75" customHeight="1">
      <c r="H1279" s="37">
        <v>43225</v>
      </c>
      <c r="I1279" s="6" t="s">
        <v>168</v>
      </c>
      <c r="J1279" s="6" t="s">
        <v>209</v>
      </c>
      <c r="K1279" s="6">
        <v>1</v>
      </c>
      <c r="L1279" s="6">
        <v>14.51</v>
      </c>
      <c r="M1279" s="31" t="str">
        <f t="shared" si="0"/>
        <v>Small</v>
      </c>
    </row>
    <row r="1280" spans="8:13" ht="15.75" customHeight="1">
      <c r="H1280" s="37">
        <v>43218</v>
      </c>
      <c r="I1280" s="6" t="s">
        <v>216</v>
      </c>
      <c r="J1280" s="6" t="s">
        <v>156</v>
      </c>
      <c r="K1280" s="6">
        <v>1</v>
      </c>
      <c r="L1280" s="6">
        <v>14.2</v>
      </c>
      <c r="M1280" s="31" t="str">
        <f t="shared" si="0"/>
        <v>Small</v>
      </c>
    </row>
    <row r="1281" spans="8:13" ht="15.75" customHeight="1">
      <c r="H1281" s="37">
        <v>43404</v>
      </c>
      <c r="I1281" s="6" t="s">
        <v>198</v>
      </c>
      <c r="J1281" s="6" t="s">
        <v>184</v>
      </c>
      <c r="K1281" s="6">
        <v>1</v>
      </c>
      <c r="L1281" s="6">
        <v>12.62</v>
      </c>
      <c r="M1281" s="31" t="str">
        <f t="shared" si="0"/>
        <v>Small</v>
      </c>
    </row>
    <row r="1282" spans="8:13" ht="15.75" customHeight="1">
      <c r="H1282" s="37">
        <v>43296</v>
      </c>
      <c r="I1282" s="6" t="s">
        <v>193</v>
      </c>
      <c r="J1282" s="6" t="s">
        <v>237</v>
      </c>
      <c r="K1282" s="6">
        <v>1</v>
      </c>
      <c r="L1282" s="6">
        <v>11.39</v>
      </c>
      <c r="M1282" s="31" t="str">
        <f t="shared" si="0"/>
        <v>Small</v>
      </c>
    </row>
    <row r="1283" spans="8:13" ht="15.75" customHeight="1">
      <c r="H1283" s="37">
        <v>43246</v>
      </c>
      <c r="I1283" s="6" t="s">
        <v>135</v>
      </c>
      <c r="J1283" s="6" t="s">
        <v>156</v>
      </c>
      <c r="K1283" s="6">
        <v>2</v>
      </c>
      <c r="L1283" s="6">
        <v>31.3</v>
      </c>
      <c r="M1283" s="31" t="str">
        <f t="shared" si="0"/>
        <v>Small</v>
      </c>
    </row>
    <row r="1284" spans="8:13" ht="15.75" customHeight="1">
      <c r="H1284" s="37">
        <v>43400</v>
      </c>
      <c r="I1284" s="6" t="s">
        <v>141</v>
      </c>
      <c r="J1284" s="6" t="s">
        <v>213</v>
      </c>
      <c r="K1284" s="6">
        <v>2</v>
      </c>
      <c r="L1284" s="6">
        <v>23.76</v>
      </c>
      <c r="M1284" s="31" t="str">
        <f t="shared" si="0"/>
        <v>Small</v>
      </c>
    </row>
    <row r="1285" spans="8:13" ht="15.75" customHeight="1">
      <c r="H1285" s="37">
        <v>43413</v>
      </c>
      <c r="I1285" s="6" t="s">
        <v>141</v>
      </c>
      <c r="J1285" s="6" t="s">
        <v>217</v>
      </c>
      <c r="K1285" s="6">
        <v>1</v>
      </c>
      <c r="L1285" s="6">
        <v>12.98</v>
      </c>
      <c r="M1285" s="31" t="str">
        <f t="shared" si="0"/>
        <v>Small</v>
      </c>
    </row>
    <row r="1286" spans="8:13" ht="15.75" customHeight="1">
      <c r="H1286" s="37">
        <v>43152</v>
      </c>
      <c r="I1286" s="6" t="s">
        <v>158</v>
      </c>
      <c r="J1286" s="6" t="s">
        <v>221</v>
      </c>
      <c r="K1286" s="6">
        <v>24</v>
      </c>
      <c r="L1286" s="6">
        <v>233.57</v>
      </c>
      <c r="M1286" s="31" t="str">
        <f t="shared" si="0"/>
        <v>Small</v>
      </c>
    </row>
    <row r="1287" spans="8:13" ht="15.75" customHeight="1">
      <c r="H1287" s="37">
        <v>43443</v>
      </c>
      <c r="I1287" s="6" t="s">
        <v>158</v>
      </c>
      <c r="J1287" s="6" t="s">
        <v>235</v>
      </c>
      <c r="K1287" s="6">
        <v>1</v>
      </c>
      <c r="L1287" s="6">
        <v>18.170000000000002</v>
      </c>
      <c r="M1287" s="31" t="str">
        <f t="shared" si="0"/>
        <v>Small</v>
      </c>
    </row>
    <row r="1288" spans="8:13" ht="15.75" customHeight="1">
      <c r="H1288" s="37">
        <v>43420</v>
      </c>
      <c r="I1288" s="6" t="s">
        <v>201</v>
      </c>
      <c r="J1288" s="6" t="s">
        <v>211</v>
      </c>
      <c r="K1288" s="6">
        <v>45</v>
      </c>
      <c r="L1288" s="6">
        <v>504.86</v>
      </c>
      <c r="M1288" s="31" t="str">
        <f t="shared" si="0"/>
        <v>Large</v>
      </c>
    </row>
    <row r="1289" spans="8:13" ht="15.75" customHeight="1">
      <c r="H1289" s="37">
        <v>43255</v>
      </c>
      <c r="I1289" s="6" t="s">
        <v>198</v>
      </c>
      <c r="J1289" s="6" t="s">
        <v>156</v>
      </c>
      <c r="K1289" s="6">
        <v>3</v>
      </c>
      <c r="L1289" s="6">
        <v>38.61</v>
      </c>
      <c r="M1289" s="31" t="str">
        <f t="shared" si="0"/>
        <v>Small</v>
      </c>
    </row>
    <row r="1290" spans="8:13" ht="15.75" customHeight="1">
      <c r="H1290" s="37">
        <v>43123</v>
      </c>
      <c r="I1290" s="6" t="s">
        <v>141</v>
      </c>
      <c r="J1290" s="6" t="s">
        <v>169</v>
      </c>
      <c r="K1290" s="6">
        <v>2</v>
      </c>
      <c r="L1290" s="6">
        <v>30.32</v>
      </c>
      <c r="M1290" s="31" t="str">
        <f t="shared" si="0"/>
        <v>Small</v>
      </c>
    </row>
    <row r="1291" spans="8:13" ht="15.75" customHeight="1">
      <c r="H1291" s="37">
        <v>43460</v>
      </c>
      <c r="I1291" s="6" t="s">
        <v>175</v>
      </c>
      <c r="J1291" s="6" t="s">
        <v>194</v>
      </c>
      <c r="K1291" s="6">
        <v>2</v>
      </c>
      <c r="L1291" s="6">
        <v>30.56</v>
      </c>
      <c r="M1291" s="31" t="str">
        <f t="shared" si="0"/>
        <v>Small</v>
      </c>
    </row>
    <row r="1292" spans="8:13" ht="15.75" customHeight="1">
      <c r="H1292" s="37">
        <v>43155</v>
      </c>
      <c r="I1292" s="6" t="s">
        <v>171</v>
      </c>
      <c r="J1292" s="6" t="s">
        <v>206</v>
      </c>
      <c r="K1292" s="6">
        <v>1</v>
      </c>
      <c r="L1292" s="6">
        <v>13.21</v>
      </c>
      <c r="M1292" s="31" t="str">
        <f t="shared" si="0"/>
        <v>Small</v>
      </c>
    </row>
    <row r="1293" spans="8:13" ht="15.75" customHeight="1">
      <c r="H1293" s="37">
        <v>43427</v>
      </c>
      <c r="I1293" s="6" t="s">
        <v>163</v>
      </c>
      <c r="J1293" s="6" t="s">
        <v>191</v>
      </c>
      <c r="K1293" s="6">
        <v>3</v>
      </c>
      <c r="L1293" s="6">
        <v>47.67</v>
      </c>
      <c r="M1293" s="31" t="str">
        <f t="shared" si="0"/>
        <v>Small</v>
      </c>
    </row>
    <row r="1294" spans="8:13" ht="15.75" customHeight="1">
      <c r="H1294" s="37">
        <v>43247</v>
      </c>
      <c r="I1294" s="6" t="s">
        <v>171</v>
      </c>
      <c r="J1294" s="6" t="s">
        <v>185</v>
      </c>
      <c r="K1294" s="6">
        <v>1</v>
      </c>
      <c r="L1294" s="6">
        <v>16.77</v>
      </c>
      <c r="M1294" s="31" t="str">
        <f t="shared" si="0"/>
        <v>Small</v>
      </c>
    </row>
    <row r="1295" spans="8:13" ht="15.75" customHeight="1">
      <c r="H1295" s="37">
        <v>43417</v>
      </c>
      <c r="I1295" s="6" t="s">
        <v>135</v>
      </c>
      <c r="J1295" s="6" t="s">
        <v>170</v>
      </c>
      <c r="K1295" s="6">
        <v>2</v>
      </c>
      <c r="L1295" s="6">
        <v>20.2</v>
      </c>
      <c r="M1295" s="31" t="str">
        <f t="shared" si="0"/>
        <v>Small</v>
      </c>
    </row>
    <row r="1296" spans="8:13" ht="15.75" customHeight="1">
      <c r="H1296" s="37">
        <v>43260</v>
      </c>
      <c r="I1296" s="6" t="s">
        <v>127</v>
      </c>
      <c r="J1296" s="6" t="s">
        <v>156</v>
      </c>
      <c r="K1296" s="6">
        <v>72</v>
      </c>
      <c r="L1296" s="6">
        <v>750.23</v>
      </c>
      <c r="M1296" s="31" t="str">
        <f t="shared" si="0"/>
        <v>Large</v>
      </c>
    </row>
    <row r="1297" spans="8:13" ht="15.75" customHeight="1">
      <c r="H1297" s="37">
        <v>43373</v>
      </c>
      <c r="I1297" s="6" t="s">
        <v>135</v>
      </c>
      <c r="J1297" s="6" t="s">
        <v>185</v>
      </c>
      <c r="K1297" s="6">
        <v>2</v>
      </c>
      <c r="L1297" s="6">
        <v>34.840000000000003</v>
      </c>
      <c r="M1297" s="31" t="str">
        <f t="shared" si="0"/>
        <v>Small</v>
      </c>
    </row>
    <row r="1298" spans="8:13" ht="15.75" customHeight="1">
      <c r="H1298" s="37">
        <v>43193</v>
      </c>
      <c r="I1298" s="6" t="s">
        <v>224</v>
      </c>
      <c r="J1298" s="6" t="s">
        <v>170</v>
      </c>
      <c r="K1298" s="6">
        <v>2</v>
      </c>
      <c r="L1298" s="6">
        <v>23.04</v>
      </c>
      <c r="M1298" s="31" t="str">
        <f t="shared" si="0"/>
        <v>Small</v>
      </c>
    </row>
    <row r="1299" spans="8:13" ht="15.75" customHeight="1">
      <c r="H1299" s="37">
        <v>43279</v>
      </c>
      <c r="I1299" s="6" t="s">
        <v>201</v>
      </c>
      <c r="J1299" s="6" t="s">
        <v>186</v>
      </c>
      <c r="K1299" s="6">
        <v>3</v>
      </c>
      <c r="L1299" s="6">
        <v>44.7</v>
      </c>
      <c r="M1299" s="31" t="str">
        <f t="shared" si="0"/>
        <v>Small</v>
      </c>
    </row>
    <row r="1300" spans="8:13" ht="15.75" customHeight="1">
      <c r="H1300" s="37">
        <v>43178</v>
      </c>
      <c r="I1300" s="6" t="s">
        <v>160</v>
      </c>
      <c r="J1300" s="6" t="s">
        <v>169</v>
      </c>
      <c r="K1300" s="6">
        <v>3</v>
      </c>
      <c r="L1300" s="6">
        <v>38.46</v>
      </c>
      <c r="M1300" s="31" t="str">
        <f t="shared" si="0"/>
        <v>Small</v>
      </c>
    </row>
    <row r="1301" spans="8:13" ht="15.75" customHeight="1">
      <c r="H1301" s="37">
        <v>43462</v>
      </c>
      <c r="I1301" s="6" t="s">
        <v>201</v>
      </c>
      <c r="J1301" s="6" t="s">
        <v>208</v>
      </c>
      <c r="K1301" s="6">
        <v>4</v>
      </c>
      <c r="L1301" s="6">
        <v>40.6</v>
      </c>
      <c r="M1301" s="31" t="str">
        <f t="shared" si="0"/>
        <v>Small</v>
      </c>
    </row>
    <row r="1302" spans="8:13" ht="15.75" customHeight="1">
      <c r="H1302" s="37">
        <v>43173</v>
      </c>
      <c r="I1302" s="6" t="s">
        <v>175</v>
      </c>
      <c r="J1302" s="6" t="s">
        <v>187</v>
      </c>
      <c r="K1302" s="6">
        <v>2</v>
      </c>
      <c r="L1302" s="6">
        <v>38.4</v>
      </c>
      <c r="M1302" s="31" t="str">
        <f t="shared" si="0"/>
        <v>Small</v>
      </c>
    </row>
    <row r="1303" spans="8:13" ht="15.75" customHeight="1">
      <c r="H1303" s="37">
        <v>43393</v>
      </c>
      <c r="I1303" s="6" t="s">
        <v>218</v>
      </c>
      <c r="J1303" s="6" t="s">
        <v>156</v>
      </c>
      <c r="K1303" s="6">
        <v>1</v>
      </c>
      <c r="L1303" s="6">
        <v>13.37</v>
      </c>
      <c r="M1303" s="31" t="str">
        <f t="shared" si="0"/>
        <v>Small</v>
      </c>
    </row>
    <row r="1304" spans="8:13" ht="15.75" customHeight="1">
      <c r="H1304" s="37">
        <v>43429</v>
      </c>
      <c r="I1304" s="6" t="s">
        <v>158</v>
      </c>
      <c r="J1304" s="6" t="s">
        <v>199</v>
      </c>
      <c r="K1304" s="6">
        <v>2</v>
      </c>
      <c r="L1304" s="6">
        <v>34.9</v>
      </c>
      <c r="M1304" s="31" t="str">
        <f t="shared" si="0"/>
        <v>Small</v>
      </c>
    </row>
    <row r="1305" spans="8:13" ht="15.75" customHeight="1">
      <c r="H1305" s="37">
        <v>43408</v>
      </c>
      <c r="I1305" s="6" t="s">
        <v>160</v>
      </c>
      <c r="J1305" s="6" t="s">
        <v>202</v>
      </c>
      <c r="K1305" s="6">
        <v>3</v>
      </c>
      <c r="L1305" s="6">
        <v>41.16</v>
      </c>
      <c r="M1305" s="31" t="str">
        <f t="shared" si="0"/>
        <v>Small</v>
      </c>
    </row>
    <row r="1306" spans="8:13" ht="15.75" customHeight="1">
      <c r="H1306" s="37">
        <v>43442</v>
      </c>
      <c r="I1306" s="6" t="s">
        <v>135</v>
      </c>
      <c r="J1306" s="6" t="s">
        <v>194</v>
      </c>
      <c r="K1306" s="6">
        <v>3</v>
      </c>
      <c r="L1306" s="6">
        <v>45.84</v>
      </c>
      <c r="M1306" s="31" t="str">
        <f t="shared" si="0"/>
        <v>Small</v>
      </c>
    </row>
    <row r="1307" spans="8:13" ht="15.75" customHeight="1">
      <c r="H1307" s="37">
        <v>43134</v>
      </c>
      <c r="I1307" s="6" t="s">
        <v>141</v>
      </c>
      <c r="J1307" s="6" t="s">
        <v>170</v>
      </c>
      <c r="K1307" s="6">
        <v>1</v>
      </c>
      <c r="L1307" s="6">
        <v>10.039999999999999</v>
      </c>
      <c r="M1307" s="31" t="str">
        <f t="shared" si="0"/>
        <v>Small</v>
      </c>
    </row>
    <row r="1308" spans="8:13" ht="15.75" customHeight="1">
      <c r="H1308" s="37">
        <v>43193</v>
      </c>
      <c r="I1308" s="6" t="s">
        <v>160</v>
      </c>
      <c r="J1308" s="6" t="s">
        <v>217</v>
      </c>
      <c r="K1308" s="6">
        <v>2</v>
      </c>
      <c r="L1308" s="6">
        <v>25.82</v>
      </c>
      <c r="M1308" s="31" t="str">
        <f t="shared" si="0"/>
        <v>Small</v>
      </c>
    </row>
    <row r="1309" spans="8:13" ht="15.75" customHeight="1">
      <c r="H1309" s="37">
        <v>43142</v>
      </c>
      <c r="I1309" s="6" t="s">
        <v>141</v>
      </c>
      <c r="J1309" s="6" t="s">
        <v>235</v>
      </c>
      <c r="K1309" s="6">
        <v>2</v>
      </c>
      <c r="L1309" s="6">
        <v>38.4</v>
      </c>
      <c r="M1309" s="31" t="str">
        <f t="shared" si="0"/>
        <v>Small</v>
      </c>
    </row>
    <row r="1310" spans="8:13" ht="15.75" customHeight="1">
      <c r="H1310" s="37">
        <v>43426</v>
      </c>
      <c r="I1310" s="6" t="s">
        <v>141</v>
      </c>
      <c r="J1310" s="6" t="s">
        <v>197</v>
      </c>
      <c r="K1310" s="6">
        <v>1</v>
      </c>
      <c r="L1310" s="6">
        <v>19.28</v>
      </c>
      <c r="M1310" s="31" t="str">
        <f t="shared" si="0"/>
        <v>Small</v>
      </c>
    </row>
    <row r="1311" spans="8:13" ht="15.75" customHeight="1">
      <c r="H1311" s="37">
        <v>43222</v>
      </c>
      <c r="I1311" s="6" t="s">
        <v>223</v>
      </c>
      <c r="J1311" s="6" t="s">
        <v>189</v>
      </c>
      <c r="K1311" s="6">
        <v>2</v>
      </c>
      <c r="L1311" s="6">
        <v>27.6</v>
      </c>
      <c r="M1311" s="31" t="str">
        <f t="shared" si="0"/>
        <v>Small</v>
      </c>
    </row>
    <row r="1312" spans="8:13" ht="15.75" customHeight="1">
      <c r="H1312" s="37">
        <v>43341</v>
      </c>
      <c r="I1312" s="6" t="s">
        <v>158</v>
      </c>
      <c r="J1312" s="6" t="s">
        <v>234</v>
      </c>
      <c r="K1312" s="6">
        <v>3</v>
      </c>
      <c r="L1312" s="6">
        <v>45.3</v>
      </c>
      <c r="M1312" s="31" t="str">
        <f t="shared" si="0"/>
        <v>Small</v>
      </c>
    </row>
    <row r="1313" spans="8:13" ht="15.75" customHeight="1">
      <c r="H1313" s="37">
        <v>43142</v>
      </c>
      <c r="I1313" s="6" t="s">
        <v>158</v>
      </c>
      <c r="J1313" s="6" t="s">
        <v>184</v>
      </c>
      <c r="K1313" s="6">
        <v>2</v>
      </c>
      <c r="L1313" s="6">
        <v>29.78</v>
      </c>
      <c r="M1313" s="31" t="str">
        <f t="shared" si="0"/>
        <v>Small</v>
      </c>
    </row>
    <row r="1314" spans="8:13" ht="15.75" customHeight="1">
      <c r="H1314" s="37">
        <v>43349</v>
      </c>
      <c r="I1314" s="6" t="s">
        <v>160</v>
      </c>
      <c r="J1314" s="6" t="s">
        <v>172</v>
      </c>
      <c r="K1314" s="6">
        <v>3</v>
      </c>
      <c r="L1314" s="6">
        <v>54.09</v>
      </c>
      <c r="M1314" s="31" t="str">
        <f t="shared" si="0"/>
        <v>Small</v>
      </c>
    </row>
    <row r="1315" spans="8:13" ht="15.75" customHeight="1">
      <c r="H1315" s="37">
        <v>43430</v>
      </c>
      <c r="I1315" s="6" t="s">
        <v>160</v>
      </c>
      <c r="J1315" s="6" t="s">
        <v>172</v>
      </c>
      <c r="K1315" s="6">
        <v>2</v>
      </c>
      <c r="L1315" s="6">
        <v>34.92</v>
      </c>
      <c r="M1315" s="31" t="str">
        <f t="shared" si="0"/>
        <v>Small</v>
      </c>
    </row>
    <row r="1316" spans="8:13" ht="15.75" customHeight="1">
      <c r="H1316" s="37">
        <v>43442</v>
      </c>
      <c r="I1316" s="6" t="s">
        <v>158</v>
      </c>
      <c r="J1316" s="6" t="s">
        <v>187</v>
      </c>
      <c r="K1316" s="6">
        <v>5</v>
      </c>
      <c r="L1316" s="6">
        <v>82.27</v>
      </c>
      <c r="M1316" s="31" t="str">
        <f t="shared" si="0"/>
        <v>Small</v>
      </c>
    </row>
    <row r="1317" spans="8:13" ht="15.75" customHeight="1">
      <c r="H1317" s="37">
        <v>43102</v>
      </c>
      <c r="I1317" s="6" t="s">
        <v>163</v>
      </c>
      <c r="J1317" s="6" t="s">
        <v>167</v>
      </c>
      <c r="K1317" s="6">
        <v>2</v>
      </c>
      <c r="L1317" s="6">
        <v>20.86</v>
      </c>
      <c r="M1317" s="31" t="str">
        <f t="shared" si="0"/>
        <v>Small</v>
      </c>
    </row>
    <row r="1318" spans="8:13" ht="15.75" customHeight="1">
      <c r="H1318" s="37">
        <v>43155</v>
      </c>
      <c r="I1318" s="6" t="s">
        <v>224</v>
      </c>
      <c r="J1318" s="6" t="s">
        <v>226</v>
      </c>
      <c r="K1318" s="6">
        <v>1</v>
      </c>
      <c r="L1318" s="6">
        <v>12.8</v>
      </c>
      <c r="M1318" s="31" t="str">
        <f t="shared" si="0"/>
        <v>Small</v>
      </c>
    </row>
    <row r="1319" spans="8:13" ht="15.75" customHeight="1">
      <c r="H1319" s="37">
        <v>43250</v>
      </c>
      <c r="I1319" s="6" t="s">
        <v>135</v>
      </c>
      <c r="J1319" s="6" t="s">
        <v>210</v>
      </c>
      <c r="K1319" s="6">
        <v>4</v>
      </c>
      <c r="L1319" s="6">
        <v>74.08</v>
      </c>
      <c r="M1319" s="31" t="str">
        <f t="shared" si="0"/>
        <v>Small</v>
      </c>
    </row>
    <row r="1320" spans="8:13" ht="15.75" customHeight="1">
      <c r="H1320" s="37">
        <v>43238</v>
      </c>
      <c r="I1320" s="6" t="s">
        <v>158</v>
      </c>
      <c r="J1320" s="6" t="s">
        <v>185</v>
      </c>
      <c r="K1320" s="6">
        <v>2</v>
      </c>
      <c r="L1320" s="6">
        <v>37.4</v>
      </c>
      <c r="M1320" s="31" t="str">
        <f t="shared" si="0"/>
        <v>Small</v>
      </c>
    </row>
    <row r="1321" spans="8:13" ht="15.75" customHeight="1">
      <c r="H1321" s="37">
        <v>43133</v>
      </c>
      <c r="I1321" s="6" t="s">
        <v>160</v>
      </c>
      <c r="J1321" s="6" t="s">
        <v>156</v>
      </c>
      <c r="K1321" s="6">
        <v>4</v>
      </c>
      <c r="L1321" s="6">
        <v>46.16</v>
      </c>
      <c r="M1321" s="31" t="str">
        <f t="shared" si="0"/>
        <v>Small</v>
      </c>
    </row>
    <row r="1322" spans="8:13" ht="15.75" customHeight="1">
      <c r="H1322" s="37">
        <v>43209</v>
      </c>
      <c r="I1322" s="6" t="s">
        <v>198</v>
      </c>
      <c r="J1322" s="6" t="s">
        <v>156</v>
      </c>
      <c r="K1322" s="6">
        <v>1</v>
      </c>
      <c r="L1322" s="6">
        <v>19.829999999999998</v>
      </c>
      <c r="M1322" s="31" t="str">
        <f t="shared" si="0"/>
        <v>Small</v>
      </c>
    </row>
    <row r="1323" spans="8:13" ht="15.75" customHeight="1">
      <c r="H1323" s="37">
        <v>43331</v>
      </c>
      <c r="I1323" s="6" t="s">
        <v>175</v>
      </c>
      <c r="J1323" s="6" t="s">
        <v>188</v>
      </c>
      <c r="K1323" s="6">
        <v>2</v>
      </c>
      <c r="L1323" s="6">
        <v>21.42</v>
      </c>
      <c r="M1323" s="31" t="str">
        <f t="shared" si="0"/>
        <v>Small</v>
      </c>
    </row>
    <row r="1324" spans="8:13" ht="15.75" customHeight="1">
      <c r="H1324" s="37">
        <v>43378</v>
      </c>
      <c r="I1324" s="6" t="s">
        <v>224</v>
      </c>
      <c r="J1324" s="6" t="s">
        <v>156</v>
      </c>
      <c r="K1324" s="6">
        <v>42</v>
      </c>
      <c r="L1324" s="6">
        <v>280.10000000000002</v>
      </c>
      <c r="M1324" s="31" t="str">
        <f t="shared" si="0"/>
        <v>Large</v>
      </c>
    </row>
    <row r="1325" spans="8:13" ht="15.75" customHeight="1">
      <c r="H1325" s="37">
        <v>43222</v>
      </c>
      <c r="I1325" s="6" t="s">
        <v>135</v>
      </c>
      <c r="J1325" s="6" t="s">
        <v>197</v>
      </c>
      <c r="K1325" s="6">
        <v>1</v>
      </c>
      <c r="L1325" s="6">
        <v>10.98</v>
      </c>
      <c r="M1325" s="31" t="str">
        <f t="shared" si="0"/>
        <v>Small</v>
      </c>
    </row>
    <row r="1326" spans="8:13" ht="15.75" customHeight="1">
      <c r="H1326" s="37">
        <v>43461</v>
      </c>
      <c r="I1326" s="6" t="s">
        <v>127</v>
      </c>
      <c r="J1326" s="6" t="s">
        <v>186</v>
      </c>
      <c r="K1326" s="6">
        <v>2</v>
      </c>
      <c r="L1326" s="6">
        <v>28.1</v>
      </c>
      <c r="M1326" s="31" t="str">
        <f t="shared" si="0"/>
        <v>Small</v>
      </c>
    </row>
    <row r="1327" spans="8:13" ht="15.75" customHeight="1">
      <c r="H1327" s="37">
        <v>43451</v>
      </c>
      <c r="I1327" s="6" t="s">
        <v>158</v>
      </c>
      <c r="J1327" s="6" t="s">
        <v>180</v>
      </c>
      <c r="K1327" s="6">
        <v>1</v>
      </c>
      <c r="L1327" s="6">
        <v>19.53</v>
      </c>
      <c r="M1327" s="31" t="str">
        <f t="shared" si="0"/>
        <v>Small</v>
      </c>
    </row>
    <row r="1328" spans="8:13" ht="15.75" customHeight="1">
      <c r="H1328" s="37">
        <v>43450</v>
      </c>
      <c r="I1328" s="6" t="s">
        <v>198</v>
      </c>
      <c r="J1328" s="6" t="s">
        <v>187</v>
      </c>
      <c r="K1328" s="6">
        <v>2</v>
      </c>
      <c r="L1328" s="6">
        <v>34.96</v>
      </c>
      <c r="M1328" s="31" t="str">
        <f t="shared" si="0"/>
        <v>Small</v>
      </c>
    </row>
    <row r="1329" spans="8:13" ht="15.75" customHeight="1">
      <c r="H1329" s="37">
        <v>43409</v>
      </c>
      <c r="I1329" s="6" t="s">
        <v>158</v>
      </c>
      <c r="J1329" s="6" t="s">
        <v>156</v>
      </c>
      <c r="K1329" s="6">
        <v>1</v>
      </c>
      <c r="L1329" s="6">
        <v>18.39</v>
      </c>
      <c r="M1329" s="31" t="str">
        <f t="shared" si="0"/>
        <v>Small</v>
      </c>
    </row>
    <row r="1330" spans="8:13" ht="15.75" customHeight="1">
      <c r="H1330" s="37">
        <v>43407</v>
      </c>
      <c r="I1330" s="6" t="s">
        <v>168</v>
      </c>
      <c r="J1330" s="6" t="s">
        <v>156</v>
      </c>
      <c r="K1330" s="6">
        <v>2</v>
      </c>
      <c r="L1330" s="6">
        <v>20.56</v>
      </c>
      <c r="M1330" s="31" t="str">
        <f t="shared" si="0"/>
        <v>Small</v>
      </c>
    </row>
    <row r="1331" spans="8:13" ht="15.75" customHeight="1">
      <c r="H1331" s="37">
        <v>43333</v>
      </c>
      <c r="I1331" s="6" t="s">
        <v>141</v>
      </c>
      <c r="J1331" s="6" t="s">
        <v>187</v>
      </c>
      <c r="K1331" s="6">
        <v>2</v>
      </c>
      <c r="L1331" s="6">
        <v>23.5</v>
      </c>
      <c r="M1331" s="31" t="str">
        <f t="shared" si="0"/>
        <v>Small</v>
      </c>
    </row>
    <row r="1332" spans="8:13" ht="15.75" customHeight="1">
      <c r="H1332" s="37">
        <v>43376</v>
      </c>
      <c r="I1332" s="6" t="s">
        <v>171</v>
      </c>
      <c r="J1332" s="6" t="s">
        <v>222</v>
      </c>
      <c r="K1332" s="6">
        <v>2</v>
      </c>
      <c r="L1332" s="6">
        <v>38.020000000000003</v>
      </c>
      <c r="M1332" s="31" t="str">
        <f t="shared" si="0"/>
        <v>Small</v>
      </c>
    </row>
    <row r="1333" spans="8:13" ht="15.75" customHeight="1">
      <c r="H1333" s="37">
        <v>43332</v>
      </c>
      <c r="I1333" s="6" t="s">
        <v>135</v>
      </c>
      <c r="J1333" s="6" t="s">
        <v>161</v>
      </c>
      <c r="K1333" s="6">
        <v>2</v>
      </c>
      <c r="L1333" s="6">
        <v>24.28</v>
      </c>
      <c r="M1333" s="31" t="str">
        <f t="shared" si="0"/>
        <v>Small</v>
      </c>
    </row>
    <row r="1334" spans="8:13" ht="15.75" customHeight="1">
      <c r="H1334" s="37">
        <v>43456</v>
      </c>
      <c r="I1334" s="6" t="s">
        <v>158</v>
      </c>
      <c r="J1334" s="6" t="s">
        <v>222</v>
      </c>
      <c r="K1334" s="6">
        <v>2</v>
      </c>
      <c r="L1334" s="6">
        <v>21.24</v>
      </c>
      <c r="M1334" s="31" t="str">
        <f t="shared" si="0"/>
        <v>Small</v>
      </c>
    </row>
    <row r="1335" spans="8:13" ht="15.75" customHeight="1">
      <c r="H1335" s="37">
        <v>43445</v>
      </c>
      <c r="I1335" s="6" t="s">
        <v>201</v>
      </c>
      <c r="J1335" s="6" t="s">
        <v>187</v>
      </c>
      <c r="K1335" s="6">
        <v>1</v>
      </c>
      <c r="L1335" s="6">
        <v>18.98</v>
      </c>
      <c r="M1335" s="31" t="str">
        <f t="shared" si="0"/>
        <v>Small</v>
      </c>
    </row>
    <row r="1336" spans="8:13" ht="15.75" customHeight="1">
      <c r="H1336" s="37">
        <v>43435</v>
      </c>
      <c r="I1336" s="6" t="s">
        <v>135</v>
      </c>
      <c r="J1336" s="6" t="s">
        <v>170</v>
      </c>
      <c r="K1336" s="6">
        <v>2</v>
      </c>
      <c r="L1336" s="6">
        <v>31.5</v>
      </c>
      <c r="M1336" s="31" t="str">
        <f t="shared" si="0"/>
        <v>Small</v>
      </c>
    </row>
    <row r="1337" spans="8:13" ht="15.75" customHeight="1">
      <c r="H1337" s="37">
        <v>43447</v>
      </c>
      <c r="I1337" s="6" t="s">
        <v>165</v>
      </c>
      <c r="J1337" s="6" t="s">
        <v>157</v>
      </c>
      <c r="K1337" s="6">
        <v>2</v>
      </c>
      <c r="L1337" s="6">
        <v>39.92</v>
      </c>
      <c r="M1337" s="31" t="str">
        <f t="shared" si="0"/>
        <v>Small</v>
      </c>
    </row>
    <row r="1338" spans="8:13" ht="15.75" customHeight="1">
      <c r="H1338" s="37">
        <v>43446</v>
      </c>
      <c r="I1338" s="6" t="s">
        <v>135</v>
      </c>
      <c r="J1338" s="6" t="s">
        <v>156</v>
      </c>
      <c r="K1338" s="6">
        <v>1</v>
      </c>
      <c r="L1338" s="6">
        <v>14.58</v>
      </c>
      <c r="M1338" s="31" t="str">
        <f t="shared" si="0"/>
        <v>Small</v>
      </c>
    </row>
    <row r="1339" spans="8:13" ht="15.75" customHeight="1">
      <c r="H1339" s="37">
        <v>43458</v>
      </c>
      <c r="I1339" s="6" t="s">
        <v>158</v>
      </c>
      <c r="J1339" s="6" t="s">
        <v>156</v>
      </c>
      <c r="K1339" s="6">
        <v>4</v>
      </c>
      <c r="L1339" s="6">
        <v>72.28</v>
      </c>
      <c r="M1339" s="31" t="str">
        <f t="shared" si="0"/>
        <v>Small</v>
      </c>
    </row>
    <row r="1340" spans="8:13" ht="15.75" customHeight="1">
      <c r="H1340" s="37">
        <v>43217</v>
      </c>
      <c r="I1340" s="6" t="s">
        <v>155</v>
      </c>
      <c r="J1340" s="6" t="s">
        <v>238</v>
      </c>
      <c r="K1340" s="6">
        <v>1</v>
      </c>
      <c r="L1340" s="6">
        <v>16.22</v>
      </c>
      <c r="M1340" s="31" t="str">
        <f t="shared" si="0"/>
        <v>Small</v>
      </c>
    </row>
    <row r="1341" spans="8:13" ht="15.75" customHeight="1">
      <c r="H1341" s="37">
        <v>43195</v>
      </c>
      <c r="I1341" s="6" t="s">
        <v>165</v>
      </c>
      <c r="J1341" s="6" t="s">
        <v>184</v>
      </c>
      <c r="K1341" s="6">
        <v>1</v>
      </c>
      <c r="L1341" s="6">
        <v>15.02</v>
      </c>
      <c r="M1341" s="31" t="str">
        <f t="shared" si="0"/>
        <v>Small</v>
      </c>
    </row>
    <row r="1342" spans="8:13" ht="15.75" customHeight="1">
      <c r="H1342" s="37">
        <v>43163</v>
      </c>
      <c r="I1342" s="6" t="s">
        <v>141</v>
      </c>
      <c r="J1342" s="6" t="s">
        <v>169</v>
      </c>
      <c r="K1342" s="6">
        <v>2</v>
      </c>
      <c r="L1342" s="6">
        <v>37.619999999999997</v>
      </c>
      <c r="M1342" s="31" t="str">
        <f t="shared" si="0"/>
        <v>Small</v>
      </c>
    </row>
    <row r="1343" spans="8:13" ht="15.75" customHeight="1">
      <c r="H1343" s="37">
        <v>43405</v>
      </c>
      <c r="I1343" s="6" t="s">
        <v>141</v>
      </c>
      <c r="J1343" s="6" t="s">
        <v>231</v>
      </c>
      <c r="K1343" s="6">
        <v>3</v>
      </c>
      <c r="L1343" s="6">
        <v>59.97</v>
      </c>
      <c r="M1343" s="31" t="str">
        <f t="shared" si="0"/>
        <v>Small</v>
      </c>
    </row>
    <row r="1344" spans="8:13" ht="15.75" customHeight="1">
      <c r="H1344" s="37">
        <v>43234</v>
      </c>
      <c r="I1344" s="6" t="s">
        <v>158</v>
      </c>
      <c r="J1344" s="6" t="s">
        <v>156</v>
      </c>
      <c r="K1344" s="6">
        <v>2</v>
      </c>
      <c r="L1344" s="6">
        <v>36.6</v>
      </c>
      <c r="M1344" s="31" t="str">
        <f t="shared" si="0"/>
        <v>Small</v>
      </c>
    </row>
    <row r="1345" spans="8:13" ht="15.75" customHeight="1">
      <c r="H1345" s="37">
        <v>43218</v>
      </c>
      <c r="I1345" s="6" t="s">
        <v>158</v>
      </c>
      <c r="J1345" s="6" t="s">
        <v>164</v>
      </c>
      <c r="K1345" s="6">
        <v>1</v>
      </c>
      <c r="L1345" s="6">
        <v>11.13</v>
      </c>
      <c r="M1345" s="31" t="str">
        <f t="shared" si="0"/>
        <v>Small</v>
      </c>
    </row>
    <row r="1346" spans="8:13" ht="15.75" customHeight="1">
      <c r="H1346" s="37">
        <v>43254</v>
      </c>
      <c r="I1346" s="6" t="s">
        <v>163</v>
      </c>
      <c r="J1346" s="6" t="s">
        <v>184</v>
      </c>
      <c r="K1346" s="6">
        <v>2</v>
      </c>
      <c r="L1346" s="6">
        <v>20.38</v>
      </c>
      <c r="M1346" s="31" t="str">
        <f t="shared" si="0"/>
        <v>Small</v>
      </c>
    </row>
    <row r="1347" spans="8:13" ht="15.75" customHeight="1">
      <c r="H1347" s="37">
        <v>43352</v>
      </c>
      <c r="I1347" s="6" t="s">
        <v>168</v>
      </c>
      <c r="J1347" s="6" t="s">
        <v>196</v>
      </c>
      <c r="K1347" s="6">
        <v>1</v>
      </c>
      <c r="L1347" s="6">
        <v>16.52</v>
      </c>
      <c r="M1347" s="31" t="str">
        <f t="shared" si="0"/>
        <v>Small</v>
      </c>
    </row>
    <row r="1348" spans="8:13" ht="15.75" customHeight="1">
      <c r="H1348" s="37">
        <v>43460</v>
      </c>
      <c r="I1348" s="6" t="s">
        <v>141</v>
      </c>
      <c r="J1348" s="6" t="s">
        <v>156</v>
      </c>
      <c r="K1348" s="6">
        <v>2</v>
      </c>
      <c r="L1348" s="6">
        <v>31.64</v>
      </c>
      <c r="M1348" s="31" t="str">
        <f t="shared" si="0"/>
        <v>Small</v>
      </c>
    </row>
    <row r="1349" spans="8:13" ht="15.75" customHeight="1">
      <c r="H1349" s="37">
        <v>43412</v>
      </c>
      <c r="I1349" s="6" t="s">
        <v>141</v>
      </c>
      <c r="J1349" s="6" t="s">
        <v>211</v>
      </c>
      <c r="K1349" s="6">
        <v>2</v>
      </c>
      <c r="L1349" s="6">
        <v>32.54</v>
      </c>
      <c r="M1349" s="31" t="str">
        <f t="shared" si="0"/>
        <v>Small</v>
      </c>
    </row>
    <row r="1350" spans="8:13" ht="15.75" customHeight="1">
      <c r="H1350" s="37">
        <v>43203</v>
      </c>
      <c r="I1350" s="6" t="s">
        <v>168</v>
      </c>
      <c r="J1350" s="6" t="s">
        <v>210</v>
      </c>
      <c r="K1350" s="6">
        <v>2</v>
      </c>
      <c r="L1350" s="6">
        <v>35.74</v>
      </c>
      <c r="M1350" s="31" t="str">
        <f t="shared" si="0"/>
        <v>Small</v>
      </c>
    </row>
    <row r="1351" spans="8:13" ht="15.75" customHeight="1">
      <c r="H1351" s="37">
        <v>43369</v>
      </c>
      <c r="I1351" s="6" t="s">
        <v>135</v>
      </c>
      <c r="J1351" s="6" t="s">
        <v>192</v>
      </c>
      <c r="K1351" s="6">
        <v>48</v>
      </c>
      <c r="L1351" s="6">
        <v>290.66000000000003</v>
      </c>
      <c r="M1351" s="31" t="str">
        <f t="shared" si="0"/>
        <v>Large</v>
      </c>
    </row>
    <row r="1352" spans="8:13" ht="15.75" customHeight="1">
      <c r="H1352" s="37">
        <v>43352</v>
      </c>
      <c r="I1352" s="6" t="s">
        <v>141</v>
      </c>
      <c r="J1352" s="6" t="s">
        <v>169</v>
      </c>
      <c r="K1352" s="6">
        <v>2</v>
      </c>
      <c r="L1352" s="6">
        <v>22.06</v>
      </c>
      <c r="M1352" s="31" t="str">
        <f t="shared" si="0"/>
        <v>Small</v>
      </c>
    </row>
    <row r="1353" spans="8:13" ht="15.75" customHeight="1">
      <c r="H1353" s="37">
        <v>43354</v>
      </c>
      <c r="I1353" s="6" t="s">
        <v>190</v>
      </c>
      <c r="J1353" s="6" t="s">
        <v>184</v>
      </c>
      <c r="K1353" s="6">
        <v>49</v>
      </c>
      <c r="L1353" s="6">
        <v>306.41000000000003</v>
      </c>
      <c r="M1353" s="31" t="str">
        <f t="shared" si="0"/>
        <v>Large</v>
      </c>
    </row>
    <row r="1354" spans="8:13" ht="15.75" customHeight="1">
      <c r="H1354" s="37">
        <v>43257</v>
      </c>
      <c r="I1354" s="6" t="s">
        <v>135</v>
      </c>
      <c r="J1354" s="6" t="s">
        <v>184</v>
      </c>
      <c r="K1354" s="6">
        <v>2</v>
      </c>
      <c r="L1354" s="6">
        <v>29.2</v>
      </c>
      <c r="M1354" s="31" t="str">
        <f t="shared" si="0"/>
        <v>Small</v>
      </c>
    </row>
    <row r="1355" spans="8:13" ht="15.75" customHeight="1">
      <c r="H1355" s="37">
        <v>43208</v>
      </c>
      <c r="I1355" s="6" t="s">
        <v>175</v>
      </c>
      <c r="J1355" s="6" t="s">
        <v>185</v>
      </c>
      <c r="K1355" s="6">
        <v>50</v>
      </c>
      <c r="L1355" s="6">
        <v>496.61</v>
      </c>
      <c r="M1355" s="31" t="str">
        <f t="shared" si="0"/>
        <v>Large</v>
      </c>
    </row>
    <row r="1356" spans="8:13" ht="15.75" customHeight="1">
      <c r="H1356" s="37">
        <v>43205</v>
      </c>
      <c r="I1356" s="6" t="s">
        <v>168</v>
      </c>
      <c r="J1356" s="6" t="s">
        <v>236</v>
      </c>
      <c r="K1356" s="6">
        <v>1</v>
      </c>
      <c r="L1356" s="6">
        <v>11.16</v>
      </c>
      <c r="M1356" s="31" t="str">
        <f t="shared" si="0"/>
        <v>Small</v>
      </c>
    </row>
    <row r="1357" spans="8:13" ht="15.75" customHeight="1">
      <c r="H1357" s="37">
        <v>43183</v>
      </c>
      <c r="I1357" s="6" t="s">
        <v>190</v>
      </c>
      <c r="J1357" s="6" t="s">
        <v>156</v>
      </c>
      <c r="K1357" s="6">
        <v>4</v>
      </c>
      <c r="L1357" s="6">
        <v>61.72</v>
      </c>
      <c r="M1357" s="31" t="str">
        <f t="shared" si="0"/>
        <v>Small</v>
      </c>
    </row>
    <row r="1358" spans="8:13" ht="15.75" customHeight="1">
      <c r="H1358" s="37">
        <v>43242</v>
      </c>
      <c r="I1358" s="6" t="s">
        <v>168</v>
      </c>
      <c r="J1358" s="6" t="s">
        <v>232</v>
      </c>
      <c r="K1358" s="6">
        <v>1</v>
      </c>
      <c r="L1358" s="6">
        <v>13.37</v>
      </c>
      <c r="M1358" s="31" t="str">
        <f t="shared" si="0"/>
        <v>Small</v>
      </c>
    </row>
    <row r="1359" spans="8:13" ht="15.75" customHeight="1">
      <c r="H1359" s="37">
        <v>43310</v>
      </c>
      <c r="I1359" s="6" t="s">
        <v>175</v>
      </c>
      <c r="J1359" s="6" t="s">
        <v>156</v>
      </c>
      <c r="K1359" s="6">
        <v>2</v>
      </c>
      <c r="L1359" s="6">
        <v>38.479999999999997</v>
      </c>
      <c r="M1359" s="31" t="str">
        <f t="shared" si="0"/>
        <v>Small</v>
      </c>
    </row>
    <row r="1360" spans="8:13" ht="15.75" customHeight="1">
      <c r="H1360" s="37">
        <v>43105</v>
      </c>
      <c r="I1360" s="6" t="s">
        <v>168</v>
      </c>
      <c r="J1360" s="6" t="s">
        <v>156</v>
      </c>
      <c r="K1360" s="6">
        <v>55</v>
      </c>
      <c r="L1360" s="6">
        <v>355.92</v>
      </c>
      <c r="M1360" s="31" t="str">
        <f t="shared" si="0"/>
        <v>Large</v>
      </c>
    </row>
    <row r="1361" spans="8:13" ht="15.75" customHeight="1">
      <c r="H1361" s="37">
        <v>43420</v>
      </c>
      <c r="I1361" s="6" t="s">
        <v>158</v>
      </c>
      <c r="J1361" s="6" t="s">
        <v>156</v>
      </c>
      <c r="K1361" s="6">
        <v>43</v>
      </c>
      <c r="L1361" s="6">
        <v>443.89</v>
      </c>
      <c r="M1361" s="31" t="str">
        <f t="shared" si="0"/>
        <v>Large</v>
      </c>
    </row>
    <row r="1362" spans="8:13" ht="15.75" customHeight="1">
      <c r="H1362" s="37">
        <v>43122</v>
      </c>
      <c r="I1362" s="6" t="s">
        <v>141</v>
      </c>
      <c r="J1362" s="6" t="s">
        <v>207</v>
      </c>
      <c r="K1362" s="6">
        <v>58</v>
      </c>
      <c r="L1362" s="6">
        <v>450.38</v>
      </c>
      <c r="M1362" s="31" t="str">
        <f t="shared" si="0"/>
        <v>Large</v>
      </c>
    </row>
    <row r="1363" spans="8:13" ht="15.75" customHeight="1">
      <c r="H1363" s="37">
        <v>43354</v>
      </c>
      <c r="I1363" s="6" t="s">
        <v>175</v>
      </c>
      <c r="J1363" s="6" t="s">
        <v>204</v>
      </c>
      <c r="K1363" s="6">
        <v>2</v>
      </c>
      <c r="L1363" s="6">
        <v>27.62</v>
      </c>
      <c r="M1363" s="31" t="str">
        <f t="shared" si="0"/>
        <v>Small</v>
      </c>
    </row>
    <row r="1364" spans="8:13" ht="15.75" customHeight="1">
      <c r="H1364" s="37">
        <v>43294</v>
      </c>
      <c r="I1364" s="6" t="s">
        <v>158</v>
      </c>
      <c r="J1364" s="6" t="s">
        <v>169</v>
      </c>
      <c r="K1364" s="6">
        <v>1</v>
      </c>
      <c r="L1364" s="6">
        <v>12.64</v>
      </c>
      <c r="M1364" s="31" t="str">
        <f t="shared" si="0"/>
        <v>Small</v>
      </c>
    </row>
    <row r="1365" spans="8:13" ht="15.75" customHeight="1">
      <c r="H1365" s="37">
        <v>43105</v>
      </c>
      <c r="I1365" s="6" t="s">
        <v>171</v>
      </c>
      <c r="J1365" s="6" t="s">
        <v>174</v>
      </c>
      <c r="K1365" s="6">
        <v>1</v>
      </c>
      <c r="L1365" s="6">
        <v>15.48</v>
      </c>
      <c r="M1365" s="31" t="str">
        <f t="shared" si="0"/>
        <v>Small</v>
      </c>
    </row>
    <row r="1366" spans="8:13" ht="15.75" customHeight="1">
      <c r="H1366" s="37">
        <v>43455</v>
      </c>
      <c r="I1366" s="6" t="s">
        <v>175</v>
      </c>
      <c r="J1366" s="6" t="s">
        <v>237</v>
      </c>
      <c r="K1366" s="6">
        <v>2</v>
      </c>
      <c r="L1366" s="6">
        <v>34.880000000000003</v>
      </c>
      <c r="M1366" s="31" t="str">
        <f t="shared" si="0"/>
        <v>Small</v>
      </c>
    </row>
    <row r="1367" spans="8:13" ht="15.75" customHeight="1">
      <c r="H1367" s="37">
        <v>43249</v>
      </c>
      <c r="I1367" s="6" t="s">
        <v>135</v>
      </c>
      <c r="J1367" s="6" t="s">
        <v>159</v>
      </c>
      <c r="K1367" s="6">
        <v>1</v>
      </c>
      <c r="L1367" s="6">
        <v>10.42</v>
      </c>
      <c r="M1367" s="31" t="str">
        <f t="shared" si="0"/>
        <v>Small</v>
      </c>
    </row>
    <row r="1368" spans="8:13" ht="15.75" customHeight="1">
      <c r="H1368" s="37">
        <v>43168</v>
      </c>
      <c r="I1368" s="6" t="s">
        <v>141</v>
      </c>
      <c r="J1368" s="6" t="s">
        <v>227</v>
      </c>
      <c r="K1368" s="6">
        <v>4</v>
      </c>
      <c r="L1368" s="6">
        <v>78.760000000000005</v>
      </c>
      <c r="M1368" s="31" t="str">
        <f t="shared" si="0"/>
        <v>Small</v>
      </c>
    </row>
    <row r="1369" spans="8:13" ht="15.75" customHeight="1">
      <c r="H1369" s="37">
        <v>43353</v>
      </c>
      <c r="I1369" s="6" t="s">
        <v>171</v>
      </c>
      <c r="J1369" s="6" t="s">
        <v>170</v>
      </c>
      <c r="K1369" s="6">
        <v>3</v>
      </c>
      <c r="L1369" s="6">
        <v>44.22</v>
      </c>
      <c r="M1369" s="31" t="str">
        <f t="shared" si="0"/>
        <v>Small</v>
      </c>
    </row>
    <row r="1370" spans="8:13" ht="15.75" customHeight="1">
      <c r="H1370" s="37">
        <v>43435</v>
      </c>
      <c r="I1370" s="6" t="s">
        <v>158</v>
      </c>
      <c r="J1370" s="6" t="s">
        <v>195</v>
      </c>
      <c r="K1370" s="6">
        <v>2</v>
      </c>
      <c r="L1370" s="6">
        <v>38.44</v>
      </c>
      <c r="M1370" s="31" t="str">
        <f t="shared" si="0"/>
        <v>Small</v>
      </c>
    </row>
    <row r="1371" spans="8:13" ht="15.75" customHeight="1">
      <c r="H1371" s="37">
        <v>43430</v>
      </c>
      <c r="I1371" s="6" t="s">
        <v>141</v>
      </c>
      <c r="J1371" s="6" t="s">
        <v>180</v>
      </c>
      <c r="K1371" s="6">
        <v>2</v>
      </c>
      <c r="L1371" s="6">
        <v>22.92</v>
      </c>
      <c r="M1371" s="31" t="str">
        <f t="shared" si="0"/>
        <v>Small</v>
      </c>
    </row>
    <row r="1372" spans="8:13" ht="15.75" customHeight="1">
      <c r="H1372" s="37">
        <v>43439</v>
      </c>
      <c r="I1372" s="6" t="s">
        <v>158</v>
      </c>
      <c r="J1372" s="6" t="s">
        <v>156</v>
      </c>
      <c r="K1372" s="6">
        <v>1</v>
      </c>
      <c r="L1372" s="6">
        <v>10.17</v>
      </c>
      <c r="M1372" s="31" t="str">
        <f t="shared" si="0"/>
        <v>Small</v>
      </c>
    </row>
    <row r="1373" spans="8:13" ht="15.75" customHeight="1">
      <c r="H1373" s="37">
        <v>43383</v>
      </c>
      <c r="I1373" s="6" t="s">
        <v>135</v>
      </c>
      <c r="J1373" s="6" t="s">
        <v>214</v>
      </c>
      <c r="K1373" s="6">
        <v>1</v>
      </c>
      <c r="L1373" s="6">
        <v>11.42</v>
      </c>
      <c r="M1373" s="31" t="str">
        <f t="shared" si="0"/>
        <v>Small</v>
      </c>
    </row>
    <row r="1374" spans="8:13" ht="15.75" customHeight="1">
      <c r="H1374" s="37">
        <v>43214</v>
      </c>
      <c r="I1374" s="6" t="s">
        <v>171</v>
      </c>
      <c r="J1374" s="6" t="s">
        <v>156</v>
      </c>
      <c r="K1374" s="6">
        <v>1</v>
      </c>
      <c r="L1374" s="6">
        <v>19.03</v>
      </c>
      <c r="M1374" s="31" t="str">
        <f t="shared" si="0"/>
        <v>Small</v>
      </c>
    </row>
    <row r="1375" spans="8:13" ht="15.75" customHeight="1">
      <c r="H1375" s="37">
        <v>43131</v>
      </c>
      <c r="I1375" s="6" t="s">
        <v>158</v>
      </c>
      <c r="J1375" s="6" t="s">
        <v>157</v>
      </c>
      <c r="K1375" s="6">
        <v>3</v>
      </c>
      <c r="L1375" s="6">
        <v>53.43</v>
      </c>
      <c r="M1375" s="31" t="str">
        <f t="shared" si="0"/>
        <v>Small</v>
      </c>
    </row>
    <row r="1376" spans="8:13" ht="15.75" customHeight="1">
      <c r="H1376" s="37">
        <v>43419</v>
      </c>
      <c r="I1376" s="6" t="s">
        <v>158</v>
      </c>
      <c r="J1376" s="6" t="s">
        <v>157</v>
      </c>
      <c r="K1376" s="6">
        <v>2</v>
      </c>
      <c r="L1376" s="6">
        <v>28.22</v>
      </c>
      <c r="M1376" s="31" t="str">
        <f t="shared" si="0"/>
        <v>Small</v>
      </c>
    </row>
    <row r="1377" spans="8:13" ht="15.75" customHeight="1">
      <c r="H1377" s="37">
        <v>43160</v>
      </c>
      <c r="I1377" s="6" t="s">
        <v>135</v>
      </c>
      <c r="J1377" s="6" t="s">
        <v>197</v>
      </c>
      <c r="K1377" s="6">
        <v>60</v>
      </c>
      <c r="L1377" s="6">
        <v>521.64</v>
      </c>
      <c r="M1377" s="31" t="str">
        <f t="shared" si="0"/>
        <v>Large</v>
      </c>
    </row>
    <row r="1378" spans="8:13" ht="15.75" customHeight="1">
      <c r="H1378" s="37">
        <v>43374</v>
      </c>
      <c r="I1378" s="6" t="s">
        <v>218</v>
      </c>
      <c r="J1378" s="6" t="s">
        <v>156</v>
      </c>
      <c r="K1378" s="6">
        <v>1</v>
      </c>
      <c r="L1378" s="6">
        <v>16.16</v>
      </c>
      <c r="M1378" s="31" t="str">
        <f t="shared" si="0"/>
        <v>Small</v>
      </c>
    </row>
    <row r="1379" spans="8:13" ht="15.75" customHeight="1">
      <c r="H1379" s="37">
        <v>43376</v>
      </c>
      <c r="I1379" s="6" t="s">
        <v>141</v>
      </c>
      <c r="J1379" s="6" t="s">
        <v>156</v>
      </c>
      <c r="K1379" s="6">
        <v>24</v>
      </c>
      <c r="L1379" s="6">
        <v>280.49</v>
      </c>
      <c r="M1379" s="31" t="str">
        <f t="shared" si="0"/>
        <v>Large</v>
      </c>
    </row>
    <row r="1380" spans="8:13" ht="15.75" customHeight="1">
      <c r="H1380" s="37">
        <v>43255</v>
      </c>
      <c r="I1380" s="6" t="s">
        <v>168</v>
      </c>
      <c r="J1380" s="6" t="s">
        <v>169</v>
      </c>
      <c r="K1380" s="6">
        <v>2</v>
      </c>
      <c r="L1380" s="6">
        <v>28.14</v>
      </c>
      <c r="M1380" s="31" t="str">
        <f t="shared" si="0"/>
        <v>Small</v>
      </c>
    </row>
    <row r="1381" spans="8:13" ht="15.75" customHeight="1">
      <c r="H1381" s="37">
        <v>43462</v>
      </c>
      <c r="I1381" s="6" t="s">
        <v>127</v>
      </c>
      <c r="J1381" s="6" t="s">
        <v>210</v>
      </c>
      <c r="K1381" s="6">
        <v>1</v>
      </c>
      <c r="L1381" s="6">
        <v>17.21</v>
      </c>
      <c r="M1381" s="31" t="str">
        <f t="shared" si="0"/>
        <v>Small</v>
      </c>
    </row>
    <row r="1382" spans="8:13" ht="15.75" customHeight="1">
      <c r="H1382" s="37">
        <v>43165</v>
      </c>
      <c r="I1382" s="6" t="s">
        <v>175</v>
      </c>
      <c r="J1382" s="6" t="s">
        <v>212</v>
      </c>
      <c r="K1382" s="6">
        <v>5</v>
      </c>
      <c r="L1382" s="6">
        <v>94.35</v>
      </c>
      <c r="M1382" s="31" t="str">
        <f t="shared" si="0"/>
        <v>Small</v>
      </c>
    </row>
    <row r="1383" spans="8:13" ht="15.75" customHeight="1">
      <c r="H1383" s="37">
        <v>43417</v>
      </c>
      <c r="I1383" s="6" t="s">
        <v>141</v>
      </c>
      <c r="J1383" s="6" t="s">
        <v>203</v>
      </c>
      <c r="K1383" s="6">
        <v>1</v>
      </c>
      <c r="L1383" s="6">
        <v>13.21</v>
      </c>
      <c r="M1383" s="31" t="str">
        <f t="shared" si="0"/>
        <v>Small</v>
      </c>
    </row>
    <row r="1384" spans="8:13" ht="15.75" customHeight="1">
      <c r="H1384" s="37">
        <v>43162</v>
      </c>
      <c r="I1384" s="6" t="s">
        <v>158</v>
      </c>
      <c r="J1384" s="6" t="s">
        <v>183</v>
      </c>
      <c r="K1384" s="6">
        <v>58</v>
      </c>
      <c r="L1384" s="6">
        <v>381.35</v>
      </c>
      <c r="M1384" s="31" t="str">
        <f t="shared" si="0"/>
        <v>Large</v>
      </c>
    </row>
    <row r="1385" spans="8:13" ht="15.75" customHeight="1">
      <c r="H1385" s="37">
        <v>43275</v>
      </c>
      <c r="I1385" s="6" t="s">
        <v>158</v>
      </c>
      <c r="J1385" s="6" t="s">
        <v>156</v>
      </c>
      <c r="K1385" s="6">
        <v>4</v>
      </c>
      <c r="L1385" s="6">
        <v>44.48</v>
      </c>
      <c r="M1385" s="31" t="str">
        <f t="shared" si="0"/>
        <v>Small</v>
      </c>
    </row>
    <row r="1386" spans="8:13" ht="15.75" customHeight="1">
      <c r="H1386" s="37">
        <v>43419</v>
      </c>
      <c r="I1386" s="6" t="s">
        <v>135</v>
      </c>
      <c r="J1386" s="6" t="s">
        <v>172</v>
      </c>
      <c r="K1386" s="6">
        <v>2</v>
      </c>
      <c r="L1386" s="6">
        <v>32.96</v>
      </c>
      <c r="M1386" s="31" t="str">
        <f t="shared" si="0"/>
        <v>Small</v>
      </c>
    </row>
    <row r="1387" spans="8:13" ht="15.75" customHeight="1">
      <c r="H1387" s="37">
        <v>43259</v>
      </c>
      <c r="I1387" s="6" t="s">
        <v>168</v>
      </c>
      <c r="J1387" s="6" t="s">
        <v>231</v>
      </c>
      <c r="K1387" s="6">
        <v>24</v>
      </c>
      <c r="L1387" s="6">
        <v>199.98</v>
      </c>
      <c r="M1387" s="31" t="str">
        <f t="shared" si="0"/>
        <v>Small</v>
      </c>
    </row>
    <row r="1388" spans="8:13" ht="15.75" customHeight="1">
      <c r="H1388" s="37">
        <v>43330</v>
      </c>
      <c r="I1388" s="6" t="s">
        <v>175</v>
      </c>
      <c r="J1388" s="6" t="s">
        <v>180</v>
      </c>
      <c r="K1388" s="6">
        <v>24</v>
      </c>
      <c r="L1388" s="6">
        <v>170.7</v>
      </c>
      <c r="M1388" s="31" t="str">
        <f t="shared" si="0"/>
        <v>Small</v>
      </c>
    </row>
    <row r="1389" spans="8:13" ht="15.75" customHeight="1">
      <c r="H1389" s="37">
        <v>43407</v>
      </c>
      <c r="I1389" s="6" t="s">
        <v>168</v>
      </c>
      <c r="J1389" s="6" t="s">
        <v>185</v>
      </c>
      <c r="K1389" s="6">
        <v>3</v>
      </c>
      <c r="L1389" s="6">
        <v>53.67</v>
      </c>
      <c r="M1389" s="31" t="str">
        <f t="shared" si="0"/>
        <v>Small</v>
      </c>
    </row>
    <row r="1390" spans="8:13" ht="15.75" customHeight="1">
      <c r="H1390" s="37">
        <v>43151</v>
      </c>
      <c r="I1390" s="6" t="s">
        <v>175</v>
      </c>
      <c r="J1390" s="6" t="s">
        <v>156</v>
      </c>
      <c r="K1390" s="6">
        <v>2</v>
      </c>
      <c r="L1390" s="6">
        <v>34.64</v>
      </c>
      <c r="M1390" s="31" t="str">
        <f t="shared" si="0"/>
        <v>Small</v>
      </c>
    </row>
    <row r="1391" spans="8:13" ht="15.75" customHeight="1">
      <c r="H1391" s="37">
        <v>43112</v>
      </c>
      <c r="I1391" s="6" t="s">
        <v>168</v>
      </c>
      <c r="J1391" s="6" t="s">
        <v>196</v>
      </c>
      <c r="K1391" s="6">
        <v>2</v>
      </c>
      <c r="L1391" s="6">
        <v>32.159999999999997</v>
      </c>
      <c r="M1391" s="31" t="str">
        <f t="shared" si="0"/>
        <v>Small</v>
      </c>
    </row>
    <row r="1392" spans="8:13" ht="15.75" customHeight="1">
      <c r="H1392" s="37">
        <v>43441</v>
      </c>
      <c r="I1392" s="6" t="s">
        <v>223</v>
      </c>
      <c r="J1392" s="6" t="s">
        <v>187</v>
      </c>
      <c r="K1392" s="6">
        <v>24</v>
      </c>
      <c r="L1392" s="6">
        <v>146.55000000000001</v>
      </c>
      <c r="M1392" s="31" t="str">
        <f t="shared" si="0"/>
        <v>Small</v>
      </c>
    </row>
    <row r="1393" spans="8:13" ht="15.75" customHeight="1">
      <c r="H1393" s="37">
        <v>43405</v>
      </c>
      <c r="I1393" s="6" t="s">
        <v>175</v>
      </c>
      <c r="J1393" s="6" t="s">
        <v>194</v>
      </c>
      <c r="K1393" s="6">
        <v>1</v>
      </c>
      <c r="L1393" s="6">
        <v>15.15</v>
      </c>
      <c r="M1393" s="31" t="str">
        <f t="shared" si="0"/>
        <v>Small</v>
      </c>
    </row>
    <row r="1394" spans="8:13" ht="15.75" customHeight="1">
      <c r="H1394" s="37">
        <v>43403</v>
      </c>
      <c r="I1394" s="6" t="s">
        <v>158</v>
      </c>
      <c r="J1394" s="6" t="s">
        <v>189</v>
      </c>
      <c r="K1394" s="6">
        <v>1</v>
      </c>
      <c r="L1394" s="6">
        <v>14.79</v>
      </c>
      <c r="M1394" s="31" t="str">
        <f t="shared" si="0"/>
        <v>Small</v>
      </c>
    </row>
    <row r="1395" spans="8:13" ht="15.75" customHeight="1">
      <c r="H1395" s="37">
        <v>43398</v>
      </c>
      <c r="I1395" s="6" t="s">
        <v>198</v>
      </c>
      <c r="J1395" s="6" t="s">
        <v>219</v>
      </c>
      <c r="K1395" s="6">
        <v>2</v>
      </c>
      <c r="L1395" s="6">
        <v>20.78</v>
      </c>
      <c r="M1395" s="31" t="str">
        <f t="shared" si="0"/>
        <v>Small</v>
      </c>
    </row>
    <row r="1396" spans="8:13" ht="15.75" customHeight="1">
      <c r="H1396" s="37">
        <v>43439</v>
      </c>
      <c r="I1396" s="6" t="s">
        <v>201</v>
      </c>
      <c r="J1396" s="6" t="s">
        <v>192</v>
      </c>
      <c r="K1396" s="6">
        <v>1</v>
      </c>
      <c r="L1396" s="6">
        <v>14.43</v>
      </c>
      <c r="M1396" s="31" t="str">
        <f t="shared" si="0"/>
        <v>Small</v>
      </c>
    </row>
    <row r="1397" spans="8:13" ht="15.75" customHeight="1">
      <c r="H1397" s="37">
        <v>43158</v>
      </c>
      <c r="I1397" s="6" t="s">
        <v>193</v>
      </c>
      <c r="J1397" s="6" t="s">
        <v>199</v>
      </c>
      <c r="K1397" s="6">
        <v>1</v>
      </c>
      <c r="L1397" s="6">
        <v>17.739999999999998</v>
      </c>
      <c r="M1397" s="31" t="str">
        <f t="shared" si="0"/>
        <v>Small</v>
      </c>
    </row>
    <row r="1398" spans="8:13" ht="15.75" customHeight="1">
      <c r="H1398" s="37">
        <v>43429</v>
      </c>
      <c r="I1398" s="6" t="s">
        <v>171</v>
      </c>
      <c r="J1398" s="6" t="s">
        <v>159</v>
      </c>
      <c r="K1398" s="6">
        <v>4</v>
      </c>
      <c r="L1398" s="6">
        <v>55.56</v>
      </c>
      <c r="M1398" s="31" t="str">
        <f t="shared" si="0"/>
        <v>Small</v>
      </c>
    </row>
    <row r="1399" spans="8:13" ht="15.75" customHeight="1">
      <c r="H1399" s="37">
        <v>43428</v>
      </c>
      <c r="I1399" s="6" t="s">
        <v>201</v>
      </c>
      <c r="J1399" s="6" t="s">
        <v>226</v>
      </c>
      <c r="K1399" s="6">
        <v>2</v>
      </c>
      <c r="L1399" s="6">
        <v>23.46</v>
      </c>
      <c r="M1399" s="31" t="str">
        <f t="shared" si="0"/>
        <v>Small</v>
      </c>
    </row>
    <row r="1400" spans="8:13" ht="15.75" customHeight="1">
      <c r="H1400" s="37">
        <v>43181</v>
      </c>
      <c r="I1400" s="6" t="s">
        <v>190</v>
      </c>
      <c r="J1400" s="6" t="s">
        <v>210</v>
      </c>
      <c r="K1400" s="6">
        <v>2</v>
      </c>
      <c r="L1400" s="6">
        <v>36.06</v>
      </c>
      <c r="M1400" s="31" t="str">
        <f t="shared" si="0"/>
        <v>Small</v>
      </c>
    </row>
    <row r="1401" spans="8:13" ht="15.75" customHeight="1">
      <c r="H1401" s="37">
        <v>43425</v>
      </c>
      <c r="I1401" s="6" t="s">
        <v>168</v>
      </c>
      <c r="J1401" s="6" t="s">
        <v>205</v>
      </c>
      <c r="K1401" s="6">
        <v>32</v>
      </c>
      <c r="L1401" s="6">
        <v>302.39999999999998</v>
      </c>
      <c r="M1401" s="31" t="str">
        <f t="shared" si="0"/>
        <v>Large</v>
      </c>
    </row>
    <row r="1402" spans="8:13" ht="15.75" customHeight="1">
      <c r="H1402" s="37">
        <v>43439</v>
      </c>
      <c r="I1402" s="6" t="s">
        <v>160</v>
      </c>
      <c r="J1402" s="6" t="s">
        <v>156</v>
      </c>
      <c r="K1402" s="6">
        <v>4</v>
      </c>
      <c r="L1402" s="6">
        <v>58.76</v>
      </c>
      <c r="M1402" s="31" t="str">
        <f t="shared" si="0"/>
        <v>Small</v>
      </c>
    </row>
    <row r="1403" spans="8:13" ht="15.75" customHeight="1">
      <c r="H1403" s="37">
        <v>43272</v>
      </c>
      <c r="I1403" s="6" t="s">
        <v>193</v>
      </c>
      <c r="J1403" s="6" t="s">
        <v>227</v>
      </c>
      <c r="K1403" s="6">
        <v>1</v>
      </c>
      <c r="L1403" s="6">
        <v>15.31</v>
      </c>
      <c r="M1403" s="31" t="str">
        <f t="shared" si="0"/>
        <v>Small</v>
      </c>
    </row>
    <row r="1404" spans="8:13" ht="15.75" customHeight="1">
      <c r="H1404" s="37">
        <v>43362</v>
      </c>
      <c r="I1404" s="6" t="s">
        <v>198</v>
      </c>
      <c r="J1404" s="6" t="s">
        <v>205</v>
      </c>
      <c r="K1404" s="6">
        <v>3</v>
      </c>
      <c r="L1404" s="6">
        <v>38.130000000000003</v>
      </c>
      <c r="M1404" s="31" t="str">
        <f t="shared" si="0"/>
        <v>Small</v>
      </c>
    </row>
    <row r="1405" spans="8:13" ht="15.75" customHeight="1">
      <c r="H1405" s="37">
        <v>43228</v>
      </c>
      <c r="I1405" s="6" t="s">
        <v>190</v>
      </c>
      <c r="J1405" s="6" t="s">
        <v>156</v>
      </c>
      <c r="K1405" s="6">
        <v>1</v>
      </c>
      <c r="L1405" s="6">
        <v>16.3</v>
      </c>
      <c r="M1405" s="31" t="str">
        <f t="shared" si="0"/>
        <v>Small</v>
      </c>
    </row>
    <row r="1406" spans="8:13" ht="15.75" customHeight="1">
      <c r="H1406" s="37">
        <v>43339</v>
      </c>
      <c r="I1406" s="6" t="s">
        <v>190</v>
      </c>
      <c r="J1406" s="6" t="s">
        <v>169</v>
      </c>
      <c r="K1406" s="6">
        <v>6</v>
      </c>
      <c r="L1406" s="6">
        <v>62.13</v>
      </c>
      <c r="M1406" s="31" t="str">
        <f t="shared" si="0"/>
        <v>Small</v>
      </c>
    </row>
    <row r="1407" spans="8:13" ht="15.75" customHeight="1">
      <c r="H1407" s="37">
        <v>43443</v>
      </c>
      <c r="I1407" s="6" t="s">
        <v>141</v>
      </c>
      <c r="J1407" s="6" t="s">
        <v>217</v>
      </c>
      <c r="K1407" s="6">
        <v>1</v>
      </c>
      <c r="L1407" s="6">
        <v>12.16</v>
      </c>
      <c r="M1407" s="31" t="str">
        <f t="shared" si="0"/>
        <v>Small</v>
      </c>
    </row>
    <row r="1408" spans="8:13" ht="15.75" customHeight="1">
      <c r="H1408" s="37">
        <v>43449</v>
      </c>
      <c r="I1408" s="6" t="s">
        <v>127</v>
      </c>
      <c r="J1408" s="6" t="s">
        <v>215</v>
      </c>
      <c r="K1408" s="6">
        <v>1</v>
      </c>
      <c r="L1408" s="6">
        <v>11.8</v>
      </c>
      <c r="M1408" s="31" t="str">
        <f t="shared" si="0"/>
        <v>Small</v>
      </c>
    </row>
    <row r="1409" spans="8:13" ht="15.75" customHeight="1">
      <c r="H1409" s="37">
        <v>43434</v>
      </c>
      <c r="I1409" s="6" t="s">
        <v>168</v>
      </c>
      <c r="J1409" s="6" t="s">
        <v>187</v>
      </c>
      <c r="K1409" s="6">
        <v>2</v>
      </c>
      <c r="L1409" s="6">
        <v>36.94</v>
      </c>
      <c r="M1409" s="31" t="str">
        <f t="shared" si="0"/>
        <v>Small</v>
      </c>
    </row>
    <row r="1410" spans="8:13" ht="15.75" customHeight="1">
      <c r="H1410" s="37">
        <v>43173</v>
      </c>
      <c r="I1410" s="6" t="s">
        <v>158</v>
      </c>
      <c r="J1410" s="6" t="s">
        <v>184</v>
      </c>
      <c r="K1410" s="6">
        <v>24</v>
      </c>
      <c r="L1410" s="6">
        <v>177.44</v>
      </c>
      <c r="M1410" s="31" t="str">
        <f t="shared" si="0"/>
        <v>Small</v>
      </c>
    </row>
    <row r="1411" spans="8:13" ht="15.75" customHeight="1">
      <c r="H1411" s="37">
        <v>43427</v>
      </c>
      <c r="I1411" s="6" t="s">
        <v>175</v>
      </c>
      <c r="J1411" s="6" t="s">
        <v>237</v>
      </c>
      <c r="K1411" s="6">
        <v>36</v>
      </c>
      <c r="L1411" s="6">
        <v>281.23</v>
      </c>
      <c r="M1411" s="31" t="str">
        <f t="shared" si="0"/>
        <v>Large</v>
      </c>
    </row>
    <row r="1412" spans="8:13" ht="15.75" customHeight="1">
      <c r="H1412" s="37">
        <v>43423</v>
      </c>
      <c r="I1412" s="6" t="s">
        <v>168</v>
      </c>
      <c r="J1412" s="6" t="s">
        <v>179</v>
      </c>
      <c r="K1412" s="6">
        <v>6</v>
      </c>
      <c r="L1412" s="6">
        <v>115.74</v>
      </c>
      <c r="M1412" s="31" t="str">
        <f t="shared" si="0"/>
        <v>Small</v>
      </c>
    </row>
    <row r="1413" spans="8:13" ht="15.75" customHeight="1">
      <c r="H1413" s="37">
        <v>43412</v>
      </c>
      <c r="I1413" s="6" t="s">
        <v>160</v>
      </c>
      <c r="J1413" s="6" t="s">
        <v>184</v>
      </c>
      <c r="K1413" s="6">
        <v>1</v>
      </c>
      <c r="L1413" s="6">
        <v>13.02</v>
      </c>
      <c r="M1413" s="31" t="str">
        <f t="shared" si="0"/>
        <v>Small</v>
      </c>
    </row>
    <row r="1414" spans="8:13" ht="15.75" customHeight="1">
      <c r="H1414" s="37">
        <v>43282</v>
      </c>
      <c r="I1414" s="6" t="s">
        <v>175</v>
      </c>
      <c r="J1414" s="6" t="s">
        <v>156</v>
      </c>
      <c r="K1414" s="6">
        <v>2</v>
      </c>
      <c r="L1414" s="6">
        <v>37.26</v>
      </c>
      <c r="M1414" s="31" t="str">
        <f t="shared" si="0"/>
        <v>Small</v>
      </c>
    </row>
    <row r="1415" spans="8:13" ht="15.75" customHeight="1">
      <c r="H1415" s="37">
        <v>43421</v>
      </c>
      <c r="I1415" s="6" t="s">
        <v>175</v>
      </c>
      <c r="J1415" s="6" t="s">
        <v>231</v>
      </c>
      <c r="K1415" s="6">
        <v>1</v>
      </c>
      <c r="L1415" s="6">
        <v>12.35</v>
      </c>
      <c r="M1415" s="31" t="str">
        <f t="shared" si="0"/>
        <v>Small</v>
      </c>
    </row>
    <row r="1416" spans="8:13" ht="15.75" customHeight="1">
      <c r="H1416" s="37">
        <v>43339</v>
      </c>
      <c r="I1416" s="6" t="s">
        <v>141</v>
      </c>
      <c r="J1416" s="6" t="s">
        <v>231</v>
      </c>
      <c r="K1416" s="6">
        <v>2</v>
      </c>
      <c r="L1416" s="6">
        <v>29.5</v>
      </c>
      <c r="M1416" s="31" t="str">
        <f t="shared" si="0"/>
        <v>Small</v>
      </c>
    </row>
    <row r="1417" spans="8:13" ht="15.75" customHeight="1">
      <c r="H1417" s="37">
        <v>43448</v>
      </c>
      <c r="I1417" s="6" t="s">
        <v>160</v>
      </c>
      <c r="J1417" s="6" t="s">
        <v>156</v>
      </c>
      <c r="K1417" s="6">
        <v>49</v>
      </c>
      <c r="L1417" s="6">
        <v>512.91</v>
      </c>
      <c r="M1417" s="31" t="str">
        <f t="shared" si="0"/>
        <v>Large</v>
      </c>
    </row>
    <row r="1418" spans="8:13" ht="15.75" customHeight="1">
      <c r="H1418" s="37">
        <v>43315</v>
      </c>
      <c r="I1418" s="6" t="s">
        <v>135</v>
      </c>
      <c r="J1418" s="6" t="s">
        <v>188</v>
      </c>
      <c r="K1418" s="6">
        <v>1</v>
      </c>
      <c r="L1418" s="6">
        <v>17.79</v>
      </c>
      <c r="M1418" s="31" t="str">
        <f t="shared" si="0"/>
        <v>Small</v>
      </c>
    </row>
    <row r="1419" spans="8:13" ht="15.75" customHeight="1">
      <c r="H1419" s="37">
        <v>43289</v>
      </c>
      <c r="I1419" s="6" t="s">
        <v>175</v>
      </c>
      <c r="J1419" s="6" t="s">
        <v>231</v>
      </c>
      <c r="K1419" s="6">
        <v>48</v>
      </c>
      <c r="L1419" s="6">
        <v>324.45999999999998</v>
      </c>
      <c r="M1419" s="31" t="str">
        <f t="shared" si="0"/>
        <v>Large</v>
      </c>
    </row>
    <row r="1420" spans="8:13" ht="15.75" customHeight="1">
      <c r="H1420" s="37">
        <v>43432</v>
      </c>
      <c r="I1420" s="6" t="s">
        <v>135</v>
      </c>
      <c r="J1420" s="6" t="s">
        <v>156</v>
      </c>
      <c r="K1420" s="6">
        <v>1</v>
      </c>
      <c r="L1420" s="6">
        <v>14.93</v>
      </c>
      <c r="M1420" s="31" t="str">
        <f t="shared" si="0"/>
        <v>Small</v>
      </c>
    </row>
    <row r="1421" spans="8:13" ht="15.75" customHeight="1">
      <c r="H1421" s="37">
        <v>43441</v>
      </c>
      <c r="I1421" s="6" t="s">
        <v>158</v>
      </c>
      <c r="J1421" s="6" t="s">
        <v>194</v>
      </c>
      <c r="K1421" s="6">
        <v>1</v>
      </c>
      <c r="L1421" s="6">
        <v>17.43</v>
      </c>
      <c r="M1421" s="31" t="str">
        <f t="shared" si="0"/>
        <v>Small</v>
      </c>
    </row>
    <row r="1422" spans="8:13" ht="15.75" customHeight="1">
      <c r="H1422" s="37">
        <v>43457</v>
      </c>
      <c r="I1422" s="6" t="s">
        <v>171</v>
      </c>
      <c r="J1422" s="6" t="s">
        <v>231</v>
      </c>
      <c r="K1422" s="6">
        <v>1</v>
      </c>
      <c r="L1422" s="6">
        <v>15.6</v>
      </c>
      <c r="M1422" s="31" t="str">
        <f t="shared" si="0"/>
        <v>Small</v>
      </c>
    </row>
    <row r="1423" spans="8:13" ht="15.75" customHeight="1">
      <c r="H1423" s="37">
        <v>43415</v>
      </c>
      <c r="I1423" s="6" t="s">
        <v>160</v>
      </c>
      <c r="J1423" s="6" t="s">
        <v>156</v>
      </c>
      <c r="K1423" s="6">
        <v>2</v>
      </c>
      <c r="L1423" s="6">
        <v>29.9</v>
      </c>
      <c r="M1423" s="31" t="str">
        <f t="shared" si="0"/>
        <v>Small</v>
      </c>
    </row>
    <row r="1424" spans="8:13" ht="15.75" customHeight="1">
      <c r="H1424" s="37">
        <v>43294</v>
      </c>
      <c r="I1424" s="6" t="s">
        <v>141</v>
      </c>
      <c r="J1424" s="6" t="s">
        <v>214</v>
      </c>
      <c r="K1424" s="6">
        <v>1</v>
      </c>
      <c r="L1424" s="6">
        <v>12.32</v>
      </c>
      <c r="M1424" s="31" t="str">
        <f t="shared" si="0"/>
        <v>Small</v>
      </c>
    </row>
    <row r="1425" spans="8:13" ht="15.75" customHeight="1">
      <c r="H1425" s="37">
        <v>43419</v>
      </c>
      <c r="I1425" s="6" t="s">
        <v>158</v>
      </c>
      <c r="J1425" s="6" t="s">
        <v>156</v>
      </c>
      <c r="K1425" s="6">
        <v>2</v>
      </c>
      <c r="L1425" s="6">
        <v>34.200000000000003</v>
      </c>
      <c r="M1425" s="31" t="str">
        <f t="shared" si="0"/>
        <v>Small</v>
      </c>
    </row>
    <row r="1426" spans="8:13" ht="15.75" customHeight="1">
      <c r="H1426" s="37">
        <v>43461</v>
      </c>
      <c r="I1426" s="6" t="s">
        <v>141</v>
      </c>
      <c r="J1426" s="6" t="s">
        <v>156</v>
      </c>
      <c r="K1426" s="6">
        <v>3</v>
      </c>
      <c r="L1426" s="6">
        <v>36.450000000000003</v>
      </c>
      <c r="M1426" s="31" t="str">
        <f t="shared" si="0"/>
        <v>Small</v>
      </c>
    </row>
    <row r="1427" spans="8:13" ht="15.75" customHeight="1">
      <c r="H1427" s="37">
        <v>43440</v>
      </c>
      <c r="I1427" s="6" t="s">
        <v>158</v>
      </c>
      <c r="J1427" s="6" t="s">
        <v>205</v>
      </c>
      <c r="K1427" s="6">
        <v>2</v>
      </c>
      <c r="L1427" s="6">
        <v>20.7</v>
      </c>
      <c r="M1427" s="31" t="str">
        <f t="shared" si="0"/>
        <v>Small</v>
      </c>
    </row>
    <row r="1428" spans="8:13" ht="15.75" customHeight="1">
      <c r="H1428" s="37">
        <v>43460</v>
      </c>
      <c r="I1428" s="6" t="s">
        <v>158</v>
      </c>
      <c r="J1428" s="6" t="s">
        <v>182</v>
      </c>
      <c r="K1428" s="6">
        <v>2</v>
      </c>
      <c r="L1428" s="6">
        <v>20.78</v>
      </c>
      <c r="M1428" s="31" t="str">
        <f t="shared" si="0"/>
        <v>Small</v>
      </c>
    </row>
    <row r="1429" spans="8:13" ht="15.75" customHeight="1">
      <c r="H1429" s="37">
        <v>43156</v>
      </c>
      <c r="I1429" s="6" t="s">
        <v>138</v>
      </c>
      <c r="J1429" s="6" t="s">
        <v>221</v>
      </c>
      <c r="K1429" s="6">
        <v>2</v>
      </c>
      <c r="L1429" s="6">
        <v>21.12</v>
      </c>
      <c r="M1429" s="31" t="str">
        <f t="shared" si="0"/>
        <v>Small</v>
      </c>
    </row>
    <row r="1430" spans="8:13" ht="15.75" customHeight="1">
      <c r="H1430" s="37">
        <v>43240</v>
      </c>
      <c r="I1430" s="6" t="s">
        <v>135</v>
      </c>
      <c r="J1430" s="6" t="s">
        <v>231</v>
      </c>
      <c r="K1430" s="6">
        <v>2</v>
      </c>
      <c r="L1430" s="6">
        <v>36.24</v>
      </c>
      <c r="M1430" s="31" t="str">
        <f t="shared" si="0"/>
        <v>Small</v>
      </c>
    </row>
    <row r="1431" spans="8:13" ht="15.75" customHeight="1">
      <c r="H1431" s="37">
        <v>43121</v>
      </c>
      <c r="I1431" s="6" t="s">
        <v>135</v>
      </c>
      <c r="J1431" s="6" t="s">
        <v>186</v>
      </c>
      <c r="K1431" s="6">
        <v>1</v>
      </c>
      <c r="L1431" s="6">
        <v>18.8</v>
      </c>
      <c r="M1431" s="31" t="str">
        <f t="shared" si="0"/>
        <v>Small</v>
      </c>
    </row>
    <row r="1432" spans="8:13" ht="15.75" customHeight="1">
      <c r="H1432" s="37">
        <v>43214</v>
      </c>
      <c r="I1432" s="6" t="s">
        <v>158</v>
      </c>
      <c r="J1432" s="6" t="s">
        <v>156</v>
      </c>
      <c r="K1432" s="6">
        <v>4</v>
      </c>
      <c r="L1432" s="6">
        <v>73.92</v>
      </c>
      <c r="M1432" s="31" t="str">
        <f t="shared" si="0"/>
        <v>Small</v>
      </c>
    </row>
    <row r="1433" spans="8:13" ht="15.75" customHeight="1">
      <c r="H1433" s="37">
        <v>43354</v>
      </c>
      <c r="I1433" s="6" t="s">
        <v>168</v>
      </c>
      <c r="J1433" s="6" t="s">
        <v>241</v>
      </c>
      <c r="K1433" s="6">
        <v>6</v>
      </c>
      <c r="L1433" s="6">
        <v>99.54</v>
      </c>
      <c r="M1433" s="31" t="str">
        <f t="shared" si="0"/>
        <v>Small</v>
      </c>
    </row>
    <row r="1434" spans="8:13" ht="15.75" customHeight="1">
      <c r="H1434" s="37">
        <v>43463</v>
      </c>
      <c r="I1434" s="6" t="s">
        <v>158</v>
      </c>
      <c r="J1434" s="6" t="s">
        <v>156</v>
      </c>
      <c r="K1434" s="6">
        <v>1</v>
      </c>
      <c r="L1434" s="6">
        <v>19.02</v>
      </c>
      <c r="M1434" s="31" t="str">
        <f t="shared" si="0"/>
        <v>Small</v>
      </c>
    </row>
    <row r="1435" spans="8:13" ht="15.75" customHeight="1">
      <c r="H1435" s="37">
        <v>43146</v>
      </c>
      <c r="I1435" s="6" t="s">
        <v>168</v>
      </c>
      <c r="J1435" s="6" t="s">
        <v>189</v>
      </c>
      <c r="K1435" s="6">
        <v>2</v>
      </c>
      <c r="L1435" s="6">
        <v>32.42</v>
      </c>
      <c r="M1435" s="31" t="str">
        <f t="shared" si="0"/>
        <v>Small</v>
      </c>
    </row>
    <row r="1436" spans="8:13" ht="15.75" customHeight="1">
      <c r="H1436" s="37">
        <v>43103</v>
      </c>
      <c r="I1436" s="6" t="s">
        <v>175</v>
      </c>
      <c r="J1436" s="6" t="s">
        <v>197</v>
      </c>
      <c r="K1436" s="6">
        <v>2</v>
      </c>
      <c r="L1436" s="6">
        <v>35.96</v>
      </c>
      <c r="M1436" s="31" t="str">
        <f t="shared" si="0"/>
        <v>Small</v>
      </c>
    </row>
    <row r="1437" spans="8:13" ht="15.75" customHeight="1">
      <c r="H1437" s="37">
        <v>43259</v>
      </c>
      <c r="I1437" s="6" t="s">
        <v>168</v>
      </c>
      <c r="J1437" s="6" t="s">
        <v>208</v>
      </c>
      <c r="K1437" s="6">
        <v>1</v>
      </c>
      <c r="L1437" s="6">
        <v>12.73</v>
      </c>
      <c r="M1437" s="31" t="str">
        <f t="shared" si="0"/>
        <v>Small</v>
      </c>
    </row>
    <row r="1438" spans="8:13" ht="15.75" customHeight="1">
      <c r="H1438" s="37">
        <v>43430</v>
      </c>
      <c r="I1438" s="6" t="s">
        <v>141</v>
      </c>
      <c r="J1438" s="6" t="s">
        <v>186</v>
      </c>
      <c r="K1438" s="6">
        <v>2</v>
      </c>
      <c r="L1438" s="6">
        <v>27.48</v>
      </c>
      <c r="M1438" s="31" t="str">
        <f t="shared" si="0"/>
        <v>Small</v>
      </c>
    </row>
    <row r="1439" spans="8:13" ht="15.75" customHeight="1">
      <c r="H1439" s="37">
        <v>43458</v>
      </c>
      <c r="I1439" s="6" t="s">
        <v>168</v>
      </c>
      <c r="J1439" s="6" t="s">
        <v>185</v>
      </c>
      <c r="K1439" s="6">
        <v>1</v>
      </c>
      <c r="L1439" s="6">
        <v>16.2</v>
      </c>
      <c r="M1439" s="31" t="str">
        <f t="shared" si="0"/>
        <v>Small</v>
      </c>
    </row>
    <row r="1440" spans="8:13" ht="15.75" customHeight="1">
      <c r="H1440" s="37">
        <v>43226</v>
      </c>
      <c r="I1440" s="6" t="s">
        <v>198</v>
      </c>
      <c r="J1440" s="6" t="s">
        <v>184</v>
      </c>
      <c r="K1440" s="6">
        <v>2</v>
      </c>
      <c r="L1440" s="6">
        <v>33.159999999999997</v>
      </c>
      <c r="M1440" s="31" t="str">
        <f t="shared" si="0"/>
        <v>Small</v>
      </c>
    </row>
    <row r="1441" spans="8:13" ht="15.75" customHeight="1">
      <c r="H1441" s="37">
        <v>43351</v>
      </c>
      <c r="I1441" s="6" t="s">
        <v>165</v>
      </c>
      <c r="J1441" s="6" t="s">
        <v>236</v>
      </c>
      <c r="K1441" s="6">
        <v>1</v>
      </c>
      <c r="L1441" s="6">
        <v>17.579999999999998</v>
      </c>
      <c r="M1441" s="31" t="str">
        <f t="shared" si="0"/>
        <v>Small</v>
      </c>
    </row>
    <row r="1442" spans="8:13" ht="15.75" customHeight="1">
      <c r="H1442" s="37">
        <v>43462</v>
      </c>
      <c r="I1442" s="6" t="s">
        <v>141</v>
      </c>
      <c r="J1442" s="6" t="s">
        <v>156</v>
      </c>
      <c r="K1442" s="6">
        <v>3</v>
      </c>
      <c r="L1442" s="6">
        <v>38.97</v>
      </c>
      <c r="M1442" s="31" t="str">
        <f t="shared" si="0"/>
        <v>Small</v>
      </c>
    </row>
    <row r="1443" spans="8:13" ht="15.75" customHeight="1">
      <c r="H1443" s="37">
        <v>43112</v>
      </c>
      <c r="I1443" s="6" t="s">
        <v>158</v>
      </c>
      <c r="J1443" s="6" t="s">
        <v>170</v>
      </c>
      <c r="K1443" s="6">
        <v>72</v>
      </c>
      <c r="L1443" s="6">
        <v>725.04</v>
      </c>
      <c r="M1443" s="31" t="str">
        <f t="shared" si="0"/>
        <v>Large</v>
      </c>
    </row>
    <row r="1444" spans="8:13" ht="15.75" customHeight="1">
      <c r="H1444" s="37">
        <v>43428</v>
      </c>
      <c r="I1444" s="6" t="s">
        <v>175</v>
      </c>
      <c r="J1444" s="6" t="s">
        <v>156</v>
      </c>
      <c r="K1444" s="6">
        <v>3</v>
      </c>
      <c r="L1444" s="6">
        <v>41.73</v>
      </c>
      <c r="M1444" s="31" t="str">
        <f t="shared" si="0"/>
        <v>Small</v>
      </c>
    </row>
    <row r="1445" spans="8:13" ht="15.75" customHeight="1">
      <c r="H1445" s="37">
        <v>43436</v>
      </c>
      <c r="I1445" s="6" t="s">
        <v>171</v>
      </c>
      <c r="J1445" s="6" t="s">
        <v>220</v>
      </c>
      <c r="K1445" s="6">
        <v>2</v>
      </c>
      <c r="L1445" s="6">
        <v>21.14</v>
      </c>
      <c r="M1445" s="31" t="str">
        <f t="shared" si="0"/>
        <v>Small</v>
      </c>
    </row>
    <row r="1446" spans="8:13" ht="15.75" customHeight="1">
      <c r="H1446" s="37">
        <v>43460</v>
      </c>
      <c r="I1446" s="6" t="s">
        <v>168</v>
      </c>
      <c r="J1446" s="6" t="s">
        <v>208</v>
      </c>
      <c r="K1446" s="6">
        <v>1</v>
      </c>
      <c r="L1446" s="6">
        <v>11.1</v>
      </c>
      <c r="M1446" s="31" t="str">
        <f t="shared" si="0"/>
        <v>Small</v>
      </c>
    </row>
    <row r="1447" spans="8:13" ht="15.75" customHeight="1">
      <c r="H1447" s="37">
        <v>43448</v>
      </c>
      <c r="I1447" s="6" t="s">
        <v>218</v>
      </c>
      <c r="J1447" s="6" t="s">
        <v>229</v>
      </c>
      <c r="K1447" s="6">
        <v>1</v>
      </c>
      <c r="L1447" s="6">
        <v>13.39</v>
      </c>
      <c r="M1447" s="31" t="str">
        <f t="shared" si="0"/>
        <v>Small</v>
      </c>
    </row>
    <row r="1448" spans="8:13" ht="15.75" customHeight="1">
      <c r="H1448" s="37">
        <v>43349</v>
      </c>
      <c r="I1448" s="6" t="s">
        <v>163</v>
      </c>
      <c r="J1448" s="6" t="s">
        <v>184</v>
      </c>
      <c r="K1448" s="6">
        <v>2</v>
      </c>
      <c r="L1448" s="6">
        <v>37.799999999999997</v>
      </c>
      <c r="M1448" s="31" t="str">
        <f t="shared" si="0"/>
        <v>Small</v>
      </c>
    </row>
    <row r="1449" spans="8:13" ht="15.75" customHeight="1">
      <c r="H1449" s="37">
        <v>43401</v>
      </c>
      <c r="I1449" s="6" t="s">
        <v>160</v>
      </c>
      <c r="J1449" s="6" t="s">
        <v>156</v>
      </c>
      <c r="K1449" s="6">
        <v>2</v>
      </c>
      <c r="L1449" s="6">
        <v>23.14</v>
      </c>
      <c r="M1449" s="31" t="str">
        <f t="shared" si="0"/>
        <v>Small</v>
      </c>
    </row>
    <row r="1450" spans="8:13" ht="15.75" customHeight="1">
      <c r="H1450" s="37">
        <v>43444</v>
      </c>
      <c r="I1450" s="6" t="s">
        <v>158</v>
      </c>
      <c r="J1450" s="6" t="s">
        <v>221</v>
      </c>
      <c r="K1450" s="6">
        <v>48</v>
      </c>
      <c r="L1450" s="6">
        <v>397.8</v>
      </c>
      <c r="M1450" s="31" t="str">
        <f t="shared" si="0"/>
        <v>Large</v>
      </c>
    </row>
    <row r="1451" spans="8:13" ht="15.75" customHeight="1">
      <c r="H1451" s="37">
        <v>43276</v>
      </c>
      <c r="I1451" s="6" t="s">
        <v>165</v>
      </c>
      <c r="J1451" s="6" t="s">
        <v>179</v>
      </c>
      <c r="K1451" s="6">
        <v>2</v>
      </c>
      <c r="L1451" s="6">
        <v>34.799999999999997</v>
      </c>
      <c r="M1451" s="31" t="str">
        <f t="shared" si="0"/>
        <v>Small</v>
      </c>
    </row>
    <row r="1452" spans="8:13" ht="15.75" customHeight="1">
      <c r="H1452" s="37">
        <v>43293</v>
      </c>
      <c r="I1452" s="6" t="s">
        <v>163</v>
      </c>
      <c r="J1452" s="6" t="s">
        <v>156</v>
      </c>
      <c r="K1452" s="6">
        <v>1</v>
      </c>
      <c r="L1452" s="6">
        <v>11.57</v>
      </c>
      <c r="M1452" s="31" t="str">
        <f t="shared" si="0"/>
        <v>Small</v>
      </c>
    </row>
    <row r="1453" spans="8:13" ht="15.75" customHeight="1">
      <c r="H1453" s="37">
        <v>43395</v>
      </c>
      <c r="I1453" s="6" t="s">
        <v>171</v>
      </c>
      <c r="J1453" s="6" t="s">
        <v>187</v>
      </c>
      <c r="K1453" s="6">
        <v>60</v>
      </c>
      <c r="L1453" s="6">
        <v>432.8</v>
      </c>
      <c r="M1453" s="31" t="str">
        <f t="shared" si="0"/>
        <v>Large</v>
      </c>
    </row>
    <row r="1454" spans="8:13" ht="15.75" customHeight="1">
      <c r="H1454" s="37">
        <v>43465</v>
      </c>
      <c r="I1454" s="6" t="s">
        <v>158</v>
      </c>
      <c r="J1454" s="6" t="s">
        <v>156</v>
      </c>
      <c r="K1454" s="6">
        <v>1</v>
      </c>
      <c r="L1454" s="6">
        <v>13.55</v>
      </c>
      <c r="M1454" s="31" t="str">
        <f t="shared" si="0"/>
        <v>Small</v>
      </c>
    </row>
    <row r="1455" spans="8:13" ht="15.75" customHeight="1">
      <c r="H1455" s="37">
        <v>43343</v>
      </c>
      <c r="I1455" s="6" t="s">
        <v>168</v>
      </c>
      <c r="J1455" s="6" t="s">
        <v>221</v>
      </c>
      <c r="K1455" s="6">
        <v>5</v>
      </c>
      <c r="L1455" s="6">
        <v>85.25</v>
      </c>
      <c r="M1455" s="31" t="str">
        <f t="shared" si="0"/>
        <v>Small</v>
      </c>
    </row>
    <row r="1456" spans="8:13" ht="15.75" customHeight="1">
      <c r="H1456" s="37">
        <v>43291</v>
      </c>
      <c r="I1456" s="6" t="s">
        <v>135</v>
      </c>
      <c r="J1456" s="6" t="s">
        <v>156</v>
      </c>
      <c r="K1456" s="6">
        <v>1</v>
      </c>
      <c r="L1456" s="6">
        <v>10.59</v>
      </c>
      <c r="M1456" s="31" t="str">
        <f t="shared" si="0"/>
        <v>Small</v>
      </c>
    </row>
    <row r="1457" spans="8:13" ht="15.75" customHeight="1">
      <c r="H1457" s="37">
        <v>43423</v>
      </c>
      <c r="I1457" s="6" t="s">
        <v>141</v>
      </c>
      <c r="J1457" s="6" t="s">
        <v>239</v>
      </c>
      <c r="K1457" s="6">
        <v>1</v>
      </c>
      <c r="L1457" s="6">
        <v>11.83</v>
      </c>
      <c r="M1457" s="31" t="str">
        <f t="shared" si="0"/>
        <v>Small</v>
      </c>
    </row>
    <row r="1458" spans="8:13" ht="15.75" customHeight="1">
      <c r="H1458" s="37">
        <v>43443</v>
      </c>
      <c r="I1458" s="6" t="s">
        <v>175</v>
      </c>
      <c r="J1458" s="6" t="s">
        <v>164</v>
      </c>
      <c r="K1458" s="6">
        <v>2</v>
      </c>
      <c r="L1458" s="6">
        <v>20.8</v>
      </c>
      <c r="M1458" s="31" t="str">
        <f t="shared" si="0"/>
        <v>Small</v>
      </c>
    </row>
    <row r="1459" spans="8:13" ht="15.75" customHeight="1">
      <c r="H1459" s="37">
        <v>43347</v>
      </c>
      <c r="I1459" s="6" t="s">
        <v>141</v>
      </c>
      <c r="J1459" s="6" t="s">
        <v>156</v>
      </c>
      <c r="K1459" s="6">
        <v>3</v>
      </c>
      <c r="L1459" s="6">
        <v>57.48</v>
      </c>
      <c r="M1459" s="31" t="str">
        <f t="shared" si="0"/>
        <v>Small</v>
      </c>
    </row>
    <row r="1460" spans="8:13" ht="15.75" customHeight="1">
      <c r="H1460" s="37">
        <v>43431</v>
      </c>
      <c r="I1460" s="6" t="s">
        <v>168</v>
      </c>
      <c r="J1460" s="6" t="s">
        <v>220</v>
      </c>
      <c r="K1460" s="6">
        <v>2</v>
      </c>
      <c r="L1460" s="6">
        <v>30.32</v>
      </c>
      <c r="M1460" s="31" t="str">
        <f t="shared" si="0"/>
        <v>Small</v>
      </c>
    </row>
    <row r="1461" spans="8:13" ht="15.75" customHeight="1">
      <c r="H1461" s="37">
        <v>43427</v>
      </c>
      <c r="I1461" s="6" t="s">
        <v>168</v>
      </c>
      <c r="J1461" s="6" t="s">
        <v>184</v>
      </c>
      <c r="K1461" s="6">
        <v>4</v>
      </c>
      <c r="L1461" s="6">
        <v>58.52</v>
      </c>
      <c r="M1461" s="31" t="str">
        <f t="shared" si="0"/>
        <v>Small</v>
      </c>
    </row>
    <row r="1462" spans="8:13" ht="15.75" customHeight="1">
      <c r="H1462" s="37">
        <v>43198</v>
      </c>
      <c r="I1462" s="6" t="s">
        <v>158</v>
      </c>
      <c r="J1462" s="6" t="s">
        <v>169</v>
      </c>
      <c r="K1462" s="6">
        <v>2</v>
      </c>
      <c r="L1462" s="6">
        <v>31.1</v>
      </c>
      <c r="M1462" s="31" t="str">
        <f t="shared" si="0"/>
        <v>Small</v>
      </c>
    </row>
    <row r="1463" spans="8:13" ht="15.75" customHeight="1">
      <c r="H1463" s="37">
        <v>43436</v>
      </c>
      <c r="I1463" s="6" t="s">
        <v>138</v>
      </c>
      <c r="J1463" s="6" t="s">
        <v>161</v>
      </c>
      <c r="K1463" s="6">
        <v>2</v>
      </c>
      <c r="L1463" s="6">
        <v>28.54</v>
      </c>
      <c r="M1463" s="31" t="str">
        <f t="shared" si="0"/>
        <v>Small</v>
      </c>
    </row>
    <row r="1464" spans="8:13" ht="15.75" customHeight="1">
      <c r="H1464" s="37">
        <v>43273</v>
      </c>
      <c r="I1464" s="6" t="s">
        <v>175</v>
      </c>
      <c r="J1464" s="6" t="s">
        <v>195</v>
      </c>
      <c r="K1464" s="6">
        <v>1</v>
      </c>
      <c r="L1464" s="6">
        <v>16.93</v>
      </c>
      <c r="M1464" s="31" t="str">
        <f t="shared" si="0"/>
        <v>Small</v>
      </c>
    </row>
    <row r="1465" spans="8:13" ht="15.75" customHeight="1">
      <c r="H1465" s="37">
        <v>43387</v>
      </c>
      <c r="I1465" s="6" t="s">
        <v>175</v>
      </c>
      <c r="J1465" s="6" t="s">
        <v>184</v>
      </c>
      <c r="K1465" s="6">
        <v>2</v>
      </c>
      <c r="L1465" s="6">
        <v>23.48</v>
      </c>
      <c r="M1465" s="31" t="str">
        <f t="shared" si="0"/>
        <v>Small</v>
      </c>
    </row>
    <row r="1466" spans="8:13" ht="15.75" customHeight="1">
      <c r="H1466" s="37">
        <v>43252</v>
      </c>
      <c r="I1466" s="6" t="s">
        <v>190</v>
      </c>
      <c r="J1466" s="6" t="s">
        <v>217</v>
      </c>
      <c r="K1466" s="6">
        <v>2</v>
      </c>
      <c r="L1466" s="6">
        <v>27.88</v>
      </c>
      <c r="M1466" s="31" t="str">
        <f t="shared" si="0"/>
        <v>Small</v>
      </c>
    </row>
    <row r="1467" spans="8:13" ht="15.75" customHeight="1">
      <c r="H1467" s="37">
        <v>43419</v>
      </c>
      <c r="I1467" s="6" t="s">
        <v>175</v>
      </c>
      <c r="J1467" s="6" t="s">
        <v>209</v>
      </c>
      <c r="K1467" s="6">
        <v>4</v>
      </c>
      <c r="L1467" s="6">
        <v>65.319999999999993</v>
      </c>
      <c r="M1467" s="31" t="str">
        <f t="shared" si="0"/>
        <v>Small</v>
      </c>
    </row>
    <row r="1468" spans="8:13" ht="15.75" customHeight="1">
      <c r="H1468" s="37">
        <v>43430</v>
      </c>
      <c r="I1468" s="6" t="s">
        <v>216</v>
      </c>
      <c r="J1468" s="6" t="s">
        <v>230</v>
      </c>
      <c r="K1468" s="6">
        <v>2</v>
      </c>
      <c r="L1468" s="6">
        <v>25.84</v>
      </c>
      <c r="M1468" s="31" t="str">
        <f t="shared" si="0"/>
        <v>Small</v>
      </c>
    </row>
    <row r="1469" spans="8:13" ht="15.75" customHeight="1">
      <c r="H1469" s="37">
        <v>43383</v>
      </c>
      <c r="I1469" s="6" t="s">
        <v>163</v>
      </c>
      <c r="J1469" s="6" t="s">
        <v>227</v>
      </c>
      <c r="K1469" s="6">
        <v>3</v>
      </c>
      <c r="L1469" s="6">
        <v>42.33</v>
      </c>
      <c r="M1469" s="31" t="str">
        <f t="shared" si="0"/>
        <v>Small</v>
      </c>
    </row>
    <row r="1470" spans="8:13" ht="15.75" customHeight="1">
      <c r="H1470" s="37">
        <v>43351</v>
      </c>
      <c r="I1470" s="6" t="s">
        <v>165</v>
      </c>
      <c r="J1470" s="6" t="s">
        <v>215</v>
      </c>
      <c r="K1470" s="6">
        <v>2</v>
      </c>
      <c r="L1470" s="6">
        <v>23.1</v>
      </c>
      <c r="M1470" s="31" t="str">
        <f t="shared" si="0"/>
        <v>Small</v>
      </c>
    </row>
    <row r="1471" spans="8:13" ht="15.75" customHeight="1">
      <c r="H1471" s="37">
        <v>43222</v>
      </c>
      <c r="I1471" s="6" t="s">
        <v>175</v>
      </c>
      <c r="J1471" s="6" t="s">
        <v>185</v>
      </c>
      <c r="K1471" s="6">
        <v>43</v>
      </c>
      <c r="L1471" s="6">
        <v>344.55</v>
      </c>
      <c r="M1471" s="31" t="str">
        <f t="shared" si="0"/>
        <v>Large</v>
      </c>
    </row>
    <row r="1472" spans="8:13" ht="15.75" customHeight="1">
      <c r="H1472" s="37">
        <v>43433</v>
      </c>
      <c r="I1472" s="6" t="s">
        <v>158</v>
      </c>
      <c r="J1472" s="6" t="s">
        <v>189</v>
      </c>
      <c r="K1472" s="6">
        <v>4</v>
      </c>
      <c r="L1472" s="6">
        <v>62.44</v>
      </c>
      <c r="M1472" s="31" t="str">
        <f t="shared" si="0"/>
        <v>Small</v>
      </c>
    </row>
    <row r="1473" spans="8:13" ht="15.75" customHeight="1">
      <c r="H1473" s="37">
        <v>43414</v>
      </c>
      <c r="I1473" s="6" t="s">
        <v>158</v>
      </c>
      <c r="J1473" s="6" t="s">
        <v>156</v>
      </c>
      <c r="K1473" s="6">
        <v>1</v>
      </c>
      <c r="L1473" s="6">
        <v>10.17</v>
      </c>
      <c r="M1473" s="31" t="str">
        <f t="shared" si="0"/>
        <v>Small</v>
      </c>
    </row>
    <row r="1474" spans="8:13" ht="15.75" customHeight="1">
      <c r="H1474" s="37">
        <v>43329</v>
      </c>
      <c r="I1474" s="6" t="s">
        <v>177</v>
      </c>
      <c r="J1474" s="6" t="s">
        <v>157</v>
      </c>
      <c r="K1474" s="6">
        <v>2</v>
      </c>
      <c r="L1474" s="6">
        <v>37.86</v>
      </c>
      <c r="M1474" s="31" t="str">
        <f t="shared" si="0"/>
        <v>Small</v>
      </c>
    </row>
    <row r="1475" spans="8:13" ht="15.75" customHeight="1">
      <c r="H1475" s="37">
        <v>43458</v>
      </c>
      <c r="I1475" s="6" t="s">
        <v>158</v>
      </c>
      <c r="J1475" s="6" t="s">
        <v>232</v>
      </c>
      <c r="K1475" s="6">
        <v>2</v>
      </c>
      <c r="L1475" s="6">
        <v>35.659999999999997</v>
      </c>
      <c r="M1475" s="31" t="str">
        <f t="shared" si="0"/>
        <v>Small</v>
      </c>
    </row>
    <row r="1476" spans="8:13" ht="15.75" customHeight="1">
      <c r="H1476" s="37">
        <v>43133</v>
      </c>
      <c r="I1476" s="6" t="s">
        <v>158</v>
      </c>
      <c r="J1476" s="6" t="s">
        <v>169</v>
      </c>
      <c r="K1476" s="6">
        <v>2</v>
      </c>
      <c r="L1476" s="6">
        <v>25.72</v>
      </c>
      <c r="M1476" s="31" t="str">
        <f t="shared" si="0"/>
        <v>Small</v>
      </c>
    </row>
    <row r="1477" spans="8:13" ht="15.75" customHeight="1">
      <c r="H1477" s="37">
        <v>43114</v>
      </c>
      <c r="I1477" s="6" t="s">
        <v>223</v>
      </c>
      <c r="J1477" s="6" t="s">
        <v>156</v>
      </c>
      <c r="K1477" s="6">
        <v>3</v>
      </c>
      <c r="L1477" s="6">
        <v>48.84</v>
      </c>
      <c r="M1477" s="31" t="str">
        <f t="shared" si="0"/>
        <v>Small</v>
      </c>
    </row>
    <row r="1478" spans="8:13" ht="15.75" customHeight="1">
      <c r="H1478" s="37">
        <v>43416</v>
      </c>
      <c r="I1478" s="6" t="s">
        <v>163</v>
      </c>
      <c r="J1478" s="6" t="s">
        <v>156</v>
      </c>
      <c r="K1478" s="6">
        <v>2</v>
      </c>
      <c r="L1478" s="6">
        <v>31.76</v>
      </c>
      <c r="M1478" s="31" t="str">
        <f t="shared" si="0"/>
        <v>Small</v>
      </c>
    </row>
    <row r="1479" spans="8:13" ht="15.75" customHeight="1">
      <c r="H1479" s="37">
        <v>43418</v>
      </c>
      <c r="I1479" s="6" t="s">
        <v>127</v>
      </c>
      <c r="J1479" s="6" t="s">
        <v>156</v>
      </c>
      <c r="K1479" s="6">
        <v>1</v>
      </c>
      <c r="L1479" s="6">
        <v>14.62</v>
      </c>
      <c r="M1479" s="31" t="str">
        <f t="shared" si="0"/>
        <v>Small</v>
      </c>
    </row>
    <row r="1480" spans="8:13" ht="15.75" customHeight="1">
      <c r="H1480" s="37">
        <v>43205</v>
      </c>
      <c r="I1480" s="6" t="s">
        <v>141</v>
      </c>
      <c r="J1480" s="6" t="s">
        <v>213</v>
      </c>
      <c r="K1480" s="6">
        <v>2</v>
      </c>
      <c r="L1480" s="6">
        <v>32.479999999999997</v>
      </c>
      <c r="M1480" s="31" t="str">
        <f t="shared" si="0"/>
        <v>Small</v>
      </c>
    </row>
    <row r="1481" spans="8:13" ht="15.75" customHeight="1">
      <c r="H1481" s="37">
        <v>43316</v>
      </c>
      <c r="I1481" s="6" t="s">
        <v>171</v>
      </c>
      <c r="J1481" s="6" t="s">
        <v>185</v>
      </c>
      <c r="K1481" s="6">
        <v>43</v>
      </c>
      <c r="L1481" s="6">
        <v>528.80999999999995</v>
      </c>
      <c r="M1481" s="31" t="str">
        <f t="shared" si="0"/>
        <v>Large</v>
      </c>
    </row>
    <row r="1482" spans="8:13" ht="15.75" customHeight="1">
      <c r="H1482" s="37">
        <v>43425</v>
      </c>
      <c r="I1482" s="6" t="s">
        <v>158</v>
      </c>
      <c r="J1482" s="6" t="s">
        <v>235</v>
      </c>
      <c r="K1482" s="6">
        <v>3</v>
      </c>
      <c r="L1482" s="6">
        <v>57.93</v>
      </c>
      <c r="M1482" s="31" t="str">
        <f t="shared" si="0"/>
        <v>Small</v>
      </c>
    </row>
    <row r="1483" spans="8:13" ht="15.75" customHeight="1">
      <c r="H1483" s="37">
        <v>43415</v>
      </c>
      <c r="I1483" s="6" t="s">
        <v>175</v>
      </c>
      <c r="J1483" s="6" t="s">
        <v>156</v>
      </c>
      <c r="K1483" s="6">
        <v>1</v>
      </c>
      <c r="L1483" s="6">
        <v>14.56</v>
      </c>
      <c r="M1483" s="31" t="str">
        <f t="shared" si="0"/>
        <v>Small</v>
      </c>
    </row>
    <row r="1484" spans="8:13" ht="15.75" customHeight="1">
      <c r="H1484" s="37">
        <v>43323</v>
      </c>
      <c r="I1484" s="6" t="s">
        <v>168</v>
      </c>
      <c r="J1484" s="6" t="s">
        <v>189</v>
      </c>
      <c r="K1484" s="6">
        <v>2</v>
      </c>
      <c r="L1484" s="6">
        <v>29.24</v>
      </c>
      <c r="M1484" s="31" t="str">
        <f t="shared" si="0"/>
        <v>Small</v>
      </c>
    </row>
    <row r="1485" spans="8:13" ht="15.75" customHeight="1">
      <c r="H1485" s="37">
        <v>43456</v>
      </c>
      <c r="I1485" s="6" t="s">
        <v>168</v>
      </c>
      <c r="J1485" s="6" t="s">
        <v>156</v>
      </c>
      <c r="K1485" s="6">
        <v>1</v>
      </c>
      <c r="L1485" s="6">
        <v>16.78</v>
      </c>
      <c r="M1485" s="31" t="str">
        <f t="shared" si="0"/>
        <v>Small</v>
      </c>
    </row>
    <row r="1486" spans="8:13" ht="15.75" customHeight="1">
      <c r="H1486" s="37">
        <v>43411</v>
      </c>
      <c r="I1486" s="6" t="s">
        <v>160</v>
      </c>
      <c r="J1486" s="6" t="s">
        <v>187</v>
      </c>
      <c r="K1486" s="6">
        <v>4</v>
      </c>
      <c r="L1486" s="6">
        <v>62.8</v>
      </c>
      <c r="M1486" s="31" t="str">
        <f t="shared" si="0"/>
        <v>Small</v>
      </c>
    </row>
    <row r="1487" spans="8:13" ht="15.75" customHeight="1">
      <c r="H1487" s="37">
        <v>43234</v>
      </c>
      <c r="I1487" s="6" t="s">
        <v>165</v>
      </c>
      <c r="J1487" s="6" t="s">
        <v>167</v>
      </c>
      <c r="K1487" s="6">
        <v>3</v>
      </c>
      <c r="L1487" s="6">
        <v>30.57</v>
      </c>
      <c r="M1487" s="31" t="str">
        <f t="shared" si="0"/>
        <v>Small</v>
      </c>
    </row>
    <row r="1488" spans="8:13" ht="15.75" customHeight="1">
      <c r="H1488" s="37">
        <v>43299</v>
      </c>
      <c r="I1488" s="6" t="s">
        <v>158</v>
      </c>
      <c r="J1488" s="6" t="s">
        <v>188</v>
      </c>
      <c r="K1488" s="6">
        <v>4</v>
      </c>
      <c r="L1488" s="6">
        <v>60.96</v>
      </c>
      <c r="M1488" s="31" t="str">
        <f t="shared" si="0"/>
        <v>Small</v>
      </c>
    </row>
    <row r="1489" spans="8:13" ht="15.75" customHeight="1">
      <c r="H1489" s="37">
        <v>43175</v>
      </c>
      <c r="I1489" s="6" t="s">
        <v>198</v>
      </c>
      <c r="J1489" s="6" t="s">
        <v>188</v>
      </c>
      <c r="K1489" s="6">
        <v>4</v>
      </c>
      <c r="L1489" s="6">
        <v>56.16</v>
      </c>
      <c r="M1489" s="31" t="str">
        <f t="shared" si="0"/>
        <v>Small</v>
      </c>
    </row>
    <row r="1490" spans="8:13" ht="15.75" customHeight="1">
      <c r="H1490" s="37">
        <v>43336</v>
      </c>
      <c r="I1490" s="6" t="s">
        <v>158</v>
      </c>
      <c r="J1490" s="6" t="s">
        <v>238</v>
      </c>
      <c r="K1490" s="6">
        <v>1</v>
      </c>
      <c r="L1490" s="6">
        <v>19.100000000000001</v>
      </c>
      <c r="M1490" s="31" t="str">
        <f t="shared" si="0"/>
        <v>Small</v>
      </c>
    </row>
    <row r="1491" spans="8:13" ht="15.75" customHeight="1">
      <c r="H1491" s="37">
        <v>43305</v>
      </c>
      <c r="I1491" s="6" t="s">
        <v>171</v>
      </c>
      <c r="J1491" s="6" t="s">
        <v>212</v>
      </c>
      <c r="K1491" s="6">
        <v>24</v>
      </c>
      <c r="L1491" s="6">
        <v>181.56</v>
      </c>
      <c r="M1491" s="31" t="str">
        <f t="shared" si="0"/>
        <v>Small</v>
      </c>
    </row>
    <row r="1492" spans="8:13" ht="15.75" customHeight="1">
      <c r="H1492" s="37">
        <v>43270</v>
      </c>
      <c r="I1492" s="6" t="s">
        <v>158</v>
      </c>
      <c r="J1492" s="6" t="s">
        <v>197</v>
      </c>
      <c r="K1492" s="6">
        <v>3</v>
      </c>
      <c r="L1492" s="6">
        <v>56.91</v>
      </c>
      <c r="M1492" s="31" t="str">
        <f t="shared" si="0"/>
        <v>Small</v>
      </c>
    </row>
    <row r="1493" spans="8:13" ht="15.75" customHeight="1">
      <c r="H1493" s="37">
        <v>43103</v>
      </c>
      <c r="I1493" s="6" t="s">
        <v>218</v>
      </c>
      <c r="J1493" s="6" t="s">
        <v>207</v>
      </c>
      <c r="K1493" s="6">
        <v>2</v>
      </c>
      <c r="L1493" s="6">
        <v>25.4</v>
      </c>
      <c r="M1493" s="31" t="str">
        <f t="shared" si="0"/>
        <v>Small</v>
      </c>
    </row>
    <row r="1494" spans="8:13" ht="15.75" customHeight="1">
      <c r="H1494" s="37">
        <v>43431</v>
      </c>
      <c r="I1494" s="6" t="s">
        <v>200</v>
      </c>
      <c r="J1494" s="6" t="s">
        <v>231</v>
      </c>
      <c r="K1494" s="6">
        <v>5</v>
      </c>
      <c r="L1494" s="6">
        <v>67.17</v>
      </c>
      <c r="M1494" s="31" t="str">
        <f t="shared" si="0"/>
        <v>Small</v>
      </c>
    </row>
    <row r="1495" spans="8:13" ht="15.75" customHeight="1">
      <c r="H1495" s="37">
        <v>43426</v>
      </c>
      <c r="I1495" s="6" t="s">
        <v>141</v>
      </c>
      <c r="J1495" s="6" t="s">
        <v>156</v>
      </c>
      <c r="K1495" s="6">
        <v>1</v>
      </c>
      <c r="L1495" s="6">
        <v>10.71</v>
      </c>
      <c r="M1495" s="31" t="str">
        <f t="shared" si="0"/>
        <v>Small</v>
      </c>
    </row>
    <row r="1496" spans="8:13" ht="15.75" customHeight="1">
      <c r="H1496" s="37">
        <v>43189</v>
      </c>
      <c r="I1496" s="6" t="s">
        <v>158</v>
      </c>
      <c r="J1496" s="6" t="s">
        <v>231</v>
      </c>
      <c r="K1496" s="6">
        <v>45</v>
      </c>
      <c r="L1496" s="6">
        <v>361.52</v>
      </c>
      <c r="M1496" s="31" t="str">
        <f t="shared" si="0"/>
        <v>Large</v>
      </c>
    </row>
    <row r="1497" spans="8:13" ht="15.75" customHeight="1">
      <c r="H1497" s="37">
        <v>43383</v>
      </c>
      <c r="I1497" s="6" t="s">
        <v>175</v>
      </c>
      <c r="J1497" s="6" t="s">
        <v>205</v>
      </c>
      <c r="K1497" s="6">
        <v>3</v>
      </c>
      <c r="L1497" s="6">
        <v>35.549999999999997</v>
      </c>
      <c r="M1497" s="31" t="str">
        <f t="shared" si="0"/>
        <v>Small</v>
      </c>
    </row>
    <row r="1498" spans="8:13" ht="15.75" customHeight="1">
      <c r="H1498" s="37">
        <v>43331</v>
      </c>
      <c r="I1498" s="6" t="s">
        <v>158</v>
      </c>
      <c r="J1498" s="6" t="s">
        <v>156</v>
      </c>
      <c r="K1498" s="6">
        <v>1</v>
      </c>
      <c r="L1498" s="6">
        <v>18.13</v>
      </c>
      <c r="M1498" s="31" t="str">
        <f t="shared" si="0"/>
        <v>Small</v>
      </c>
    </row>
    <row r="1499" spans="8:13" ht="15.75" customHeight="1">
      <c r="H1499" s="37">
        <v>43182</v>
      </c>
      <c r="I1499" s="6" t="s">
        <v>135</v>
      </c>
      <c r="J1499" s="6" t="s">
        <v>210</v>
      </c>
      <c r="K1499" s="6">
        <v>3</v>
      </c>
      <c r="L1499" s="6">
        <v>33.57</v>
      </c>
      <c r="M1499" s="31" t="str">
        <f t="shared" si="0"/>
        <v>Small</v>
      </c>
    </row>
    <row r="1500" spans="8:13" ht="15.75" customHeight="1">
      <c r="H1500" s="37">
        <v>43421</v>
      </c>
      <c r="I1500" s="6" t="s">
        <v>223</v>
      </c>
      <c r="J1500" s="6" t="s">
        <v>174</v>
      </c>
      <c r="K1500" s="6">
        <v>2</v>
      </c>
      <c r="L1500" s="6">
        <v>26.78</v>
      </c>
      <c r="M1500" s="31" t="str">
        <f t="shared" si="0"/>
        <v>Small</v>
      </c>
    </row>
    <row r="1501" spans="8:13" ht="15.75" customHeight="1">
      <c r="H1501" s="37">
        <v>43291</v>
      </c>
      <c r="I1501" s="6" t="s">
        <v>163</v>
      </c>
      <c r="J1501" s="6" t="s">
        <v>229</v>
      </c>
      <c r="K1501" s="6">
        <v>2</v>
      </c>
      <c r="L1501" s="6">
        <v>21.52</v>
      </c>
      <c r="M1501" s="31" t="str">
        <f t="shared" si="0"/>
        <v>Small</v>
      </c>
    </row>
    <row r="1502" spans="8:13" ht="15.75" customHeight="1">
      <c r="H1502" s="37">
        <v>43129</v>
      </c>
      <c r="I1502" s="6" t="s">
        <v>175</v>
      </c>
      <c r="J1502" s="6" t="s">
        <v>185</v>
      </c>
      <c r="K1502" s="6">
        <v>1</v>
      </c>
      <c r="L1502" s="6">
        <v>13.71</v>
      </c>
      <c r="M1502" s="31" t="str">
        <f t="shared" si="0"/>
        <v>Small</v>
      </c>
    </row>
    <row r="1503" spans="8:13" ht="15.75" customHeight="1">
      <c r="H1503" s="37">
        <v>43324</v>
      </c>
      <c r="I1503" s="6" t="s">
        <v>127</v>
      </c>
      <c r="J1503" s="6" t="s">
        <v>185</v>
      </c>
      <c r="K1503" s="6">
        <v>3</v>
      </c>
      <c r="L1503" s="6">
        <v>30.42</v>
      </c>
      <c r="M1503" s="31" t="str">
        <f t="shared" si="0"/>
        <v>Small</v>
      </c>
    </row>
    <row r="1504" spans="8:13" ht="15.75" customHeight="1">
      <c r="H1504" s="37">
        <v>43419</v>
      </c>
      <c r="I1504" s="6" t="s">
        <v>158</v>
      </c>
      <c r="J1504" s="6" t="s">
        <v>185</v>
      </c>
      <c r="K1504" s="6">
        <v>2</v>
      </c>
      <c r="L1504" s="6">
        <v>22.64</v>
      </c>
      <c r="M1504" s="31" t="str">
        <f t="shared" si="0"/>
        <v>Small</v>
      </c>
    </row>
    <row r="1505" spans="8:13" ht="15.75" customHeight="1">
      <c r="H1505" s="37">
        <v>43419</v>
      </c>
      <c r="I1505" s="6" t="s">
        <v>141</v>
      </c>
      <c r="J1505" s="6" t="s">
        <v>156</v>
      </c>
      <c r="K1505" s="6">
        <v>4</v>
      </c>
      <c r="L1505" s="6">
        <v>69.400000000000006</v>
      </c>
      <c r="M1505" s="31" t="str">
        <f t="shared" si="0"/>
        <v>Small</v>
      </c>
    </row>
    <row r="1506" spans="8:13" ht="15.75" customHeight="1">
      <c r="H1506" s="37">
        <v>43464</v>
      </c>
      <c r="I1506" s="6" t="s">
        <v>163</v>
      </c>
      <c r="J1506" s="6" t="s">
        <v>194</v>
      </c>
      <c r="K1506" s="6">
        <v>1</v>
      </c>
      <c r="L1506" s="6">
        <v>14.4</v>
      </c>
      <c r="M1506" s="31" t="str">
        <f t="shared" si="0"/>
        <v>Small</v>
      </c>
    </row>
    <row r="1507" spans="8:13" ht="15.75" customHeight="1">
      <c r="H1507" s="37">
        <v>43124</v>
      </c>
      <c r="I1507" s="6" t="s">
        <v>158</v>
      </c>
      <c r="J1507" s="6" t="s">
        <v>156</v>
      </c>
      <c r="K1507" s="6">
        <v>3</v>
      </c>
      <c r="L1507" s="6">
        <v>49.56</v>
      </c>
      <c r="M1507" s="31" t="str">
        <f t="shared" si="0"/>
        <v>Small</v>
      </c>
    </row>
    <row r="1508" spans="8:13" ht="15.75" customHeight="1">
      <c r="H1508" s="37">
        <v>43343</v>
      </c>
      <c r="I1508" s="6" t="s">
        <v>168</v>
      </c>
      <c r="J1508" s="6" t="s">
        <v>238</v>
      </c>
      <c r="K1508" s="6">
        <v>2</v>
      </c>
      <c r="L1508" s="6">
        <v>34.9</v>
      </c>
      <c r="M1508" s="31" t="str">
        <f t="shared" si="0"/>
        <v>Small</v>
      </c>
    </row>
    <row r="1509" spans="8:13" ht="15.75" customHeight="1">
      <c r="H1509" s="37">
        <v>43372</v>
      </c>
      <c r="I1509" s="6" t="s">
        <v>135</v>
      </c>
      <c r="J1509" s="6" t="s">
        <v>184</v>
      </c>
      <c r="K1509" s="6">
        <v>1</v>
      </c>
      <c r="L1509" s="6">
        <v>19.03</v>
      </c>
      <c r="M1509" s="31" t="str">
        <f t="shared" si="0"/>
        <v>Small</v>
      </c>
    </row>
    <row r="1510" spans="8:13" ht="15.75" customHeight="1">
      <c r="H1510" s="37">
        <v>43382</v>
      </c>
      <c r="I1510" s="6" t="s">
        <v>135</v>
      </c>
      <c r="J1510" s="6" t="s">
        <v>191</v>
      </c>
      <c r="K1510" s="6">
        <v>1</v>
      </c>
      <c r="L1510" s="6">
        <v>13.33</v>
      </c>
      <c r="M1510" s="31" t="str">
        <f t="shared" si="0"/>
        <v>Small</v>
      </c>
    </row>
    <row r="1511" spans="8:13" ht="15.75" customHeight="1">
      <c r="H1511" s="37">
        <v>43401</v>
      </c>
      <c r="I1511" s="6" t="s">
        <v>163</v>
      </c>
      <c r="J1511" s="6" t="s">
        <v>214</v>
      </c>
      <c r="K1511" s="6">
        <v>46</v>
      </c>
      <c r="L1511" s="6">
        <v>433.25</v>
      </c>
      <c r="M1511" s="31" t="str">
        <f t="shared" si="0"/>
        <v>Large</v>
      </c>
    </row>
    <row r="1512" spans="8:13" ht="15.75" customHeight="1">
      <c r="H1512" s="37">
        <v>43416</v>
      </c>
      <c r="I1512" s="6" t="s">
        <v>158</v>
      </c>
      <c r="J1512" s="6" t="s">
        <v>195</v>
      </c>
      <c r="K1512" s="6">
        <v>2</v>
      </c>
      <c r="L1512" s="6">
        <v>20.52</v>
      </c>
      <c r="M1512" s="31" t="str">
        <f t="shared" si="0"/>
        <v>Small</v>
      </c>
    </row>
    <row r="1513" spans="8:13" ht="15.75" customHeight="1">
      <c r="H1513" s="37">
        <v>43432</v>
      </c>
      <c r="I1513" s="6" t="s">
        <v>216</v>
      </c>
      <c r="J1513" s="6" t="s">
        <v>192</v>
      </c>
      <c r="K1513" s="6">
        <v>2</v>
      </c>
      <c r="L1513" s="6">
        <v>32.14</v>
      </c>
      <c r="M1513" s="31" t="str">
        <f t="shared" si="0"/>
        <v>Small</v>
      </c>
    </row>
    <row r="1514" spans="8:13" ht="15.75" customHeight="1">
      <c r="H1514" s="37">
        <v>43291</v>
      </c>
      <c r="I1514" s="6" t="s">
        <v>171</v>
      </c>
      <c r="J1514" s="6" t="s">
        <v>174</v>
      </c>
      <c r="K1514" s="6">
        <v>1</v>
      </c>
      <c r="L1514" s="6">
        <v>12.3</v>
      </c>
      <c r="M1514" s="31" t="str">
        <f t="shared" si="0"/>
        <v>Small</v>
      </c>
    </row>
    <row r="1515" spans="8:13" ht="15.75" customHeight="1">
      <c r="H1515" s="37">
        <v>43364</v>
      </c>
      <c r="I1515" s="6" t="s">
        <v>158</v>
      </c>
      <c r="J1515" s="6" t="s">
        <v>240</v>
      </c>
      <c r="K1515" s="6">
        <v>4</v>
      </c>
      <c r="L1515" s="6">
        <v>72</v>
      </c>
      <c r="M1515" s="31" t="str">
        <f t="shared" si="0"/>
        <v>Small</v>
      </c>
    </row>
    <row r="1516" spans="8:13" ht="15.75" customHeight="1">
      <c r="H1516" s="37">
        <v>43423</v>
      </c>
      <c r="I1516" s="6" t="s">
        <v>177</v>
      </c>
      <c r="J1516" s="6" t="s">
        <v>219</v>
      </c>
      <c r="K1516" s="6">
        <v>1</v>
      </c>
      <c r="L1516" s="6">
        <v>13.76</v>
      </c>
      <c r="M1516" s="31" t="str">
        <f t="shared" si="0"/>
        <v>Small</v>
      </c>
    </row>
    <row r="1517" spans="8:13" ht="15.75" customHeight="1">
      <c r="H1517" s="37">
        <v>43197</v>
      </c>
      <c r="I1517" s="6" t="s">
        <v>160</v>
      </c>
      <c r="J1517" s="6" t="s">
        <v>156</v>
      </c>
      <c r="K1517" s="6">
        <v>2</v>
      </c>
      <c r="L1517" s="6">
        <v>27.36</v>
      </c>
      <c r="M1517" s="31" t="str">
        <f t="shared" si="0"/>
        <v>Small</v>
      </c>
    </row>
    <row r="1518" spans="8:13" ht="15.75" customHeight="1">
      <c r="H1518" s="37">
        <v>43314</v>
      </c>
      <c r="I1518" s="6" t="s">
        <v>135</v>
      </c>
      <c r="J1518" s="6" t="s">
        <v>156</v>
      </c>
      <c r="K1518" s="6">
        <v>4</v>
      </c>
      <c r="L1518" s="6">
        <v>69.760000000000005</v>
      </c>
      <c r="M1518" s="31" t="str">
        <f t="shared" si="0"/>
        <v>Small</v>
      </c>
    </row>
    <row r="1519" spans="8:13" ht="15.75" customHeight="1">
      <c r="H1519" s="37">
        <v>43298</v>
      </c>
      <c r="I1519" s="6" t="s">
        <v>158</v>
      </c>
      <c r="J1519" s="6" t="s">
        <v>184</v>
      </c>
      <c r="K1519" s="6">
        <v>1</v>
      </c>
      <c r="L1519" s="6">
        <v>16.32</v>
      </c>
      <c r="M1519" s="31" t="str">
        <f t="shared" si="0"/>
        <v>Small</v>
      </c>
    </row>
    <row r="1520" spans="8:13" ht="15.75" customHeight="1">
      <c r="H1520" s="37">
        <v>43351</v>
      </c>
      <c r="I1520" s="6" t="s">
        <v>135</v>
      </c>
      <c r="J1520" s="6" t="s">
        <v>166</v>
      </c>
      <c r="K1520" s="6">
        <v>2</v>
      </c>
      <c r="L1520" s="6">
        <v>22.96</v>
      </c>
      <c r="M1520" s="31" t="str">
        <f t="shared" si="0"/>
        <v>Small</v>
      </c>
    </row>
    <row r="1521" spans="8:13" ht="15.75" customHeight="1">
      <c r="H1521" s="37">
        <v>43421</v>
      </c>
      <c r="I1521" s="6" t="s">
        <v>193</v>
      </c>
      <c r="J1521" s="6" t="s">
        <v>184</v>
      </c>
      <c r="K1521" s="6">
        <v>4</v>
      </c>
      <c r="L1521" s="6">
        <v>76.08</v>
      </c>
      <c r="M1521" s="31" t="str">
        <f t="shared" si="0"/>
        <v>Small</v>
      </c>
    </row>
    <row r="1522" spans="8:13" ht="15.75" customHeight="1">
      <c r="H1522" s="37">
        <v>43407</v>
      </c>
      <c r="I1522" s="6" t="s">
        <v>224</v>
      </c>
      <c r="J1522" s="6" t="s">
        <v>157</v>
      </c>
      <c r="K1522" s="6">
        <v>2</v>
      </c>
      <c r="L1522" s="6">
        <v>20.7</v>
      </c>
      <c r="M1522" s="31" t="str">
        <f t="shared" si="0"/>
        <v>Small</v>
      </c>
    </row>
    <row r="1523" spans="8:13" ht="15.75" customHeight="1">
      <c r="H1523" s="37">
        <v>43441</v>
      </c>
      <c r="I1523" s="6" t="s">
        <v>158</v>
      </c>
      <c r="J1523" s="6" t="s">
        <v>231</v>
      </c>
      <c r="K1523" s="6">
        <v>2</v>
      </c>
      <c r="L1523" s="6">
        <v>31.04</v>
      </c>
      <c r="M1523" s="31" t="str">
        <f t="shared" si="0"/>
        <v>Small</v>
      </c>
    </row>
    <row r="1524" spans="8:13" ht="15.75" customHeight="1">
      <c r="H1524" s="37">
        <v>43319</v>
      </c>
      <c r="I1524" s="6" t="s">
        <v>168</v>
      </c>
      <c r="J1524" s="6" t="s">
        <v>208</v>
      </c>
      <c r="K1524" s="6">
        <v>1</v>
      </c>
      <c r="L1524" s="6">
        <v>14.48</v>
      </c>
      <c r="M1524" s="31" t="str">
        <f t="shared" si="0"/>
        <v>Small</v>
      </c>
    </row>
    <row r="1525" spans="8:13" ht="15.75" customHeight="1">
      <c r="H1525" s="37">
        <v>43275</v>
      </c>
      <c r="I1525" s="6" t="s">
        <v>160</v>
      </c>
      <c r="J1525" s="6" t="s">
        <v>170</v>
      </c>
      <c r="K1525" s="6">
        <v>2</v>
      </c>
      <c r="L1525" s="6">
        <v>38.36</v>
      </c>
      <c r="M1525" s="31" t="str">
        <f t="shared" si="0"/>
        <v>Small</v>
      </c>
    </row>
    <row r="1526" spans="8:13" ht="15.75" customHeight="1">
      <c r="H1526" s="37">
        <v>43269</v>
      </c>
      <c r="I1526" s="6" t="s">
        <v>135</v>
      </c>
      <c r="J1526" s="6" t="s">
        <v>159</v>
      </c>
      <c r="K1526" s="6">
        <v>1</v>
      </c>
      <c r="L1526" s="6">
        <v>18.05</v>
      </c>
      <c r="M1526" s="31" t="str">
        <f t="shared" si="0"/>
        <v>Small</v>
      </c>
    </row>
    <row r="1527" spans="8:13" ht="15.75" customHeight="1">
      <c r="H1527" s="37">
        <v>43130</v>
      </c>
      <c r="I1527" s="6" t="s">
        <v>158</v>
      </c>
      <c r="J1527" s="6" t="s">
        <v>185</v>
      </c>
      <c r="K1527" s="6">
        <v>4</v>
      </c>
      <c r="L1527" s="6">
        <v>73.239999999999995</v>
      </c>
      <c r="M1527" s="31" t="str">
        <f t="shared" si="0"/>
        <v>Small</v>
      </c>
    </row>
    <row r="1528" spans="8:13" ht="15.75" customHeight="1">
      <c r="H1528" s="37">
        <v>43196</v>
      </c>
      <c r="I1528" s="6" t="s">
        <v>168</v>
      </c>
      <c r="J1528" s="6" t="s">
        <v>156</v>
      </c>
      <c r="K1528" s="6">
        <v>2</v>
      </c>
      <c r="L1528" s="6">
        <v>21.68</v>
      </c>
      <c r="M1528" s="31" t="str">
        <f t="shared" si="0"/>
        <v>Small</v>
      </c>
    </row>
    <row r="1529" spans="8:13" ht="15.75" customHeight="1">
      <c r="H1529" s="37">
        <v>43341</v>
      </c>
      <c r="I1529" s="6" t="s">
        <v>158</v>
      </c>
      <c r="J1529" s="6" t="s">
        <v>206</v>
      </c>
      <c r="K1529" s="6">
        <v>2</v>
      </c>
      <c r="L1529" s="6">
        <v>30.68</v>
      </c>
      <c r="M1529" s="31" t="str">
        <f t="shared" si="0"/>
        <v>Small</v>
      </c>
    </row>
    <row r="1530" spans="8:13" ht="15.75" customHeight="1">
      <c r="H1530" s="37">
        <v>43450</v>
      </c>
      <c r="I1530" s="6" t="s">
        <v>155</v>
      </c>
      <c r="J1530" s="6" t="s">
        <v>185</v>
      </c>
      <c r="K1530" s="6">
        <v>2</v>
      </c>
      <c r="L1530" s="6">
        <v>34.56</v>
      </c>
      <c r="M1530" s="31" t="str">
        <f t="shared" si="0"/>
        <v>Small</v>
      </c>
    </row>
    <row r="1531" spans="8:13" ht="15.75" customHeight="1">
      <c r="H1531" s="37">
        <v>43378</v>
      </c>
      <c r="I1531" s="6" t="s">
        <v>171</v>
      </c>
      <c r="J1531" s="6" t="s">
        <v>185</v>
      </c>
      <c r="K1531" s="6">
        <v>2</v>
      </c>
      <c r="L1531" s="6">
        <v>28.4</v>
      </c>
      <c r="M1531" s="31" t="str">
        <f t="shared" si="0"/>
        <v>Small</v>
      </c>
    </row>
    <row r="1532" spans="8:13" ht="15.75" customHeight="1">
      <c r="H1532" s="37">
        <v>43380</v>
      </c>
      <c r="I1532" s="6" t="s">
        <v>127</v>
      </c>
      <c r="J1532" s="6" t="s">
        <v>202</v>
      </c>
      <c r="K1532" s="6">
        <v>2</v>
      </c>
      <c r="L1532" s="6">
        <v>21.3</v>
      </c>
      <c r="M1532" s="31" t="str">
        <f t="shared" si="0"/>
        <v>Small</v>
      </c>
    </row>
    <row r="1533" spans="8:13" ht="15.75" customHeight="1">
      <c r="H1533" s="37">
        <v>43432</v>
      </c>
      <c r="I1533" s="6" t="s">
        <v>158</v>
      </c>
      <c r="J1533" s="6" t="s">
        <v>196</v>
      </c>
      <c r="K1533" s="6">
        <v>4</v>
      </c>
      <c r="L1533" s="6">
        <v>56</v>
      </c>
      <c r="M1533" s="31" t="str">
        <f t="shared" si="0"/>
        <v>Small</v>
      </c>
    </row>
    <row r="1534" spans="8:13" ht="15.75" customHeight="1">
      <c r="H1534" s="37">
        <v>43187</v>
      </c>
      <c r="I1534" s="6" t="s">
        <v>175</v>
      </c>
      <c r="J1534" s="6" t="s">
        <v>239</v>
      </c>
      <c r="K1534" s="6">
        <v>2</v>
      </c>
      <c r="L1534" s="6">
        <v>28.7</v>
      </c>
      <c r="M1534" s="31" t="str">
        <f t="shared" si="0"/>
        <v>Small</v>
      </c>
    </row>
    <row r="1535" spans="8:13" ht="15.75" customHeight="1">
      <c r="H1535" s="37">
        <v>43325</v>
      </c>
      <c r="I1535" s="6" t="s">
        <v>175</v>
      </c>
      <c r="J1535" s="6" t="s">
        <v>182</v>
      </c>
      <c r="K1535" s="6">
        <v>2</v>
      </c>
      <c r="L1535" s="6">
        <v>30.34</v>
      </c>
      <c r="M1535" s="31" t="str">
        <f t="shared" si="0"/>
        <v>Small</v>
      </c>
    </row>
    <row r="1536" spans="8:13" ht="15.75" customHeight="1">
      <c r="H1536" s="37">
        <v>43417</v>
      </c>
      <c r="I1536" s="6" t="s">
        <v>218</v>
      </c>
      <c r="J1536" s="6" t="s">
        <v>188</v>
      </c>
      <c r="K1536" s="6">
        <v>1</v>
      </c>
      <c r="L1536" s="6">
        <v>15.86</v>
      </c>
      <c r="M1536" s="31" t="str">
        <f t="shared" si="0"/>
        <v>Small</v>
      </c>
    </row>
    <row r="1537" spans="8:13" ht="15.75" customHeight="1">
      <c r="H1537" s="37">
        <v>43197</v>
      </c>
      <c r="I1537" s="6" t="s">
        <v>163</v>
      </c>
      <c r="J1537" s="6" t="s">
        <v>156</v>
      </c>
      <c r="K1537" s="6">
        <v>2</v>
      </c>
      <c r="L1537" s="6">
        <v>22.6</v>
      </c>
      <c r="M1537" s="31" t="str">
        <f t="shared" si="0"/>
        <v>Small</v>
      </c>
    </row>
    <row r="1538" spans="8:13" ht="15.75" customHeight="1">
      <c r="H1538" s="37">
        <v>43103</v>
      </c>
      <c r="I1538" s="6" t="s">
        <v>158</v>
      </c>
      <c r="J1538" s="6" t="s">
        <v>199</v>
      </c>
      <c r="K1538" s="6">
        <v>2</v>
      </c>
      <c r="L1538" s="6">
        <v>26.44</v>
      </c>
      <c r="M1538" s="31" t="str">
        <f t="shared" si="0"/>
        <v>Small</v>
      </c>
    </row>
    <row r="1539" spans="8:13" ht="15.75" customHeight="1">
      <c r="H1539" s="37">
        <v>43185</v>
      </c>
      <c r="I1539" s="6" t="s">
        <v>127</v>
      </c>
      <c r="J1539" s="6" t="s">
        <v>169</v>
      </c>
      <c r="K1539" s="6">
        <v>3</v>
      </c>
      <c r="L1539" s="6">
        <v>37.56</v>
      </c>
      <c r="M1539" s="31" t="str">
        <f t="shared" si="0"/>
        <v>Small</v>
      </c>
    </row>
    <row r="1540" spans="8:13" ht="15.75" customHeight="1">
      <c r="H1540" s="37">
        <v>43208</v>
      </c>
      <c r="I1540" s="6" t="s">
        <v>141</v>
      </c>
      <c r="J1540" s="6" t="s">
        <v>194</v>
      </c>
      <c r="K1540" s="6">
        <v>1</v>
      </c>
      <c r="L1540" s="6">
        <v>10</v>
      </c>
      <c r="M1540" s="31" t="str">
        <f t="shared" si="0"/>
        <v>Small</v>
      </c>
    </row>
    <row r="1541" spans="8:13" ht="15.75" customHeight="1">
      <c r="H1541" s="37">
        <v>43382</v>
      </c>
      <c r="I1541" s="6" t="s">
        <v>141</v>
      </c>
      <c r="J1541" s="6" t="s">
        <v>212</v>
      </c>
      <c r="K1541" s="6">
        <v>42</v>
      </c>
      <c r="L1541" s="6">
        <v>405.22</v>
      </c>
      <c r="M1541" s="31" t="str">
        <f t="shared" si="0"/>
        <v>Large</v>
      </c>
    </row>
    <row r="1542" spans="8:13" ht="15.75" customHeight="1">
      <c r="H1542" s="37">
        <v>43133</v>
      </c>
      <c r="I1542" s="6" t="s">
        <v>158</v>
      </c>
      <c r="J1542" s="6" t="s">
        <v>156</v>
      </c>
      <c r="K1542" s="6">
        <v>1</v>
      </c>
      <c r="L1542" s="6">
        <v>11.34</v>
      </c>
      <c r="M1542" s="31" t="str">
        <f t="shared" si="0"/>
        <v>Small</v>
      </c>
    </row>
    <row r="1543" spans="8:13" ht="15.75" customHeight="1">
      <c r="H1543" s="37">
        <v>43283</v>
      </c>
      <c r="I1543" s="6" t="s">
        <v>135</v>
      </c>
      <c r="J1543" s="6" t="s">
        <v>231</v>
      </c>
      <c r="K1543" s="6">
        <v>3</v>
      </c>
      <c r="L1543" s="6">
        <v>41.91</v>
      </c>
      <c r="M1543" s="31" t="str">
        <f t="shared" si="0"/>
        <v>Small</v>
      </c>
    </row>
    <row r="1544" spans="8:13" ht="15.75" customHeight="1">
      <c r="H1544" s="37">
        <v>43260</v>
      </c>
      <c r="I1544" s="6" t="s">
        <v>160</v>
      </c>
      <c r="J1544" s="6" t="s">
        <v>166</v>
      </c>
      <c r="K1544" s="6">
        <v>4</v>
      </c>
      <c r="L1544" s="6">
        <v>78.959999999999994</v>
      </c>
      <c r="M1544" s="31" t="str">
        <f t="shared" si="0"/>
        <v>Small</v>
      </c>
    </row>
    <row r="1545" spans="8:13" ht="15.75" customHeight="1">
      <c r="H1545" s="37">
        <v>43183</v>
      </c>
      <c r="I1545" s="6" t="s">
        <v>168</v>
      </c>
      <c r="J1545" s="6" t="s">
        <v>170</v>
      </c>
      <c r="K1545" s="6">
        <v>3</v>
      </c>
      <c r="L1545" s="6">
        <v>50.52</v>
      </c>
      <c r="M1545" s="31" t="str">
        <f t="shared" si="0"/>
        <v>Small</v>
      </c>
    </row>
    <row r="1546" spans="8:13" ht="15.75" customHeight="1">
      <c r="H1546" s="37">
        <v>43340</v>
      </c>
      <c r="I1546" s="6" t="s">
        <v>163</v>
      </c>
      <c r="J1546" s="6" t="s">
        <v>172</v>
      </c>
      <c r="K1546" s="6">
        <v>2</v>
      </c>
      <c r="L1546" s="6">
        <v>32.78</v>
      </c>
      <c r="M1546" s="31" t="str">
        <f t="shared" si="0"/>
        <v>Small</v>
      </c>
    </row>
    <row r="1547" spans="8:13" ht="15.75" customHeight="1">
      <c r="H1547" s="37">
        <v>43323</v>
      </c>
      <c r="I1547" s="6" t="s">
        <v>216</v>
      </c>
      <c r="J1547" s="6" t="s">
        <v>181</v>
      </c>
      <c r="K1547" s="6">
        <v>2</v>
      </c>
      <c r="L1547" s="6">
        <v>33</v>
      </c>
      <c r="M1547" s="31" t="str">
        <f t="shared" si="0"/>
        <v>Small</v>
      </c>
    </row>
    <row r="1548" spans="8:13" ht="15.75" customHeight="1">
      <c r="H1548" s="37">
        <v>43158</v>
      </c>
      <c r="I1548" s="6" t="s">
        <v>198</v>
      </c>
      <c r="J1548" s="6" t="s">
        <v>228</v>
      </c>
      <c r="K1548" s="6">
        <v>2</v>
      </c>
      <c r="L1548" s="6">
        <v>22.12</v>
      </c>
      <c r="M1548" s="31" t="str">
        <f t="shared" si="0"/>
        <v>Small</v>
      </c>
    </row>
    <row r="1549" spans="8:13" ht="15.75" customHeight="1">
      <c r="H1549" s="37">
        <v>43446</v>
      </c>
      <c r="I1549" s="6" t="s">
        <v>224</v>
      </c>
      <c r="J1549" s="6" t="s">
        <v>156</v>
      </c>
      <c r="K1549" s="6">
        <v>1</v>
      </c>
      <c r="L1549" s="6">
        <v>10.17</v>
      </c>
      <c r="M1549" s="31" t="str">
        <f t="shared" si="0"/>
        <v>Small</v>
      </c>
    </row>
    <row r="1550" spans="8:13" ht="15.75" customHeight="1">
      <c r="H1550" s="37">
        <v>43373</v>
      </c>
      <c r="I1550" s="6" t="s">
        <v>155</v>
      </c>
      <c r="J1550" s="6" t="s">
        <v>156</v>
      </c>
      <c r="K1550" s="6">
        <v>1</v>
      </c>
      <c r="L1550" s="6">
        <v>18.54</v>
      </c>
      <c r="M1550" s="31" t="str">
        <f t="shared" si="0"/>
        <v>Small</v>
      </c>
    </row>
    <row r="1551" spans="8:13" ht="15.75" customHeight="1">
      <c r="H1551" s="37">
        <v>43290</v>
      </c>
      <c r="I1551" s="6" t="s">
        <v>168</v>
      </c>
      <c r="J1551" s="6" t="s">
        <v>181</v>
      </c>
      <c r="K1551" s="6">
        <v>2</v>
      </c>
      <c r="L1551" s="6">
        <v>39.700000000000003</v>
      </c>
      <c r="M1551" s="31" t="str">
        <f t="shared" si="0"/>
        <v>Small</v>
      </c>
    </row>
    <row r="1552" spans="8:13" ht="15.75" customHeight="1">
      <c r="H1552" s="37">
        <v>43164</v>
      </c>
      <c r="I1552" s="6" t="s">
        <v>198</v>
      </c>
      <c r="J1552" s="6" t="s">
        <v>208</v>
      </c>
      <c r="K1552" s="6">
        <v>2</v>
      </c>
      <c r="L1552" s="6">
        <v>24.38</v>
      </c>
      <c r="M1552" s="31" t="str">
        <f t="shared" si="0"/>
        <v>Small</v>
      </c>
    </row>
    <row r="1553" spans="8:13" ht="15.75" customHeight="1">
      <c r="H1553" s="37">
        <v>43401</v>
      </c>
      <c r="I1553" s="6" t="s">
        <v>198</v>
      </c>
      <c r="J1553" s="6" t="s">
        <v>208</v>
      </c>
      <c r="K1553" s="6">
        <v>4</v>
      </c>
      <c r="L1553" s="6">
        <v>51.16</v>
      </c>
      <c r="M1553" s="31" t="str">
        <f t="shared" si="0"/>
        <v>Small</v>
      </c>
    </row>
    <row r="1554" spans="8:13" ht="15.75" customHeight="1">
      <c r="H1554" s="37">
        <v>43304</v>
      </c>
      <c r="I1554" s="6" t="s">
        <v>141</v>
      </c>
      <c r="J1554" s="6" t="s">
        <v>156</v>
      </c>
      <c r="K1554" s="6">
        <v>72</v>
      </c>
      <c r="L1554" s="6">
        <v>379.32</v>
      </c>
      <c r="M1554" s="31" t="str">
        <f t="shared" si="0"/>
        <v>Large</v>
      </c>
    </row>
    <row r="1555" spans="8:13" ht="15.75" customHeight="1">
      <c r="H1555" s="37">
        <v>43451</v>
      </c>
      <c r="I1555" s="6" t="s">
        <v>158</v>
      </c>
      <c r="J1555" s="6" t="s">
        <v>195</v>
      </c>
      <c r="K1555" s="6">
        <v>4</v>
      </c>
      <c r="L1555" s="6">
        <v>49.16</v>
      </c>
      <c r="M1555" s="31" t="str">
        <f t="shared" si="0"/>
        <v>Small</v>
      </c>
    </row>
    <row r="1556" spans="8:13" ht="15.75" customHeight="1">
      <c r="H1556" s="37">
        <v>43199</v>
      </c>
      <c r="I1556" s="6" t="s">
        <v>141</v>
      </c>
      <c r="J1556" s="6" t="s">
        <v>231</v>
      </c>
      <c r="K1556" s="6">
        <v>6</v>
      </c>
      <c r="L1556" s="6">
        <v>102.54</v>
      </c>
      <c r="M1556" s="31" t="str">
        <f t="shared" si="0"/>
        <v>Small</v>
      </c>
    </row>
    <row r="1557" spans="8:13" ht="15.75" customHeight="1">
      <c r="H1557" s="37">
        <v>43451</v>
      </c>
      <c r="I1557" s="6" t="s">
        <v>158</v>
      </c>
      <c r="J1557" s="6" t="s">
        <v>219</v>
      </c>
      <c r="K1557" s="6">
        <v>2</v>
      </c>
      <c r="L1557" s="6">
        <v>21.34</v>
      </c>
      <c r="M1557" s="31" t="str">
        <f t="shared" si="0"/>
        <v>Small</v>
      </c>
    </row>
    <row r="1558" spans="8:13" ht="15.75" customHeight="1">
      <c r="H1558" s="37">
        <v>43445</v>
      </c>
      <c r="I1558" s="6" t="s">
        <v>218</v>
      </c>
      <c r="J1558" s="6" t="s">
        <v>185</v>
      </c>
      <c r="K1558" s="6">
        <v>2</v>
      </c>
      <c r="L1558" s="6">
        <v>26.08</v>
      </c>
      <c r="M1558" s="31" t="str">
        <f t="shared" si="0"/>
        <v>Small</v>
      </c>
    </row>
    <row r="1559" spans="8:13" ht="15.75" customHeight="1">
      <c r="H1559" s="37">
        <v>43122</v>
      </c>
      <c r="I1559" s="6" t="s">
        <v>158</v>
      </c>
      <c r="J1559" s="6" t="s">
        <v>219</v>
      </c>
      <c r="K1559" s="6">
        <v>1</v>
      </c>
      <c r="L1559" s="6">
        <v>15.11</v>
      </c>
      <c r="M1559" s="31" t="str">
        <f t="shared" si="0"/>
        <v>Small</v>
      </c>
    </row>
    <row r="1560" spans="8:13" ht="15.75" customHeight="1">
      <c r="H1560" s="37">
        <v>43431</v>
      </c>
      <c r="I1560" s="6" t="s">
        <v>168</v>
      </c>
      <c r="J1560" s="6" t="s">
        <v>181</v>
      </c>
      <c r="K1560" s="6">
        <v>3</v>
      </c>
      <c r="L1560" s="6">
        <v>33.659999999999997</v>
      </c>
      <c r="M1560" s="31" t="str">
        <f t="shared" si="0"/>
        <v>Small</v>
      </c>
    </row>
    <row r="1561" spans="8:13" ht="15.75" customHeight="1">
      <c r="H1561" s="37">
        <v>43358</v>
      </c>
      <c r="I1561" s="6" t="s">
        <v>216</v>
      </c>
      <c r="J1561" s="6" t="s">
        <v>187</v>
      </c>
      <c r="K1561" s="6">
        <v>1</v>
      </c>
      <c r="L1561" s="6">
        <v>12.3</v>
      </c>
      <c r="M1561" s="31" t="str">
        <f t="shared" si="0"/>
        <v>Small</v>
      </c>
    </row>
    <row r="1562" spans="8:13" ht="15.75" customHeight="1">
      <c r="H1562" s="37">
        <v>43451</v>
      </c>
      <c r="I1562" s="6" t="s">
        <v>158</v>
      </c>
      <c r="J1562" s="6" t="s">
        <v>222</v>
      </c>
      <c r="K1562" s="6">
        <v>2</v>
      </c>
      <c r="L1562" s="6">
        <v>36.119999999999997</v>
      </c>
      <c r="M1562" s="31" t="str">
        <f t="shared" si="0"/>
        <v>Small</v>
      </c>
    </row>
    <row r="1563" spans="8:13" ht="15.75" customHeight="1">
      <c r="H1563" s="37">
        <v>43430</v>
      </c>
      <c r="I1563" s="6" t="s">
        <v>223</v>
      </c>
      <c r="J1563" s="6" t="s">
        <v>184</v>
      </c>
      <c r="K1563" s="6">
        <v>2</v>
      </c>
      <c r="L1563" s="6">
        <v>32.46</v>
      </c>
      <c r="M1563" s="31" t="str">
        <f t="shared" si="0"/>
        <v>Small</v>
      </c>
    </row>
    <row r="1564" spans="8:13" ht="15.75" customHeight="1">
      <c r="H1564" s="37">
        <v>43284</v>
      </c>
      <c r="I1564" s="6" t="s">
        <v>200</v>
      </c>
      <c r="J1564" s="6" t="s">
        <v>232</v>
      </c>
      <c r="K1564" s="6">
        <v>2</v>
      </c>
      <c r="L1564" s="6">
        <v>23.22</v>
      </c>
      <c r="M1564" s="31" t="str">
        <f t="shared" si="0"/>
        <v>Small</v>
      </c>
    </row>
    <row r="1565" spans="8:13" ht="15.75" customHeight="1">
      <c r="H1565" s="37">
        <v>43465</v>
      </c>
      <c r="I1565" s="6" t="s">
        <v>171</v>
      </c>
      <c r="J1565" s="6" t="s">
        <v>240</v>
      </c>
      <c r="K1565" s="6">
        <v>2</v>
      </c>
      <c r="L1565" s="6">
        <v>34.619999999999997</v>
      </c>
      <c r="M1565" s="31" t="str">
        <f t="shared" si="0"/>
        <v>Small</v>
      </c>
    </row>
    <row r="1566" spans="8:13" ht="15.75" customHeight="1">
      <c r="H1566" s="37">
        <v>43413</v>
      </c>
      <c r="I1566" s="6" t="s">
        <v>141</v>
      </c>
      <c r="J1566" s="6" t="s">
        <v>241</v>
      </c>
      <c r="K1566" s="6">
        <v>40</v>
      </c>
      <c r="L1566" s="6">
        <v>492.16</v>
      </c>
      <c r="M1566" s="31" t="str">
        <f t="shared" si="0"/>
        <v>Large</v>
      </c>
    </row>
    <row r="1567" spans="8:13" ht="15.75" customHeight="1">
      <c r="H1567" s="37">
        <v>43114</v>
      </c>
      <c r="I1567" s="6" t="s">
        <v>160</v>
      </c>
      <c r="J1567" s="6" t="s">
        <v>186</v>
      </c>
      <c r="K1567" s="6">
        <v>4</v>
      </c>
      <c r="L1567" s="6">
        <v>66</v>
      </c>
      <c r="M1567" s="31" t="str">
        <f t="shared" si="0"/>
        <v>Small</v>
      </c>
    </row>
    <row r="1568" spans="8:13" ht="15.75" customHeight="1">
      <c r="H1568" s="37">
        <v>43382</v>
      </c>
      <c r="I1568" s="6" t="s">
        <v>168</v>
      </c>
      <c r="J1568" s="6" t="s">
        <v>156</v>
      </c>
      <c r="K1568" s="6">
        <v>2</v>
      </c>
      <c r="L1568" s="6">
        <v>21.3</v>
      </c>
      <c r="M1568" s="31" t="str">
        <f t="shared" si="0"/>
        <v>Small</v>
      </c>
    </row>
    <row r="1569" spans="8:13" ht="15.75" customHeight="1">
      <c r="H1569" s="37">
        <v>43301</v>
      </c>
      <c r="I1569" s="6" t="s">
        <v>141</v>
      </c>
      <c r="J1569" s="6" t="s">
        <v>232</v>
      </c>
      <c r="K1569" s="6">
        <v>1</v>
      </c>
      <c r="L1569" s="6">
        <v>15.48</v>
      </c>
      <c r="M1569" s="31" t="str">
        <f t="shared" si="0"/>
        <v>Small</v>
      </c>
    </row>
    <row r="1570" spans="8:13" ht="15.75" customHeight="1">
      <c r="H1570" s="37">
        <v>43437</v>
      </c>
      <c r="I1570" s="6" t="s">
        <v>223</v>
      </c>
      <c r="J1570" s="6" t="s">
        <v>205</v>
      </c>
      <c r="K1570" s="6">
        <v>1</v>
      </c>
      <c r="L1570" s="6">
        <v>18.829999999999998</v>
      </c>
      <c r="M1570" s="31" t="str">
        <f t="shared" si="0"/>
        <v>Small</v>
      </c>
    </row>
    <row r="1571" spans="8:13" ht="15.75" customHeight="1">
      <c r="H1571" s="37">
        <v>43317</v>
      </c>
      <c r="I1571" s="6" t="s">
        <v>175</v>
      </c>
      <c r="J1571" s="6" t="s">
        <v>156</v>
      </c>
      <c r="K1571" s="6">
        <v>4</v>
      </c>
      <c r="L1571" s="6">
        <v>55.88</v>
      </c>
      <c r="M1571" s="31" t="str">
        <f t="shared" si="0"/>
        <v>Small</v>
      </c>
    </row>
    <row r="1572" spans="8:13" ht="15.75" customHeight="1">
      <c r="H1572" s="37">
        <v>43429</v>
      </c>
      <c r="I1572" s="6" t="s">
        <v>141</v>
      </c>
      <c r="J1572" s="6" t="s">
        <v>184</v>
      </c>
      <c r="K1572" s="6">
        <v>1</v>
      </c>
      <c r="L1572" s="6">
        <v>17.32</v>
      </c>
      <c r="M1572" s="31" t="str">
        <f t="shared" si="0"/>
        <v>Small</v>
      </c>
    </row>
    <row r="1573" spans="8:13" ht="15.75" customHeight="1">
      <c r="H1573" s="37">
        <v>43244</v>
      </c>
      <c r="I1573" s="6" t="s">
        <v>165</v>
      </c>
      <c r="J1573" s="6" t="s">
        <v>228</v>
      </c>
      <c r="K1573" s="6">
        <v>1</v>
      </c>
      <c r="L1573" s="6">
        <v>11.49</v>
      </c>
      <c r="M1573" s="31" t="str">
        <f t="shared" si="0"/>
        <v>Small</v>
      </c>
    </row>
    <row r="1574" spans="8:13" ht="15.75" customHeight="1">
      <c r="H1574" s="37">
        <v>43412</v>
      </c>
      <c r="I1574" s="6" t="s">
        <v>163</v>
      </c>
      <c r="J1574" s="6" t="s">
        <v>182</v>
      </c>
      <c r="K1574" s="6">
        <v>6</v>
      </c>
      <c r="L1574" s="6">
        <v>112.27</v>
      </c>
      <c r="M1574" s="31" t="str">
        <f t="shared" si="0"/>
        <v>Small</v>
      </c>
    </row>
    <row r="1575" spans="8:13" ht="15.75" customHeight="1">
      <c r="H1575" s="37">
        <v>43150</v>
      </c>
      <c r="I1575" s="6" t="s">
        <v>135</v>
      </c>
      <c r="J1575" s="6" t="s">
        <v>237</v>
      </c>
      <c r="K1575" s="6">
        <v>2</v>
      </c>
      <c r="L1575" s="6">
        <v>21.84</v>
      </c>
      <c r="M1575" s="31" t="str">
        <f t="shared" si="0"/>
        <v>Small</v>
      </c>
    </row>
    <row r="1576" spans="8:13" ht="15.75" customHeight="1">
      <c r="H1576" s="37">
        <v>43454</v>
      </c>
      <c r="I1576" s="6" t="s">
        <v>158</v>
      </c>
      <c r="J1576" s="6" t="s">
        <v>181</v>
      </c>
      <c r="K1576" s="6">
        <v>1</v>
      </c>
      <c r="L1576" s="6">
        <v>12.32</v>
      </c>
      <c r="M1576" s="31" t="str">
        <f t="shared" si="0"/>
        <v>Small</v>
      </c>
    </row>
    <row r="1577" spans="8:13" ht="15.75" customHeight="1">
      <c r="H1577" s="37">
        <v>43335</v>
      </c>
      <c r="I1577" s="6" t="s">
        <v>163</v>
      </c>
      <c r="J1577" s="6" t="s">
        <v>159</v>
      </c>
      <c r="K1577" s="6">
        <v>1</v>
      </c>
      <c r="L1577" s="6">
        <v>17.45</v>
      </c>
      <c r="M1577" s="31" t="str">
        <f t="shared" si="0"/>
        <v>Small</v>
      </c>
    </row>
    <row r="1578" spans="8:13" ht="15.75" customHeight="1">
      <c r="H1578" s="37">
        <v>43413</v>
      </c>
      <c r="I1578" s="6" t="s">
        <v>175</v>
      </c>
      <c r="J1578" s="6" t="s">
        <v>211</v>
      </c>
      <c r="K1578" s="6">
        <v>2</v>
      </c>
      <c r="L1578" s="6">
        <v>28.38</v>
      </c>
      <c r="M1578" s="31" t="str">
        <f t="shared" si="0"/>
        <v>Small</v>
      </c>
    </row>
    <row r="1579" spans="8:13" ht="15.75" customHeight="1">
      <c r="H1579" s="37">
        <v>43208</v>
      </c>
      <c r="I1579" s="6" t="s">
        <v>198</v>
      </c>
      <c r="J1579" s="6" t="s">
        <v>170</v>
      </c>
      <c r="K1579" s="6">
        <v>1</v>
      </c>
      <c r="L1579" s="6">
        <v>17.25</v>
      </c>
      <c r="M1579" s="31" t="str">
        <f t="shared" si="0"/>
        <v>Small</v>
      </c>
    </row>
    <row r="1580" spans="8:13" ht="15.75" customHeight="1">
      <c r="H1580" s="37">
        <v>43118</v>
      </c>
      <c r="I1580" s="6" t="s">
        <v>141</v>
      </c>
      <c r="J1580" s="6" t="s">
        <v>208</v>
      </c>
      <c r="K1580" s="6">
        <v>2</v>
      </c>
      <c r="L1580" s="6">
        <v>23.54</v>
      </c>
      <c r="M1580" s="31" t="str">
        <f t="shared" si="0"/>
        <v>Small</v>
      </c>
    </row>
    <row r="1581" spans="8:13" ht="15.75" customHeight="1">
      <c r="H1581" s="37">
        <v>43465</v>
      </c>
      <c r="I1581" s="6" t="s">
        <v>175</v>
      </c>
      <c r="J1581" s="6" t="s">
        <v>156</v>
      </c>
      <c r="K1581" s="6">
        <v>2</v>
      </c>
      <c r="L1581" s="6">
        <v>33.42</v>
      </c>
      <c r="M1581" s="31" t="str">
        <f t="shared" si="0"/>
        <v>Small</v>
      </c>
    </row>
    <row r="1582" spans="8:13" ht="15.75" customHeight="1">
      <c r="H1582" s="37">
        <v>43180</v>
      </c>
      <c r="I1582" s="6" t="s">
        <v>163</v>
      </c>
      <c r="J1582" s="6" t="s">
        <v>181</v>
      </c>
      <c r="K1582" s="6">
        <v>2</v>
      </c>
      <c r="L1582" s="6">
        <v>29.98</v>
      </c>
      <c r="M1582" s="31" t="str">
        <f t="shared" si="0"/>
        <v>Small</v>
      </c>
    </row>
    <row r="1583" spans="8:13" ht="15.75" customHeight="1">
      <c r="H1583" s="37">
        <v>43155</v>
      </c>
      <c r="I1583" s="6" t="s">
        <v>175</v>
      </c>
      <c r="J1583" s="6" t="s">
        <v>187</v>
      </c>
      <c r="K1583" s="6">
        <v>2</v>
      </c>
      <c r="L1583" s="6">
        <v>38.64</v>
      </c>
      <c r="M1583" s="31" t="str">
        <f t="shared" si="0"/>
        <v>Small</v>
      </c>
    </row>
    <row r="1584" spans="8:13" ht="15.75" customHeight="1">
      <c r="H1584" s="37">
        <v>43241</v>
      </c>
      <c r="I1584" s="6" t="s">
        <v>141</v>
      </c>
      <c r="J1584" s="6" t="s">
        <v>185</v>
      </c>
      <c r="K1584" s="6">
        <v>1</v>
      </c>
      <c r="L1584" s="6">
        <v>12.62</v>
      </c>
      <c r="M1584" s="31" t="str">
        <f t="shared" si="0"/>
        <v>Small</v>
      </c>
    </row>
    <row r="1585" spans="8:13" ht="15.75" customHeight="1">
      <c r="H1585" s="37">
        <v>43270</v>
      </c>
      <c r="I1585" s="6" t="s">
        <v>175</v>
      </c>
      <c r="J1585" s="6" t="s">
        <v>217</v>
      </c>
      <c r="K1585" s="6">
        <v>3</v>
      </c>
      <c r="L1585" s="6">
        <v>34.770000000000003</v>
      </c>
      <c r="M1585" s="31" t="str">
        <f t="shared" si="0"/>
        <v>Small</v>
      </c>
    </row>
    <row r="1586" spans="8:13" ht="15.75" customHeight="1">
      <c r="H1586" s="37">
        <v>43113</v>
      </c>
      <c r="I1586" s="6" t="s">
        <v>141</v>
      </c>
      <c r="J1586" s="6" t="s">
        <v>212</v>
      </c>
      <c r="K1586" s="6">
        <v>2</v>
      </c>
      <c r="L1586" s="6">
        <v>32.659999999999997</v>
      </c>
      <c r="M1586" s="31" t="str">
        <f t="shared" si="0"/>
        <v>Small</v>
      </c>
    </row>
    <row r="1587" spans="8:13" ht="15.75" customHeight="1">
      <c r="H1587" s="37">
        <v>43408</v>
      </c>
      <c r="I1587" s="6" t="s">
        <v>160</v>
      </c>
      <c r="J1587" s="6" t="s">
        <v>192</v>
      </c>
      <c r="K1587" s="6">
        <v>1</v>
      </c>
      <c r="L1587" s="6">
        <v>19.68</v>
      </c>
      <c r="M1587" s="31" t="str">
        <f t="shared" si="0"/>
        <v>Small</v>
      </c>
    </row>
    <row r="1588" spans="8:13" ht="15.75" customHeight="1">
      <c r="H1588" s="37">
        <v>43421</v>
      </c>
      <c r="I1588" s="6" t="s">
        <v>193</v>
      </c>
      <c r="J1588" s="6" t="s">
        <v>185</v>
      </c>
      <c r="K1588" s="6">
        <v>59</v>
      </c>
      <c r="L1588" s="6">
        <v>340.92</v>
      </c>
      <c r="M1588" s="31" t="str">
        <f t="shared" si="0"/>
        <v>Large</v>
      </c>
    </row>
    <row r="1589" spans="8:13" ht="15.75" customHeight="1">
      <c r="H1589" s="37">
        <v>43128</v>
      </c>
      <c r="I1589" s="6" t="s">
        <v>175</v>
      </c>
      <c r="J1589" s="6" t="s">
        <v>187</v>
      </c>
      <c r="K1589" s="6">
        <v>3</v>
      </c>
      <c r="L1589" s="6">
        <v>34.979999999999997</v>
      </c>
      <c r="M1589" s="31" t="str">
        <f t="shared" si="0"/>
        <v>Small</v>
      </c>
    </row>
    <row r="1590" spans="8:13" ht="15.75" customHeight="1">
      <c r="H1590" s="37">
        <v>43170</v>
      </c>
      <c r="I1590" s="6" t="s">
        <v>168</v>
      </c>
      <c r="J1590" s="6" t="s">
        <v>156</v>
      </c>
      <c r="K1590" s="6">
        <v>1</v>
      </c>
      <c r="L1590" s="6">
        <v>15.17</v>
      </c>
      <c r="M1590" s="31" t="str">
        <f t="shared" si="0"/>
        <v>Small</v>
      </c>
    </row>
    <row r="1591" spans="8:13" ht="15.75" customHeight="1">
      <c r="H1591" s="37">
        <v>43406</v>
      </c>
      <c r="I1591" s="6" t="s">
        <v>135</v>
      </c>
      <c r="J1591" s="6" t="s">
        <v>185</v>
      </c>
      <c r="K1591" s="6">
        <v>3</v>
      </c>
      <c r="L1591" s="6">
        <v>35.1</v>
      </c>
      <c r="M1591" s="31" t="str">
        <f t="shared" si="0"/>
        <v>Small</v>
      </c>
    </row>
    <row r="1592" spans="8:13" ht="15.75" customHeight="1">
      <c r="H1592" s="37">
        <v>43441</v>
      </c>
      <c r="I1592" s="6" t="s">
        <v>201</v>
      </c>
      <c r="J1592" s="6" t="s">
        <v>156</v>
      </c>
      <c r="K1592" s="6">
        <v>4</v>
      </c>
      <c r="L1592" s="6">
        <v>74.08</v>
      </c>
      <c r="M1592" s="31" t="str">
        <f t="shared" si="0"/>
        <v>Small</v>
      </c>
    </row>
    <row r="1593" spans="8:13" ht="15.75" customHeight="1">
      <c r="H1593" s="37">
        <v>43284</v>
      </c>
      <c r="I1593" s="6" t="s">
        <v>163</v>
      </c>
      <c r="J1593" s="6" t="s">
        <v>156</v>
      </c>
      <c r="K1593" s="6">
        <v>4</v>
      </c>
      <c r="L1593" s="6">
        <v>50.72</v>
      </c>
      <c r="M1593" s="31" t="str">
        <f t="shared" si="0"/>
        <v>Small</v>
      </c>
    </row>
    <row r="1594" spans="8:13" ht="15.75" customHeight="1">
      <c r="H1594" s="37">
        <v>43462</v>
      </c>
      <c r="I1594" s="6" t="s">
        <v>200</v>
      </c>
      <c r="J1594" s="6" t="s">
        <v>156</v>
      </c>
      <c r="K1594" s="6">
        <v>1</v>
      </c>
      <c r="L1594" s="6">
        <v>15.19</v>
      </c>
      <c r="M1594" s="31" t="str">
        <f t="shared" si="0"/>
        <v>Small</v>
      </c>
    </row>
    <row r="1595" spans="8:13" ht="15.75" customHeight="1">
      <c r="H1595" s="37">
        <v>43154</v>
      </c>
      <c r="I1595" s="6" t="s">
        <v>141</v>
      </c>
      <c r="J1595" s="6" t="s">
        <v>185</v>
      </c>
      <c r="K1595" s="6">
        <v>2</v>
      </c>
      <c r="L1595" s="6">
        <v>24.3</v>
      </c>
      <c r="M1595" s="31" t="str">
        <f t="shared" si="0"/>
        <v>Small</v>
      </c>
    </row>
    <row r="1596" spans="8:13" ht="15.75" customHeight="1">
      <c r="H1596" s="37">
        <v>43434</v>
      </c>
      <c r="I1596" s="6" t="s">
        <v>160</v>
      </c>
      <c r="J1596" s="6" t="s">
        <v>210</v>
      </c>
      <c r="K1596" s="6">
        <v>2</v>
      </c>
      <c r="L1596" s="6">
        <v>23.82</v>
      </c>
      <c r="M1596" s="31" t="str">
        <f t="shared" si="0"/>
        <v>Small</v>
      </c>
    </row>
    <row r="1597" spans="8:13" ht="15.75" customHeight="1">
      <c r="H1597" s="37">
        <v>43273</v>
      </c>
      <c r="I1597" s="6" t="s">
        <v>158</v>
      </c>
      <c r="J1597" s="6" t="s">
        <v>185</v>
      </c>
      <c r="K1597" s="6">
        <v>2</v>
      </c>
      <c r="L1597" s="6">
        <v>22.06</v>
      </c>
      <c r="M1597" s="31" t="str">
        <f t="shared" si="0"/>
        <v>Small</v>
      </c>
    </row>
    <row r="1598" spans="8:13" ht="15.75" customHeight="1">
      <c r="H1598" s="37">
        <v>43413</v>
      </c>
      <c r="I1598" s="6" t="s">
        <v>218</v>
      </c>
      <c r="J1598" s="6" t="s">
        <v>173</v>
      </c>
      <c r="K1598" s="6">
        <v>1</v>
      </c>
      <c r="L1598" s="6">
        <v>16.420000000000002</v>
      </c>
      <c r="M1598" s="31" t="str">
        <f t="shared" si="0"/>
        <v>Small</v>
      </c>
    </row>
    <row r="1599" spans="8:13" ht="15.75" customHeight="1">
      <c r="H1599" s="37">
        <v>43277</v>
      </c>
      <c r="I1599" s="6" t="s">
        <v>158</v>
      </c>
      <c r="J1599" s="6" t="s">
        <v>208</v>
      </c>
      <c r="K1599" s="6">
        <v>2</v>
      </c>
      <c r="L1599" s="6">
        <v>33.22</v>
      </c>
      <c r="M1599" s="31" t="str">
        <f t="shared" si="0"/>
        <v>Small</v>
      </c>
    </row>
    <row r="1600" spans="8:13" ht="15.75" customHeight="1">
      <c r="H1600" s="37">
        <v>43428</v>
      </c>
      <c r="I1600" s="6" t="s">
        <v>163</v>
      </c>
      <c r="J1600" s="6" t="s">
        <v>203</v>
      </c>
      <c r="K1600" s="6">
        <v>54</v>
      </c>
      <c r="L1600" s="6">
        <v>329.99</v>
      </c>
      <c r="M1600" s="31" t="str">
        <f t="shared" si="0"/>
        <v>Large</v>
      </c>
    </row>
    <row r="1601" spans="8:13" ht="15.75" customHeight="1">
      <c r="H1601" s="37">
        <v>43306</v>
      </c>
      <c r="I1601" s="6" t="s">
        <v>175</v>
      </c>
      <c r="J1601" s="6" t="s">
        <v>185</v>
      </c>
      <c r="K1601" s="6">
        <v>4</v>
      </c>
      <c r="L1601" s="6">
        <v>50.56</v>
      </c>
      <c r="M1601" s="31" t="str">
        <f t="shared" si="0"/>
        <v>Small</v>
      </c>
    </row>
    <row r="1602" spans="8:13" ht="15.75" customHeight="1">
      <c r="H1602" s="37">
        <v>43442</v>
      </c>
      <c r="I1602" s="6" t="s">
        <v>135</v>
      </c>
      <c r="J1602" s="6" t="s">
        <v>156</v>
      </c>
      <c r="K1602" s="6">
        <v>1</v>
      </c>
      <c r="L1602" s="6">
        <v>13.62</v>
      </c>
      <c r="M1602" s="31" t="str">
        <f t="shared" si="0"/>
        <v>Small</v>
      </c>
    </row>
    <row r="1603" spans="8:13" ht="15.75" customHeight="1">
      <c r="H1603" s="37">
        <v>43431</v>
      </c>
      <c r="I1603" s="6" t="s">
        <v>160</v>
      </c>
      <c r="J1603" s="6" t="s">
        <v>217</v>
      </c>
      <c r="K1603" s="6">
        <v>1</v>
      </c>
      <c r="L1603" s="6">
        <v>15.27</v>
      </c>
      <c r="M1603" s="31" t="str">
        <f t="shared" si="0"/>
        <v>Small</v>
      </c>
    </row>
    <row r="1604" spans="8:13" ht="15.75" customHeight="1">
      <c r="H1604" s="37">
        <v>43163</v>
      </c>
      <c r="I1604" s="6" t="s">
        <v>158</v>
      </c>
      <c r="J1604" s="6" t="s">
        <v>182</v>
      </c>
      <c r="K1604" s="6">
        <v>1</v>
      </c>
      <c r="L1604" s="6">
        <v>11.97</v>
      </c>
      <c r="M1604" s="31" t="str">
        <f t="shared" si="0"/>
        <v>Small</v>
      </c>
    </row>
    <row r="1605" spans="8:13" ht="15.75" customHeight="1">
      <c r="H1605" s="37">
        <v>43327</v>
      </c>
      <c r="I1605" s="6" t="s">
        <v>135</v>
      </c>
      <c r="J1605" s="6" t="s">
        <v>169</v>
      </c>
      <c r="K1605" s="6">
        <v>4</v>
      </c>
      <c r="L1605" s="6">
        <v>43.88</v>
      </c>
      <c r="M1605" s="31" t="str">
        <f t="shared" si="0"/>
        <v>Small</v>
      </c>
    </row>
    <row r="1606" spans="8:13" ht="15.75" customHeight="1">
      <c r="H1606" s="37">
        <v>43274</v>
      </c>
      <c r="I1606" s="6" t="s">
        <v>201</v>
      </c>
      <c r="J1606" s="6" t="s">
        <v>183</v>
      </c>
      <c r="K1606" s="6">
        <v>4</v>
      </c>
      <c r="L1606" s="6">
        <v>47.6</v>
      </c>
      <c r="M1606" s="31" t="str">
        <f t="shared" si="0"/>
        <v>Small</v>
      </c>
    </row>
    <row r="1607" spans="8:13" ht="15.75" customHeight="1">
      <c r="H1607" s="37">
        <v>43456</v>
      </c>
      <c r="I1607" s="6" t="s">
        <v>200</v>
      </c>
      <c r="J1607" s="6" t="s">
        <v>202</v>
      </c>
      <c r="K1607" s="6">
        <v>1</v>
      </c>
      <c r="L1607" s="6">
        <v>12.03</v>
      </c>
      <c r="M1607" s="31" t="str">
        <f t="shared" si="0"/>
        <v>Small</v>
      </c>
    </row>
    <row r="1608" spans="8:13" ht="15.75" customHeight="1">
      <c r="H1608" s="37">
        <v>43161</v>
      </c>
      <c r="I1608" s="6" t="s">
        <v>193</v>
      </c>
      <c r="J1608" s="6" t="s">
        <v>183</v>
      </c>
      <c r="K1608" s="6">
        <v>2</v>
      </c>
      <c r="L1608" s="6">
        <v>28.08</v>
      </c>
      <c r="M1608" s="31" t="str">
        <f t="shared" si="0"/>
        <v>Small</v>
      </c>
    </row>
    <row r="1609" spans="8:13" ht="15.75" customHeight="1">
      <c r="H1609" s="37">
        <v>43325</v>
      </c>
      <c r="I1609" s="6" t="s">
        <v>135</v>
      </c>
      <c r="J1609" s="6" t="s">
        <v>156</v>
      </c>
      <c r="K1609" s="6">
        <v>2</v>
      </c>
      <c r="L1609" s="6">
        <v>29.48</v>
      </c>
      <c r="M1609" s="31" t="str">
        <f t="shared" si="0"/>
        <v>Small</v>
      </c>
    </row>
    <row r="1610" spans="8:13" ht="15.75" customHeight="1">
      <c r="H1610" s="37">
        <v>43152</v>
      </c>
      <c r="I1610" s="6" t="s">
        <v>200</v>
      </c>
      <c r="J1610" s="6" t="s">
        <v>156</v>
      </c>
      <c r="K1610" s="6">
        <v>36</v>
      </c>
      <c r="L1610" s="6">
        <v>405.22</v>
      </c>
      <c r="M1610" s="31" t="str">
        <f t="shared" si="0"/>
        <v>Large</v>
      </c>
    </row>
    <row r="1611" spans="8:13" ht="15.75" customHeight="1">
      <c r="H1611" s="37">
        <v>43109</v>
      </c>
      <c r="I1611" s="6" t="s">
        <v>168</v>
      </c>
      <c r="J1611" s="6" t="s">
        <v>212</v>
      </c>
      <c r="K1611" s="6">
        <v>2</v>
      </c>
      <c r="L1611" s="6">
        <v>38.840000000000003</v>
      </c>
      <c r="M1611" s="31" t="str">
        <f t="shared" si="0"/>
        <v>Small</v>
      </c>
    </row>
    <row r="1612" spans="8:13" ht="15.75" customHeight="1">
      <c r="H1612" s="37">
        <v>43188</v>
      </c>
      <c r="I1612" s="6" t="s">
        <v>201</v>
      </c>
      <c r="J1612" s="6" t="s">
        <v>156</v>
      </c>
      <c r="K1612" s="6">
        <v>3</v>
      </c>
      <c r="L1612" s="6">
        <v>37.229999999999997</v>
      </c>
      <c r="M1612" s="31" t="str">
        <f t="shared" si="0"/>
        <v>Small</v>
      </c>
    </row>
    <row r="1613" spans="8:13" ht="15.75" customHeight="1">
      <c r="H1613" s="37">
        <v>43142</v>
      </c>
      <c r="I1613" s="6" t="s">
        <v>216</v>
      </c>
      <c r="J1613" s="6" t="s">
        <v>169</v>
      </c>
      <c r="K1613" s="6">
        <v>2</v>
      </c>
      <c r="L1613" s="6">
        <v>23.2</v>
      </c>
      <c r="M1613" s="31" t="str">
        <f t="shared" si="0"/>
        <v>Small</v>
      </c>
    </row>
    <row r="1614" spans="8:13" ht="15.75" customHeight="1">
      <c r="H1614" s="37">
        <v>43142</v>
      </c>
      <c r="I1614" s="6" t="s">
        <v>168</v>
      </c>
      <c r="J1614" s="6" t="s">
        <v>209</v>
      </c>
      <c r="K1614" s="6">
        <v>1</v>
      </c>
      <c r="L1614" s="6">
        <v>14.59</v>
      </c>
      <c r="M1614" s="31" t="str">
        <f t="shared" si="0"/>
        <v>Small</v>
      </c>
    </row>
    <row r="1615" spans="8:13" ht="15.75" customHeight="1">
      <c r="H1615" s="37">
        <v>43253</v>
      </c>
      <c r="I1615" s="6" t="s">
        <v>158</v>
      </c>
      <c r="J1615" s="6" t="s">
        <v>213</v>
      </c>
      <c r="K1615" s="6">
        <v>2</v>
      </c>
      <c r="L1615" s="6">
        <v>20.92</v>
      </c>
      <c r="M1615" s="31" t="str">
        <f t="shared" si="0"/>
        <v>Small</v>
      </c>
    </row>
    <row r="1616" spans="8:13" ht="15.75" customHeight="1">
      <c r="H1616" s="37">
        <v>43446</v>
      </c>
      <c r="I1616" s="6" t="s">
        <v>135</v>
      </c>
      <c r="J1616" s="6" t="s">
        <v>161</v>
      </c>
      <c r="K1616" s="6">
        <v>3</v>
      </c>
      <c r="L1616" s="6">
        <v>45.78</v>
      </c>
      <c r="M1616" s="31" t="str">
        <f t="shared" si="0"/>
        <v>Small</v>
      </c>
    </row>
    <row r="1617" spans="8:13" ht="15.75" customHeight="1">
      <c r="H1617" s="37">
        <v>43124</v>
      </c>
      <c r="I1617" s="6" t="s">
        <v>198</v>
      </c>
      <c r="J1617" s="6" t="s">
        <v>211</v>
      </c>
      <c r="K1617" s="6">
        <v>2</v>
      </c>
      <c r="L1617" s="6">
        <v>30.3</v>
      </c>
      <c r="M1617" s="31" t="str">
        <f t="shared" si="0"/>
        <v>Small</v>
      </c>
    </row>
    <row r="1618" spans="8:13" ht="15.75" customHeight="1">
      <c r="H1618" s="37">
        <v>43400</v>
      </c>
      <c r="I1618" s="6" t="s">
        <v>160</v>
      </c>
      <c r="J1618" s="6" t="s">
        <v>156</v>
      </c>
      <c r="K1618" s="6">
        <v>2</v>
      </c>
      <c r="L1618" s="6">
        <v>29.52</v>
      </c>
      <c r="M1618" s="31" t="str">
        <f t="shared" si="0"/>
        <v>Small</v>
      </c>
    </row>
    <row r="1619" spans="8:13" ht="15.75" customHeight="1">
      <c r="H1619" s="37">
        <v>43336</v>
      </c>
      <c r="I1619" s="6" t="s">
        <v>198</v>
      </c>
      <c r="J1619" s="6" t="s">
        <v>185</v>
      </c>
      <c r="K1619" s="6">
        <v>1</v>
      </c>
      <c r="L1619" s="6">
        <v>19.43</v>
      </c>
      <c r="M1619" s="31" t="str">
        <f t="shared" si="0"/>
        <v>Small</v>
      </c>
    </row>
    <row r="1620" spans="8:13" ht="15.75" customHeight="1">
      <c r="H1620" s="37">
        <v>43346</v>
      </c>
      <c r="I1620" s="6" t="s">
        <v>141</v>
      </c>
      <c r="J1620" s="6" t="s">
        <v>229</v>
      </c>
      <c r="K1620" s="6">
        <v>5</v>
      </c>
      <c r="L1620" s="6">
        <v>74.3</v>
      </c>
      <c r="M1620" s="31" t="str">
        <f t="shared" si="0"/>
        <v>Small</v>
      </c>
    </row>
    <row r="1621" spans="8:13" ht="15.75" customHeight="1">
      <c r="H1621" s="37">
        <v>43105</v>
      </c>
      <c r="I1621" s="6" t="s">
        <v>158</v>
      </c>
      <c r="J1621" s="6" t="s">
        <v>184</v>
      </c>
      <c r="K1621" s="6">
        <v>72</v>
      </c>
      <c r="L1621" s="6">
        <v>531.88</v>
      </c>
      <c r="M1621" s="31" t="str">
        <f t="shared" si="0"/>
        <v>Large</v>
      </c>
    </row>
    <row r="1622" spans="8:13" ht="15.75" customHeight="1">
      <c r="H1622" s="37">
        <v>43435</v>
      </c>
      <c r="I1622" s="6" t="s">
        <v>138</v>
      </c>
      <c r="J1622" s="6" t="s">
        <v>156</v>
      </c>
      <c r="K1622" s="6">
        <v>1</v>
      </c>
      <c r="L1622" s="6">
        <v>12.88</v>
      </c>
      <c r="M1622" s="31" t="str">
        <f t="shared" si="0"/>
        <v>Small</v>
      </c>
    </row>
    <row r="1623" spans="8:13" ht="15.75" customHeight="1">
      <c r="H1623" s="37">
        <v>43103</v>
      </c>
      <c r="I1623" s="6" t="s">
        <v>168</v>
      </c>
      <c r="J1623" s="6" t="s">
        <v>157</v>
      </c>
      <c r="K1623" s="6">
        <v>2</v>
      </c>
      <c r="L1623" s="6">
        <v>26.8</v>
      </c>
      <c r="M1623" s="31" t="str">
        <f t="shared" si="0"/>
        <v>Small</v>
      </c>
    </row>
    <row r="1624" spans="8:13" ht="15.75" customHeight="1">
      <c r="H1624" s="37">
        <v>43325</v>
      </c>
      <c r="I1624" s="6" t="s">
        <v>158</v>
      </c>
      <c r="J1624" s="6" t="s">
        <v>180</v>
      </c>
      <c r="K1624" s="6">
        <v>1</v>
      </c>
      <c r="L1624" s="6">
        <v>10.75</v>
      </c>
      <c r="M1624" s="31" t="str">
        <f t="shared" si="0"/>
        <v>Small</v>
      </c>
    </row>
    <row r="1625" spans="8:13" ht="15.75" customHeight="1">
      <c r="H1625" s="37">
        <v>43159</v>
      </c>
      <c r="I1625" s="6" t="s">
        <v>141</v>
      </c>
      <c r="J1625" s="6" t="s">
        <v>191</v>
      </c>
      <c r="K1625" s="6">
        <v>1</v>
      </c>
      <c r="L1625" s="6">
        <v>15.06</v>
      </c>
      <c r="M1625" s="31" t="str">
        <f t="shared" si="0"/>
        <v>Small</v>
      </c>
    </row>
    <row r="1626" spans="8:13" ht="15.75" customHeight="1">
      <c r="H1626" s="37">
        <v>43420</v>
      </c>
      <c r="I1626" s="6" t="s">
        <v>163</v>
      </c>
      <c r="J1626" s="6" t="s">
        <v>174</v>
      </c>
      <c r="K1626" s="6">
        <v>1</v>
      </c>
      <c r="L1626" s="6">
        <v>14.13</v>
      </c>
      <c r="M1626" s="31" t="str">
        <f t="shared" si="0"/>
        <v>Small</v>
      </c>
    </row>
    <row r="1627" spans="8:13" ht="15.75" customHeight="1">
      <c r="H1627" s="37">
        <v>43420</v>
      </c>
      <c r="I1627" s="6" t="s">
        <v>163</v>
      </c>
      <c r="J1627" s="6" t="s">
        <v>156</v>
      </c>
      <c r="K1627" s="6">
        <v>1</v>
      </c>
      <c r="L1627" s="6">
        <v>11.77</v>
      </c>
      <c r="M1627" s="31" t="str">
        <f t="shared" si="0"/>
        <v>Small</v>
      </c>
    </row>
    <row r="1628" spans="8:13" ht="15.75" customHeight="1">
      <c r="H1628" s="37">
        <v>43410</v>
      </c>
      <c r="I1628" s="6" t="s">
        <v>158</v>
      </c>
      <c r="J1628" s="6" t="s">
        <v>156</v>
      </c>
      <c r="K1628" s="6">
        <v>1</v>
      </c>
      <c r="L1628" s="6">
        <v>10.51</v>
      </c>
      <c r="M1628" s="31" t="str">
        <f t="shared" si="0"/>
        <v>Small</v>
      </c>
    </row>
    <row r="1629" spans="8:13" ht="15.75" customHeight="1">
      <c r="H1629" s="37">
        <v>43450</v>
      </c>
      <c r="I1629" s="6" t="s">
        <v>201</v>
      </c>
      <c r="J1629" s="6" t="s">
        <v>217</v>
      </c>
      <c r="K1629" s="6">
        <v>30</v>
      </c>
      <c r="L1629" s="6">
        <v>325.37</v>
      </c>
      <c r="M1629" s="31" t="str">
        <f t="shared" si="0"/>
        <v>Large</v>
      </c>
    </row>
    <row r="1630" spans="8:13" ht="15.75" customHeight="1">
      <c r="H1630" s="37">
        <v>43464</v>
      </c>
      <c r="I1630" s="6" t="s">
        <v>177</v>
      </c>
      <c r="J1630" s="6" t="s">
        <v>161</v>
      </c>
      <c r="K1630" s="6">
        <v>3</v>
      </c>
      <c r="L1630" s="6">
        <v>33.81</v>
      </c>
      <c r="M1630" s="31" t="str">
        <f t="shared" si="0"/>
        <v>Small</v>
      </c>
    </row>
    <row r="1631" spans="8:13" ht="15.75" customHeight="1">
      <c r="H1631" s="37">
        <v>43168</v>
      </c>
      <c r="I1631" s="6" t="s">
        <v>158</v>
      </c>
      <c r="J1631" s="6" t="s">
        <v>208</v>
      </c>
      <c r="K1631" s="6">
        <v>6</v>
      </c>
      <c r="L1631" s="6">
        <v>118.32</v>
      </c>
      <c r="M1631" s="31" t="str">
        <f t="shared" si="0"/>
        <v>Small</v>
      </c>
    </row>
    <row r="1632" spans="8:13" ht="15.75" customHeight="1">
      <c r="H1632" s="37">
        <v>43419</v>
      </c>
      <c r="I1632" s="6" t="s">
        <v>141</v>
      </c>
      <c r="J1632" s="6" t="s">
        <v>185</v>
      </c>
      <c r="K1632" s="6">
        <v>1</v>
      </c>
      <c r="L1632" s="6">
        <v>11.59</v>
      </c>
      <c r="M1632" s="31" t="str">
        <f t="shared" si="0"/>
        <v>Small</v>
      </c>
    </row>
    <row r="1633" spans="8:13" ht="15.75" customHeight="1">
      <c r="H1633" s="37">
        <v>43420</v>
      </c>
      <c r="I1633" s="6" t="s">
        <v>216</v>
      </c>
      <c r="J1633" s="6" t="s">
        <v>162</v>
      </c>
      <c r="K1633" s="6">
        <v>2</v>
      </c>
      <c r="L1633" s="6">
        <v>24.62</v>
      </c>
      <c r="M1633" s="31" t="str">
        <f t="shared" si="0"/>
        <v>Small</v>
      </c>
    </row>
    <row r="1634" spans="8:13" ht="15.75" customHeight="1">
      <c r="H1634" s="37">
        <v>43347</v>
      </c>
      <c r="I1634" s="6" t="s">
        <v>218</v>
      </c>
      <c r="J1634" s="6" t="s">
        <v>161</v>
      </c>
      <c r="K1634" s="6">
        <v>3</v>
      </c>
      <c r="L1634" s="6">
        <v>39.69</v>
      </c>
      <c r="M1634" s="31" t="str">
        <f t="shared" si="0"/>
        <v>Small</v>
      </c>
    </row>
    <row r="1635" spans="8:13" ht="15.75" customHeight="1">
      <c r="H1635" s="37">
        <v>43388</v>
      </c>
      <c r="I1635" s="6" t="s">
        <v>190</v>
      </c>
      <c r="J1635" s="6" t="s">
        <v>235</v>
      </c>
      <c r="K1635" s="6">
        <v>4</v>
      </c>
      <c r="L1635" s="6">
        <v>43.6</v>
      </c>
      <c r="M1635" s="31" t="str">
        <f t="shared" si="0"/>
        <v>Small</v>
      </c>
    </row>
    <row r="1636" spans="8:13" ht="15.75" customHeight="1">
      <c r="H1636" s="37">
        <v>43449</v>
      </c>
      <c r="I1636" s="6" t="s">
        <v>158</v>
      </c>
      <c r="J1636" s="6" t="s">
        <v>164</v>
      </c>
      <c r="K1636" s="6">
        <v>2</v>
      </c>
      <c r="L1636" s="6">
        <v>26</v>
      </c>
      <c r="M1636" s="31" t="str">
        <f t="shared" si="0"/>
        <v>Small</v>
      </c>
    </row>
    <row r="1637" spans="8:13" ht="15.75" customHeight="1">
      <c r="H1637" s="37">
        <v>43452</v>
      </c>
      <c r="I1637" s="6" t="s">
        <v>158</v>
      </c>
      <c r="J1637" s="6" t="s">
        <v>211</v>
      </c>
      <c r="K1637" s="6">
        <v>1</v>
      </c>
      <c r="L1637" s="6">
        <v>16.75</v>
      </c>
      <c r="M1637" s="31" t="str">
        <f t="shared" si="0"/>
        <v>Small</v>
      </c>
    </row>
    <row r="1638" spans="8:13" ht="15.75" customHeight="1">
      <c r="H1638" s="37">
        <v>43379</v>
      </c>
      <c r="I1638" s="6" t="s">
        <v>158</v>
      </c>
      <c r="J1638" s="6" t="s">
        <v>156</v>
      </c>
      <c r="K1638" s="6">
        <v>1</v>
      </c>
      <c r="L1638" s="6">
        <v>15.54</v>
      </c>
      <c r="M1638" s="31" t="str">
        <f t="shared" si="0"/>
        <v>Small</v>
      </c>
    </row>
    <row r="1639" spans="8:13" ht="15.75" customHeight="1">
      <c r="H1639" s="37">
        <v>43446</v>
      </c>
      <c r="I1639" s="6" t="s">
        <v>168</v>
      </c>
      <c r="J1639" s="6" t="s">
        <v>234</v>
      </c>
      <c r="K1639" s="6">
        <v>2</v>
      </c>
      <c r="L1639" s="6">
        <v>30.38</v>
      </c>
      <c r="M1639" s="31" t="str">
        <f t="shared" si="0"/>
        <v>Small</v>
      </c>
    </row>
    <row r="1640" spans="8:13" ht="15.75" customHeight="1">
      <c r="H1640" s="37">
        <v>43431</v>
      </c>
      <c r="I1640" s="6" t="s">
        <v>218</v>
      </c>
      <c r="J1640" s="6" t="s">
        <v>156</v>
      </c>
      <c r="K1640" s="6">
        <v>64</v>
      </c>
      <c r="L1640" s="6">
        <v>366.68</v>
      </c>
      <c r="M1640" s="31" t="str">
        <f t="shared" si="0"/>
        <v>Large</v>
      </c>
    </row>
    <row r="1641" spans="8:13" ht="15.75" customHeight="1">
      <c r="H1641" s="37">
        <v>43455</v>
      </c>
      <c r="I1641" s="6" t="s">
        <v>158</v>
      </c>
      <c r="J1641" s="6" t="s">
        <v>210</v>
      </c>
      <c r="K1641" s="6">
        <v>42</v>
      </c>
      <c r="L1641" s="6">
        <v>330.97</v>
      </c>
      <c r="M1641" s="31" t="str">
        <f t="shared" si="0"/>
        <v>Large</v>
      </c>
    </row>
    <row r="1642" spans="8:13" ht="15.75" customHeight="1">
      <c r="H1642" s="37">
        <v>43359</v>
      </c>
      <c r="I1642" s="6" t="s">
        <v>224</v>
      </c>
      <c r="J1642" s="6" t="s">
        <v>156</v>
      </c>
      <c r="K1642" s="6">
        <v>2</v>
      </c>
      <c r="L1642" s="6">
        <v>20.82</v>
      </c>
      <c r="M1642" s="31" t="str">
        <f t="shared" si="0"/>
        <v>Small</v>
      </c>
    </row>
    <row r="1643" spans="8:13" ht="15.75" customHeight="1">
      <c r="H1643" s="37">
        <v>43382</v>
      </c>
      <c r="I1643" s="6" t="s">
        <v>135</v>
      </c>
      <c r="J1643" s="6" t="s">
        <v>237</v>
      </c>
      <c r="K1643" s="6">
        <v>4</v>
      </c>
      <c r="L1643" s="6">
        <v>49.12</v>
      </c>
      <c r="M1643" s="31" t="str">
        <f t="shared" si="0"/>
        <v>Small</v>
      </c>
    </row>
    <row r="1644" spans="8:13" ht="15.75" customHeight="1">
      <c r="H1644" s="37">
        <v>43263</v>
      </c>
      <c r="I1644" s="6" t="s">
        <v>163</v>
      </c>
      <c r="J1644" s="6" t="s">
        <v>156</v>
      </c>
      <c r="K1644" s="6">
        <v>61</v>
      </c>
      <c r="L1644" s="6">
        <v>631.4</v>
      </c>
      <c r="M1644" s="31" t="str">
        <f t="shared" si="0"/>
        <v>Large</v>
      </c>
    </row>
    <row r="1645" spans="8:13" ht="15.75" customHeight="1">
      <c r="H1645" s="37">
        <v>43449</v>
      </c>
      <c r="I1645" s="6" t="s">
        <v>158</v>
      </c>
      <c r="J1645" s="6" t="s">
        <v>228</v>
      </c>
      <c r="K1645" s="6">
        <v>1</v>
      </c>
      <c r="L1645" s="6">
        <v>11.89</v>
      </c>
      <c r="M1645" s="31" t="str">
        <f t="shared" si="0"/>
        <v>Small</v>
      </c>
    </row>
    <row r="1646" spans="8:13" ht="15.75" customHeight="1">
      <c r="H1646" s="37">
        <v>43329</v>
      </c>
      <c r="I1646" s="6" t="s">
        <v>160</v>
      </c>
      <c r="J1646" s="6" t="s">
        <v>189</v>
      </c>
      <c r="K1646" s="6">
        <v>1</v>
      </c>
      <c r="L1646" s="6">
        <v>13.68</v>
      </c>
      <c r="M1646" s="31" t="str">
        <f t="shared" si="0"/>
        <v>Small</v>
      </c>
    </row>
    <row r="1647" spans="8:13" ht="15.75" customHeight="1">
      <c r="H1647" s="37">
        <v>43417</v>
      </c>
      <c r="I1647" s="6" t="s">
        <v>175</v>
      </c>
      <c r="J1647" s="6" t="s">
        <v>162</v>
      </c>
      <c r="K1647" s="6">
        <v>2</v>
      </c>
      <c r="L1647" s="6">
        <v>27.54</v>
      </c>
      <c r="M1647" s="31" t="str">
        <f t="shared" si="0"/>
        <v>Small</v>
      </c>
    </row>
    <row r="1648" spans="8:13" ht="15.75" customHeight="1">
      <c r="H1648" s="37">
        <v>43433</v>
      </c>
      <c r="I1648" s="6" t="s">
        <v>198</v>
      </c>
      <c r="J1648" s="6" t="s">
        <v>156</v>
      </c>
      <c r="K1648" s="6">
        <v>1</v>
      </c>
      <c r="L1648" s="6">
        <v>17.2</v>
      </c>
      <c r="M1648" s="31" t="str">
        <f t="shared" si="0"/>
        <v>Small</v>
      </c>
    </row>
    <row r="1649" spans="8:13" ht="15.75" customHeight="1">
      <c r="H1649" s="37">
        <v>43357</v>
      </c>
      <c r="I1649" s="6" t="s">
        <v>158</v>
      </c>
      <c r="J1649" s="6" t="s">
        <v>227</v>
      </c>
      <c r="K1649" s="6">
        <v>2</v>
      </c>
      <c r="L1649" s="6">
        <v>37</v>
      </c>
      <c r="M1649" s="31" t="str">
        <f t="shared" si="0"/>
        <v>Small</v>
      </c>
    </row>
    <row r="1650" spans="8:13" ht="15.75" customHeight="1">
      <c r="H1650" s="37">
        <v>43206</v>
      </c>
      <c r="I1650" s="6" t="s">
        <v>175</v>
      </c>
      <c r="J1650" s="6" t="s">
        <v>233</v>
      </c>
      <c r="K1650" s="6">
        <v>2</v>
      </c>
      <c r="L1650" s="6">
        <v>21.88</v>
      </c>
      <c r="M1650" s="31" t="str">
        <f t="shared" si="0"/>
        <v>Small</v>
      </c>
    </row>
    <row r="1651" spans="8:13" ht="15.75" customHeight="1">
      <c r="H1651" s="37">
        <v>43268</v>
      </c>
      <c r="I1651" s="6" t="s">
        <v>171</v>
      </c>
      <c r="J1651" s="6" t="s">
        <v>191</v>
      </c>
      <c r="K1651" s="6">
        <v>2</v>
      </c>
      <c r="L1651" s="6">
        <v>23.96</v>
      </c>
      <c r="M1651" s="31" t="str">
        <f t="shared" si="0"/>
        <v>Small</v>
      </c>
    </row>
    <row r="1652" spans="8:13" ht="15.75" customHeight="1">
      <c r="H1652" s="37">
        <v>43202</v>
      </c>
      <c r="I1652" s="6" t="s">
        <v>158</v>
      </c>
      <c r="J1652" s="6" t="s">
        <v>172</v>
      </c>
      <c r="K1652" s="6">
        <v>3</v>
      </c>
      <c r="L1652" s="6">
        <v>54.66</v>
      </c>
      <c r="M1652" s="31" t="str">
        <f t="shared" si="0"/>
        <v>Small</v>
      </c>
    </row>
    <row r="1653" spans="8:13" ht="15.75" customHeight="1">
      <c r="H1653" s="37">
        <v>43267</v>
      </c>
      <c r="I1653" s="6" t="s">
        <v>135</v>
      </c>
      <c r="J1653" s="6" t="s">
        <v>184</v>
      </c>
      <c r="K1653" s="6">
        <v>2</v>
      </c>
      <c r="L1653" s="6">
        <v>35.74</v>
      </c>
      <c r="M1653" s="31" t="str">
        <f t="shared" si="0"/>
        <v>Small</v>
      </c>
    </row>
    <row r="1654" spans="8:13" ht="15.75" customHeight="1">
      <c r="H1654" s="37">
        <v>43336</v>
      </c>
      <c r="I1654" s="6" t="s">
        <v>224</v>
      </c>
      <c r="J1654" s="6" t="s">
        <v>187</v>
      </c>
      <c r="K1654" s="6">
        <v>1</v>
      </c>
      <c r="L1654" s="6">
        <v>13.12</v>
      </c>
      <c r="M1654" s="31" t="str">
        <f t="shared" si="0"/>
        <v>Small</v>
      </c>
    </row>
    <row r="1655" spans="8:13" ht="15.75" customHeight="1">
      <c r="H1655" s="37">
        <v>43449</v>
      </c>
      <c r="I1655" s="6" t="s">
        <v>168</v>
      </c>
      <c r="J1655" s="6" t="s">
        <v>207</v>
      </c>
      <c r="K1655" s="6">
        <v>2</v>
      </c>
      <c r="L1655" s="6">
        <v>35.26</v>
      </c>
      <c r="M1655" s="31" t="str">
        <f t="shared" si="0"/>
        <v>Small</v>
      </c>
    </row>
    <row r="1656" spans="8:13" ht="15.75" customHeight="1">
      <c r="H1656" s="37">
        <v>43355</v>
      </c>
      <c r="I1656" s="6" t="s">
        <v>127</v>
      </c>
      <c r="J1656" s="6" t="s">
        <v>156</v>
      </c>
      <c r="K1656" s="6">
        <v>1</v>
      </c>
      <c r="L1656" s="6">
        <v>10.15</v>
      </c>
      <c r="M1656" s="31" t="str">
        <f t="shared" si="0"/>
        <v>Small</v>
      </c>
    </row>
    <row r="1657" spans="8:13" ht="15.75" customHeight="1">
      <c r="H1657" s="37">
        <v>43305</v>
      </c>
      <c r="I1657" s="6" t="s">
        <v>127</v>
      </c>
      <c r="J1657" s="6" t="s">
        <v>210</v>
      </c>
      <c r="K1657" s="6">
        <v>1</v>
      </c>
      <c r="L1657" s="6">
        <v>13.59</v>
      </c>
      <c r="M1657" s="31" t="str">
        <f t="shared" si="0"/>
        <v>Small</v>
      </c>
    </row>
    <row r="1658" spans="8:13" ht="15.75" customHeight="1">
      <c r="H1658" s="37">
        <v>43350</v>
      </c>
      <c r="I1658" s="6" t="s">
        <v>216</v>
      </c>
      <c r="J1658" s="6" t="s">
        <v>156</v>
      </c>
      <c r="K1658" s="6">
        <v>1</v>
      </c>
      <c r="L1658" s="6">
        <v>17.850000000000001</v>
      </c>
      <c r="M1658" s="31" t="str">
        <f t="shared" si="0"/>
        <v>Small</v>
      </c>
    </row>
    <row r="1659" spans="8:13" ht="15.75" customHeight="1">
      <c r="H1659" s="37">
        <v>43168</v>
      </c>
      <c r="I1659" s="6" t="s">
        <v>158</v>
      </c>
      <c r="J1659" s="6" t="s">
        <v>185</v>
      </c>
      <c r="K1659" s="6">
        <v>2</v>
      </c>
      <c r="L1659" s="6">
        <v>22.44</v>
      </c>
      <c r="M1659" s="31" t="str">
        <f t="shared" si="0"/>
        <v>Small</v>
      </c>
    </row>
    <row r="1660" spans="8:13" ht="15.75" customHeight="1">
      <c r="H1660" s="37">
        <v>43449</v>
      </c>
      <c r="I1660" s="6" t="s">
        <v>218</v>
      </c>
      <c r="J1660" s="6" t="s">
        <v>178</v>
      </c>
      <c r="K1660" s="6">
        <v>2</v>
      </c>
      <c r="L1660" s="6">
        <v>32.619999999999997</v>
      </c>
      <c r="M1660" s="31" t="str">
        <f t="shared" si="0"/>
        <v>Small</v>
      </c>
    </row>
    <row r="1661" spans="8:13" ht="15.75" customHeight="1">
      <c r="H1661" s="37">
        <v>43169</v>
      </c>
      <c r="I1661" s="6" t="s">
        <v>168</v>
      </c>
      <c r="J1661" s="6" t="s">
        <v>169</v>
      </c>
      <c r="K1661" s="6">
        <v>1</v>
      </c>
      <c r="L1661" s="6">
        <v>14.26</v>
      </c>
      <c r="M1661" s="31" t="str">
        <f t="shared" si="0"/>
        <v>Small</v>
      </c>
    </row>
    <row r="1662" spans="8:13" ht="15.75" customHeight="1">
      <c r="H1662" s="37">
        <v>43396</v>
      </c>
      <c r="I1662" s="6" t="s">
        <v>160</v>
      </c>
      <c r="J1662" s="6" t="s">
        <v>156</v>
      </c>
      <c r="K1662" s="6">
        <v>3</v>
      </c>
      <c r="L1662" s="6">
        <v>50.31</v>
      </c>
      <c r="M1662" s="31" t="str">
        <f t="shared" si="0"/>
        <v>Small</v>
      </c>
    </row>
    <row r="1663" spans="8:13" ht="15.75" customHeight="1">
      <c r="H1663" s="37">
        <v>43235</v>
      </c>
      <c r="I1663" s="6" t="s">
        <v>160</v>
      </c>
      <c r="J1663" s="6" t="s">
        <v>156</v>
      </c>
      <c r="K1663" s="6">
        <v>1</v>
      </c>
      <c r="L1663" s="6">
        <v>16.91</v>
      </c>
      <c r="M1663" s="31" t="str">
        <f t="shared" si="0"/>
        <v>Small</v>
      </c>
    </row>
    <row r="1664" spans="8:13" ht="15.75" customHeight="1">
      <c r="H1664" s="37">
        <v>43454</v>
      </c>
      <c r="I1664" s="6" t="s">
        <v>190</v>
      </c>
      <c r="J1664" s="6" t="s">
        <v>157</v>
      </c>
      <c r="K1664" s="6">
        <v>2</v>
      </c>
      <c r="L1664" s="6">
        <v>28.38</v>
      </c>
      <c r="M1664" s="31" t="str">
        <f t="shared" si="0"/>
        <v>Small</v>
      </c>
    </row>
    <row r="1665" spans="8:13" ht="15.75" customHeight="1">
      <c r="H1665" s="37">
        <v>43112</v>
      </c>
      <c r="I1665" s="6" t="s">
        <v>160</v>
      </c>
      <c r="J1665" s="6" t="s">
        <v>183</v>
      </c>
      <c r="K1665" s="6">
        <v>4</v>
      </c>
      <c r="L1665" s="6">
        <v>75.12</v>
      </c>
      <c r="M1665" s="31" t="str">
        <f t="shared" si="0"/>
        <v>Small</v>
      </c>
    </row>
    <row r="1666" spans="8:13" ht="15.75" customHeight="1">
      <c r="H1666" s="37">
        <v>43180</v>
      </c>
      <c r="I1666" s="6" t="s">
        <v>158</v>
      </c>
      <c r="J1666" s="6" t="s">
        <v>185</v>
      </c>
      <c r="K1666" s="6">
        <v>6</v>
      </c>
      <c r="L1666" s="6">
        <v>89.28</v>
      </c>
      <c r="M1666" s="31" t="str">
        <f t="shared" si="0"/>
        <v>Small</v>
      </c>
    </row>
    <row r="1667" spans="8:13" ht="15.75" customHeight="1">
      <c r="H1667" s="37">
        <v>43279</v>
      </c>
      <c r="I1667" s="6" t="s">
        <v>163</v>
      </c>
      <c r="J1667" s="6" t="s">
        <v>217</v>
      </c>
      <c r="K1667" s="6">
        <v>6</v>
      </c>
      <c r="L1667" s="6">
        <v>76.63</v>
      </c>
      <c r="M1667" s="31" t="str">
        <f t="shared" si="0"/>
        <v>Small</v>
      </c>
    </row>
    <row r="1668" spans="8:13" ht="15.75" customHeight="1">
      <c r="H1668" s="37">
        <v>43448</v>
      </c>
      <c r="I1668" s="6" t="s">
        <v>135</v>
      </c>
      <c r="J1668" s="6" t="s">
        <v>174</v>
      </c>
      <c r="K1668" s="6">
        <v>1</v>
      </c>
      <c r="L1668" s="6">
        <v>11.46</v>
      </c>
      <c r="M1668" s="31" t="str">
        <f t="shared" si="0"/>
        <v>Small</v>
      </c>
    </row>
    <row r="1669" spans="8:13" ht="15.75" customHeight="1">
      <c r="H1669" s="37">
        <v>43267</v>
      </c>
      <c r="I1669" s="6" t="s">
        <v>135</v>
      </c>
      <c r="J1669" s="6" t="s">
        <v>184</v>
      </c>
      <c r="K1669" s="6">
        <v>2</v>
      </c>
      <c r="L1669" s="6">
        <v>25.42</v>
      </c>
      <c r="M1669" s="31" t="str">
        <f t="shared" si="0"/>
        <v>Small</v>
      </c>
    </row>
    <row r="1670" spans="8:13" ht="15.75" customHeight="1">
      <c r="H1670" s="37">
        <v>43439</v>
      </c>
      <c r="I1670" s="6" t="s">
        <v>177</v>
      </c>
      <c r="J1670" s="6" t="s">
        <v>187</v>
      </c>
      <c r="K1670" s="6">
        <v>3</v>
      </c>
      <c r="L1670" s="6">
        <v>37.92</v>
      </c>
      <c r="M1670" s="31" t="str">
        <f t="shared" si="0"/>
        <v>Small</v>
      </c>
    </row>
    <row r="1671" spans="8:13" ht="15.75" customHeight="1">
      <c r="H1671" s="37">
        <v>43226</v>
      </c>
      <c r="I1671" s="6" t="s">
        <v>177</v>
      </c>
      <c r="J1671" s="6" t="s">
        <v>236</v>
      </c>
      <c r="K1671" s="6">
        <v>1</v>
      </c>
      <c r="L1671" s="6">
        <v>17.760000000000002</v>
      </c>
      <c r="M1671" s="31" t="str">
        <f t="shared" si="0"/>
        <v>Small</v>
      </c>
    </row>
    <row r="1672" spans="8:13" ht="15.75" customHeight="1">
      <c r="H1672" s="37">
        <v>43428</v>
      </c>
      <c r="I1672" s="6" t="s">
        <v>201</v>
      </c>
      <c r="J1672" s="6" t="s">
        <v>237</v>
      </c>
      <c r="K1672" s="6">
        <v>1</v>
      </c>
      <c r="L1672" s="6">
        <v>17.84</v>
      </c>
      <c r="M1672" s="31" t="str">
        <f t="shared" si="0"/>
        <v>Small</v>
      </c>
    </row>
    <row r="1673" spans="8:13" ht="15.75" customHeight="1">
      <c r="H1673" s="37">
        <v>43391</v>
      </c>
      <c r="I1673" s="6" t="s">
        <v>127</v>
      </c>
      <c r="J1673" s="6" t="s">
        <v>170</v>
      </c>
      <c r="K1673" s="6">
        <v>1</v>
      </c>
      <c r="L1673" s="6">
        <v>13.25</v>
      </c>
      <c r="M1673" s="31" t="str">
        <f t="shared" si="0"/>
        <v>Small</v>
      </c>
    </row>
    <row r="1674" spans="8:13" ht="15.75" customHeight="1">
      <c r="H1674" s="37">
        <v>43243</v>
      </c>
      <c r="I1674" s="6" t="s">
        <v>163</v>
      </c>
      <c r="J1674" s="6" t="s">
        <v>164</v>
      </c>
      <c r="K1674" s="6">
        <v>1</v>
      </c>
      <c r="L1674" s="6">
        <v>11.94</v>
      </c>
      <c r="M1674" s="31" t="str">
        <f t="shared" si="0"/>
        <v>Small</v>
      </c>
    </row>
    <row r="1675" spans="8:13" ht="15.75" customHeight="1">
      <c r="H1675" s="37">
        <v>43261</v>
      </c>
      <c r="I1675" s="6" t="s">
        <v>127</v>
      </c>
      <c r="J1675" s="6" t="s">
        <v>184</v>
      </c>
      <c r="K1675" s="6">
        <v>6</v>
      </c>
      <c r="L1675" s="6">
        <v>94.74</v>
      </c>
      <c r="M1675" s="31" t="str">
        <f t="shared" si="0"/>
        <v>Small</v>
      </c>
    </row>
    <row r="1676" spans="8:13" ht="15.75" customHeight="1">
      <c r="H1676" s="37">
        <v>43166</v>
      </c>
      <c r="I1676" s="6" t="s">
        <v>158</v>
      </c>
      <c r="J1676" s="6" t="s">
        <v>156</v>
      </c>
      <c r="K1676" s="6">
        <v>2</v>
      </c>
      <c r="L1676" s="6">
        <v>30.5</v>
      </c>
      <c r="M1676" s="31" t="str">
        <f t="shared" si="0"/>
        <v>Small</v>
      </c>
    </row>
    <row r="1677" spans="8:13" ht="15.75" customHeight="1">
      <c r="H1677" s="37">
        <v>43220</v>
      </c>
      <c r="I1677" s="6" t="s">
        <v>193</v>
      </c>
      <c r="J1677" s="6" t="s">
        <v>188</v>
      </c>
      <c r="K1677" s="6">
        <v>1</v>
      </c>
      <c r="L1677" s="6">
        <v>15.75</v>
      </c>
      <c r="M1677" s="31" t="str">
        <f t="shared" si="0"/>
        <v>Small</v>
      </c>
    </row>
    <row r="1678" spans="8:13" ht="15.75" customHeight="1">
      <c r="H1678" s="37">
        <v>43219</v>
      </c>
      <c r="I1678" s="6" t="s">
        <v>168</v>
      </c>
      <c r="J1678" s="6" t="s">
        <v>167</v>
      </c>
      <c r="K1678" s="6">
        <v>1</v>
      </c>
      <c r="L1678" s="6">
        <v>19.48</v>
      </c>
      <c r="M1678" s="31" t="str">
        <f t="shared" si="0"/>
        <v>Small</v>
      </c>
    </row>
    <row r="1679" spans="8:13" ht="15.75" customHeight="1">
      <c r="H1679" s="37">
        <v>43422</v>
      </c>
      <c r="I1679" s="6" t="s">
        <v>168</v>
      </c>
      <c r="J1679" s="6" t="s">
        <v>162</v>
      </c>
      <c r="K1679" s="6">
        <v>48</v>
      </c>
      <c r="L1679" s="6">
        <v>411.51</v>
      </c>
      <c r="M1679" s="31" t="str">
        <f t="shared" si="0"/>
        <v>Large</v>
      </c>
    </row>
    <row r="1680" spans="8:13" ht="15.75" customHeight="1">
      <c r="H1680" s="37">
        <v>43290</v>
      </c>
      <c r="I1680" s="6" t="s">
        <v>158</v>
      </c>
      <c r="J1680" s="6" t="s">
        <v>219</v>
      </c>
      <c r="K1680" s="6">
        <v>2</v>
      </c>
      <c r="L1680" s="6">
        <v>32.659999999999997</v>
      </c>
      <c r="M1680" s="31" t="str">
        <f t="shared" si="0"/>
        <v>Small</v>
      </c>
    </row>
    <row r="1681" spans="8:13" ht="15.75" customHeight="1">
      <c r="H1681" s="37">
        <v>43354</v>
      </c>
      <c r="I1681" s="6" t="s">
        <v>163</v>
      </c>
      <c r="J1681" s="6" t="s">
        <v>173</v>
      </c>
      <c r="K1681" s="6">
        <v>3</v>
      </c>
      <c r="L1681" s="6">
        <v>33.03</v>
      </c>
      <c r="M1681" s="31" t="str">
        <f t="shared" si="0"/>
        <v>Small</v>
      </c>
    </row>
    <row r="1682" spans="8:13" ht="15.75" customHeight="1">
      <c r="H1682" s="37">
        <v>43235</v>
      </c>
      <c r="I1682" s="6" t="s">
        <v>198</v>
      </c>
      <c r="J1682" s="6" t="s">
        <v>206</v>
      </c>
      <c r="K1682" s="6">
        <v>3</v>
      </c>
      <c r="L1682" s="6">
        <v>50.76</v>
      </c>
      <c r="M1682" s="31" t="str">
        <f t="shared" si="0"/>
        <v>Small</v>
      </c>
    </row>
    <row r="1683" spans="8:13" ht="15.75" customHeight="1">
      <c r="H1683" s="37">
        <v>43252</v>
      </c>
      <c r="I1683" s="6" t="s">
        <v>171</v>
      </c>
      <c r="J1683" s="6" t="s">
        <v>156</v>
      </c>
      <c r="K1683" s="6">
        <v>5</v>
      </c>
      <c r="L1683" s="6">
        <v>87.2</v>
      </c>
      <c r="M1683" s="31" t="str">
        <f t="shared" si="0"/>
        <v>Small</v>
      </c>
    </row>
    <row r="1684" spans="8:13" ht="15.75" customHeight="1">
      <c r="H1684" s="37">
        <v>43117</v>
      </c>
      <c r="I1684" s="6" t="s">
        <v>171</v>
      </c>
      <c r="J1684" s="6" t="s">
        <v>211</v>
      </c>
      <c r="K1684" s="6">
        <v>2</v>
      </c>
      <c r="L1684" s="6">
        <v>32.36</v>
      </c>
      <c r="M1684" s="31" t="str">
        <f t="shared" si="0"/>
        <v>Small</v>
      </c>
    </row>
    <row r="1685" spans="8:13" ht="15.75" customHeight="1">
      <c r="H1685" s="37">
        <v>43335</v>
      </c>
      <c r="I1685" s="6" t="s">
        <v>190</v>
      </c>
      <c r="J1685" s="6" t="s">
        <v>162</v>
      </c>
      <c r="K1685" s="6">
        <v>6</v>
      </c>
      <c r="L1685" s="6">
        <v>106.56</v>
      </c>
      <c r="M1685" s="31" t="str">
        <f t="shared" si="0"/>
        <v>Small</v>
      </c>
    </row>
    <row r="1686" spans="8:13" ht="15.75" customHeight="1">
      <c r="H1686" s="37">
        <v>43171</v>
      </c>
      <c r="I1686" s="6" t="s">
        <v>127</v>
      </c>
      <c r="J1686" s="6" t="s">
        <v>208</v>
      </c>
      <c r="K1686" s="6">
        <v>1</v>
      </c>
      <c r="L1686" s="6">
        <v>16.739999999999998</v>
      </c>
      <c r="M1686" s="31" t="str">
        <f t="shared" si="0"/>
        <v>Small</v>
      </c>
    </row>
    <row r="1687" spans="8:13" ht="15.75" customHeight="1">
      <c r="H1687" s="37">
        <v>43163</v>
      </c>
      <c r="I1687" s="6" t="s">
        <v>141</v>
      </c>
      <c r="J1687" s="6" t="s">
        <v>156</v>
      </c>
      <c r="K1687" s="6">
        <v>2</v>
      </c>
      <c r="L1687" s="6">
        <v>21.34</v>
      </c>
      <c r="M1687" s="31" t="str">
        <f t="shared" si="0"/>
        <v>Small</v>
      </c>
    </row>
    <row r="1688" spans="8:13" ht="15.75" customHeight="1">
      <c r="H1688" s="37">
        <v>43415</v>
      </c>
      <c r="I1688" s="6" t="s">
        <v>218</v>
      </c>
      <c r="J1688" s="6" t="s">
        <v>232</v>
      </c>
      <c r="K1688" s="6">
        <v>2</v>
      </c>
      <c r="L1688" s="6">
        <v>33.94</v>
      </c>
      <c r="M1688" s="31" t="str">
        <f t="shared" si="0"/>
        <v>Small</v>
      </c>
    </row>
    <row r="1689" spans="8:13" ht="15.75" customHeight="1">
      <c r="H1689" s="37">
        <v>43230</v>
      </c>
      <c r="I1689" s="6" t="s">
        <v>141</v>
      </c>
      <c r="J1689" s="6" t="s">
        <v>196</v>
      </c>
      <c r="K1689" s="6">
        <v>1</v>
      </c>
      <c r="L1689" s="6">
        <v>18.64</v>
      </c>
      <c r="M1689" s="31" t="str">
        <f t="shared" si="0"/>
        <v>Small</v>
      </c>
    </row>
    <row r="1690" spans="8:13" ht="15.75" customHeight="1">
      <c r="H1690" s="37">
        <v>43240</v>
      </c>
      <c r="I1690" s="6" t="s">
        <v>158</v>
      </c>
      <c r="J1690" s="6" t="s">
        <v>169</v>
      </c>
      <c r="K1690" s="6">
        <v>3</v>
      </c>
      <c r="L1690" s="6">
        <v>50.91</v>
      </c>
      <c r="M1690" s="31" t="str">
        <f t="shared" si="0"/>
        <v>Small</v>
      </c>
    </row>
    <row r="1691" spans="8:13" ht="15.75" customHeight="1">
      <c r="H1691" s="37">
        <v>43412</v>
      </c>
      <c r="I1691" s="6" t="s">
        <v>168</v>
      </c>
      <c r="J1691" s="6" t="s">
        <v>162</v>
      </c>
      <c r="K1691" s="6">
        <v>4</v>
      </c>
      <c r="L1691" s="6">
        <v>40.200000000000003</v>
      </c>
      <c r="M1691" s="31" t="str">
        <f t="shared" si="0"/>
        <v>Small</v>
      </c>
    </row>
    <row r="1692" spans="8:13" ht="15.75" customHeight="1">
      <c r="H1692" s="37">
        <v>43388</v>
      </c>
      <c r="I1692" s="6" t="s">
        <v>158</v>
      </c>
      <c r="J1692" s="6" t="s">
        <v>205</v>
      </c>
      <c r="K1692" s="6">
        <v>4</v>
      </c>
      <c r="L1692" s="6">
        <v>40.08</v>
      </c>
      <c r="M1692" s="31" t="str">
        <f t="shared" si="0"/>
        <v>Small</v>
      </c>
    </row>
    <row r="1693" spans="8:13" ht="15.75" customHeight="1">
      <c r="H1693" s="37">
        <v>43416</v>
      </c>
      <c r="I1693" s="6" t="s">
        <v>175</v>
      </c>
      <c r="J1693" s="6" t="s">
        <v>156</v>
      </c>
      <c r="K1693" s="6">
        <v>4</v>
      </c>
      <c r="L1693" s="6">
        <v>43.68</v>
      </c>
      <c r="M1693" s="31" t="str">
        <f t="shared" si="0"/>
        <v>Small</v>
      </c>
    </row>
    <row r="1694" spans="8:13" ht="15.75" customHeight="1">
      <c r="H1694" s="37">
        <v>43464</v>
      </c>
      <c r="I1694" s="6" t="s">
        <v>158</v>
      </c>
      <c r="J1694" s="6" t="s">
        <v>156</v>
      </c>
      <c r="K1694" s="6">
        <v>1</v>
      </c>
      <c r="L1694" s="6">
        <v>12.82</v>
      </c>
      <c r="M1694" s="31" t="str">
        <f t="shared" si="0"/>
        <v>Small</v>
      </c>
    </row>
    <row r="1695" spans="8:13" ht="15.75" customHeight="1">
      <c r="H1695" s="37">
        <v>43420</v>
      </c>
      <c r="I1695" s="6" t="s">
        <v>163</v>
      </c>
      <c r="J1695" s="6" t="s">
        <v>185</v>
      </c>
      <c r="K1695" s="6">
        <v>2</v>
      </c>
      <c r="L1695" s="6">
        <v>22.04</v>
      </c>
      <c r="M1695" s="31" t="str">
        <f t="shared" si="0"/>
        <v>Small</v>
      </c>
    </row>
    <row r="1696" spans="8:13" ht="15.75" customHeight="1">
      <c r="H1696" s="37">
        <v>43396</v>
      </c>
      <c r="I1696" s="6" t="s">
        <v>175</v>
      </c>
      <c r="J1696" s="6" t="s">
        <v>194</v>
      </c>
      <c r="K1696" s="6">
        <v>3</v>
      </c>
      <c r="L1696" s="6">
        <v>54.45</v>
      </c>
      <c r="M1696" s="31" t="str">
        <f t="shared" si="0"/>
        <v>Small</v>
      </c>
    </row>
    <row r="1697" spans="8:13" ht="15.75" customHeight="1">
      <c r="H1697" s="37">
        <v>43373</v>
      </c>
      <c r="I1697" s="6" t="s">
        <v>141</v>
      </c>
      <c r="J1697" s="6" t="s">
        <v>219</v>
      </c>
      <c r="K1697" s="6">
        <v>1</v>
      </c>
      <c r="L1697" s="6">
        <v>11.7</v>
      </c>
      <c r="M1697" s="31" t="str">
        <f t="shared" si="0"/>
        <v>Small</v>
      </c>
    </row>
    <row r="1698" spans="8:13" ht="15.75" customHeight="1">
      <c r="H1698" s="37">
        <v>43170</v>
      </c>
      <c r="I1698" s="6" t="s">
        <v>135</v>
      </c>
      <c r="J1698" s="6" t="s">
        <v>156</v>
      </c>
      <c r="K1698" s="6">
        <v>2</v>
      </c>
      <c r="L1698" s="6">
        <v>25.4</v>
      </c>
      <c r="M1698" s="31" t="str">
        <f t="shared" si="0"/>
        <v>Small</v>
      </c>
    </row>
    <row r="1699" spans="8:13" ht="15.75" customHeight="1">
      <c r="H1699" s="37">
        <v>43262</v>
      </c>
      <c r="I1699" s="6" t="s">
        <v>158</v>
      </c>
      <c r="J1699" s="6" t="s">
        <v>194</v>
      </c>
      <c r="K1699" s="6">
        <v>2</v>
      </c>
      <c r="L1699" s="6">
        <v>31.78</v>
      </c>
      <c r="M1699" s="31" t="str">
        <f t="shared" si="0"/>
        <v>Small</v>
      </c>
    </row>
    <row r="1700" spans="8:13" ht="15.75" customHeight="1">
      <c r="H1700" s="37">
        <v>43229</v>
      </c>
      <c r="I1700" s="6" t="s">
        <v>158</v>
      </c>
      <c r="J1700" s="6" t="s">
        <v>185</v>
      </c>
      <c r="K1700" s="6">
        <v>4</v>
      </c>
      <c r="L1700" s="6">
        <v>53.8</v>
      </c>
      <c r="M1700" s="31" t="str">
        <f t="shared" si="0"/>
        <v>Small</v>
      </c>
    </row>
    <row r="1701" spans="8:13" ht="15.75" customHeight="1">
      <c r="H1701" s="37">
        <v>43224</v>
      </c>
      <c r="I1701" s="6" t="s">
        <v>177</v>
      </c>
      <c r="J1701" s="6" t="s">
        <v>232</v>
      </c>
      <c r="K1701" s="6">
        <v>3</v>
      </c>
      <c r="L1701" s="6">
        <v>40.17</v>
      </c>
      <c r="M1701" s="31" t="str">
        <f t="shared" si="0"/>
        <v>Small</v>
      </c>
    </row>
    <row r="1702" spans="8:13" ht="15.75" customHeight="1">
      <c r="H1702" s="37">
        <v>43251</v>
      </c>
      <c r="I1702" s="6" t="s">
        <v>175</v>
      </c>
      <c r="J1702" s="6" t="s">
        <v>196</v>
      </c>
      <c r="K1702" s="6">
        <v>2</v>
      </c>
      <c r="L1702" s="6">
        <v>29.84</v>
      </c>
      <c r="M1702" s="31" t="str">
        <f t="shared" si="0"/>
        <v>Small</v>
      </c>
    </row>
    <row r="1703" spans="8:13" ht="15.75" customHeight="1">
      <c r="H1703" s="37">
        <v>43211</v>
      </c>
      <c r="I1703" s="6" t="s">
        <v>190</v>
      </c>
      <c r="J1703" s="6" t="s">
        <v>185</v>
      </c>
      <c r="K1703" s="6">
        <v>2</v>
      </c>
      <c r="L1703" s="6">
        <v>25.86</v>
      </c>
      <c r="M1703" s="31" t="str">
        <f t="shared" si="0"/>
        <v>Small</v>
      </c>
    </row>
    <row r="1704" spans="8:13" ht="15.75" customHeight="1">
      <c r="H1704" s="37">
        <v>43388</v>
      </c>
      <c r="I1704" s="6" t="s">
        <v>158</v>
      </c>
      <c r="J1704" s="6" t="s">
        <v>214</v>
      </c>
      <c r="K1704" s="6">
        <v>2</v>
      </c>
      <c r="L1704" s="6">
        <v>28.6</v>
      </c>
      <c r="M1704" s="31" t="str">
        <f t="shared" si="0"/>
        <v>Small</v>
      </c>
    </row>
    <row r="1705" spans="8:13" ht="15.75" customHeight="1">
      <c r="H1705" s="37">
        <v>43440</v>
      </c>
      <c r="I1705" s="6" t="s">
        <v>127</v>
      </c>
      <c r="J1705" s="6" t="s">
        <v>156</v>
      </c>
      <c r="K1705" s="6">
        <v>2</v>
      </c>
      <c r="L1705" s="6">
        <v>23.62</v>
      </c>
      <c r="M1705" s="31" t="str">
        <f t="shared" si="0"/>
        <v>Small</v>
      </c>
    </row>
    <row r="1706" spans="8:13" ht="15.75" customHeight="1">
      <c r="H1706" s="37">
        <v>43448</v>
      </c>
      <c r="I1706" s="6" t="s">
        <v>171</v>
      </c>
      <c r="J1706" s="6" t="s">
        <v>199</v>
      </c>
      <c r="K1706" s="6">
        <v>3</v>
      </c>
      <c r="L1706" s="6">
        <v>47.97</v>
      </c>
      <c r="M1706" s="31" t="str">
        <f t="shared" si="0"/>
        <v>Small</v>
      </c>
    </row>
    <row r="1707" spans="8:13" ht="15.75" customHeight="1">
      <c r="H1707" s="37">
        <v>43436</v>
      </c>
      <c r="I1707" s="6" t="s">
        <v>218</v>
      </c>
      <c r="J1707" s="6" t="s">
        <v>156</v>
      </c>
      <c r="K1707" s="6">
        <v>2</v>
      </c>
      <c r="L1707" s="6">
        <v>28.76</v>
      </c>
      <c r="M1707" s="31" t="str">
        <f t="shared" si="0"/>
        <v>Small</v>
      </c>
    </row>
    <row r="1708" spans="8:13" ht="15.75" customHeight="1">
      <c r="H1708" s="37">
        <v>43218</v>
      </c>
      <c r="I1708" s="6" t="s">
        <v>200</v>
      </c>
      <c r="J1708" s="6" t="s">
        <v>170</v>
      </c>
      <c r="K1708" s="6">
        <v>2</v>
      </c>
      <c r="L1708" s="6">
        <v>35.42</v>
      </c>
      <c r="M1708" s="31" t="str">
        <f t="shared" si="0"/>
        <v>Small</v>
      </c>
    </row>
    <row r="1709" spans="8:13" ht="15.75" customHeight="1">
      <c r="H1709" s="37">
        <v>43424</v>
      </c>
      <c r="I1709" s="6" t="s">
        <v>135</v>
      </c>
      <c r="J1709" s="6" t="s">
        <v>206</v>
      </c>
      <c r="K1709" s="6">
        <v>2</v>
      </c>
      <c r="L1709" s="6">
        <v>38.840000000000003</v>
      </c>
      <c r="M1709" s="31" t="str">
        <f t="shared" si="0"/>
        <v>Small</v>
      </c>
    </row>
    <row r="1710" spans="8:13" ht="15.75" customHeight="1">
      <c r="H1710" s="37">
        <v>43441</v>
      </c>
      <c r="I1710" s="6" t="s">
        <v>158</v>
      </c>
      <c r="J1710" s="6" t="s">
        <v>212</v>
      </c>
      <c r="K1710" s="6">
        <v>1</v>
      </c>
      <c r="L1710" s="6">
        <v>19.73</v>
      </c>
      <c r="M1710" s="31" t="str">
        <f t="shared" si="0"/>
        <v>Small</v>
      </c>
    </row>
    <row r="1711" spans="8:13" ht="15.75" customHeight="1">
      <c r="H1711" s="37">
        <v>43423</v>
      </c>
      <c r="I1711" s="6" t="s">
        <v>135</v>
      </c>
      <c r="J1711" s="6" t="s">
        <v>207</v>
      </c>
      <c r="K1711" s="6">
        <v>2</v>
      </c>
      <c r="L1711" s="6">
        <v>32.26</v>
      </c>
      <c r="M1711" s="31" t="str">
        <f t="shared" si="0"/>
        <v>Small</v>
      </c>
    </row>
    <row r="1712" spans="8:13" ht="15.75" customHeight="1">
      <c r="H1712" s="37">
        <v>43225</v>
      </c>
      <c r="I1712" s="6" t="s">
        <v>190</v>
      </c>
      <c r="J1712" s="6" t="s">
        <v>215</v>
      </c>
      <c r="K1712" s="6">
        <v>2</v>
      </c>
      <c r="L1712" s="6">
        <v>33.32</v>
      </c>
      <c r="M1712" s="31" t="str">
        <f t="shared" si="0"/>
        <v>Small</v>
      </c>
    </row>
    <row r="1713" spans="8:13" ht="15.75" customHeight="1">
      <c r="H1713" s="37">
        <v>43355</v>
      </c>
      <c r="I1713" s="6" t="s">
        <v>198</v>
      </c>
      <c r="J1713" s="6" t="s">
        <v>222</v>
      </c>
      <c r="K1713" s="6">
        <v>1</v>
      </c>
      <c r="L1713" s="6">
        <v>18.84</v>
      </c>
      <c r="M1713" s="31" t="str">
        <f t="shared" si="0"/>
        <v>Small</v>
      </c>
    </row>
    <row r="1714" spans="8:13" ht="15.75" customHeight="1">
      <c r="H1714" s="37">
        <v>43300</v>
      </c>
      <c r="I1714" s="6" t="s">
        <v>201</v>
      </c>
      <c r="J1714" s="6" t="s">
        <v>156</v>
      </c>
      <c r="K1714" s="6">
        <v>1</v>
      </c>
      <c r="L1714" s="6">
        <v>14.88</v>
      </c>
      <c r="M1714" s="31" t="str">
        <f t="shared" si="0"/>
        <v>Small</v>
      </c>
    </row>
    <row r="1715" spans="8:13" ht="15.75" customHeight="1">
      <c r="H1715" s="37">
        <v>43408</v>
      </c>
      <c r="I1715" s="6" t="s">
        <v>141</v>
      </c>
      <c r="J1715" s="6" t="s">
        <v>235</v>
      </c>
      <c r="K1715" s="6">
        <v>12</v>
      </c>
      <c r="L1715" s="6">
        <v>143.63999999999999</v>
      </c>
      <c r="M1715" s="31" t="str">
        <f t="shared" si="0"/>
        <v>Small</v>
      </c>
    </row>
    <row r="1716" spans="8:13" ht="15.75" customHeight="1">
      <c r="H1716" s="37">
        <v>43237</v>
      </c>
      <c r="I1716" s="6" t="s">
        <v>190</v>
      </c>
      <c r="J1716" s="6" t="s">
        <v>181</v>
      </c>
      <c r="K1716" s="6">
        <v>2</v>
      </c>
      <c r="L1716" s="6">
        <v>26.6</v>
      </c>
      <c r="M1716" s="31" t="str">
        <f t="shared" si="0"/>
        <v>Small</v>
      </c>
    </row>
    <row r="1717" spans="8:13" ht="15.75" customHeight="1">
      <c r="H1717" s="37">
        <v>43134</v>
      </c>
      <c r="I1717" s="6" t="s">
        <v>190</v>
      </c>
      <c r="J1717" s="6" t="s">
        <v>227</v>
      </c>
      <c r="K1717" s="6">
        <v>2</v>
      </c>
      <c r="L1717" s="6">
        <v>20.059999999999999</v>
      </c>
      <c r="M1717" s="31" t="str">
        <f t="shared" si="0"/>
        <v>Small</v>
      </c>
    </row>
    <row r="1718" spans="8:13" ht="15.75" customHeight="1">
      <c r="H1718" s="37">
        <v>43235</v>
      </c>
      <c r="I1718" s="6" t="s">
        <v>160</v>
      </c>
      <c r="J1718" s="6" t="s">
        <v>166</v>
      </c>
      <c r="K1718" s="6">
        <v>2</v>
      </c>
      <c r="L1718" s="6">
        <v>37.76</v>
      </c>
      <c r="M1718" s="31" t="str">
        <f t="shared" si="0"/>
        <v>Small</v>
      </c>
    </row>
    <row r="1719" spans="8:13" ht="15.75" customHeight="1">
      <c r="H1719" s="37">
        <v>43258</v>
      </c>
      <c r="I1719" s="6" t="s">
        <v>200</v>
      </c>
      <c r="J1719" s="6" t="s">
        <v>217</v>
      </c>
      <c r="K1719" s="6">
        <v>1</v>
      </c>
      <c r="L1719" s="6">
        <v>13.71</v>
      </c>
      <c r="M1719" s="31" t="str">
        <f t="shared" si="0"/>
        <v>Small</v>
      </c>
    </row>
    <row r="1720" spans="8:13" ht="15.75" customHeight="1">
      <c r="H1720" s="37">
        <v>43446</v>
      </c>
      <c r="I1720" s="6" t="s">
        <v>141</v>
      </c>
      <c r="J1720" s="6" t="s">
        <v>215</v>
      </c>
      <c r="K1720" s="6">
        <v>2</v>
      </c>
      <c r="L1720" s="6">
        <v>38.58</v>
      </c>
      <c r="M1720" s="31" t="str">
        <f t="shared" si="0"/>
        <v>Small</v>
      </c>
    </row>
    <row r="1721" spans="8:13" ht="15.75" customHeight="1">
      <c r="H1721" s="37">
        <v>43238</v>
      </c>
      <c r="I1721" s="6" t="s">
        <v>198</v>
      </c>
      <c r="J1721" s="6" t="s">
        <v>156</v>
      </c>
      <c r="K1721" s="6">
        <v>5</v>
      </c>
      <c r="L1721" s="6">
        <v>92.85</v>
      </c>
      <c r="M1721" s="31" t="str">
        <f t="shared" si="0"/>
        <v>Small</v>
      </c>
    </row>
    <row r="1722" spans="8:13" ht="15.75" customHeight="1">
      <c r="H1722" s="37">
        <v>43429</v>
      </c>
      <c r="I1722" s="6" t="s">
        <v>158</v>
      </c>
      <c r="J1722" s="6" t="s">
        <v>239</v>
      </c>
      <c r="K1722" s="6">
        <v>2</v>
      </c>
      <c r="L1722" s="6">
        <v>23.88</v>
      </c>
      <c r="M1722" s="31" t="str">
        <f t="shared" si="0"/>
        <v>Small</v>
      </c>
    </row>
    <row r="1723" spans="8:13" ht="15.75" customHeight="1">
      <c r="H1723" s="37">
        <v>43436</v>
      </c>
      <c r="I1723" s="6" t="s">
        <v>160</v>
      </c>
      <c r="J1723" s="6" t="s">
        <v>156</v>
      </c>
      <c r="K1723" s="6">
        <v>3</v>
      </c>
      <c r="L1723" s="6">
        <v>51.99</v>
      </c>
      <c r="M1723" s="31" t="str">
        <f t="shared" si="0"/>
        <v>Small</v>
      </c>
    </row>
    <row r="1724" spans="8:13" ht="15.75" customHeight="1">
      <c r="H1724" s="37">
        <v>43434</v>
      </c>
      <c r="I1724" s="6" t="s">
        <v>190</v>
      </c>
      <c r="J1724" s="6" t="s">
        <v>213</v>
      </c>
      <c r="K1724" s="6">
        <v>1</v>
      </c>
      <c r="L1724" s="6">
        <v>15.96</v>
      </c>
      <c r="M1724" s="31" t="str">
        <f t="shared" si="0"/>
        <v>Small</v>
      </c>
    </row>
    <row r="1725" spans="8:13" ht="15.75" customHeight="1">
      <c r="H1725" s="37">
        <v>43169</v>
      </c>
      <c r="I1725" s="6" t="s">
        <v>160</v>
      </c>
      <c r="J1725" s="6" t="s">
        <v>156</v>
      </c>
      <c r="K1725" s="6">
        <v>1</v>
      </c>
      <c r="L1725" s="6">
        <v>16.739999999999998</v>
      </c>
      <c r="M1725" s="31" t="str">
        <f t="shared" si="0"/>
        <v>Small</v>
      </c>
    </row>
    <row r="1726" spans="8:13" ht="15.75" customHeight="1">
      <c r="H1726" s="37">
        <v>43462</v>
      </c>
      <c r="I1726" s="6" t="s">
        <v>171</v>
      </c>
      <c r="J1726" s="6" t="s">
        <v>181</v>
      </c>
      <c r="K1726" s="6">
        <v>3</v>
      </c>
      <c r="L1726" s="6">
        <v>36.450000000000003</v>
      </c>
      <c r="M1726" s="31" t="str">
        <f t="shared" si="0"/>
        <v>Small</v>
      </c>
    </row>
    <row r="1727" spans="8:13" ht="15.75" customHeight="1">
      <c r="H1727" s="37">
        <v>43331</v>
      </c>
      <c r="I1727" s="6" t="s">
        <v>190</v>
      </c>
      <c r="J1727" s="6" t="s">
        <v>185</v>
      </c>
      <c r="K1727" s="6">
        <v>2</v>
      </c>
      <c r="L1727" s="6">
        <v>36.159999999999997</v>
      </c>
      <c r="M1727" s="31" t="str">
        <f t="shared" si="0"/>
        <v>Small</v>
      </c>
    </row>
    <row r="1728" spans="8:13" ht="15.75" customHeight="1">
      <c r="H1728" s="37">
        <v>43465</v>
      </c>
      <c r="I1728" s="6" t="s">
        <v>141</v>
      </c>
      <c r="J1728" s="6" t="s">
        <v>206</v>
      </c>
      <c r="K1728" s="6">
        <v>4</v>
      </c>
      <c r="L1728" s="6">
        <v>43.88</v>
      </c>
      <c r="M1728" s="31" t="str">
        <f t="shared" si="0"/>
        <v>Small</v>
      </c>
    </row>
    <row r="1729" spans="8:13" ht="15.75" customHeight="1">
      <c r="H1729" s="37">
        <v>43281</v>
      </c>
      <c r="I1729" s="6" t="s">
        <v>175</v>
      </c>
      <c r="J1729" s="6" t="s">
        <v>203</v>
      </c>
      <c r="K1729" s="6">
        <v>4</v>
      </c>
      <c r="L1729" s="6">
        <v>45.88</v>
      </c>
      <c r="M1729" s="31" t="str">
        <f t="shared" si="0"/>
        <v>Small</v>
      </c>
    </row>
    <row r="1730" spans="8:13" ht="15.75" customHeight="1">
      <c r="H1730" s="37">
        <v>43461</v>
      </c>
      <c r="I1730" s="6" t="s">
        <v>141</v>
      </c>
      <c r="J1730" s="6" t="s">
        <v>227</v>
      </c>
      <c r="K1730" s="6">
        <v>48</v>
      </c>
      <c r="L1730" s="6">
        <v>331.32</v>
      </c>
      <c r="M1730" s="31" t="str">
        <f t="shared" si="0"/>
        <v>Large</v>
      </c>
    </row>
    <row r="1731" spans="8:13" ht="15.75" customHeight="1">
      <c r="H1731" s="37">
        <v>43427</v>
      </c>
      <c r="I1731" s="6" t="s">
        <v>141</v>
      </c>
      <c r="J1731" s="6" t="s">
        <v>156</v>
      </c>
      <c r="K1731" s="6">
        <v>1</v>
      </c>
      <c r="L1731" s="6">
        <v>19.579999999999998</v>
      </c>
      <c r="M1731" s="31" t="str">
        <f t="shared" si="0"/>
        <v>Small</v>
      </c>
    </row>
    <row r="1732" spans="8:13" ht="15.75" customHeight="1">
      <c r="H1732" s="37">
        <v>43464</v>
      </c>
      <c r="I1732" s="6" t="s">
        <v>171</v>
      </c>
      <c r="J1732" s="6" t="s">
        <v>156</v>
      </c>
      <c r="K1732" s="6">
        <v>2</v>
      </c>
      <c r="L1732" s="6">
        <v>20.96</v>
      </c>
      <c r="M1732" s="31" t="str">
        <f t="shared" si="0"/>
        <v>Small</v>
      </c>
    </row>
    <row r="1733" spans="8:13" ht="15.75" customHeight="1">
      <c r="H1733" s="37">
        <v>43219</v>
      </c>
      <c r="I1733" s="6" t="s">
        <v>168</v>
      </c>
      <c r="J1733" s="6" t="s">
        <v>185</v>
      </c>
      <c r="K1733" s="6">
        <v>2</v>
      </c>
      <c r="L1733" s="6">
        <v>36</v>
      </c>
      <c r="M1733" s="31" t="str">
        <f t="shared" si="0"/>
        <v>Small</v>
      </c>
    </row>
    <row r="1734" spans="8:13" ht="15.75" customHeight="1">
      <c r="H1734" s="37">
        <v>43273</v>
      </c>
      <c r="I1734" s="6" t="s">
        <v>135</v>
      </c>
      <c r="J1734" s="6" t="s">
        <v>156</v>
      </c>
      <c r="K1734" s="6">
        <v>1</v>
      </c>
      <c r="L1734" s="6">
        <v>17.7</v>
      </c>
      <c r="M1734" s="31" t="str">
        <f t="shared" si="0"/>
        <v>Small</v>
      </c>
    </row>
    <row r="1735" spans="8:13" ht="15.75" customHeight="1">
      <c r="H1735" s="37">
        <v>43447</v>
      </c>
      <c r="I1735" s="6" t="s">
        <v>158</v>
      </c>
      <c r="J1735" s="6" t="s">
        <v>176</v>
      </c>
      <c r="K1735" s="6">
        <v>2</v>
      </c>
      <c r="L1735" s="6">
        <v>33.1</v>
      </c>
      <c r="M1735" s="31" t="str">
        <f t="shared" si="0"/>
        <v>Small</v>
      </c>
    </row>
    <row r="1736" spans="8:13" ht="15.75" customHeight="1">
      <c r="H1736" s="37">
        <v>43353</v>
      </c>
      <c r="I1736" s="6" t="s">
        <v>171</v>
      </c>
      <c r="J1736" s="6" t="s">
        <v>240</v>
      </c>
      <c r="K1736" s="6">
        <v>24</v>
      </c>
      <c r="L1736" s="6">
        <v>250</v>
      </c>
      <c r="M1736" s="31" t="str">
        <f t="shared" si="0"/>
        <v>Small</v>
      </c>
    </row>
    <row r="1737" spans="8:13" ht="15.75" customHeight="1">
      <c r="H1737" s="37">
        <v>43411</v>
      </c>
      <c r="I1737" s="6" t="s">
        <v>135</v>
      </c>
      <c r="J1737" s="6" t="s">
        <v>182</v>
      </c>
      <c r="K1737" s="6">
        <v>3</v>
      </c>
      <c r="L1737" s="6">
        <v>45.36</v>
      </c>
      <c r="M1737" s="31" t="str">
        <f t="shared" si="0"/>
        <v>Small</v>
      </c>
    </row>
    <row r="1738" spans="8:13" ht="15.75" customHeight="1">
      <c r="H1738" s="37">
        <v>43120</v>
      </c>
      <c r="I1738" s="6" t="s">
        <v>171</v>
      </c>
      <c r="J1738" s="6" t="s">
        <v>156</v>
      </c>
      <c r="K1738" s="6">
        <v>2</v>
      </c>
      <c r="L1738" s="6">
        <v>20.420000000000002</v>
      </c>
      <c r="M1738" s="31" t="str">
        <f t="shared" si="0"/>
        <v>Small</v>
      </c>
    </row>
    <row r="1739" spans="8:13" ht="15.75" customHeight="1">
      <c r="H1739" s="37">
        <v>43284</v>
      </c>
      <c r="I1739" s="6" t="s">
        <v>141</v>
      </c>
      <c r="J1739" s="6" t="s">
        <v>156</v>
      </c>
      <c r="K1739" s="6">
        <v>2</v>
      </c>
      <c r="L1739" s="6">
        <v>30.8</v>
      </c>
      <c r="M1739" s="31" t="str">
        <f t="shared" si="0"/>
        <v>Small</v>
      </c>
    </row>
    <row r="1740" spans="8:13" ht="15.75" customHeight="1">
      <c r="H1740" s="37">
        <v>43463</v>
      </c>
      <c r="I1740" s="6" t="s">
        <v>135</v>
      </c>
      <c r="J1740" s="6" t="s">
        <v>156</v>
      </c>
      <c r="K1740" s="6">
        <v>3</v>
      </c>
      <c r="L1740" s="6">
        <v>37.799999999999997</v>
      </c>
      <c r="M1740" s="31" t="str">
        <f t="shared" si="0"/>
        <v>Small</v>
      </c>
    </row>
    <row r="1741" spans="8:13" ht="15.75" customHeight="1">
      <c r="H1741" s="37">
        <v>43132</v>
      </c>
      <c r="I1741" s="6" t="s">
        <v>158</v>
      </c>
      <c r="J1741" s="6" t="s">
        <v>185</v>
      </c>
      <c r="K1741" s="6">
        <v>3</v>
      </c>
      <c r="L1741" s="6">
        <v>42.66</v>
      </c>
      <c r="M1741" s="31" t="str">
        <f t="shared" si="0"/>
        <v>Small</v>
      </c>
    </row>
    <row r="1742" spans="8:13" ht="15.75" customHeight="1">
      <c r="H1742" s="37">
        <v>43431</v>
      </c>
      <c r="I1742" s="6" t="s">
        <v>158</v>
      </c>
      <c r="J1742" s="6" t="s">
        <v>156</v>
      </c>
      <c r="K1742" s="6">
        <v>1</v>
      </c>
      <c r="L1742" s="6">
        <v>17.440000000000001</v>
      </c>
      <c r="M1742" s="31" t="str">
        <f t="shared" si="0"/>
        <v>Small</v>
      </c>
    </row>
    <row r="1743" spans="8:13" ht="15.75" customHeight="1">
      <c r="H1743" s="37">
        <v>43240</v>
      </c>
      <c r="I1743" s="6" t="s">
        <v>224</v>
      </c>
      <c r="J1743" s="6" t="s">
        <v>169</v>
      </c>
      <c r="K1743" s="6">
        <v>1</v>
      </c>
      <c r="L1743" s="6">
        <v>17.54</v>
      </c>
      <c r="M1743" s="31" t="str">
        <f t="shared" si="0"/>
        <v>Small</v>
      </c>
    </row>
    <row r="1744" spans="8:13" ht="15.75" customHeight="1">
      <c r="H1744" s="37">
        <v>43408</v>
      </c>
      <c r="I1744" s="6" t="s">
        <v>160</v>
      </c>
      <c r="J1744" s="6" t="s">
        <v>156</v>
      </c>
      <c r="K1744" s="6">
        <v>3</v>
      </c>
      <c r="L1744" s="6">
        <v>44.79</v>
      </c>
      <c r="M1744" s="31" t="str">
        <f t="shared" si="0"/>
        <v>Small</v>
      </c>
    </row>
    <row r="1745" spans="8:13" ht="15.75" customHeight="1">
      <c r="H1745" s="37">
        <v>43215</v>
      </c>
      <c r="I1745" s="6" t="s">
        <v>190</v>
      </c>
      <c r="J1745" s="6" t="s">
        <v>192</v>
      </c>
      <c r="K1745" s="6">
        <v>2</v>
      </c>
      <c r="L1745" s="6">
        <v>26.62</v>
      </c>
      <c r="M1745" s="31" t="str">
        <f t="shared" si="0"/>
        <v>Small</v>
      </c>
    </row>
    <row r="1746" spans="8:13" ht="15.75" customHeight="1">
      <c r="H1746" s="37">
        <v>43147</v>
      </c>
      <c r="I1746" s="6" t="s">
        <v>163</v>
      </c>
      <c r="J1746" s="6" t="s">
        <v>210</v>
      </c>
      <c r="K1746" s="6">
        <v>2</v>
      </c>
      <c r="L1746" s="6">
        <v>34.200000000000003</v>
      </c>
      <c r="M1746" s="31" t="str">
        <f t="shared" si="0"/>
        <v>Small</v>
      </c>
    </row>
    <row r="1747" spans="8:13" ht="15.75" customHeight="1">
      <c r="H1747" s="37">
        <v>43414</v>
      </c>
      <c r="I1747" s="6" t="s">
        <v>190</v>
      </c>
      <c r="J1747" s="6" t="s">
        <v>156</v>
      </c>
      <c r="K1747" s="6">
        <v>3</v>
      </c>
      <c r="L1747" s="6">
        <v>59.49</v>
      </c>
      <c r="M1747" s="31" t="str">
        <f t="shared" si="0"/>
        <v>Small</v>
      </c>
    </row>
    <row r="1748" spans="8:13" ht="15.75" customHeight="1">
      <c r="H1748" s="37">
        <v>43121</v>
      </c>
      <c r="I1748" s="6" t="s">
        <v>175</v>
      </c>
      <c r="J1748" s="6" t="s">
        <v>181</v>
      </c>
      <c r="K1748" s="6">
        <v>2</v>
      </c>
      <c r="L1748" s="6">
        <v>36.659999999999997</v>
      </c>
      <c r="M1748" s="31" t="str">
        <f t="shared" si="0"/>
        <v>Small</v>
      </c>
    </row>
    <row r="1749" spans="8:13" ht="15.75" customHeight="1">
      <c r="H1749" s="37">
        <v>43376</v>
      </c>
      <c r="I1749" s="6" t="s">
        <v>200</v>
      </c>
      <c r="J1749" s="6" t="s">
        <v>184</v>
      </c>
      <c r="K1749" s="6">
        <v>2</v>
      </c>
      <c r="L1749" s="6">
        <v>20.7</v>
      </c>
      <c r="M1749" s="31" t="str">
        <f t="shared" si="0"/>
        <v>Small</v>
      </c>
    </row>
    <row r="1750" spans="8:13" ht="15.75" customHeight="1">
      <c r="H1750" s="37">
        <v>43399</v>
      </c>
      <c r="I1750" s="6" t="s">
        <v>193</v>
      </c>
      <c r="J1750" s="6" t="s">
        <v>229</v>
      </c>
      <c r="K1750" s="6">
        <v>2</v>
      </c>
      <c r="L1750" s="6">
        <v>33.44</v>
      </c>
      <c r="M1750" s="31" t="str">
        <f t="shared" si="0"/>
        <v>Small</v>
      </c>
    </row>
    <row r="1751" spans="8:13" ht="15.75" customHeight="1">
      <c r="H1751" s="37">
        <v>43419</v>
      </c>
      <c r="I1751" s="6" t="s">
        <v>168</v>
      </c>
      <c r="J1751" s="6" t="s">
        <v>241</v>
      </c>
      <c r="K1751" s="6">
        <v>1</v>
      </c>
      <c r="L1751" s="6">
        <v>10.45</v>
      </c>
      <c r="M1751" s="31" t="str">
        <f t="shared" si="0"/>
        <v>Small</v>
      </c>
    </row>
    <row r="1752" spans="8:13" ht="15.75" customHeight="1">
      <c r="H1752" s="37">
        <v>43419</v>
      </c>
      <c r="I1752" s="6" t="s">
        <v>198</v>
      </c>
      <c r="J1752" s="6" t="s">
        <v>185</v>
      </c>
      <c r="K1752" s="6">
        <v>1</v>
      </c>
      <c r="L1752" s="6">
        <v>17.309999999999999</v>
      </c>
      <c r="M1752" s="31" t="str">
        <f t="shared" si="0"/>
        <v>Small</v>
      </c>
    </row>
    <row r="1753" spans="8:13" ht="15.75" customHeight="1">
      <c r="H1753" s="37">
        <v>43457</v>
      </c>
      <c r="I1753" s="6" t="s">
        <v>127</v>
      </c>
      <c r="J1753" s="6" t="s">
        <v>227</v>
      </c>
      <c r="K1753" s="6">
        <v>1</v>
      </c>
      <c r="L1753" s="6">
        <v>17.46</v>
      </c>
      <c r="M1753" s="31" t="str">
        <f t="shared" si="0"/>
        <v>Small</v>
      </c>
    </row>
    <row r="1754" spans="8:13" ht="15.75" customHeight="1">
      <c r="H1754" s="37">
        <v>43127</v>
      </c>
      <c r="I1754" s="6" t="s">
        <v>141</v>
      </c>
      <c r="J1754" s="6" t="s">
        <v>184</v>
      </c>
      <c r="K1754" s="6">
        <v>1</v>
      </c>
      <c r="L1754" s="6">
        <v>16.649999999999999</v>
      </c>
      <c r="M1754" s="31" t="str">
        <f t="shared" si="0"/>
        <v>Small</v>
      </c>
    </row>
    <row r="1755" spans="8:13" ht="15.75" customHeight="1">
      <c r="H1755" s="37">
        <v>43459</v>
      </c>
      <c r="I1755" s="6" t="s">
        <v>141</v>
      </c>
      <c r="J1755" s="6" t="s">
        <v>236</v>
      </c>
      <c r="K1755" s="6">
        <v>38</v>
      </c>
      <c r="L1755" s="6">
        <v>406.3</v>
      </c>
      <c r="M1755" s="31" t="str">
        <f t="shared" si="0"/>
        <v>Large</v>
      </c>
    </row>
    <row r="1756" spans="8:13" ht="15.75" customHeight="1">
      <c r="H1756" s="37">
        <v>43451</v>
      </c>
      <c r="I1756" s="6" t="s">
        <v>141</v>
      </c>
      <c r="J1756" s="6" t="s">
        <v>232</v>
      </c>
      <c r="K1756" s="6">
        <v>60</v>
      </c>
      <c r="L1756" s="6">
        <v>436.75</v>
      </c>
      <c r="M1756" s="31" t="str">
        <f t="shared" si="0"/>
        <v>Large</v>
      </c>
    </row>
    <row r="1757" spans="8:13" ht="15.75" customHeight="1">
      <c r="H1757" s="37">
        <v>43425</v>
      </c>
      <c r="I1757" s="6" t="s">
        <v>135</v>
      </c>
      <c r="J1757" s="6" t="s">
        <v>212</v>
      </c>
      <c r="K1757" s="6">
        <v>1</v>
      </c>
      <c r="L1757" s="6">
        <v>13.56</v>
      </c>
      <c r="M1757" s="31" t="str">
        <f t="shared" si="0"/>
        <v>Small</v>
      </c>
    </row>
    <row r="1758" spans="8:13" ht="15.75" customHeight="1">
      <c r="H1758" s="37">
        <v>43226</v>
      </c>
      <c r="I1758" s="6" t="s">
        <v>135</v>
      </c>
      <c r="J1758" s="6" t="s">
        <v>203</v>
      </c>
      <c r="K1758" s="6">
        <v>4</v>
      </c>
      <c r="L1758" s="6">
        <v>45.12</v>
      </c>
      <c r="M1758" s="31" t="str">
        <f t="shared" si="0"/>
        <v>Small</v>
      </c>
    </row>
    <row r="1759" spans="8:13" ht="15.75" customHeight="1">
      <c r="H1759" s="37">
        <v>43158</v>
      </c>
      <c r="I1759" s="6" t="s">
        <v>190</v>
      </c>
      <c r="J1759" s="6" t="s">
        <v>180</v>
      </c>
      <c r="K1759" s="6">
        <v>3</v>
      </c>
      <c r="L1759" s="6">
        <v>45.75</v>
      </c>
      <c r="M1759" s="31" t="str">
        <f t="shared" si="0"/>
        <v>Small</v>
      </c>
    </row>
    <row r="1760" spans="8:13" ht="15.75" customHeight="1">
      <c r="H1760" s="37">
        <v>43345</v>
      </c>
      <c r="I1760" s="6" t="s">
        <v>171</v>
      </c>
      <c r="J1760" s="6" t="s">
        <v>238</v>
      </c>
      <c r="K1760" s="6">
        <v>2</v>
      </c>
      <c r="L1760" s="6">
        <v>21.06</v>
      </c>
      <c r="M1760" s="31" t="str">
        <f t="shared" si="0"/>
        <v>Small</v>
      </c>
    </row>
    <row r="1761" spans="8:13" ht="15.75" customHeight="1">
      <c r="H1761" s="37">
        <v>43227</v>
      </c>
      <c r="I1761" s="6" t="s">
        <v>158</v>
      </c>
      <c r="J1761" s="6" t="s">
        <v>170</v>
      </c>
      <c r="K1761" s="6">
        <v>2</v>
      </c>
      <c r="L1761" s="6">
        <v>33.659999999999997</v>
      </c>
      <c r="M1761" s="31" t="str">
        <f t="shared" si="0"/>
        <v>Small</v>
      </c>
    </row>
    <row r="1762" spans="8:13" ht="15.75" customHeight="1">
      <c r="H1762" s="37">
        <v>43260</v>
      </c>
      <c r="I1762" s="6" t="s">
        <v>141</v>
      </c>
      <c r="J1762" s="6" t="s">
        <v>217</v>
      </c>
      <c r="K1762" s="6">
        <v>2</v>
      </c>
      <c r="L1762" s="6">
        <v>33.82</v>
      </c>
      <c r="M1762" s="31" t="str">
        <f t="shared" si="0"/>
        <v>Small</v>
      </c>
    </row>
    <row r="1763" spans="8:13" ht="15.75" customHeight="1">
      <c r="H1763" s="37">
        <v>43196</v>
      </c>
      <c r="I1763" s="6" t="s">
        <v>158</v>
      </c>
      <c r="J1763" s="6" t="s">
        <v>156</v>
      </c>
      <c r="K1763" s="6">
        <v>4</v>
      </c>
      <c r="L1763" s="6">
        <v>73.52</v>
      </c>
      <c r="M1763" s="31" t="str">
        <f t="shared" si="0"/>
        <v>Small</v>
      </c>
    </row>
    <row r="1764" spans="8:13" ht="15.75" customHeight="1">
      <c r="H1764" s="37">
        <v>43412</v>
      </c>
      <c r="I1764" s="6" t="s">
        <v>224</v>
      </c>
      <c r="J1764" s="6" t="s">
        <v>156</v>
      </c>
      <c r="K1764" s="6">
        <v>2</v>
      </c>
      <c r="L1764" s="6">
        <v>38.299999999999997</v>
      </c>
      <c r="M1764" s="31" t="str">
        <f t="shared" si="0"/>
        <v>Small</v>
      </c>
    </row>
    <row r="1765" spans="8:13" ht="15.75" customHeight="1">
      <c r="H1765" s="37">
        <v>43211</v>
      </c>
      <c r="I1765" s="6" t="s">
        <v>158</v>
      </c>
      <c r="J1765" s="6" t="s">
        <v>241</v>
      </c>
      <c r="K1765" s="6">
        <v>3</v>
      </c>
      <c r="L1765" s="6">
        <v>58.08</v>
      </c>
      <c r="M1765" s="31" t="str">
        <f t="shared" si="0"/>
        <v>Small</v>
      </c>
    </row>
    <row r="1766" spans="8:13" ht="15.75" customHeight="1">
      <c r="H1766" s="37">
        <v>43235</v>
      </c>
      <c r="I1766" s="6" t="s">
        <v>141</v>
      </c>
      <c r="J1766" s="6" t="s">
        <v>157</v>
      </c>
      <c r="K1766" s="6">
        <v>60</v>
      </c>
      <c r="L1766" s="6">
        <v>407.88</v>
      </c>
      <c r="M1766" s="31" t="str">
        <f t="shared" si="0"/>
        <v>Large</v>
      </c>
    </row>
    <row r="1767" spans="8:13" ht="15.75" customHeight="1">
      <c r="H1767" s="37">
        <v>43420</v>
      </c>
      <c r="I1767" s="6" t="s">
        <v>138</v>
      </c>
      <c r="J1767" s="6" t="s">
        <v>156</v>
      </c>
      <c r="K1767" s="6">
        <v>28</v>
      </c>
      <c r="L1767" s="6">
        <v>293.75</v>
      </c>
      <c r="M1767" s="31" t="str">
        <f t="shared" si="0"/>
        <v>Large</v>
      </c>
    </row>
    <row r="1768" spans="8:13" ht="15.75" customHeight="1">
      <c r="H1768" s="37">
        <v>43349</v>
      </c>
      <c r="I1768" s="6" t="s">
        <v>218</v>
      </c>
      <c r="J1768" s="6" t="s">
        <v>187</v>
      </c>
      <c r="K1768" s="6">
        <v>3</v>
      </c>
      <c r="L1768" s="6">
        <v>43.17</v>
      </c>
      <c r="M1768" s="31" t="str">
        <f t="shared" si="0"/>
        <v>Small</v>
      </c>
    </row>
    <row r="1769" spans="8:13" ht="15.75" customHeight="1">
      <c r="H1769" s="37">
        <v>43348</v>
      </c>
      <c r="I1769" s="6" t="s">
        <v>168</v>
      </c>
      <c r="J1769" s="6" t="s">
        <v>227</v>
      </c>
      <c r="K1769" s="6">
        <v>1</v>
      </c>
      <c r="L1769" s="6">
        <v>18.97</v>
      </c>
      <c r="M1769" s="31" t="str">
        <f t="shared" si="0"/>
        <v>Small</v>
      </c>
    </row>
    <row r="1770" spans="8:13" ht="15.75" customHeight="1">
      <c r="H1770" s="37">
        <v>43408</v>
      </c>
      <c r="I1770" s="6" t="s">
        <v>163</v>
      </c>
      <c r="J1770" s="6" t="s">
        <v>203</v>
      </c>
      <c r="K1770" s="6">
        <v>1</v>
      </c>
      <c r="L1770" s="6">
        <v>19.2</v>
      </c>
      <c r="M1770" s="31" t="str">
        <f t="shared" si="0"/>
        <v>Small</v>
      </c>
    </row>
    <row r="1771" spans="8:13" ht="15.75" customHeight="1">
      <c r="H1771" s="37">
        <v>43425</v>
      </c>
      <c r="I1771" s="6" t="s">
        <v>168</v>
      </c>
      <c r="J1771" s="6" t="s">
        <v>170</v>
      </c>
      <c r="K1771" s="6">
        <v>5</v>
      </c>
      <c r="L1771" s="6">
        <v>52.67</v>
      </c>
      <c r="M1771" s="31" t="str">
        <f t="shared" si="0"/>
        <v>Small</v>
      </c>
    </row>
    <row r="1772" spans="8:13" ht="15.75" customHeight="1">
      <c r="H1772" s="37">
        <v>43357</v>
      </c>
      <c r="I1772" s="6" t="s">
        <v>155</v>
      </c>
      <c r="J1772" s="6" t="s">
        <v>157</v>
      </c>
      <c r="K1772" s="6">
        <v>1</v>
      </c>
      <c r="L1772" s="6">
        <v>14.7</v>
      </c>
      <c r="M1772" s="31" t="str">
        <f t="shared" si="0"/>
        <v>Small</v>
      </c>
    </row>
    <row r="1773" spans="8:13" ht="15.75" customHeight="1">
      <c r="H1773" s="37">
        <v>43180</v>
      </c>
      <c r="I1773" s="6" t="s">
        <v>193</v>
      </c>
      <c r="J1773" s="6" t="s">
        <v>188</v>
      </c>
      <c r="K1773" s="6">
        <v>3</v>
      </c>
      <c r="L1773" s="6">
        <v>36.9</v>
      </c>
      <c r="M1773" s="31" t="str">
        <f t="shared" si="0"/>
        <v>Small</v>
      </c>
    </row>
    <row r="1774" spans="8:13" ht="15.75" customHeight="1">
      <c r="H1774" s="37">
        <v>43459</v>
      </c>
      <c r="I1774" s="6" t="s">
        <v>168</v>
      </c>
      <c r="J1774" s="6" t="s">
        <v>225</v>
      </c>
      <c r="K1774" s="6">
        <v>2</v>
      </c>
      <c r="L1774" s="6">
        <v>22.08</v>
      </c>
      <c r="M1774" s="31" t="str">
        <f t="shared" si="0"/>
        <v>Small</v>
      </c>
    </row>
    <row r="1775" spans="8:13" ht="15.75" customHeight="1">
      <c r="H1775" s="37">
        <v>43435</v>
      </c>
      <c r="I1775" s="6" t="s">
        <v>175</v>
      </c>
      <c r="J1775" s="6" t="s">
        <v>156</v>
      </c>
      <c r="K1775" s="6">
        <v>6</v>
      </c>
      <c r="L1775" s="6">
        <v>109.3</v>
      </c>
      <c r="M1775" s="31" t="str">
        <f t="shared" si="0"/>
        <v>Small</v>
      </c>
    </row>
    <row r="1776" spans="8:13" ht="15.75" customHeight="1">
      <c r="H1776" s="37">
        <v>43282</v>
      </c>
      <c r="I1776" s="6" t="s">
        <v>224</v>
      </c>
      <c r="J1776" s="6" t="s">
        <v>156</v>
      </c>
      <c r="K1776" s="6">
        <v>3</v>
      </c>
      <c r="L1776" s="6">
        <v>52.95</v>
      </c>
      <c r="M1776" s="31" t="str">
        <f t="shared" si="0"/>
        <v>Small</v>
      </c>
    </row>
    <row r="1777" spans="8:13" ht="15.75" customHeight="1">
      <c r="H1777" s="37">
        <v>43318</v>
      </c>
      <c r="I1777" s="6" t="s">
        <v>155</v>
      </c>
      <c r="J1777" s="6" t="s">
        <v>211</v>
      </c>
      <c r="K1777" s="6">
        <v>2</v>
      </c>
      <c r="L1777" s="6">
        <v>21.44</v>
      </c>
      <c r="M1777" s="31" t="str">
        <f t="shared" si="0"/>
        <v>Small</v>
      </c>
    </row>
    <row r="1778" spans="8:13" ht="15.75" customHeight="1">
      <c r="H1778" s="37">
        <v>43248</v>
      </c>
      <c r="I1778" s="6" t="s">
        <v>158</v>
      </c>
      <c r="J1778" s="6" t="s">
        <v>181</v>
      </c>
      <c r="K1778" s="6">
        <v>1</v>
      </c>
      <c r="L1778" s="6">
        <v>13.51</v>
      </c>
      <c r="M1778" s="31" t="str">
        <f t="shared" si="0"/>
        <v>Small</v>
      </c>
    </row>
    <row r="1779" spans="8:13" ht="15.75" customHeight="1">
      <c r="H1779" s="37">
        <v>43143</v>
      </c>
      <c r="I1779" s="6" t="s">
        <v>163</v>
      </c>
      <c r="J1779" s="6" t="s">
        <v>185</v>
      </c>
      <c r="K1779" s="6">
        <v>1</v>
      </c>
      <c r="L1779" s="6">
        <v>16.96</v>
      </c>
      <c r="M1779" s="31" t="str">
        <f t="shared" si="0"/>
        <v>Small</v>
      </c>
    </row>
    <row r="1780" spans="8:13" ht="15.75" customHeight="1">
      <c r="H1780" s="37">
        <v>43221</v>
      </c>
      <c r="I1780" s="6" t="s">
        <v>168</v>
      </c>
      <c r="J1780" s="6" t="s">
        <v>156</v>
      </c>
      <c r="K1780" s="6">
        <v>3</v>
      </c>
      <c r="L1780" s="6">
        <v>55.86</v>
      </c>
      <c r="M1780" s="31" t="str">
        <f t="shared" si="0"/>
        <v>Small</v>
      </c>
    </row>
    <row r="1781" spans="8:13" ht="15.75" customHeight="1">
      <c r="H1781" s="37">
        <v>43445</v>
      </c>
      <c r="I1781" s="6" t="s">
        <v>168</v>
      </c>
      <c r="J1781" s="6" t="s">
        <v>181</v>
      </c>
      <c r="K1781" s="6">
        <v>2</v>
      </c>
      <c r="L1781" s="6">
        <v>30.3</v>
      </c>
      <c r="M1781" s="31" t="str">
        <f t="shared" si="0"/>
        <v>Small</v>
      </c>
    </row>
    <row r="1782" spans="8:13" ht="15.75" customHeight="1">
      <c r="H1782" s="37">
        <v>43463</v>
      </c>
      <c r="I1782" s="6" t="s">
        <v>168</v>
      </c>
      <c r="J1782" s="6" t="s">
        <v>180</v>
      </c>
      <c r="K1782" s="6">
        <v>2</v>
      </c>
      <c r="L1782" s="6">
        <v>34.54</v>
      </c>
      <c r="M1782" s="31" t="str">
        <f t="shared" si="0"/>
        <v>Small</v>
      </c>
    </row>
    <row r="1783" spans="8:13" ht="15.75" customHeight="1">
      <c r="H1783" s="37">
        <v>43181</v>
      </c>
      <c r="I1783" s="6" t="s">
        <v>168</v>
      </c>
      <c r="J1783" s="6" t="s">
        <v>210</v>
      </c>
      <c r="K1783" s="6">
        <v>2</v>
      </c>
      <c r="L1783" s="6">
        <v>22.22</v>
      </c>
      <c r="M1783" s="31" t="str">
        <f t="shared" si="0"/>
        <v>Small</v>
      </c>
    </row>
    <row r="1784" spans="8:13" ht="15.75" customHeight="1">
      <c r="H1784" s="37">
        <v>43361</v>
      </c>
      <c r="I1784" s="6" t="s">
        <v>141</v>
      </c>
      <c r="J1784" s="6" t="s">
        <v>194</v>
      </c>
      <c r="K1784" s="6">
        <v>2</v>
      </c>
      <c r="L1784" s="6">
        <v>37.64</v>
      </c>
      <c r="M1784" s="31" t="str">
        <f t="shared" si="0"/>
        <v>Small</v>
      </c>
    </row>
    <row r="1785" spans="8:13" ht="15.75" customHeight="1">
      <c r="H1785" s="37">
        <v>43415</v>
      </c>
      <c r="I1785" s="6" t="s">
        <v>163</v>
      </c>
      <c r="J1785" s="6" t="s">
        <v>203</v>
      </c>
      <c r="K1785" s="6">
        <v>2</v>
      </c>
      <c r="L1785" s="6">
        <v>34.18</v>
      </c>
      <c r="M1785" s="31" t="str">
        <f t="shared" si="0"/>
        <v>Small</v>
      </c>
    </row>
    <row r="1786" spans="8:13" ht="15.75" customHeight="1">
      <c r="H1786" s="37">
        <v>43413</v>
      </c>
      <c r="I1786" s="6" t="s">
        <v>190</v>
      </c>
      <c r="J1786" s="6" t="s">
        <v>170</v>
      </c>
      <c r="K1786" s="6">
        <v>4</v>
      </c>
      <c r="L1786" s="6">
        <v>64.72</v>
      </c>
      <c r="M1786" s="31" t="str">
        <f t="shared" si="0"/>
        <v>Small</v>
      </c>
    </row>
    <row r="1787" spans="8:13" ht="15.75" customHeight="1">
      <c r="H1787" s="37">
        <v>43419</v>
      </c>
      <c r="I1787" s="6" t="s">
        <v>160</v>
      </c>
      <c r="J1787" s="6" t="s">
        <v>189</v>
      </c>
      <c r="K1787" s="6">
        <v>1</v>
      </c>
      <c r="L1787" s="6">
        <v>16.11</v>
      </c>
      <c r="M1787" s="31" t="str">
        <f t="shared" si="0"/>
        <v>Small</v>
      </c>
    </row>
    <row r="1788" spans="8:13" ht="15.75" customHeight="1">
      <c r="H1788" s="37">
        <v>43259</v>
      </c>
      <c r="I1788" s="6" t="s">
        <v>160</v>
      </c>
      <c r="J1788" s="6" t="s">
        <v>191</v>
      </c>
      <c r="K1788" s="6">
        <v>6</v>
      </c>
      <c r="L1788" s="6">
        <v>70.2</v>
      </c>
      <c r="M1788" s="31" t="str">
        <f t="shared" si="0"/>
        <v>Small</v>
      </c>
    </row>
    <row r="1789" spans="8:13" ht="15.75" customHeight="1">
      <c r="H1789" s="37">
        <v>43248</v>
      </c>
      <c r="I1789" s="6" t="s">
        <v>158</v>
      </c>
      <c r="J1789" s="6" t="s">
        <v>213</v>
      </c>
      <c r="K1789" s="6">
        <v>2</v>
      </c>
      <c r="L1789" s="6">
        <v>28.86</v>
      </c>
      <c r="M1789" s="31" t="str">
        <f t="shared" si="0"/>
        <v>Small</v>
      </c>
    </row>
    <row r="1790" spans="8:13" ht="15.75" customHeight="1">
      <c r="H1790" s="37">
        <v>43390</v>
      </c>
      <c r="I1790" s="6" t="s">
        <v>155</v>
      </c>
      <c r="J1790" s="6" t="s">
        <v>156</v>
      </c>
      <c r="K1790" s="6">
        <v>2</v>
      </c>
      <c r="L1790" s="6">
        <v>26.02</v>
      </c>
      <c r="M1790" s="31" t="str">
        <f t="shared" si="0"/>
        <v>Small</v>
      </c>
    </row>
    <row r="1791" spans="8:13" ht="15.75" customHeight="1">
      <c r="H1791" s="37">
        <v>43168</v>
      </c>
      <c r="I1791" s="6" t="s">
        <v>190</v>
      </c>
      <c r="J1791" s="6" t="s">
        <v>187</v>
      </c>
      <c r="K1791" s="6">
        <v>1</v>
      </c>
      <c r="L1791" s="6">
        <v>12.17</v>
      </c>
      <c r="M1791" s="31" t="str">
        <f t="shared" si="0"/>
        <v>Small</v>
      </c>
    </row>
    <row r="1792" spans="8:13" ht="15.75" customHeight="1">
      <c r="H1792" s="37">
        <v>43253</v>
      </c>
      <c r="I1792" s="6" t="s">
        <v>158</v>
      </c>
      <c r="J1792" s="6" t="s">
        <v>156</v>
      </c>
      <c r="K1792" s="6">
        <v>3</v>
      </c>
      <c r="L1792" s="6">
        <v>35.79</v>
      </c>
      <c r="M1792" s="31" t="str">
        <f t="shared" si="0"/>
        <v>Small</v>
      </c>
    </row>
    <row r="1793" spans="8:13" ht="15.75" customHeight="1">
      <c r="H1793" s="37">
        <v>43416</v>
      </c>
      <c r="I1793" s="6" t="s">
        <v>201</v>
      </c>
      <c r="J1793" s="6" t="s">
        <v>156</v>
      </c>
      <c r="K1793" s="6">
        <v>4</v>
      </c>
      <c r="L1793" s="6">
        <v>56.88</v>
      </c>
      <c r="M1793" s="31" t="str">
        <f t="shared" si="0"/>
        <v>Small</v>
      </c>
    </row>
    <row r="1794" spans="8:13" ht="15.75" customHeight="1">
      <c r="H1794" s="37">
        <v>43432</v>
      </c>
      <c r="I1794" s="6" t="s">
        <v>135</v>
      </c>
      <c r="J1794" s="6" t="s">
        <v>222</v>
      </c>
      <c r="K1794" s="6">
        <v>2</v>
      </c>
      <c r="L1794" s="6">
        <v>23.76</v>
      </c>
      <c r="M1794" s="31" t="str">
        <f t="shared" si="0"/>
        <v>Small</v>
      </c>
    </row>
    <row r="1795" spans="8:13" ht="15.75" customHeight="1">
      <c r="H1795" s="37">
        <v>43454</v>
      </c>
      <c r="I1795" s="6" t="s">
        <v>171</v>
      </c>
      <c r="J1795" s="6" t="s">
        <v>205</v>
      </c>
      <c r="K1795" s="6">
        <v>5</v>
      </c>
      <c r="L1795" s="6">
        <v>68.75</v>
      </c>
      <c r="M1795" s="31" t="str">
        <f t="shared" si="0"/>
        <v>Small</v>
      </c>
    </row>
    <row r="1796" spans="8:13" ht="15.75" customHeight="1">
      <c r="H1796" s="37">
        <v>43408</v>
      </c>
      <c r="I1796" s="6" t="s">
        <v>158</v>
      </c>
      <c r="J1796" s="6" t="s">
        <v>156</v>
      </c>
      <c r="K1796" s="6">
        <v>3</v>
      </c>
      <c r="L1796" s="6">
        <v>48.36</v>
      </c>
      <c r="M1796" s="31" t="str">
        <f t="shared" si="0"/>
        <v>Small</v>
      </c>
    </row>
    <row r="1797" spans="8:13" ht="15.75" customHeight="1">
      <c r="H1797" s="37">
        <v>43412</v>
      </c>
      <c r="I1797" s="6" t="s">
        <v>141</v>
      </c>
      <c r="J1797" s="6" t="s">
        <v>156</v>
      </c>
      <c r="K1797" s="6">
        <v>3</v>
      </c>
      <c r="L1797" s="6">
        <v>54.24</v>
      </c>
      <c r="M1797" s="31" t="str">
        <f t="shared" si="0"/>
        <v>Small</v>
      </c>
    </row>
    <row r="1798" spans="8:13" ht="15.75" customHeight="1">
      <c r="H1798" s="37">
        <v>43198</v>
      </c>
      <c r="I1798" s="6" t="s">
        <v>141</v>
      </c>
      <c r="J1798" s="6" t="s">
        <v>232</v>
      </c>
      <c r="K1798" s="6">
        <v>1</v>
      </c>
      <c r="L1798" s="6">
        <v>16.21</v>
      </c>
      <c r="M1798" s="31" t="str">
        <f t="shared" si="0"/>
        <v>Small</v>
      </c>
    </row>
    <row r="1799" spans="8:13" ht="15.75" customHeight="1">
      <c r="H1799" s="37">
        <v>43455</v>
      </c>
      <c r="I1799" s="6" t="s">
        <v>198</v>
      </c>
      <c r="J1799" s="6" t="s">
        <v>211</v>
      </c>
      <c r="K1799" s="6">
        <v>1</v>
      </c>
      <c r="L1799" s="6">
        <v>18.079999999999998</v>
      </c>
      <c r="M1799" s="31" t="str">
        <f t="shared" si="0"/>
        <v>Small</v>
      </c>
    </row>
    <row r="1800" spans="8:13" ht="15.75" customHeight="1">
      <c r="H1800" s="37">
        <v>43422</v>
      </c>
      <c r="I1800" s="6" t="s">
        <v>223</v>
      </c>
      <c r="J1800" s="6" t="s">
        <v>204</v>
      </c>
      <c r="K1800" s="6">
        <v>1</v>
      </c>
      <c r="L1800" s="6">
        <v>18.37</v>
      </c>
      <c r="M1800" s="31" t="str">
        <f t="shared" si="0"/>
        <v>Small</v>
      </c>
    </row>
    <row r="1801" spans="8:13" ht="15.75" customHeight="1">
      <c r="H1801" s="37">
        <v>43317</v>
      </c>
      <c r="I1801" s="6" t="s">
        <v>218</v>
      </c>
      <c r="J1801" s="6" t="s">
        <v>212</v>
      </c>
      <c r="K1801" s="6">
        <v>2</v>
      </c>
      <c r="L1801" s="6">
        <v>30.2</v>
      </c>
      <c r="M1801" s="31" t="str">
        <f t="shared" si="0"/>
        <v>Small</v>
      </c>
    </row>
    <row r="1802" spans="8:13" ht="15.75" customHeight="1">
      <c r="H1802" s="37">
        <v>43168</v>
      </c>
      <c r="I1802" s="6" t="s">
        <v>160</v>
      </c>
      <c r="J1802" s="6" t="s">
        <v>156</v>
      </c>
      <c r="K1802" s="6">
        <v>2</v>
      </c>
      <c r="L1802" s="6">
        <v>34.32</v>
      </c>
      <c r="M1802" s="31" t="str">
        <f t="shared" si="0"/>
        <v>Small</v>
      </c>
    </row>
    <row r="1803" spans="8:13" ht="15.75" customHeight="1">
      <c r="H1803" s="37">
        <v>43416</v>
      </c>
      <c r="I1803" s="6" t="s">
        <v>171</v>
      </c>
      <c r="J1803" s="6" t="s">
        <v>213</v>
      </c>
      <c r="K1803" s="6">
        <v>2</v>
      </c>
      <c r="L1803" s="6">
        <v>30.5</v>
      </c>
      <c r="M1803" s="31" t="str">
        <f t="shared" si="0"/>
        <v>Small</v>
      </c>
    </row>
    <row r="1804" spans="8:13" ht="15.75" customHeight="1">
      <c r="H1804" s="37">
        <v>43207</v>
      </c>
      <c r="I1804" s="6" t="s">
        <v>175</v>
      </c>
      <c r="J1804" s="6" t="s">
        <v>156</v>
      </c>
      <c r="K1804" s="6">
        <v>1</v>
      </c>
      <c r="L1804" s="6">
        <v>18.850000000000001</v>
      </c>
      <c r="M1804" s="31" t="str">
        <f t="shared" si="0"/>
        <v>Small</v>
      </c>
    </row>
    <row r="1805" spans="8:13" ht="15.75" customHeight="1">
      <c r="H1805" s="37">
        <v>43320</v>
      </c>
      <c r="I1805" s="6" t="s">
        <v>141</v>
      </c>
      <c r="J1805" s="6" t="s">
        <v>156</v>
      </c>
      <c r="K1805" s="6">
        <v>3</v>
      </c>
      <c r="L1805" s="6">
        <v>47.58</v>
      </c>
      <c r="M1805" s="31" t="str">
        <f t="shared" si="0"/>
        <v>Small</v>
      </c>
    </row>
    <row r="1806" spans="8:13" ht="15.75" customHeight="1">
      <c r="H1806" s="37">
        <v>43277</v>
      </c>
      <c r="I1806" s="6" t="s">
        <v>141</v>
      </c>
      <c r="J1806" s="6" t="s">
        <v>156</v>
      </c>
      <c r="K1806" s="6">
        <v>3</v>
      </c>
      <c r="L1806" s="6">
        <v>48.99</v>
      </c>
      <c r="M1806" s="31" t="str">
        <f t="shared" si="0"/>
        <v>Small</v>
      </c>
    </row>
    <row r="1807" spans="8:13" ht="15.75" customHeight="1">
      <c r="H1807" s="37">
        <v>43116</v>
      </c>
      <c r="I1807" s="6" t="s">
        <v>190</v>
      </c>
      <c r="J1807" s="6" t="s">
        <v>156</v>
      </c>
      <c r="K1807" s="6">
        <v>1</v>
      </c>
      <c r="L1807" s="6">
        <v>15.27</v>
      </c>
      <c r="M1807" s="31" t="str">
        <f t="shared" si="0"/>
        <v>Small</v>
      </c>
    </row>
    <row r="1808" spans="8:13" ht="15.75" customHeight="1">
      <c r="H1808" s="37">
        <v>43264</v>
      </c>
      <c r="I1808" s="6" t="s">
        <v>158</v>
      </c>
      <c r="J1808" s="6" t="s">
        <v>176</v>
      </c>
      <c r="K1808" s="6">
        <v>2</v>
      </c>
      <c r="L1808" s="6">
        <v>37.119999999999997</v>
      </c>
      <c r="M1808" s="31" t="str">
        <f t="shared" si="0"/>
        <v>Small</v>
      </c>
    </row>
    <row r="1809" spans="8:13" ht="15.75" customHeight="1">
      <c r="H1809" s="37">
        <v>43430</v>
      </c>
      <c r="I1809" s="6" t="s">
        <v>168</v>
      </c>
      <c r="J1809" s="6" t="s">
        <v>156</v>
      </c>
      <c r="K1809" s="6">
        <v>42</v>
      </c>
      <c r="L1809" s="6">
        <v>528.94000000000005</v>
      </c>
      <c r="M1809" s="31" t="str">
        <f t="shared" si="0"/>
        <v>Large</v>
      </c>
    </row>
    <row r="1810" spans="8:13" ht="15.75" customHeight="1">
      <c r="H1810" s="37">
        <v>43354</v>
      </c>
      <c r="I1810" s="6" t="s">
        <v>175</v>
      </c>
      <c r="J1810" s="6" t="s">
        <v>194</v>
      </c>
      <c r="K1810" s="6">
        <v>1</v>
      </c>
      <c r="L1810" s="6">
        <v>17.88</v>
      </c>
      <c r="M1810" s="31" t="str">
        <f t="shared" si="0"/>
        <v>Small</v>
      </c>
    </row>
    <row r="1811" spans="8:13" ht="15.75" customHeight="1">
      <c r="H1811" s="37">
        <v>43355</v>
      </c>
      <c r="I1811" s="6" t="s">
        <v>165</v>
      </c>
      <c r="J1811" s="6" t="s">
        <v>156</v>
      </c>
      <c r="K1811" s="6">
        <v>1</v>
      </c>
      <c r="L1811" s="6">
        <v>16.68</v>
      </c>
      <c r="M1811" s="31" t="str">
        <f t="shared" si="0"/>
        <v>Small</v>
      </c>
    </row>
    <row r="1812" spans="8:13" ht="15.75" customHeight="1">
      <c r="H1812" s="37">
        <v>43244</v>
      </c>
      <c r="I1812" s="6" t="s">
        <v>141</v>
      </c>
      <c r="J1812" s="6" t="s">
        <v>173</v>
      </c>
      <c r="K1812" s="6">
        <v>1</v>
      </c>
      <c r="L1812" s="6">
        <v>19.239999999999998</v>
      </c>
      <c r="M1812" s="31" t="str">
        <f t="shared" si="0"/>
        <v>Small</v>
      </c>
    </row>
    <row r="1813" spans="8:13" ht="15.75" customHeight="1">
      <c r="H1813" s="37">
        <v>43173</v>
      </c>
      <c r="I1813" s="6" t="s">
        <v>135</v>
      </c>
      <c r="J1813" s="6" t="s">
        <v>161</v>
      </c>
      <c r="K1813" s="6">
        <v>1</v>
      </c>
      <c r="L1813" s="6">
        <v>17.52</v>
      </c>
      <c r="M1813" s="31" t="str">
        <f t="shared" si="0"/>
        <v>Small</v>
      </c>
    </row>
    <row r="1814" spans="8:13" ht="15.75" customHeight="1">
      <c r="H1814" s="37">
        <v>43390</v>
      </c>
      <c r="I1814" s="6" t="s">
        <v>141</v>
      </c>
      <c r="J1814" s="6" t="s">
        <v>159</v>
      </c>
      <c r="K1814" s="6">
        <v>1</v>
      </c>
      <c r="L1814" s="6">
        <v>14.19</v>
      </c>
      <c r="M1814" s="31" t="str">
        <f t="shared" si="0"/>
        <v>Small</v>
      </c>
    </row>
    <row r="1815" spans="8:13" ht="15.75" customHeight="1">
      <c r="H1815" s="37">
        <v>43155</v>
      </c>
      <c r="I1815" s="6" t="s">
        <v>175</v>
      </c>
      <c r="J1815" s="6" t="s">
        <v>212</v>
      </c>
      <c r="K1815" s="6">
        <v>1</v>
      </c>
      <c r="L1815" s="6">
        <v>14.09</v>
      </c>
      <c r="M1815" s="31" t="str">
        <f t="shared" si="0"/>
        <v>Small</v>
      </c>
    </row>
    <row r="1816" spans="8:13" ht="15.75" customHeight="1">
      <c r="H1816" s="37">
        <v>43366</v>
      </c>
      <c r="I1816" s="6" t="s">
        <v>141</v>
      </c>
      <c r="J1816" s="6" t="s">
        <v>215</v>
      </c>
      <c r="K1816" s="6">
        <v>2</v>
      </c>
      <c r="L1816" s="6">
        <v>30.56</v>
      </c>
      <c r="M1816" s="31" t="str">
        <f t="shared" si="0"/>
        <v>Small</v>
      </c>
    </row>
    <row r="1817" spans="8:13" ht="15.75" customHeight="1">
      <c r="H1817" s="37">
        <v>43279</v>
      </c>
      <c r="I1817" s="6" t="s">
        <v>127</v>
      </c>
      <c r="J1817" s="6" t="s">
        <v>170</v>
      </c>
      <c r="K1817" s="6">
        <v>38</v>
      </c>
      <c r="L1817" s="6">
        <v>456</v>
      </c>
      <c r="M1817" s="31" t="str">
        <f t="shared" si="0"/>
        <v>Large</v>
      </c>
    </row>
    <row r="1818" spans="8:13" ht="15.75" customHeight="1">
      <c r="H1818" s="37">
        <v>43325</v>
      </c>
      <c r="I1818" s="6" t="s">
        <v>141</v>
      </c>
      <c r="J1818" s="6" t="s">
        <v>185</v>
      </c>
      <c r="K1818" s="6">
        <v>2</v>
      </c>
      <c r="L1818" s="6">
        <v>21.96</v>
      </c>
      <c r="M1818" s="31" t="str">
        <f t="shared" si="0"/>
        <v>Small</v>
      </c>
    </row>
    <row r="1819" spans="8:13" ht="15.75" customHeight="1">
      <c r="H1819" s="37">
        <v>43411</v>
      </c>
      <c r="I1819" s="6" t="s">
        <v>158</v>
      </c>
      <c r="J1819" s="6" t="s">
        <v>169</v>
      </c>
      <c r="K1819" s="6">
        <v>1</v>
      </c>
      <c r="L1819" s="6">
        <v>11.34</v>
      </c>
      <c r="M1819" s="31" t="str">
        <f t="shared" si="0"/>
        <v>Small</v>
      </c>
    </row>
    <row r="1820" spans="8:13" ht="15.75" customHeight="1">
      <c r="H1820" s="37">
        <v>43302</v>
      </c>
      <c r="I1820" s="6" t="s">
        <v>175</v>
      </c>
      <c r="J1820" s="6" t="s">
        <v>181</v>
      </c>
      <c r="K1820" s="6">
        <v>1</v>
      </c>
      <c r="L1820" s="6">
        <v>17.079999999999998</v>
      </c>
      <c r="M1820" s="31" t="str">
        <f t="shared" si="0"/>
        <v>Small</v>
      </c>
    </row>
    <row r="1821" spans="8:13" ht="15.75" customHeight="1">
      <c r="H1821" s="37">
        <v>43289</v>
      </c>
      <c r="I1821" s="6" t="s">
        <v>200</v>
      </c>
      <c r="J1821" s="6" t="s">
        <v>194</v>
      </c>
      <c r="K1821" s="6">
        <v>2</v>
      </c>
      <c r="L1821" s="6">
        <v>30.76</v>
      </c>
      <c r="M1821" s="31" t="str">
        <f t="shared" si="0"/>
        <v>Small</v>
      </c>
    </row>
    <row r="1822" spans="8:13" ht="15.75" customHeight="1">
      <c r="H1822" s="37">
        <v>43184</v>
      </c>
      <c r="I1822" s="6" t="s">
        <v>141</v>
      </c>
      <c r="J1822" s="6" t="s">
        <v>156</v>
      </c>
      <c r="K1822" s="6">
        <v>2</v>
      </c>
      <c r="L1822" s="6">
        <v>30.42</v>
      </c>
      <c r="M1822" s="31" t="str">
        <f t="shared" si="0"/>
        <v>Small</v>
      </c>
    </row>
    <row r="1823" spans="8:13" ht="15.75" customHeight="1">
      <c r="H1823" s="37">
        <v>43321</v>
      </c>
      <c r="I1823" s="6" t="s">
        <v>141</v>
      </c>
      <c r="J1823" s="6" t="s">
        <v>205</v>
      </c>
      <c r="K1823" s="6">
        <v>2</v>
      </c>
      <c r="L1823" s="6">
        <v>31.64</v>
      </c>
      <c r="M1823" s="31" t="str">
        <f t="shared" si="0"/>
        <v>Small</v>
      </c>
    </row>
    <row r="1824" spans="8:13" ht="15.75" customHeight="1">
      <c r="H1824" s="37">
        <v>43396</v>
      </c>
      <c r="I1824" s="6" t="s">
        <v>158</v>
      </c>
      <c r="J1824" s="6" t="s">
        <v>236</v>
      </c>
      <c r="K1824" s="6">
        <v>5</v>
      </c>
      <c r="L1824" s="6">
        <v>58.8</v>
      </c>
      <c r="M1824" s="31" t="str">
        <f t="shared" si="0"/>
        <v>Small</v>
      </c>
    </row>
    <row r="1825" spans="8:13" ht="15.75" customHeight="1">
      <c r="H1825" s="37">
        <v>43445</v>
      </c>
      <c r="I1825" s="6" t="s">
        <v>223</v>
      </c>
      <c r="J1825" s="6" t="s">
        <v>210</v>
      </c>
      <c r="K1825" s="6">
        <v>2</v>
      </c>
      <c r="L1825" s="6">
        <v>28.38</v>
      </c>
      <c r="M1825" s="31" t="str">
        <f t="shared" si="0"/>
        <v>Small</v>
      </c>
    </row>
    <row r="1826" spans="8:13" ht="15.75" customHeight="1">
      <c r="H1826" s="37">
        <v>43462</v>
      </c>
      <c r="I1826" s="6" t="s">
        <v>163</v>
      </c>
      <c r="J1826" s="6" t="s">
        <v>194</v>
      </c>
      <c r="K1826" s="6">
        <v>4</v>
      </c>
      <c r="L1826" s="6">
        <v>77.040000000000006</v>
      </c>
      <c r="M1826" s="31" t="str">
        <f t="shared" si="0"/>
        <v>Small</v>
      </c>
    </row>
    <row r="1827" spans="8:13" ht="15.75" customHeight="1">
      <c r="H1827" s="37">
        <v>43448</v>
      </c>
      <c r="I1827" s="6" t="s">
        <v>168</v>
      </c>
      <c r="J1827" s="6" t="s">
        <v>240</v>
      </c>
      <c r="K1827" s="6">
        <v>1</v>
      </c>
      <c r="L1827" s="6">
        <v>10.54</v>
      </c>
      <c r="M1827" s="31" t="str">
        <f t="shared" si="0"/>
        <v>Small</v>
      </c>
    </row>
    <row r="1828" spans="8:13" ht="15.75" customHeight="1">
      <c r="H1828" s="37">
        <v>43364</v>
      </c>
      <c r="I1828" s="6" t="s">
        <v>168</v>
      </c>
      <c r="J1828" s="6" t="s">
        <v>217</v>
      </c>
      <c r="K1828" s="6">
        <v>1</v>
      </c>
      <c r="L1828" s="6">
        <v>18.16</v>
      </c>
      <c r="M1828" s="31" t="str">
        <f t="shared" si="0"/>
        <v>Small</v>
      </c>
    </row>
    <row r="1829" spans="8:13" ht="15.75" customHeight="1">
      <c r="H1829" s="37">
        <v>43433</v>
      </c>
      <c r="I1829" s="6" t="s">
        <v>141</v>
      </c>
      <c r="J1829" s="6" t="s">
        <v>196</v>
      </c>
      <c r="K1829" s="6">
        <v>2</v>
      </c>
      <c r="L1829" s="6">
        <v>30.48</v>
      </c>
      <c r="M1829" s="31" t="str">
        <f t="shared" si="0"/>
        <v>Small</v>
      </c>
    </row>
    <row r="1830" spans="8:13" ht="15.75" customHeight="1">
      <c r="H1830" s="37">
        <v>43300</v>
      </c>
      <c r="I1830" s="6" t="s">
        <v>158</v>
      </c>
      <c r="J1830" s="6" t="s">
        <v>194</v>
      </c>
      <c r="K1830" s="6">
        <v>2</v>
      </c>
      <c r="L1830" s="6">
        <v>20.22</v>
      </c>
      <c r="M1830" s="31" t="str">
        <f t="shared" si="0"/>
        <v>Small</v>
      </c>
    </row>
    <row r="1831" spans="8:13" ht="15.75" customHeight="1">
      <c r="H1831" s="37">
        <v>43295</v>
      </c>
      <c r="I1831" s="6" t="s">
        <v>177</v>
      </c>
      <c r="J1831" s="6" t="s">
        <v>187</v>
      </c>
      <c r="K1831" s="6">
        <v>4</v>
      </c>
      <c r="L1831" s="6">
        <v>68.599999999999994</v>
      </c>
      <c r="M1831" s="31" t="str">
        <f t="shared" si="0"/>
        <v>Small</v>
      </c>
    </row>
    <row r="1832" spans="8:13" ht="15.75" customHeight="1">
      <c r="H1832" s="37">
        <v>43226</v>
      </c>
      <c r="I1832" s="6" t="s">
        <v>171</v>
      </c>
      <c r="J1832" s="6" t="s">
        <v>180</v>
      </c>
      <c r="K1832" s="6">
        <v>1</v>
      </c>
      <c r="L1832" s="6">
        <v>16.62</v>
      </c>
      <c r="M1832" s="31" t="str">
        <f t="shared" si="0"/>
        <v>Small</v>
      </c>
    </row>
    <row r="1833" spans="8:13" ht="15.75" customHeight="1">
      <c r="H1833" s="37">
        <v>43234</v>
      </c>
      <c r="I1833" s="6" t="s">
        <v>163</v>
      </c>
      <c r="J1833" s="6" t="s">
        <v>169</v>
      </c>
      <c r="K1833" s="6">
        <v>1</v>
      </c>
      <c r="L1833" s="6">
        <v>16.850000000000001</v>
      </c>
      <c r="M1833" s="31" t="str">
        <f t="shared" si="0"/>
        <v>Small</v>
      </c>
    </row>
    <row r="1834" spans="8:13" ht="15.75" customHeight="1">
      <c r="H1834" s="37">
        <v>43230</v>
      </c>
      <c r="I1834" s="6" t="s">
        <v>158</v>
      </c>
      <c r="J1834" s="6" t="s">
        <v>185</v>
      </c>
      <c r="K1834" s="6">
        <v>2</v>
      </c>
      <c r="L1834" s="6">
        <v>21.96</v>
      </c>
      <c r="M1834" s="31" t="str">
        <f t="shared" si="0"/>
        <v>Small</v>
      </c>
    </row>
    <row r="1835" spans="8:13" ht="15.75" customHeight="1">
      <c r="H1835" s="37">
        <v>43312</v>
      </c>
      <c r="I1835" s="6" t="s">
        <v>171</v>
      </c>
      <c r="J1835" s="6" t="s">
        <v>204</v>
      </c>
      <c r="K1835" s="6">
        <v>2</v>
      </c>
      <c r="L1835" s="6">
        <v>32.14</v>
      </c>
      <c r="M1835" s="31" t="str">
        <f t="shared" si="0"/>
        <v>Small</v>
      </c>
    </row>
    <row r="1836" spans="8:13" ht="15.75" customHeight="1">
      <c r="H1836" s="37">
        <v>43412</v>
      </c>
      <c r="I1836" s="6" t="s">
        <v>158</v>
      </c>
      <c r="J1836" s="6" t="s">
        <v>228</v>
      </c>
      <c r="K1836" s="6">
        <v>60</v>
      </c>
      <c r="L1836" s="6">
        <v>575.58000000000004</v>
      </c>
      <c r="M1836" s="31" t="str">
        <f t="shared" si="0"/>
        <v>Large</v>
      </c>
    </row>
    <row r="1837" spans="8:13" ht="15.75" customHeight="1">
      <c r="H1837" s="37">
        <v>43259</v>
      </c>
      <c r="I1837" s="6" t="s">
        <v>160</v>
      </c>
      <c r="J1837" s="6" t="s">
        <v>182</v>
      </c>
      <c r="K1837" s="6">
        <v>34</v>
      </c>
      <c r="L1837" s="6">
        <v>402.15</v>
      </c>
      <c r="M1837" s="31" t="str">
        <f t="shared" si="0"/>
        <v>Large</v>
      </c>
    </row>
    <row r="1838" spans="8:13" ht="15.75" customHeight="1">
      <c r="H1838" s="37">
        <v>43136</v>
      </c>
      <c r="I1838" s="6" t="s">
        <v>135</v>
      </c>
      <c r="J1838" s="6" t="s">
        <v>156</v>
      </c>
      <c r="K1838" s="6">
        <v>2</v>
      </c>
      <c r="L1838" s="6">
        <v>27.04</v>
      </c>
      <c r="M1838" s="31" t="str">
        <f t="shared" si="0"/>
        <v>Small</v>
      </c>
    </row>
    <row r="1839" spans="8:13" ht="15.75" customHeight="1">
      <c r="H1839" s="37">
        <v>43257</v>
      </c>
      <c r="I1839" s="6" t="s">
        <v>158</v>
      </c>
      <c r="J1839" s="6" t="s">
        <v>184</v>
      </c>
      <c r="K1839" s="6">
        <v>2</v>
      </c>
      <c r="L1839" s="6">
        <v>36.840000000000003</v>
      </c>
      <c r="M1839" s="31" t="str">
        <f t="shared" si="0"/>
        <v>Small</v>
      </c>
    </row>
    <row r="1840" spans="8:13" ht="15.75" customHeight="1">
      <c r="H1840" s="37">
        <v>43127</v>
      </c>
      <c r="I1840" s="6" t="s">
        <v>141</v>
      </c>
      <c r="J1840" s="6" t="s">
        <v>156</v>
      </c>
      <c r="K1840" s="6">
        <v>1</v>
      </c>
      <c r="L1840" s="6">
        <v>15.53</v>
      </c>
      <c r="M1840" s="31" t="str">
        <f t="shared" si="0"/>
        <v>Small</v>
      </c>
    </row>
    <row r="1841" spans="8:13" ht="15.75" customHeight="1">
      <c r="H1841" s="37">
        <v>43431</v>
      </c>
      <c r="I1841" s="6" t="s">
        <v>171</v>
      </c>
      <c r="J1841" s="6" t="s">
        <v>156</v>
      </c>
      <c r="K1841" s="6">
        <v>2</v>
      </c>
      <c r="L1841" s="6">
        <v>39.58</v>
      </c>
      <c r="M1841" s="31" t="str">
        <f t="shared" si="0"/>
        <v>Small</v>
      </c>
    </row>
    <row r="1842" spans="8:13" ht="15.75" customHeight="1">
      <c r="H1842" s="37">
        <v>43434</v>
      </c>
      <c r="I1842" s="6" t="s">
        <v>163</v>
      </c>
      <c r="J1842" s="6" t="s">
        <v>156</v>
      </c>
      <c r="K1842" s="6">
        <v>1</v>
      </c>
      <c r="L1842" s="6">
        <v>13.01</v>
      </c>
      <c r="M1842" s="31" t="str">
        <f t="shared" si="0"/>
        <v>Small</v>
      </c>
    </row>
    <row r="1843" spans="8:13" ht="15.75" customHeight="1">
      <c r="H1843" s="37">
        <v>43159</v>
      </c>
      <c r="I1843" s="6" t="s">
        <v>160</v>
      </c>
      <c r="J1843" s="6" t="s">
        <v>188</v>
      </c>
      <c r="K1843" s="6">
        <v>2</v>
      </c>
      <c r="L1843" s="6">
        <v>22.34</v>
      </c>
      <c r="M1843" s="31" t="str">
        <f t="shared" si="0"/>
        <v>Small</v>
      </c>
    </row>
    <row r="1844" spans="8:13" ht="15.75" customHeight="1">
      <c r="H1844" s="37">
        <v>43286</v>
      </c>
      <c r="I1844" s="6" t="s">
        <v>223</v>
      </c>
      <c r="J1844" s="6" t="s">
        <v>231</v>
      </c>
      <c r="K1844" s="6">
        <v>2</v>
      </c>
      <c r="L1844" s="6">
        <v>22.76</v>
      </c>
      <c r="M1844" s="31" t="str">
        <f t="shared" si="0"/>
        <v>Small</v>
      </c>
    </row>
    <row r="1845" spans="8:13" ht="15.75" customHeight="1">
      <c r="H1845" s="37">
        <v>43369</v>
      </c>
      <c r="I1845" s="6" t="s">
        <v>177</v>
      </c>
      <c r="J1845" s="6" t="s">
        <v>236</v>
      </c>
      <c r="K1845" s="6">
        <v>2</v>
      </c>
      <c r="L1845" s="6">
        <v>29.2</v>
      </c>
      <c r="M1845" s="31" t="str">
        <f t="shared" si="0"/>
        <v>Small</v>
      </c>
    </row>
    <row r="1846" spans="8:13" ht="15.75" customHeight="1">
      <c r="H1846" s="37">
        <v>43291</v>
      </c>
      <c r="I1846" s="6" t="s">
        <v>163</v>
      </c>
      <c r="J1846" s="6" t="s">
        <v>210</v>
      </c>
      <c r="K1846" s="6">
        <v>48</v>
      </c>
      <c r="L1846" s="6">
        <v>516.12</v>
      </c>
      <c r="M1846" s="31" t="str">
        <f t="shared" si="0"/>
        <v>Large</v>
      </c>
    </row>
    <row r="1847" spans="8:13" ht="15.75" customHeight="1">
      <c r="H1847" s="37">
        <v>43413</v>
      </c>
      <c r="I1847" s="6" t="s">
        <v>160</v>
      </c>
      <c r="J1847" s="6" t="s">
        <v>187</v>
      </c>
      <c r="K1847" s="6">
        <v>1</v>
      </c>
      <c r="L1847" s="6">
        <v>15.68</v>
      </c>
      <c r="M1847" s="31" t="str">
        <f t="shared" si="0"/>
        <v>Small</v>
      </c>
    </row>
    <row r="1848" spans="8:13" ht="15.75" customHeight="1">
      <c r="H1848" s="37">
        <v>43320</v>
      </c>
      <c r="I1848" s="6" t="s">
        <v>216</v>
      </c>
      <c r="J1848" s="6" t="s">
        <v>174</v>
      </c>
      <c r="K1848" s="6">
        <v>2</v>
      </c>
      <c r="L1848" s="6">
        <v>20.94</v>
      </c>
      <c r="M1848" s="31" t="str">
        <f t="shared" si="0"/>
        <v>Small</v>
      </c>
    </row>
    <row r="1849" spans="8:13" ht="15.75" customHeight="1">
      <c r="H1849" s="37">
        <v>43108</v>
      </c>
      <c r="I1849" s="6" t="s">
        <v>163</v>
      </c>
      <c r="J1849" s="6" t="s">
        <v>222</v>
      </c>
      <c r="K1849" s="6">
        <v>4</v>
      </c>
      <c r="L1849" s="6">
        <v>72.599999999999994</v>
      </c>
      <c r="M1849" s="31" t="str">
        <f t="shared" si="0"/>
        <v>Small</v>
      </c>
    </row>
    <row r="1850" spans="8:13" ht="15.75" customHeight="1">
      <c r="H1850" s="37">
        <v>43107</v>
      </c>
      <c r="I1850" s="6" t="s">
        <v>190</v>
      </c>
      <c r="J1850" s="6" t="s">
        <v>221</v>
      </c>
      <c r="K1850" s="6">
        <v>1</v>
      </c>
      <c r="L1850" s="6">
        <v>14.69</v>
      </c>
      <c r="M1850" s="31" t="str">
        <f t="shared" si="0"/>
        <v>Small</v>
      </c>
    </row>
    <row r="1851" spans="8:13" ht="15.75" customHeight="1">
      <c r="H1851" s="37">
        <v>43424</v>
      </c>
      <c r="I1851" s="6" t="s">
        <v>158</v>
      </c>
      <c r="J1851" s="6" t="s">
        <v>178</v>
      </c>
      <c r="K1851" s="6">
        <v>3</v>
      </c>
      <c r="L1851" s="6">
        <v>30.66</v>
      </c>
      <c r="M1851" s="31" t="str">
        <f t="shared" si="0"/>
        <v>Small</v>
      </c>
    </row>
    <row r="1852" spans="8:13" ht="15.75" customHeight="1">
      <c r="H1852" s="37">
        <v>43425</v>
      </c>
      <c r="I1852" s="6" t="s">
        <v>177</v>
      </c>
      <c r="J1852" s="6" t="s">
        <v>210</v>
      </c>
      <c r="K1852" s="6">
        <v>55</v>
      </c>
      <c r="L1852" s="6">
        <v>327.29000000000002</v>
      </c>
      <c r="M1852" s="31" t="str">
        <f t="shared" si="0"/>
        <v>Large</v>
      </c>
    </row>
    <row r="1853" spans="8:13" ht="15.75" customHeight="1">
      <c r="H1853" s="37">
        <v>43421</v>
      </c>
      <c r="I1853" s="6" t="s">
        <v>158</v>
      </c>
      <c r="J1853" s="6" t="s">
        <v>225</v>
      </c>
      <c r="K1853" s="6">
        <v>36</v>
      </c>
      <c r="L1853" s="6">
        <v>315.25</v>
      </c>
      <c r="M1853" s="31" t="str">
        <f t="shared" si="0"/>
        <v>Large</v>
      </c>
    </row>
    <row r="1854" spans="8:13" ht="15.75" customHeight="1">
      <c r="H1854" s="37">
        <v>43424</v>
      </c>
      <c r="I1854" s="6" t="s">
        <v>165</v>
      </c>
      <c r="J1854" s="6" t="s">
        <v>209</v>
      </c>
      <c r="K1854" s="6">
        <v>2</v>
      </c>
      <c r="L1854" s="6">
        <v>20.059999999999999</v>
      </c>
      <c r="M1854" s="31" t="str">
        <f t="shared" si="0"/>
        <v>Small</v>
      </c>
    </row>
    <row r="1855" spans="8:13" ht="15.75" customHeight="1">
      <c r="H1855" s="37">
        <v>43155</v>
      </c>
      <c r="I1855" s="6" t="s">
        <v>175</v>
      </c>
      <c r="J1855" s="6" t="s">
        <v>194</v>
      </c>
      <c r="K1855" s="6">
        <v>2</v>
      </c>
      <c r="L1855" s="6">
        <v>28.54</v>
      </c>
      <c r="M1855" s="31" t="str">
        <f t="shared" si="0"/>
        <v>Small</v>
      </c>
    </row>
    <row r="1856" spans="8:13" ht="15.75" customHeight="1">
      <c r="H1856" s="37">
        <v>43420</v>
      </c>
      <c r="I1856" s="6" t="s">
        <v>158</v>
      </c>
      <c r="J1856" s="6" t="s">
        <v>208</v>
      </c>
      <c r="K1856" s="6">
        <v>2</v>
      </c>
      <c r="L1856" s="6">
        <v>29.22</v>
      </c>
      <c r="M1856" s="31" t="str">
        <f t="shared" si="0"/>
        <v>Small</v>
      </c>
    </row>
    <row r="1857" spans="8:13" ht="15.75" customHeight="1">
      <c r="H1857" s="37">
        <v>43385</v>
      </c>
      <c r="I1857" s="6" t="s">
        <v>216</v>
      </c>
      <c r="J1857" s="6" t="s">
        <v>182</v>
      </c>
      <c r="K1857" s="6">
        <v>2</v>
      </c>
      <c r="L1857" s="6">
        <v>29.22</v>
      </c>
      <c r="M1857" s="31" t="str">
        <f t="shared" si="0"/>
        <v>Small</v>
      </c>
    </row>
    <row r="1858" spans="8:13" ht="15.75" customHeight="1">
      <c r="H1858" s="37">
        <v>43411</v>
      </c>
      <c r="I1858" s="6" t="s">
        <v>160</v>
      </c>
      <c r="J1858" s="6" t="s">
        <v>187</v>
      </c>
      <c r="K1858" s="6">
        <v>2</v>
      </c>
      <c r="L1858" s="6">
        <v>25.52</v>
      </c>
      <c r="M1858" s="31" t="str">
        <f t="shared" si="0"/>
        <v>Small</v>
      </c>
    </row>
    <row r="1859" spans="8:13" ht="15.75" customHeight="1">
      <c r="H1859" s="37">
        <v>43126</v>
      </c>
      <c r="I1859" s="6" t="s">
        <v>158</v>
      </c>
      <c r="J1859" s="6" t="s">
        <v>156</v>
      </c>
      <c r="K1859" s="6">
        <v>4</v>
      </c>
      <c r="L1859" s="6">
        <v>78.16</v>
      </c>
      <c r="M1859" s="31" t="str">
        <f t="shared" si="0"/>
        <v>Small</v>
      </c>
    </row>
    <row r="1860" spans="8:13" ht="15.75" customHeight="1">
      <c r="H1860" s="37">
        <v>43287</v>
      </c>
      <c r="I1860" s="6" t="s">
        <v>160</v>
      </c>
      <c r="J1860" s="6" t="s">
        <v>236</v>
      </c>
      <c r="K1860" s="6">
        <v>2</v>
      </c>
      <c r="L1860" s="6">
        <v>21.28</v>
      </c>
      <c r="M1860" s="31" t="str">
        <f t="shared" si="0"/>
        <v>Small</v>
      </c>
    </row>
    <row r="1861" spans="8:13" ht="15.75" customHeight="1">
      <c r="H1861" s="37">
        <v>43429</v>
      </c>
      <c r="I1861" s="6" t="s">
        <v>168</v>
      </c>
      <c r="J1861" s="6" t="s">
        <v>214</v>
      </c>
      <c r="K1861" s="6">
        <v>46</v>
      </c>
      <c r="L1861" s="6">
        <v>582.75</v>
      </c>
      <c r="M1861" s="31" t="str">
        <f t="shared" si="0"/>
        <v>Large</v>
      </c>
    </row>
    <row r="1862" spans="8:13" ht="15.75" customHeight="1">
      <c r="H1862" s="37">
        <v>43446</v>
      </c>
      <c r="I1862" s="6" t="s">
        <v>158</v>
      </c>
      <c r="J1862" s="6" t="s">
        <v>220</v>
      </c>
      <c r="K1862" s="6">
        <v>3</v>
      </c>
      <c r="L1862" s="6">
        <v>58.02</v>
      </c>
      <c r="M1862" s="31" t="str">
        <f t="shared" si="0"/>
        <v>Small</v>
      </c>
    </row>
    <row r="1863" spans="8:13" ht="15.75" customHeight="1">
      <c r="H1863" s="37">
        <v>43166</v>
      </c>
      <c r="I1863" s="6" t="s">
        <v>198</v>
      </c>
      <c r="J1863" s="6" t="s">
        <v>185</v>
      </c>
      <c r="K1863" s="6">
        <v>2</v>
      </c>
      <c r="L1863" s="6">
        <v>33</v>
      </c>
      <c r="M1863" s="31" t="str">
        <f t="shared" si="0"/>
        <v>Small</v>
      </c>
    </row>
    <row r="1864" spans="8:13" ht="15.75" customHeight="1">
      <c r="H1864" s="37">
        <v>43254</v>
      </c>
      <c r="I1864" s="6" t="s">
        <v>201</v>
      </c>
      <c r="J1864" s="6" t="s">
        <v>187</v>
      </c>
      <c r="K1864" s="6">
        <v>4</v>
      </c>
      <c r="L1864" s="6">
        <v>42.48</v>
      </c>
      <c r="M1864" s="31" t="str">
        <f t="shared" si="0"/>
        <v>Small</v>
      </c>
    </row>
    <row r="1865" spans="8:13" ht="15.75" customHeight="1">
      <c r="H1865" s="37">
        <v>43372</v>
      </c>
      <c r="I1865" s="6" t="s">
        <v>158</v>
      </c>
      <c r="J1865" s="6" t="s">
        <v>156</v>
      </c>
      <c r="K1865" s="6">
        <v>2</v>
      </c>
      <c r="L1865" s="6">
        <v>22.98</v>
      </c>
      <c r="M1865" s="31" t="str">
        <f t="shared" si="0"/>
        <v>Small</v>
      </c>
    </row>
    <row r="1866" spans="8:13" ht="15.75" customHeight="1">
      <c r="H1866" s="37">
        <v>43381</v>
      </c>
      <c r="I1866" s="6" t="s">
        <v>158</v>
      </c>
      <c r="J1866" s="6" t="s">
        <v>173</v>
      </c>
      <c r="K1866" s="6">
        <v>1</v>
      </c>
      <c r="L1866" s="6">
        <v>10.25</v>
      </c>
      <c r="M1866" s="31" t="str">
        <f t="shared" si="0"/>
        <v>Small</v>
      </c>
    </row>
    <row r="1867" spans="8:13" ht="15.75" customHeight="1">
      <c r="H1867" s="37">
        <v>43409</v>
      </c>
      <c r="I1867" s="6" t="s">
        <v>160</v>
      </c>
      <c r="J1867" s="6" t="s">
        <v>182</v>
      </c>
      <c r="K1867" s="6">
        <v>2</v>
      </c>
      <c r="L1867" s="6">
        <v>27.56</v>
      </c>
      <c r="M1867" s="31" t="str">
        <f t="shared" si="0"/>
        <v>Small</v>
      </c>
    </row>
    <row r="1868" spans="8:13" ht="15.75" customHeight="1">
      <c r="H1868" s="37">
        <v>43157</v>
      </c>
      <c r="I1868" s="6" t="s">
        <v>168</v>
      </c>
      <c r="J1868" s="6" t="s">
        <v>156</v>
      </c>
      <c r="K1868" s="6">
        <v>2</v>
      </c>
      <c r="L1868" s="6">
        <v>33.200000000000003</v>
      </c>
      <c r="M1868" s="31" t="str">
        <f t="shared" si="0"/>
        <v>Small</v>
      </c>
    </row>
    <row r="1869" spans="8:13" ht="15.75" customHeight="1">
      <c r="H1869" s="37">
        <v>43226</v>
      </c>
      <c r="I1869" s="6" t="s">
        <v>127</v>
      </c>
      <c r="J1869" s="6" t="s">
        <v>194</v>
      </c>
      <c r="K1869" s="6">
        <v>3</v>
      </c>
      <c r="L1869" s="6">
        <v>40.020000000000003</v>
      </c>
      <c r="M1869" s="31" t="str">
        <f t="shared" si="0"/>
        <v>Small</v>
      </c>
    </row>
    <row r="1870" spans="8:13" ht="15.75" customHeight="1">
      <c r="H1870" s="37">
        <v>43458</v>
      </c>
      <c r="I1870" s="6" t="s">
        <v>198</v>
      </c>
      <c r="J1870" s="6" t="s">
        <v>188</v>
      </c>
      <c r="K1870" s="6">
        <v>1</v>
      </c>
      <c r="L1870" s="6">
        <v>13.53</v>
      </c>
      <c r="M1870" s="31" t="str">
        <f t="shared" si="0"/>
        <v>Small</v>
      </c>
    </row>
    <row r="1871" spans="8:13" ht="15.75" customHeight="1">
      <c r="H1871" s="37">
        <v>43196</v>
      </c>
      <c r="I1871" s="6" t="s">
        <v>168</v>
      </c>
      <c r="J1871" s="6" t="s">
        <v>176</v>
      </c>
      <c r="K1871" s="6">
        <v>1</v>
      </c>
      <c r="L1871" s="6">
        <v>18.84</v>
      </c>
      <c r="M1871" s="31" t="str">
        <f t="shared" si="0"/>
        <v>Small</v>
      </c>
    </row>
    <row r="1872" spans="8:13" ht="15.75" customHeight="1">
      <c r="H1872" s="37">
        <v>43335</v>
      </c>
      <c r="I1872" s="6" t="s">
        <v>175</v>
      </c>
      <c r="J1872" s="6" t="s">
        <v>156</v>
      </c>
      <c r="K1872" s="6">
        <v>2</v>
      </c>
      <c r="L1872" s="6">
        <v>27.2</v>
      </c>
      <c r="M1872" s="31" t="str">
        <f t="shared" si="0"/>
        <v>Small</v>
      </c>
    </row>
    <row r="1873" spans="8:13" ht="15.75" customHeight="1">
      <c r="H1873" s="37">
        <v>43403</v>
      </c>
      <c r="I1873" s="6" t="s">
        <v>135</v>
      </c>
      <c r="J1873" s="6" t="s">
        <v>212</v>
      </c>
      <c r="K1873" s="6">
        <v>2</v>
      </c>
      <c r="L1873" s="6">
        <v>35.46</v>
      </c>
      <c r="M1873" s="31" t="str">
        <f t="shared" si="0"/>
        <v>Small</v>
      </c>
    </row>
    <row r="1874" spans="8:13" ht="15.75" customHeight="1">
      <c r="H1874" s="37">
        <v>43417</v>
      </c>
      <c r="I1874" s="6" t="s">
        <v>168</v>
      </c>
      <c r="J1874" s="6" t="s">
        <v>228</v>
      </c>
      <c r="K1874" s="6">
        <v>2</v>
      </c>
      <c r="L1874" s="6">
        <v>29.46</v>
      </c>
      <c r="M1874" s="31" t="str">
        <f t="shared" si="0"/>
        <v>Small</v>
      </c>
    </row>
    <row r="1875" spans="8:13" ht="15.75" customHeight="1">
      <c r="H1875" s="37">
        <v>43164</v>
      </c>
      <c r="I1875" s="6" t="s">
        <v>193</v>
      </c>
      <c r="J1875" s="6" t="s">
        <v>180</v>
      </c>
      <c r="K1875" s="6">
        <v>72</v>
      </c>
      <c r="L1875" s="6">
        <v>728.24</v>
      </c>
      <c r="M1875" s="31" t="str">
        <f t="shared" si="0"/>
        <v>Large</v>
      </c>
    </row>
    <row r="1876" spans="8:13" ht="15.75" customHeight="1">
      <c r="H1876" s="37">
        <v>43438</v>
      </c>
      <c r="I1876" s="6" t="s">
        <v>168</v>
      </c>
      <c r="J1876" s="6" t="s">
        <v>240</v>
      </c>
      <c r="K1876" s="6">
        <v>1</v>
      </c>
      <c r="L1876" s="6">
        <v>10.3</v>
      </c>
      <c r="M1876" s="31" t="str">
        <f t="shared" si="0"/>
        <v>Small</v>
      </c>
    </row>
    <row r="1877" spans="8:13" ht="15.75" customHeight="1">
      <c r="H1877" s="37">
        <v>43299</v>
      </c>
      <c r="I1877" s="6" t="s">
        <v>158</v>
      </c>
      <c r="J1877" s="6" t="s">
        <v>235</v>
      </c>
      <c r="K1877" s="6">
        <v>3</v>
      </c>
      <c r="L1877" s="6">
        <v>46.53</v>
      </c>
      <c r="M1877" s="31" t="str">
        <f t="shared" si="0"/>
        <v>Small</v>
      </c>
    </row>
    <row r="1878" spans="8:13" ht="15.75" customHeight="1">
      <c r="H1878" s="37">
        <v>43450</v>
      </c>
      <c r="I1878" s="6" t="s">
        <v>158</v>
      </c>
      <c r="J1878" s="6" t="s">
        <v>156</v>
      </c>
      <c r="K1878" s="6">
        <v>3</v>
      </c>
      <c r="L1878" s="6">
        <v>30.09</v>
      </c>
      <c r="M1878" s="31" t="str">
        <f t="shared" si="0"/>
        <v>Small</v>
      </c>
    </row>
    <row r="1879" spans="8:13" ht="15.75" customHeight="1">
      <c r="H1879" s="37">
        <v>43170</v>
      </c>
      <c r="I1879" s="6" t="s">
        <v>158</v>
      </c>
      <c r="J1879" s="6" t="s">
        <v>214</v>
      </c>
      <c r="K1879" s="6">
        <v>1</v>
      </c>
      <c r="L1879" s="6">
        <v>13.86</v>
      </c>
      <c r="M1879" s="31" t="str">
        <f t="shared" si="0"/>
        <v>Small</v>
      </c>
    </row>
    <row r="1880" spans="8:13" ht="15.75" customHeight="1">
      <c r="H1880" s="37">
        <v>43337</v>
      </c>
      <c r="I1880" s="6" t="s">
        <v>138</v>
      </c>
      <c r="J1880" s="6" t="s">
        <v>207</v>
      </c>
      <c r="K1880" s="6">
        <v>2</v>
      </c>
      <c r="L1880" s="6">
        <v>23.16</v>
      </c>
      <c r="M1880" s="31" t="str">
        <f t="shared" si="0"/>
        <v>Small</v>
      </c>
    </row>
    <row r="1881" spans="8:13" ht="15.75" customHeight="1">
      <c r="H1881" s="37">
        <v>43272</v>
      </c>
      <c r="I1881" s="6" t="s">
        <v>160</v>
      </c>
      <c r="J1881" s="6" t="s">
        <v>185</v>
      </c>
      <c r="K1881" s="6">
        <v>72</v>
      </c>
      <c r="L1881" s="6">
        <v>651.24</v>
      </c>
      <c r="M1881" s="31" t="str">
        <f t="shared" si="0"/>
        <v>Large</v>
      </c>
    </row>
    <row r="1882" spans="8:13" ht="15.75" customHeight="1">
      <c r="H1882" s="37">
        <v>43276</v>
      </c>
      <c r="I1882" s="6" t="s">
        <v>190</v>
      </c>
      <c r="J1882" s="6" t="s">
        <v>157</v>
      </c>
      <c r="K1882" s="6">
        <v>4</v>
      </c>
      <c r="L1882" s="6">
        <v>48.52</v>
      </c>
      <c r="M1882" s="31" t="str">
        <f t="shared" si="0"/>
        <v>Small</v>
      </c>
    </row>
    <row r="1883" spans="8:13" ht="15.75" customHeight="1">
      <c r="H1883" s="37">
        <v>43285</v>
      </c>
      <c r="I1883" s="6" t="s">
        <v>141</v>
      </c>
      <c r="J1883" s="6" t="s">
        <v>156</v>
      </c>
      <c r="K1883" s="6">
        <v>2</v>
      </c>
      <c r="L1883" s="6">
        <v>23.58</v>
      </c>
      <c r="M1883" s="31" t="str">
        <f t="shared" si="0"/>
        <v>Small</v>
      </c>
    </row>
    <row r="1884" spans="8:13" ht="15.75" customHeight="1">
      <c r="H1884" s="37">
        <v>43147</v>
      </c>
      <c r="I1884" s="6" t="s">
        <v>175</v>
      </c>
      <c r="J1884" s="6" t="s">
        <v>167</v>
      </c>
      <c r="K1884" s="6">
        <v>3</v>
      </c>
      <c r="L1884" s="6">
        <v>44.79</v>
      </c>
      <c r="M1884" s="31" t="str">
        <f t="shared" si="0"/>
        <v>Small</v>
      </c>
    </row>
    <row r="1885" spans="8:13" ht="15.75" customHeight="1">
      <c r="H1885" s="37">
        <v>43421</v>
      </c>
      <c r="I1885" s="6" t="s">
        <v>158</v>
      </c>
      <c r="J1885" s="6" t="s">
        <v>169</v>
      </c>
      <c r="K1885" s="6">
        <v>1</v>
      </c>
      <c r="L1885" s="6">
        <v>13.89</v>
      </c>
      <c r="M1885" s="31" t="str">
        <f t="shared" si="0"/>
        <v>Small</v>
      </c>
    </row>
    <row r="1886" spans="8:13" ht="15.75" customHeight="1">
      <c r="H1886" s="37">
        <v>43376</v>
      </c>
      <c r="I1886" s="6" t="s">
        <v>141</v>
      </c>
      <c r="J1886" s="6" t="s">
        <v>156</v>
      </c>
      <c r="K1886" s="6">
        <v>1</v>
      </c>
      <c r="L1886" s="6">
        <v>11.09</v>
      </c>
      <c r="M1886" s="31" t="str">
        <f t="shared" si="0"/>
        <v>Small</v>
      </c>
    </row>
    <row r="1887" spans="8:13" ht="15.75" customHeight="1">
      <c r="H1887" s="37">
        <v>43214</v>
      </c>
      <c r="I1887" s="6" t="s">
        <v>218</v>
      </c>
      <c r="J1887" s="6" t="s">
        <v>185</v>
      </c>
      <c r="K1887" s="6">
        <v>1</v>
      </c>
      <c r="L1887" s="6">
        <v>10.54</v>
      </c>
      <c r="M1887" s="31" t="str">
        <f t="shared" si="0"/>
        <v>Small</v>
      </c>
    </row>
    <row r="1888" spans="8:13" ht="15.75" customHeight="1">
      <c r="H1888" s="37">
        <v>43190</v>
      </c>
      <c r="I1888" s="6" t="s">
        <v>171</v>
      </c>
      <c r="J1888" s="6" t="s">
        <v>220</v>
      </c>
      <c r="K1888" s="6">
        <v>1</v>
      </c>
      <c r="L1888" s="6">
        <v>15.2</v>
      </c>
      <c r="M1888" s="31" t="str">
        <f t="shared" si="0"/>
        <v>Small</v>
      </c>
    </row>
    <row r="1889" spans="8:13" ht="15.75" customHeight="1">
      <c r="H1889" s="37">
        <v>43102</v>
      </c>
      <c r="I1889" s="6" t="s">
        <v>158</v>
      </c>
      <c r="J1889" s="6" t="s">
        <v>184</v>
      </c>
      <c r="K1889" s="6">
        <v>1</v>
      </c>
      <c r="L1889" s="6">
        <v>12.89</v>
      </c>
      <c r="M1889" s="31" t="str">
        <f t="shared" si="0"/>
        <v>Small</v>
      </c>
    </row>
    <row r="1890" spans="8:13" ht="15.75" customHeight="1">
      <c r="H1890" s="37">
        <v>43445</v>
      </c>
      <c r="I1890" s="6" t="s">
        <v>127</v>
      </c>
      <c r="J1890" s="6" t="s">
        <v>208</v>
      </c>
      <c r="K1890" s="6">
        <v>72</v>
      </c>
      <c r="L1890" s="6">
        <v>658.44</v>
      </c>
      <c r="M1890" s="31" t="str">
        <f t="shared" si="0"/>
        <v>Large</v>
      </c>
    </row>
    <row r="1891" spans="8:13" ht="15.75" customHeight="1">
      <c r="H1891" s="37">
        <v>43168</v>
      </c>
      <c r="I1891" s="6" t="s">
        <v>158</v>
      </c>
      <c r="J1891" s="6" t="s">
        <v>156</v>
      </c>
      <c r="K1891" s="6">
        <v>48</v>
      </c>
      <c r="L1891" s="6">
        <v>435.46</v>
      </c>
      <c r="M1891" s="31" t="str">
        <f t="shared" si="0"/>
        <v>Large</v>
      </c>
    </row>
    <row r="1892" spans="8:13" ht="15.75" customHeight="1">
      <c r="H1892" s="37">
        <v>43434</v>
      </c>
      <c r="I1892" s="6" t="s">
        <v>168</v>
      </c>
      <c r="J1892" s="6" t="s">
        <v>174</v>
      </c>
      <c r="K1892" s="6">
        <v>1</v>
      </c>
      <c r="L1892" s="6">
        <v>16.18</v>
      </c>
      <c r="M1892" s="31" t="str">
        <f t="shared" si="0"/>
        <v>Small</v>
      </c>
    </row>
    <row r="1893" spans="8:13" ht="15.75" customHeight="1">
      <c r="H1893" s="37">
        <v>43288</v>
      </c>
      <c r="I1893" s="6" t="s">
        <v>163</v>
      </c>
      <c r="J1893" s="6" t="s">
        <v>156</v>
      </c>
      <c r="K1893" s="6">
        <v>2</v>
      </c>
      <c r="L1893" s="6">
        <v>21.56</v>
      </c>
      <c r="M1893" s="31" t="str">
        <f t="shared" si="0"/>
        <v>Small</v>
      </c>
    </row>
    <row r="1894" spans="8:13" ht="15.75" customHeight="1">
      <c r="H1894" s="37">
        <v>43247</v>
      </c>
      <c r="I1894" s="6" t="s">
        <v>171</v>
      </c>
      <c r="J1894" s="6" t="s">
        <v>234</v>
      </c>
      <c r="K1894" s="6">
        <v>5</v>
      </c>
      <c r="L1894" s="6">
        <v>76.05</v>
      </c>
      <c r="M1894" s="31" t="str">
        <f t="shared" si="0"/>
        <v>Small</v>
      </c>
    </row>
    <row r="1895" spans="8:13" ht="15.75" customHeight="1">
      <c r="H1895" s="37">
        <v>43318</v>
      </c>
      <c r="I1895" s="6" t="s">
        <v>158</v>
      </c>
      <c r="J1895" s="6" t="s">
        <v>184</v>
      </c>
      <c r="K1895" s="6">
        <v>54</v>
      </c>
      <c r="L1895" s="6">
        <v>309.44</v>
      </c>
      <c r="M1895" s="31" t="str">
        <f t="shared" si="0"/>
        <v>Large</v>
      </c>
    </row>
    <row r="1896" spans="8:13" ht="15.75" customHeight="1">
      <c r="H1896" s="37">
        <v>43112</v>
      </c>
      <c r="I1896" s="6" t="s">
        <v>160</v>
      </c>
      <c r="J1896" s="6" t="s">
        <v>194</v>
      </c>
      <c r="K1896" s="6">
        <v>1</v>
      </c>
      <c r="L1896" s="6">
        <v>14.85</v>
      </c>
      <c r="M1896" s="31" t="str">
        <f t="shared" si="0"/>
        <v>Small</v>
      </c>
    </row>
    <row r="1897" spans="8:13" ht="15.75" customHeight="1">
      <c r="H1897" s="37">
        <v>43344</v>
      </c>
      <c r="I1897" s="6" t="s">
        <v>158</v>
      </c>
      <c r="J1897" s="6" t="s">
        <v>170</v>
      </c>
      <c r="K1897" s="6">
        <v>1</v>
      </c>
      <c r="L1897" s="6">
        <v>14.86</v>
      </c>
      <c r="M1897" s="31" t="str">
        <f t="shared" si="0"/>
        <v>Small</v>
      </c>
    </row>
    <row r="1898" spans="8:13" ht="15.75" customHeight="1">
      <c r="H1898" s="37">
        <v>43171</v>
      </c>
      <c r="I1898" s="6" t="s">
        <v>168</v>
      </c>
      <c r="J1898" s="6" t="s">
        <v>169</v>
      </c>
      <c r="K1898" s="6">
        <v>4</v>
      </c>
      <c r="L1898" s="6">
        <v>72.44</v>
      </c>
      <c r="M1898" s="31" t="str">
        <f t="shared" si="0"/>
        <v>Small</v>
      </c>
    </row>
    <row r="1899" spans="8:13" ht="15.75" customHeight="1">
      <c r="H1899" s="37">
        <v>43262</v>
      </c>
      <c r="I1899" s="6" t="s">
        <v>160</v>
      </c>
      <c r="J1899" s="6" t="s">
        <v>215</v>
      </c>
      <c r="K1899" s="6">
        <v>2</v>
      </c>
      <c r="L1899" s="6">
        <v>26.14</v>
      </c>
      <c r="M1899" s="31" t="str">
        <f t="shared" si="0"/>
        <v>Small</v>
      </c>
    </row>
    <row r="1900" spans="8:13" ht="15.75" customHeight="1">
      <c r="H1900" s="37">
        <v>43354</v>
      </c>
      <c r="I1900" s="6" t="s">
        <v>160</v>
      </c>
      <c r="J1900" s="6" t="s">
        <v>156</v>
      </c>
      <c r="K1900" s="6">
        <v>2</v>
      </c>
      <c r="L1900" s="6">
        <v>27.32</v>
      </c>
      <c r="M1900" s="31" t="str">
        <f t="shared" si="0"/>
        <v>Small</v>
      </c>
    </row>
    <row r="1901" spans="8:13" ht="15.75" customHeight="1">
      <c r="H1901" s="37">
        <v>43445</v>
      </c>
      <c r="I1901" s="6" t="s">
        <v>138</v>
      </c>
      <c r="J1901" s="6" t="s">
        <v>159</v>
      </c>
      <c r="K1901" s="6">
        <v>1</v>
      </c>
      <c r="L1901" s="6">
        <v>10.199999999999999</v>
      </c>
      <c r="M1901" s="31" t="str">
        <f t="shared" si="0"/>
        <v>Small</v>
      </c>
    </row>
    <row r="1902" spans="8:13" ht="15.75" customHeight="1">
      <c r="H1902" s="37">
        <v>43136</v>
      </c>
      <c r="I1902" s="6" t="s">
        <v>127</v>
      </c>
      <c r="J1902" s="6" t="s">
        <v>227</v>
      </c>
      <c r="K1902" s="6">
        <v>1</v>
      </c>
      <c r="L1902" s="6">
        <v>15.3</v>
      </c>
      <c r="M1902" s="31" t="str">
        <f t="shared" si="0"/>
        <v>Small</v>
      </c>
    </row>
    <row r="1903" spans="8:13" ht="15.75" customHeight="1">
      <c r="H1903" s="37">
        <v>43410</v>
      </c>
      <c r="I1903" s="6" t="s">
        <v>141</v>
      </c>
      <c r="J1903" s="6" t="s">
        <v>226</v>
      </c>
      <c r="K1903" s="6">
        <v>3</v>
      </c>
      <c r="L1903" s="6">
        <v>54.81</v>
      </c>
      <c r="M1903" s="31" t="str">
        <f t="shared" si="0"/>
        <v>Small</v>
      </c>
    </row>
    <row r="1904" spans="8:13" ht="15.75" customHeight="1">
      <c r="H1904" s="37">
        <v>43279</v>
      </c>
      <c r="I1904" s="6" t="s">
        <v>160</v>
      </c>
      <c r="J1904" s="6" t="s">
        <v>210</v>
      </c>
      <c r="K1904" s="6">
        <v>4</v>
      </c>
      <c r="L1904" s="6">
        <v>52.96</v>
      </c>
      <c r="M1904" s="31" t="str">
        <f t="shared" si="0"/>
        <v>Small</v>
      </c>
    </row>
    <row r="1905" spans="8:13" ht="15.75" customHeight="1">
      <c r="H1905" s="37">
        <v>43122</v>
      </c>
      <c r="I1905" s="6" t="s">
        <v>158</v>
      </c>
      <c r="J1905" s="6" t="s">
        <v>185</v>
      </c>
      <c r="K1905" s="6">
        <v>1</v>
      </c>
      <c r="L1905" s="6">
        <v>11.24</v>
      </c>
      <c r="M1905" s="31" t="str">
        <f t="shared" si="0"/>
        <v>Small</v>
      </c>
    </row>
    <row r="1906" spans="8:13" ht="15.75" customHeight="1">
      <c r="H1906" s="37">
        <v>43416</v>
      </c>
      <c r="I1906" s="6" t="s">
        <v>175</v>
      </c>
      <c r="J1906" s="6" t="s">
        <v>206</v>
      </c>
      <c r="K1906" s="6">
        <v>12</v>
      </c>
      <c r="L1906" s="6">
        <v>144.88999999999999</v>
      </c>
      <c r="M1906" s="31" t="str">
        <f t="shared" si="0"/>
        <v>Small</v>
      </c>
    </row>
    <row r="1907" spans="8:13" ht="15.75" customHeight="1">
      <c r="H1907" s="37">
        <v>43219</v>
      </c>
      <c r="I1907" s="6" t="s">
        <v>216</v>
      </c>
      <c r="J1907" s="6" t="s">
        <v>169</v>
      </c>
      <c r="K1907" s="6">
        <v>1</v>
      </c>
      <c r="L1907" s="6">
        <v>12.5</v>
      </c>
      <c r="M1907" s="31" t="str">
        <f t="shared" si="0"/>
        <v>Small</v>
      </c>
    </row>
    <row r="1908" spans="8:13" ht="15.75" customHeight="1">
      <c r="H1908" s="37">
        <v>43262</v>
      </c>
      <c r="I1908" s="6" t="s">
        <v>135</v>
      </c>
      <c r="J1908" s="6" t="s">
        <v>215</v>
      </c>
      <c r="K1908" s="6">
        <v>30</v>
      </c>
      <c r="L1908" s="6">
        <v>273.29000000000002</v>
      </c>
      <c r="M1908" s="31" t="str">
        <f t="shared" si="0"/>
        <v>Large</v>
      </c>
    </row>
    <row r="1909" spans="8:13" ht="15.75" customHeight="1">
      <c r="H1909" s="37">
        <v>43190</v>
      </c>
      <c r="I1909" s="6" t="s">
        <v>223</v>
      </c>
      <c r="J1909" s="6" t="s">
        <v>164</v>
      </c>
      <c r="K1909" s="6">
        <v>4</v>
      </c>
      <c r="L1909" s="6">
        <v>68.16</v>
      </c>
      <c r="M1909" s="31" t="str">
        <f t="shared" si="0"/>
        <v>Small</v>
      </c>
    </row>
    <row r="1910" spans="8:13" ht="15.75" customHeight="1">
      <c r="H1910" s="37">
        <v>43441</v>
      </c>
      <c r="I1910" s="6" t="s">
        <v>163</v>
      </c>
      <c r="J1910" s="6" t="s">
        <v>183</v>
      </c>
      <c r="K1910" s="6">
        <v>1</v>
      </c>
      <c r="L1910" s="6">
        <v>19.399999999999999</v>
      </c>
      <c r="M1910" s="31" t="str">
        <f t="shared" si="0"/>
        <v>Small</v>
      </c>
    </row>
    <row r="1911" spans="8:13" ht="15.75" customHeight="1">
      <c r="H1911" s="37">
        <v>43225</v>
      </c>
      <c r="I1911" s="6" t="s">
        <v>177</v>
      </c>
      <c r="J1911" s="6" t="s">
        <v>213</v>
      </c>
      <c r="K1911" s="6">
        <v>24</v>
      </c>
      <c r="L1911" s="6">
        <v>281.52999999999997</v>
      </c>
      <c r="M1911" s="31" t="str">
        <f t="shared" si="0"/>
        <v>Large</v>
      </c>
    </row>
    <row r="1912" spans="8:13" ht="15.75" customHeight="1">
      <c r="H1912" s="37">
        <v>43336</v>
      </c>
      <c r="I1912" s="6" t="s">
        <v>135</v>
      </c>
      <c r="J1912" s="6" t="s">
        <v>156</v>
      </c>
      <c r="K1912" s="6">
        <v>1</v>
      </c>
      <c r="L1912" s="6">
        <v>13.45</v>
      </c>
      <c r="M1912" s="31" t="str">
        <f t="shared" si="0"/>
        <v>Small</v>
      </c>
    </row>
    <row r="1913" spans="8:13" ht="15.75" customHeight="1">
      <c r="H1913" s="37">
        <v>43358</v>
      </c>
      <c r="I1913" s="6" t="s">
        <v>177</v>
      </c>
      <c r="J1913" s="6" t="s">
        <v>181</v>
      </c>
      <c r="K1913" s="6">
        <v>2</v>
      </c>
      <c r="L1913" s="6">
        <v>23.34</v>
      </c>
      <c r="M1913" s="31" t="str">
        <f t="shared" si="0"/>
        <v>Small</v>
      </c>
    </row>
    <row r="1914" spans="8:13" ht="15.75" customHeight="1">
      <c r="H1914" s="37">
        <v>43187</v>
      </c>
      <c r="I1914" s="6" t="s">
        <v>141</v>
      </c>
      <c r="J1914" s="6" t="s">
        <v>156</v>
      </c>
      <c r="K1914" s="6">
        <v>2</v>
      </c>
      <c r="L1914" s="6">
        <v>25.2</v>
      </c>
      <c r="M1914" s="31" t="str">
        <f t="shared" si="0"/>
        <v>Small</v>
      </c>
    </row>
    <row r="1915" spans="8:13" ht="15.75" customHeight="1">
      <c r="H1915" s="37">
        <v>43414</v>
      </c>
      <c r="I1915" s="6" t="s">
        <v>168</v>
      </c>
      <c r="J1915" s="6" t="s">
        <v>172</v>
      </c>
      <c r="K1915" s="6">
        <v>4</v>
      </c>
      <c r="L1915" s="6">
        <v>72.48</v>
      </c>
      <c r="M1915" s="31" t="str">
        <f t="shared" si="0"/>
        <v>Small</v>
      </c>
    </row>
    <row r="1916" spans="8:13" ht="15.75" customHeight="1">
      <c r="H1916" s="37">
        <v>43313</v>
      </c>
      <c r="I1916" s="6" t="s">
        <v>141</v>
      </c>
      <c r="J1916" s="6" t="s">
        <v>156</v>
      </c>
      <c r="K1916" s="6">
        <v>2</v>
      </c>
      <c r="L1916" s="6">
        <v>35.06</v>
      </c>
      <c r="M1916" s="31" t="str">
        <f t="shared" si="0"/>
        <v>Small</v>
      </c>
    </row>
    <row r="1917" spans="8:13" ht="15.75" customHeight="1">
      <c r="H1917" s="37">
        <v>43253</v>
      </c>
      <c r="I1917" s="6" t="s">
        <v>158</v>
      </c>
      <c r="J1917" s="6" t="s">
        <v>219</v>
      </c>
      <c r="K1917" s="6">
        <v>1</v>
      </c>
      <c r="L1917" s="6">
        <v>18.77</v>
      </c>
      <c r="M1917" s="31" t="str">
        <f t="shared" si="0"/>
        <v>Small</v>
      </c>
    </row>
    <row r="1918" spans="8:13" ht="15.75" customHeight="1">
      <c r="H1918" s="37">
        <v>43223</v>
      </c>
      <c r="I1918" s="6" t="s">
        <v>158</v>
      </c>
      <c r="J1918" s="6" t="s">
        <v>170</v>
      </c>
      <c r="K1918" s="6">
        <v>24</v>
      </c>
      <c r="L1918" s="6">
        <v>148.75</v>
      </c>
      <c r="M1918" s="31" t="str">
        <f t="shared" si="0"/>
        <v>Small</v>
      </c>
    </row>
    <row r="1919" spans="8:13" ht="15.75" customHeight="1">
      <c r="H1919" s="37">
        <v>43117</v>
      </c>
      <c r="I1919" s="6" t="s">
        <v>141</v>
      </c>
      <c r="J1919" s="6" t="s">
        <v>210</v>
      </c>
      <c r="K1919" s="6">
        <v>4</v>
      </c>
      <c r="L1919" s="6">
        <v>69</v>
      </c>
      <c r="M1919" s="31" t="str">
        <f t="shared" si="0"/>
        <v>Small</v>
      </c>
    </row>
    <row r="1920" spans="8:13" ht="15.75" customHeight="1">
      <c r="H1920" s="37">
        <v>43154</v>
      </c>
      <c r="I1920" s="6" t="s">
        <v>168</v>
      </c>
      <c r="J1920" s="6" t="s">
        <v>164</v>
      </c>
      <c r="K1920" s="6">
        <v>3</v>
      </c>
      <c r="L1920" s="6">
        <v>45.51</v>
      </c>
      <c r="M1920" s="31" t="str">
        <f t="shared" si="0"/>
        <v>Small</v>
      </c>
    </row>
    <row r="1921" spans="8:13" ht="15.75" customHeight="1">
      <c r="H1921" s="37">
        <v>43425</v>
      </c>
      <c r="I1921" s="6" t="s">
        <v>193</v>
      </c>
      <c r="J1921" s="6" t="s">
        <v>217</v>
      </c>
      <c r="K1921" s="6">
        <v>4</v>
      </c>
      <c r="L1921" s="6">
        <v>67.72</v>
      </c>
      <c r="M1921" s="31" t="str">
        <f t="shared" si="0"/>
        <v>Small</v>
      </c>
    </row>
    <row r="1922" spans="8:13" ht="15.75" customHeight="1">
      <c r="H1922" s="37">
        <v>43329</v>
      </c>
      <c r="I1922" s="6" t="s">
        <v>175</v>
      </c>
      <c r="J1922" s="6" t="s">
        <v>156</v>
      </c>
      <c r="K1922" s="6">
        <v>3</v>
      </c>
      <c r="L1922" s="6">
        <v>54.75</v>
      </c>
      <c r="M1922" s="31" t="str">
        <f t="shared" si="0"/>
        <v>Small</v>
      </c>
    </row>
    <row r="1923" spans="8:13" ht="15.75" customHeight="1">
      <c r="H1923" s="37">
        <v>43115</v>
      </c>
      <c r="I1923" s="6" t="s">
        <v>224</v>
      </c>
      <c r="J1923" s="6" t="s">
        <v>184</v>
      </c>
      <c r="K1923" s="6">
        <v>2</v>
      </c>
      <c r="L1923" s="6">
        <v>26.46</v>
      </c>
      <c r="M1923" s="31" t="str">
        <f t="shared" si="0"/>
        <v>Small</v>
      </c>
    </row>
    <row r="1924" spans="8:13" ht="15.75" customHeight="1">
      <c r="H1924" s="37">
        <v>43310</v>
      </c>
      <c r="I1924" s="6" t="s">
        <v>158</v>
      </c>
      <c r="J1924" s="6" t="s">
        <v>172</v>
      </c>
      <c r="K1924" s="6">
        <v>1</v>
      </c>
      <c r="L1924" s="6">
        <v>12.83</v>
      </c>
      <c r="M1924" s="31" t="str">
        <f t="shared" si="0"/>
        <v>Small</v>
      </c>
    </row>
    <row r="1925" spans="8:13" ht="15.75" customHeight="1">
      <c r="H1925" s="37">
        <v>43445</v>
      </c>
      <c r="I1925" s="6" t="s">
        <v>171</v>
      </c>
      <c r="J1925" s="6" t="s">
        <v>199</v>
      </c>
      <c r="K1925" s="6">
        <v>1</v>
      </c>
      <c r="L1925" s="6">
        <v>17.850000000000001</v>
      </c>
      <c r="M1925" s="31" t="str">
        <f t="shared" si="0"/>
        <v>Small</v>
      </c>
    </row>
    <row r="1926" spans="8:13" ht="15.75" customHeight="1">
      <c r="H1926" s="37">
        <v>43433</v>
      </c>
      <c r="I1926" s="6" t="s">
        <v>160</v>
      </c>
      <c r="J1926" s="6" t="s">
        <v>210</v>
      </c>
      <c r="K1926" s="6">
        <v>1</v>
      </c>
      <c r="L1926" s="6">
        <v>17.87</v>
      </c>
      <c r="M1926" s="31" t="str">
        <f t="shared" si="0"/>
        <v>Small</v>
      </c>
    </row>
    <row r="1927" spans="8:13" ht="15.75" customHeight="1">
      <c r="H1927" s="37">
        <v>43414</v>
      </c>
      <c r="I1927" s="6" t="s">
        <v>163</v>
      </c>
      <c r="J1927" s="6" t="s">
        <v>211</v>
      </c>
      <c r="K1927" s="6">
        <v>1</v>
      </c>
      <c r="L1927" s="6">
        <v>13.08</v>
      </c>
      <c r="M1927" s="31" t="str">
        <f t="shared" si="0"/>
        <v>Small</v>
      </c>
    </row>
    <row r="1928" spans="8:13" ht="15.75" customHeight="1">
      <c r="H1928" s="37">
        <v>43382</v>
      </c>
      <c r="I1928" s="6" t="s">
        <v>168</v>
      </c>
      <c r="J1928" s="6" t="s">
        <v>196</v>
      </c>
      <c r="K1928" s="6">
        <v>1</v>
      </c>
      <c r="L1928" s="6">
        <v>15.12</v>
      </c>
      <c r="M1928" s="31" t="str">
        <f t="shared" si="0"/>
        <v>Small</v>
      </c>
    </row>
    <row r="1929" spans="8:13" ht="15.75" customHeight="1">
      <c r="H1929" s="37">
        <v>43414</v>
      </c>
      <c r="I1929" s="6" t="s">
        <v>175</v>
      </c>
      <c r="J1929" s="6" t="s">
        <v>204</v>
      </c>
      <c r="K1929" s="6">
        <v>2</v>
      </c>
      <c r="L1929" s="6">
        <v>28.48</v>
      </c>
      <c r="M1929" s="31" t="str">
        <f t="shared" si="0"/>
        <v>Small</v>
      </c>
    </row>
    <row r="1930" spans="8:13" ht="15.75" customHeight="1">
      <c r="H1930" s="37">
        <v>43210</v>
      </c>
      <c r="I1930" s="6" t="s">
        <v>135</v>
      </c>
      <c r="J1930" s="6" t="s">
        <v>176</v>
      </c>
      <c r="K1930" s="6">
        <v>3</v>
      </c>
      <c r="L1930" s="6">
        <v>48.42</v>
      </c>
      <c r="M1930" s="31" t="str">
        <f t="shared" si="0"/>
        <v>Small</v>
      </c>
    </row>
    <row r="1931" spans="8:13" ht="15.75" customHeight="1">
      <c r="H1931" s="37">
        <v>43179</v>
      </c>
      <c r="I1931" s="6" t="s">
        <v>160</v>
      </c>
      <c r="J1931" s="6" t="s">
        <v>174</v>
      </c>
      <c r="K1931" s="6">
        <v>3</v>
      </c>
      <c r="L1931" s="6">
        <v>42.42</v>
      </c>
      <c r="M1931" s="31" t="str">
        <f t="shared" si="0"/>
        <v>Small</v>
      </c>
    </row>
    <row r="1932" spans="8:13" ht="15.75" customHeight="1">
      <c r="H1932" s="37">
        <v>43248</v>
      </c>
      <c r="I1932" s="6" t="s">
        <v>175</v>
      </c>
      <c r="J1932" s="6" t="s">
        <v>203</v>
      </c>
      <c r="K1932" s="6">
        <v>5</v>
      </c>
      <c r="L1932" s="6">
        <v>55.34</v>
      </c>
      <c r="M1932" s="31" t="str">
        <f t="shared" si="0"/>
        <v>Small</v>
      </c>
    </row>
    <row r="1933" spans="8:13" ht="15.75" customHeight="1">
      <c r="H1933" s="37">
        <v>43219</v>
      </c>
      <c r="I1933" s="6" t="s">
        <v>163</v>
      </c>
      <c r="J1933" s="6" t="s">
        <v>174</v>
      </c>
      <c r="K1933" s="6">
        <v>2</v>
      </c>
      <c r="L1933" s="6">
        <v>26.4</v>
      </c>
      <c r="M1933" s="31" t="str">
        <f t="shared" si="0"/>
        <v>Small</v>
      </c>
    </row>
    <row r="1934" spans="8:13" ht="15.75" customHeight="1">
      <c r="H1934" s="37">
        <v>43410</v>
      </c>
      <c r="I1934" s="6" t="s">
        <v>193</v>
      </c>
      <c r="J1934" s="6" t="s">
        <v>170</v>
      </c>
      <c r="K1934" s="6">
        <v>2</v>
      </c>
      <c r="L1934" s="6">
        <v>21.76</v>
      </c>
      <c r="M1934" s="31" t="str">
        <f t="shared" si="0"/>
        <v>Small</v>
      </c>
    </row>
    <row r="1935" spans="8:13" ht="15.75" customHeight="1">
      <c r="H1935" s="37">
        <v>43420</v>
      </c>
      <c r="I1935" s="6" t="s">
        <v>171</v>
      </c>
      <c r="J1935" s="6" t="s">
        <v>187</v>
      </c>
      <c r="K1935" s="6">
        <v>2</v>
      </c>
      <c r="L1935" s="6">
        <v>27.88</v>
      </c>
      <c r="M1935" s="31" t="str">
        <f t="shared" si="0"/>
        <v>Small</v>
      </c>
    </row>
    <row r="1936" spans="8:13" ht="15.75" customHeight="1">
      <c r="H1936" s="37">
        <v>43255</v>
      </c>
      <c r="I1936" s="6" t="s">
        <v>138</v>
      </c>
      <c r="J1936" s="6" t="s">
        <v>184</v>
      </c>
      <c r="K1936" s="6">
        <v>4</v>
      </c>
      <c r="L1936" s="6">
        <v>45.8</v>
      </c>
      <c r="M1936" s="31" t="str">
        <f t="shared" si="0"/>
        <v>Small</v>
      </c>
    </row>
    <row r="1937" spans="8:13" ht="15.75" customHeight="1">
      <c r="H1937" s="37">
        <v>43450</v>
      </c>
      <c r="I1937" s="6" t="s">
        <v>135</v>
      </c>
      <c r="J1937" s="6" t="s">
        <v>202</v>
      </c>
      <c r="K1937" s="6">
        <v>1</v>
      </c>
      <c r="L1937" s="6">
        <v>10.26</v>
      </c>
      <c r="M1937" s="31" t="str">
        <f t="shared" si="0"/>
        <v>Small</v>
      </c>
    </row>
    <row r="1938" spans="8:13" ht="15.75" customHeight="1">
      <c r="H1938" s="37">
        <v>43177</v>
      </c>
      <c r="I1938" s="6" t="s">
        <v>163</v>
      </c>
      <c r="J1938" s="6" t="s">
        <v>208</v>
      </c>
      <c r="K1938" s="6">
        <v>3</v>
      </c>
      <c r="L1938" s="6">
        <v>32.130000000000003</v>
      </c>
      <c r="M1938" s="31" t="str">
        <f t="shared" si="0"/>
        <v>Small</v>
      </c>
    </row>
    <row r="1939" spans="8:13" ht="15.75" customHeight="1">
      <c r="H1939" s="37">
        <v>43454</v>
      </c>
      <c r="I1939" s="6" t="s">
        <v>175</v>
      </c>
      <c r="J1939" s="6" t="s">
        <v>196</v>
      </c>
      <c r="K1939" s="6">
        <v>3</v>
      </c>
      <c r="L1939" s="6">
        <v>46.98</v>
      </c>
      <c r="M1939" s="31" t="str">
        <f t="shared" si="0"/>
        <v>Small</v>
      </c>
    </row>
    <row r="1940" spans="8:13" ht="15.75" customHeight="1">
      <c r="H1940" s="37">
        <v>43322</v>
      </c>
      <c r="I1940" s="6" t="s">
        <v>168</v>
      </c>
      <c r="J1940" s="6" t="s">
        <v>178</v>
      </c>
      <c r="K1940" s="6">
        <v>1</v>
      </c>
      <c r="L1940" s="6">
        <v>13.11</v>
      </c>
      <c r="M1940" s="31" t="str">
        <f t="shared" si="0"/>
        <v>Small</v>
      </c>
    </row>
    <row r="1941" spans="8:13" ht="15.75" customHeight="1">
      <c r="H1941" s="37">
        <v>43440</v>
      </c>
      <c r="I1941" s="6" t="s">
        <v>198</v>
      </c>
      <c r="J1941" s="6" t="s">
        <v>180</v>
      </c>
      <c r="K1941" s="6">
        <v>3</v>
      </c>
      <c r="L1941" s="6">
        <v>34.32</v>
      </c>
      <c r="M1941" s="31" t="str">
        <f t="shared" si="0"/>
        <v>Small</v>
      </c>
    </row>
    <row r="1942" spans="8:13" ht="15.75" customHeight="1">
      <c r="H1942" s="37">
        <v>43443</v>
      </c>
      <c r="I1942" s="6" t="s">
        <v>168</v>
      </c>
      <c r="J1942" s="6" t="s">
        <v>169</v>
      </c>
      <c r="K1942" s="6">
        <v>38</v>
      </c>
      <c r="L1942" s="6">
        <v>284.54000000000002</v>
      </c>
      <c r="M1942" s="31" t="str">
        <f t="shared" si="0"/>
        <v>Large</v>
      </c>
    </row>
    <row r="1943" spans="8:13" ht="15.75" customHeight="1">
      <c r="H1943" s="37">
        <v>43380</v>
      </c>
      <c r="I1943" s="6" t="s">
        <v>160</v>
      </c>
      <c r="J1943" s="6" t="s">
        <v>156</v>
      </c>
      <c r="K1943" s="6">
        <v>3</v>
      </c>
      <c r="L1943" s="6">
        <v>42.48</v>
      </c>
      <c r="M1943" s="31" t="str">
        <f t="shared" si="0"/>
        <v>Small</v>
      </c>
    </row>
    <row r="1944" spans="8:13" ht="15.75" customHeight="1">
      <c r="H1944" s="37">
        <v>43287</v>
      </c>
      <c r="I1944" s="6" t="s">
        <v>158</v>
      </c>
      <c r="J1944" s="6" t="s">
        <v>181</v>
      </c>
      <c r="K1944" s="6">
        <v>2</v>
      </c>
      <c r="L1944" s="6">
        <v>24.84</v>
      </c>
      <c r="M1944" s="31" t="str">
        <f t="shared" si="0"/>
        <v>Small</v>
      </c>
    </row>
    <row r="1945" spans="8:13" ht="15.75" customHeight="1">
      <c r="H1945" s="37">
        <v>43447</v>
      </c>
      <c r="I1945" s="6" t="s">
        <v>177</v>
      </c>
      <c r="J1945" s="6" t="s">
        <v>186</v>
      </c>
      <c r="K1945" s="6">
        <v>2</v>
      </c>
      <c r="L1945" s="6">
        <v>21.28</v>
      </c>
      <c r="M1945" s="31" t="str">
        <f t="shared" si="0"/>
        <v>Small</v>
      </c>
    </row>
    <row r="1946" spans="8:13" ht="15.75" customHeight="1">
      <c r="H1946" s="37">
        <v>43400</v>
      </c>
      <c r="I1946" s="6" t="s">
        <v>127</v>
      </c>
      <c r="J1946" s="6" t="s">
        <v>234</v>
      </c>
      <c r="K1946" s="6">
        <v>2</v>
      </c>
      <c r="L1946" s="6">
        <v>29.66</v>
      </c>
      <c r="M1946" s="31" t="str">
        <f t="shared" si="0"/>
        <v>Small</v>
      </c>
    </row>
    <row r="1947" spans="8:13" ht="15.75" customHeight="1">
      <c r="H1947" s="37">
        <v>43204</v>
      </c>
      <c r="I1947" s="6" t="s">
        <v>158</v>
      </c>
      <c r="J1947" s="6" t="s">
        <v>170</v>
      </c>
      <c r="K1947" s="6">
        <v>1</v>
      </c>
      <c r="L1947" s="6">
        <v>13.49</v>
      </c>
      <c r="M1947" s="31" t="str">
        <f t="shared" si="0"/>
        <v>Small</v>
      </c>
    </row>
    <row r="1948" spans="8:13" ht="15.75" customHeight="1">
      <c r="H1948" s="37">
        <v>43239</v>
      </c>
      <c r="I1948" s="6" t="s">
        <v>216</v>
      </c>
      <c r="J1948" s="6" t="s">
        <v>194</v>
      </c>
      <c r="K1948" s="6">
        <v>24</v>
      </c>
      <c r="L1948" s="6">
        <v>253.75</v>
      </c>
      <c r="M1948" s="31" t="str">
        <f t="shared" si="0"/>
        <v>Large</v>
      </c>
    </row>
    <row r="1949" spans="8:13" ht="15.75" customHeight="1">
      <c r="H1949" s="37">
        <v>43187</v>
      </c>
      <c r="I1949" s="6" t="s">
        <v>175</v>
      </c>
      <c r="J1949" s="6" t="s">
        <v>156</v>
      </c>
      <c r="K1949" s="6">
        <v>2</v>
      </c>
      <c r="L1949" s="6">
        <v>38.1</v>
      </c>
      <c r="M1949" s="31" t="str">
        <f t="shared" si="0"/>
        <v>Small</v>
      </c>
    </row>
    <row r="1950" spans="8:13" ht="15.75" customHeight="1">
      <c r="H1950" s="37">
        <v>43156</v>
      </c>
      <c r="I1950" s="6" t="s">
        <v>127</v>
      </c>
      <c r="J1950" s="6" t="s">
        <v>156</v>
      </c>
      <c r="K1950" s="6">
        <v>1</v>
      </c>
      <c r="L1950" s="6">
        <v>13.63</v>
      </c>
      <c r="M1950" s="31" t="str">
        <f t="shared" si="0"/>
        <v>Small</v>
      </c>
    </row>
    <row r="1951" spans="8:13" ht="15.75" customHeight="1">
      <c r="H1951" s="37">
        <v>43243</v>
      </c>
      <c r="I1951" s="6" t="s">
        <v>160</v>
      </c>
      <c r="J1951" s="6" t="s">
        <v>208</v>
      </c>
      <c r="K1951" s="6">
        <v>24</v>
      </c>
      <c r="L1951" s="6">
        <v>211.54</v>
      </c>
      <c r="M1951" s="31" t="str">
        <f t="shared" si="0"/>
        <v>Small</v>
      </c>
    </row>
    <row r="1952" spans="8:13" ht="15.75" customHeight="1">
      <c r="H1952" s="37">
        <v>43405</v>
      </c>
      <c r="I1952" s="6" t="s">
        <v>168</v>
      </c>
      <c r="J1952" s="6" t="s">
        <v>203</v>
      </c>
      <c r="K1952" s="6">
        <v>3</v>
      </c>
      <c r="L1952" s="6">
        <v>31.89</v>
      </c>
      <c r="M1952" s="31" t="str">
        <f t="shared" si="0"/>
        <v>Small</v>
      </c>
    </row>
    <row r="1953" spans="8:13" ht="15.75" customHeight="1">
      <c r="H1953" s="37">
        <v>43390</v>
      </c>
      <c r="I1953" s="6" t="s">
        <v>158</v>
      </c>
      <c r="J1953" s="6" t="s">
        <v>194</v>
      </c>
      <c r="K1953" s="6">
        <v>1</v>
      </c>
      <c r="L1953" s="6">
        <v>12.27</v>
      </c>
      <c r="M1953" s="31" t="str">
        <f t="shared" si="0"/>
        <v>Small</v>
      </c>
    </row>
    <row r="1954" spans="8:13" ht="15.75" customHeight="1">
      <c r="H1954" s="37">
        <v>43437</v>
      </c>
      <c r="I1954" s="6" t="s">
        <v>171</v>
      </c>
      <c r="J1954" s="6" t="s">
        <v>184</v>
      </c>
      <c r="K1954" s="6">
        <v>1</v>
      </c>
      <c r="L1954" s="6">
        <v>17.95</v>
      </c>
      <c r="M1954" s="31" t="str">
        <f t="shared" si="0"/>
        <v>Small</v>
      </c>
    </row>
    <row r="1955" spans="8:13" ht="15.75" customHeight="1">
      <c r="H1955" s="37">
        <v>43425</v>
      </c>
      <c r="I1955" s="6" t="s">
        <v>158</v>
      </c>
      <c r="J1955" s="6" t="s">
        <v>156</v>
      </c>
      <c r="K1955" s="6">
        <v>2</v>
      </c>
      <c r="L1955" s="6">
        <v>27.24</v>
      </c>
      <c r="M1955" s="31" t="str">
        <f t="shared" si="0"/>
        <v>Small</v>
      </c>
    </row>
    <row r="1956" spans="8:13" ht="15.75" customHeight="1">
      <c r="H1956" s="37">
        <v>43416</v>
      </c>
      <c r="I1956" s="6" t="s">
        <v>168</v>
      </c>
      <c r="J1956" s="6" t="s">
        <v>176</v>
      </c>
      <c r="K1956" s="6">
        <v>2</v>
      </c>
      <c r="L1956" s="6">
        <v>27.76</v>
      </c>
      <c r="M1956" s="31" t="str">
        <f t="shared" si="0"/>
        <v>Small</v>
      </c>
    </row>
    <row r="1957" spans="8:13" ht="15.75" customHeight="1">
      <c r="H1957" s="37">
        <v>43146</v>
      </c>
      <c r="I1957" s="6" t="s">
        <v>168</v>
      </c>
      <c r="J1957" s="6" t="s">
        <v>156</v>
      </c>
      <c r="K1957" s="6">
        <v>3</v>
      </c>
      <c r="L1957" s="6">
        <v>34.56</v>
      </c>
      <c r="M1957" s="31" t="str">
        <f t="shared" si="0"/>
        <v>Small</v>
      </c>
    </row>
    <row r="1958" spans="8:13" ht="15.75" customHeight="1">
      <c r="H1958" s="37">
        <v>43431</v>
      </c>
      <c r="I1958" s="6" t="s">
        <v>141</v>
      </c>
      <c r="J1958" s="6" t="s">
        <v>234</v>
      </c>
      <c r="K1958" s="6">
        <v>1</v>
      </c>
      <c r="L1958" s="6">
        <v>15.72</v>
      </c>
      <c r="M1958" s="31" t="str">
        <f t="shared" si="0"/>
        <v>Small</v>
      </c>
    </row>
    <row r="1959" spans="8:13" ht="15.75" customHeight="1">
      <c r="H1959" s="37">
        <v>43271</v>
      </c>
      <c r="I1959" s="6" t="s">
        <v>135</v>
      </c>
      <c r="J1959" s="6" t="s">
        <v>210</v>
      </c>
      <c r="K1959" s="6">
        <v>1</v>
      </c>
      <c r="L1959" s="6">
        <v>13.7</v>
      </c>
      <c r="M1959" s="31" t="str">
        <f t="shared" si="0"/>
        <v>Small</v>
      </c>
    </row>
    <row r="1960" spans="8:13" ht="15.75" customHeight="1">
      <c r="H1960" s="37">
        <v>43137</v>
      </c>
      <c r="I1960" s="6" t="s">
        <v>163</v>
      </c>
      <c r="J1960" s="6" t="s">
        <v>239</v>
      </c>
      <c r="K1960" s="6">
        <v>60</v>
      </c>
      <c r="L1960" s="6">
        <v>419.1</v>
      </c>
      <c r="M1960" s="31" t="str">
        <f t="shared" si="0"/>
        <v>Large</v>
      </c>
    </row>
    <row r="1961" spans="8:13" ht="15.75" customHeight="1">
      <c r="H1961" s="37">
        <v>43401</v>
      </c>
      <c r="I1961" s="6" t="s">
        <v>190</v>
      </c>
      <c r="J1961" s="6" t="s">
        <v>185</v>
      </c>
      <c r="K1961" s="6">
        <v>2</v>
      </c>
      <c r="L1961" s="6">
        <v>35.56</v>
      </c>
      <c r="M1961" s="31" t="str">
        <f t="shared" si="0"/>
        <v>Small</v>
      </c>
    </row>
    <row r="1962" spans="8:13" ht="15.75" customHeight="1">
      <c r="H1962" s="37">
        <v>43129</v>
      </c>
      <c r="I1962" s="6" t="s">
        <v>158</v>
      </c>
      <c r="J1962" s="6" t="s">
        <v>170</v>
      </c>
      <c r="K1962" s="6">
        <v>1</v>
      </c>
      <c r="L1962" s="6">
        <v>15.12</v>
      </c>
      <c r="M1962" s="31" t="str">
        <f t="shared" si="0"/>
        <v>Small</v>
      </c>
    </row>
    <row r="1963" spans="8:13" ht="15.75" customHeight="1">
      <c r="H1963" s="37">
        <v>43203</v>
      </c>
      <c r="I1963" s="6" t="s">
        <v>141</v>
      </c>
      <c r="J1963" s="6" t="s">
        <v>156</v>
      </c>
      <c r="K1963" s="6">
        <v>2</v>
      </c>
      <c r="L1963" s="6">
        <v>20.84</v>
      </c>
      <c r="M1963" s="31" t="str">
        <f t="shared" si="0"/>
        <v>Small</v>
      </c>
    </row>
    <row r="1964" spans="8:13" ht="15.75" customHeight="1">
      <c r="H1964" s="37">
        <v>43219</v>
      </c>
      <c r="I1964" s="6" t="s">
        <v>135</v>
      </c>
      <c r="J1964" s="6" t="s">
        <v>170</v>
      </c>
      <c r="K1964" s="6">
        <v>1</v>
      </c>
      <c r="L1964" s="6">
        <v>12.13</v>
      </c>
      <c r="M1964" s="31" t="str">
        <f t="shared" si="0"/>
        <v>Small</v>
      </c>
    </row>
    <row r="1965" spans="8:13" ht="15.75" customHeight="1">
      <c r="H1965" s="37">
        <v>43433</v>
      </c>
      <c r="I1965" s="6" t="s">
        <v>175</v>
      </c>
      <c r="J1965" s="6" t="s">
        <v>192</v>
      </c>
      <c r="K1965" s="6">
        <v>2</v>
      </c>
      <c r="L1965" s="6">
        <v>32.76</v>
      </c>
      <c r="M1965" s="31" t="str">
        <f t="shared" si="0"/>
        <v>Small</v>
      </c>
    </row>
    <row r="1966" spans="8:13" ht="15.75" customHeight="1">
      <c r="H1966" s="37">
        <v>43254</v>
      </c>
      <c r="I1966" s="6" t="s">
        <v>160</v>
      </c>
      <c r="J1966" s="6" t="s">
        <v>156</v>
      </c>
      <c r="K1966" s="6">
        <v>2</v>
      </c>
      <c r="L1966" s="6">
        <v>31.12</v>
      </c>
      <c r="M1966" s="31" t="str">
        <f t="shared" si="0"/>
        <v>Small</v>
      </c>
    </row>
    <row r="1967" spans="8:13" ht="15.75" customHeight="1">
      <c r="H1967" s="37">
        <v>43204</v>
      </c>
      <c r="I1967" s="6" t="s">
        <v>168</v>
      </c>
      <c r="J1967" s="6" t="s">
        <v>210</v>
      </c>
      <c r="K1967" s="6">
        <v>2</v>
      </c>
      <c r="L1967" s="6">
        <v>26.94</v>
      </c>
      <c r="M1967" s="31" t="str">
        <f t="shared" si="0"/>
        <v>Small</v>
      </c>
    </row>
    <row r="1968" spans="8:13" ht="15.75" customHeight="1">
      <c r="H1968" s="37">
        <v>43108</v>
      </c>
      <c r="I1968" s="6" t="s">
        <v>155</v>
      </c>
      <c r="J1968" s="6" t="s">
        <v>176</v>
      </c>
      <c r="K1968" s="6">
        <v>12</v>
      </c>
      <c r="L1968" s="6">
        <v>93.69</v>
      </c>
      <c r="M1968" s="31" t="str">
        <f t="shared" si="0"/>
        <v>Small</v>
      </c>
    </row>
    <row r="1969" spans="8:13" ht="15.75" customHeight="1">
      <c r="H1969" s="37">
        <v>43143</v>
      </c>
      <c r="I1969" s="6" t="s">
        <v>216</v>
      </c>
      <c r="J1969" s="6" t="s">
        <v>162</v>
      </c>
      <c r="K1969" s="6">
        <v>56</v>
      </c>
      <c r="L1969" s="6">
        <v>458.96</v>
      </c>
      <c r="M1969" s="31" t="str">
        <f t="shared" si="0"/>
        <v>Large</v>
      </c>
    </row>
    <row r="1970" spans="8:13" ht="15.75" customHeight="1">
      <c r="H1970" s="37">
        <v>43240</v>
      </c>
      <c r="I1970" s="6" t="s">
        <v>175</v>
      </c>
      <c r="J1970" s="6" t="s">
        <v>157</v>
      </c>
      <c r="K1970" s="6">
        <v>2</v>
      </c>
      <c r="L1970" s="6">
        <v>20</v>
      </c>
      <c r="M1970" s="31" t="str">
        <f t="shared" si="0"/>
        <v>Small</v>
      </c>
    </row>
    <row r="1971" spans="8:13" ht="15.75" customHeight="1">
      <c r="H1971" s="37">
        <v>43410</v>
      </c>
      <c r="I1971" s="6" t="s">
        <v>158</v>
      </c>
      <c r="J1971" s="6" t="s">
        <v>192</v>
      </c>
      <c r="K1971" s="6">
        <v>4</v>
      </c>
      <c r="L1971" s="6">
        <v>68.040000000000006</v>
      </c>
      <c r="M1971" s="31" t="str">
        <f t="shared" si="0"/>
        <v>Small</v>
      </c>
    </row>
    <row r="1972" spans="8:13" ht="15.75" customHeight="1">
      <c r="H1972" s="37">
        <v>43287</v>
      </c>
      <c r="I1972" s="6" t="s">
        <v>160</v>
      </c>
      <c r="J1972" s="6" t="s">
        <v>228</v>
      </c>
      <c r="K1972" s="6">
        <v>4</v>
      </c>
      <c r="L1972" s="6">
        <v>72.44</v>
      </c>
      <c r="M1972" s="31" t="str">
        <f t="shared" si="0"/>
        <v>Small</v>
      </c>
    </row>
    <row r="1973" spans="8:13" ht="15.75" customHeight="1">
      <c r="H1973" s="37">
        <v>43291</v>
      </c>
      <c r="I1973" s="6" t="s">
        <v>138</v>
      </c>
      <c r="J1973" s="6" t="s">
        <v>156</v>
      </c>
      <c r="K1973" s="6">
        <v>2</v>
      </c>
      <c r="L1973" s="6">
        <v>22.46</v>
      </c>
      <c r="M1973" s="31" t="str">
        <f t="shared" si="0"/>
        <v>Small</v>
      </c>
    </row>
    <row r="1974" spans="8:13" ht="15.75" customHeight="1">
      <c r="H1974" s="37">
        <v>43420</v>
      </c>
      <c r="I1974" s="6" t="s">
        <v>141</v>
      </c>
      <c r="J1974" s="6" t="s">
        <v>219</v>
      </c>
      <c r="K1974" s="6">
        <v>2</v>
      </c>
      <c r="L1974" s="6">
        <v>32.92</v>
      </c>
      <c r="M1974" s="31" t="str">
        <f t="shared" si="0"/>
        <v>Small</v>
      </c>
    </row>
    <row r="1975" spans="8:13" ht="15.75" customHeight="1">
      <c r="H1975" s="37">
        <v>43437</v>
      </c>
      <c r="I1975" s="6" t="s">
        <v>163</v>
      </c>
      <c r="J1975" s="6" t="s">
        <v>212</v>
      </c>
      <c r="K1975" s="6">
        <v>2</v>
      </c>
      <c r="L1975" s="6">
        <v>21.62</v>
      </c>
      <c r="M1975" s="31" t="str">
        <f t="shared" si="0"/>
        <v>Small</v>
      </c>
    </row>
    <row r="1976" spans="8:13" ht="15.75" customHeight="1">
      <c r="H1976" s="37">
        <v>43108</v>
      </c>
      <c r="I1976" s="6" t="s">
        <v>160</v>
      </c>
      <c r="J1976" s="6" t="s">
        <v>215</v>
      </c>
      <c r="K1976" s="6">
        <v>2</v>
      </c>
      <c r="L1976" s="6">
        <v>33.04</v>
      </c>
      <c r="M1976" s="31" t="str">
        <f t="shared" si="0"/>
        <v>Small</v>
      </c>
    </row>
    <row r="1977" spans="8:13" ht="15.75" customHeight="1">
      <c r="H1977" s="37">
        <v>43384</v>
      </c>
      <c r="I1977" s="6" t="s">
        <v>175</v>
      </c>
      <c r="J1977" s="6" t="s">
        <v>180</v>
      </c>
      <c r="K1977" s="6">
        <v>3</v>
      </c>
      <c r="L1977" s="6">
        <v>59.58</v>
      </c>
      <c r="M1977" s="31" t="str">
        <f t="shared" si="0"/>
        <v>Small</v>
      </c>
    </row>
    <row r="1978" spans="8:13" ht="15.75" customHeight="1">
      <c r="H1978" s="37">
        <v>43134</v>
      </c>
      <c r="I1978" s="6" t="s">
        <v>141</v>
      </c>
      <c r="J1978" s="6" t="s">
        <v>187</v>
      </c>
      <c r="K1978" s="6">
        <v>2</v>
      </c>
      <c r="L1978" s="6">
        <v>22.7</v>
      </c>
      <c r="M1978" s="31" t="str">
        <f t="shared" si="0"/>
        <v>Small</v>
      </c>
    </row>
    <row r="1979" spans="8:13" ht="15.75" customHeight="1">
      <c r="H1979" s="37">
        <v>43361</v>
      </c>
      <c r="I1979" s="6" t="s">
        <v>141</v>
      </c>
      <c r="J1979" s="6" t="s">
        <v>156</v>
      </c>
      <c r="K1979" s="6">
        <v>4</v>
      </c>
      <c r="L1979" s="6">
        <v>42.8</v>
      </c>
      <c r="M1979" s="31" t="str">
        <f t="shared" si="0"/>
        <v>Small</v>
      </c>
    </row>
    <row r="1980" spans="8:13" ht="15.75" customHeight="1">
      <c r="H1980" s="37">
        <v>43420</v>
      </c>
      <c r="I1980" s="6" t="s">
        <v>141</v>
      </c>
      <c r="J1980" s="6" t="s">
        <v>156</v>
      </c>
      <c r="K1980" s="6">
        <v>2</v>
      </c>
      <c r="L1980" s="6">
        <v>23.16</v>
      </c>
      <c r="M1980" s="31" t="str">
        <f t="shared" si="0"/>
        <v>Small</v>
      </c>
    </row>
    <row r="1981" spans="8:13" ht="15.75" customHeight="1">
      <c r="H1981" s="37">
        <v>43161</v>
      </c>
      <c r="I1981" s="6" t="s">
        <v>141</v>
      </c>
      <c r="J1981" s="6" t="s">
        <v>229</v>
      </c>
      <c r="K1981" s="6">
        <v>3</v>
      </c>
      <c r="L1981" s="6">
        <v>51.12</v>
      </c>
      <c r="M1981" s="31" t="str">
        <f t="shared" si="0"/>
        <v>Small</v>
      </c>
    </row>
    <row r="1982" spans="8:13" ht="15.75" customHeight="1">
      <c r="H1982" s="37">
        <v>43206</v>
      </c>
      <c r="I1982" s="6" t="s">
        <v>160</v>
      </c>
      <c r="J1982" s="6" t="s">
        <v>156</v>
      </c>
      <c r="K1982" s="6">
        <v>2</v>
      </c>
      <c r="L1982" s="6">
        <v>24.7</v>
      </c>
      <c r="M1982" s="31" t="str">
        <f t="shared" si="0"/>
        <v>Small</v>
      </c>
    </row>
    <row r="1983" spans="8:13" ht="15.75" customHeight="1">
      <c r="H1983" s="37">
        <v>43433</v>
      </c>
      <c r="I1983" s="6" t="s">
        <v>160</v>
      </c>
      <c r="J1983" s="6" t="s">
        <v>213</v>
      </c>
      <c r="K1983" s="6">
        <v>2</v>
      </c>
      <c r="L1983" s="6">
        <v>33.659999999999997</v>
      </c>
      <c r="M1983" s="31" t="str">
        <f t="shared" si="0"/>
        <v>Small</v>
      </c>
    </row>
    <row r="1984" spans="8:13" ht="15.75" customHeight="1">
      <c r="H1984" s="37">
        <v>43163</v>
      </c>
      <c r="I1984" s="6" t="s">
        <v>163</v>
      </c>
      <c r="J1984" s="6" t="s">
        <v>207</v>
      </c>
      <c r="K1984" s="6">
        <v>2</v>
      </c>
      <c r="L1984" s="6">
        <v>36.58</v>
      </c>
      <c r="M1984" s="31" t="str">
        <f t="shared" si="0"/>
        <v>Small</v>
      </c>
    </row>
    <row r="1985" spans="8:13" ht="15.75" customHeight="1">
      <c r="H1985" s="37">
        <v>43169</v>
      </c>
      <c r="I1985" s="6" t="s">
        <v>201</v>
      </c>
      <c r="J1985" s="6" t="s">
        <v>222</v>
      </c>
      <c r="K1985" s="6">
        <v>3</v>
      </c>
      <c r="L1985" s="6">
        <v>48.51</v>
      </c>
      <c r="M1985" s="31" t="str">
        <f t="shared" si="0"/>
        <v>Small</v>
      </c>
    </row>
    <row r="1986" spans="8:13" ht="15.75" customHeight="1">
      <c r="H1986" s="37">
        <v>43417</v>
      </c>
      <c r="I1986" s="6" t="s">
        <v>135</v>
      </c>
      <c r="J1986" s="6" t="s">
        <v>196</v>
      </c>
      <c r="K1986" s="6">
        <v>2</v>
      </c>
      <c r="L1986" s="6">
        <v>22.56</v>
      </c>
      <c r="M1986" s="31" t="str">
        <f t="shared" si="0"/>
        <v>Small</v>
      </c>
    </row>
    <row r="1987" spans="8:13" ht="15.75" customHeight="1">
      <c r="H1987" s="37">
        <v>43331</v>
      </c>
      <c r="I1987" s="6" t="s">
        <v>158</v>
      </c>
      <c r="J1987" s="6" t="s">
        <v>156</v>
      </c>
      <c r="K1987" s="6">
        <v>3</v>
      </c>
      <c r="L1987" s="6">
        <v>48.27</v>
      </c>
      <c r="M1987" s="31" t="str">
        <f t="shared" si="0"/>
        <v>Small</v>
      </c>
    </row>
    <row r="1988" spans="8:13" ht="15.75" customHeight="1">
      <c r="H1988" s="37">
        <v>43450</v>
      </c>
      <c r="I1988" s="6" t="s">
        <v>224</v>
      </c>
      <c r="J1988" s="6" t="s">
        <v>205</v>
      </c>
      <c r="K1988" s="6">
        <v>2</v>
      </c>
      <c r="L1988" s="6">
        <v>25.24</v>
      </c>
      <c r="M1988" s="31" t="str">
        <f t="shared" si="0"/>
        <v>Small</v>
      </c>
    </row>
    <row r="1989" spans="8:13" ht="15.75" customHeight="1">
      <c r="H1989" s="37">
        <v>43377</v>
      </c>
      <c r="I1989" s="6" t="s">
        <v>168</v>
      </c>
      <c r="J1989" s="6" t="s">
        <v>187</v>
      </c>
      <c r="K1989" s="6">
        <v>1</v>
      </c>
      <c r="L1989" s="6">
        <v>11.49</v>
      </c>
      <c r="M1989" s="31" t="str">
        <f t="shared" si="0"/>
        <v>Small</v>
      </c>
    </row>
    <row r="1990" spans="8:13" ht="15.75" customHeight="1">
      <c r="H1990" s="37">
        <v>43413</v>
      </c>
      <c r="I1990" s="6" t="s">
        <v>158</v>
      </c>
      <c r="J1990" s="6" t="s">
        <v>174</v>
      </c>
      <c r="K1990" s="6">
        <v>1</v>
      </c>
      <c r="L1990" s="6">
        <v>13.61</v>
      </c>
      <c r="M1990" s="31" t="str">
        <f t="shared" si="0"/>
        <v>Small</v>
      </c>
    </row>
    <row r="1991" spans="8:13" ht="15.75" customHeight="1">
      <c r="H1991" s="37">
        <v>43388</v>
      </c>
      <c r="I1991" s="6" t="s">
        <v>171</v>
      </c>
      <c r="J1991" s="6" t="s">
        <v>156</v>
      </c>
      <c r="K1991" s="6">
        <v>1</v>
      </c>
      <c r="L1991" s="6">
        <v>15.55</v>
      </c>
      <c r="M1991" s="31" t="str">
        <f t="shared" si="0"/>
        <v>Small</v>
      </c>
    </row>
    <row r="1992" spans="8:13" ht="15.75" customHeight="1">
      <c r="H1992" s="37">
        <v>43443</v>
      </c>
      <c r="I1992" s="6" t="s">
        <v>171</v>
      </c>
      <c r="J1992" s="6" t="s">
        <v>220</v>
      </c>
      <c r="K1992" s="6">
        <v>1</v>
      </c>
      <c r="L1992" s="6">
        <v>19.11</v>
      </c>
      <c r="M1992" s="31" t="str">
        <f t="shared" si="0"/>
        <v>Small</v>
      </c>
    </row>
    <row r="1993" spans="8:13" ht="15.75" customHeight="1">
      <c r="H1993" s="37">
        <v>43358</v>
      </c>
      <c r="I1993" s="6" t="s">
        <v>141</v>
      </c>
      <c r="J1993" s="6" t="s">
        <v>215</v>
      </c>
      <c r="K1993" s="6">
        <v>3</v>
      </c>
      <c r="L1993" s="6">
        <v>34.590000000000003</v>
      </c>
      <c r="M1993" s="31" t="str">
        <f t="shared" si="0"/>
        <v>Small</v>
      </c>
    </row>
    <row r="1994" spans="8:13" ht="15.75" customHeight="1">
      <c r="H1994" s="37">
        <v>43462</v>
      </c>
      <c r="I1994" s="6" t="s">
        <v>158</v>
      </c>
      <c r="J1994" s="6" t="s">
        <v>208</v>
      </c>
      <c r="K1994" s="6">
        <v>2</v>
      </c>
      <c r="L1994" s="6">
        <v>30.8</v>
      </c>
      <c r="M1994" s="31" t="str">
        <f t="shared" si="0"/>
        <v>Small</v>
      </c>
    </row>
    <row r="1995" spans="8:13" ht="15.75" customHeight="1">
      <c r="H1995" s="37">
        <v>43350</v>
      </c>
      <c r="I1995" s="6" t="s">
        <v>158</v>
      </c>
      <c r="J1995" s="6" t="s">
        <v>204</v>
      </c>
      <c r="K1995" s="6">
        <v>1</v>
      </c>
      <c r="L1995" s="6">
        <v>19.04</v>
      </c>
      <c r="M1995" s="31" t="str">
        <f t="shared" si="0"/>
        <v>Small</v>
      </c>
    </row>
    <row r="1996" spans="8:13" ht="15.75" customHeight="1">
      <c r="H1996" s="37">
        <v>43366</v>
      </c>
      <c r="I1996" s="6" t="s">
        <v>158</v>
      </c>
      <c r="J1996" s="6" t="s">
        <v>221</v>
      </c>
      <c r="K1996" s="6">
        <v>4</v>
      </c>
      <c r="L1996" s="6">
        <v>60.96</v>
      </c>
      <c r="M1996" s="31" t="str">
        <f t="shared" si="0"/>
        <v>Small</v>
      </c>
    </row>
    <row r="1997" spans="8:13" ht="15.75" customHeight="1">
      <c r="H1997" s="37">
        <v>43438</v>
      </c>
      <c r="I1997" s="6" t="s">
        <v>158</v>
      </c>
      <c r="J1997" s="6" t="s">
        <v>197</v>
      </c>
      <c r="K1997" s="6">
        <v>4</v>
      </c>
      <c r="L1997" s="6">
        <v>57.2</v>
      </c>
      <c r="M1997" s="31" t="str">
        <f t="shared" si="0"/>
        <v>Small</v>
      </c>
    </row>
    <row r="1998" spans="8:13" ht="15.75" customHeight="1">
      <c r="H1998" s="37">
        <v>43446</v>
      </c>
      <c r="I1998" s="6" t="s">
        <v>158</v>
      </c>
      <c r="J1998" s="6" t="s">
        <v>156</v>
      </c>
      <c r="K1998" s="6">
        <v>1</v>
      </c>
      <c r="L1998" s="6">
        <v>14.81</v>
      </c>
      <c r="M1998" s="31" t="str">
        <f t="shared" si="0"/>
        <v>Small</v>
      </c>
    </row>
    <row r="1999" spans="8:13" ht="15.75" customHeight="1">
      <c r="H1999" s="37">
        <v>43280</v>
      </c>
      <c r="I1999" s="6" t="s">
        <v>158</v>
      </c>
      <c r="J1999" s="6" t="s">
        <v>185</v>
      </c>
      <c r="K1999" s="6">
        <v>3</v>
      </c>
      <c r="L1999" s="6">
        <v>30.78</v>
      </c>
      <c r="M1999" s="31" t="str">
        <f t="shared" si="0"/>
        <v>Small</v>
      </c>
    </row>
    <row r="2000" spans="8:13" ht="15.75" customHeight="1">
      <c r="H2000" s="37">
        <v>43458</v>
      </c>
      <c r="I2000" s="6" t="s">
        <v>218</v>
      </c>
      <c r="J2000" s="6" t="s">
        <v>183</v>
      </c>
      <c r="K2000" s="6">
        <v>75</v>
      </c>
      <c r="L2000" s="6">
        <v>708.24</v>
      </c>
      <c r="M2000" s="31" t="str">
        <f t="shared" si="0"/>
        <v>Large</v>
      </c>
    </row>
    <row r="2001" spans="8:13" ht="15.75" customHeight="1">
      <c r="H2001" s="37">
        <v>43451</v>
      </c>
      <c r="I2001" s="6" t="s">
        <v>175</v>
      </c>
      <c r="J2001" s="6" t="s">
        <v>191</v>
      </c>
      <c r="K2001" s="6">
        <v>1</v>
      </c>
      <c r="L2001" s="6">
        <v>17.54</v>
      </c>
      <c r="M2001" s="31" t="str">
        <f t="shared" si="0"/>
        <v>Small</v>
      </c>
    </row>
    <row r="2002" spans="8:13" ht="15.75" customHeight="1">
      <c r="H2002" s="37">
        <v>43354</v>
      </c>
      <c r="I2002" s="6" t="s">
        <v>141</v>
      </c>
      <c r="J2002" s="6" t="s">
        <v>185</v>
      </c>
      <c r="K2002" s="6">
        <v>2</v>
      </c>
      <c r="L2002" s="6">
        <v>26.7</v>
      </c>
      <c r="M2002" s="31" t="str">
        <f t="shared" si="0"/>
        <v>Small</v>
      </c>
    </row>
    <row r="2003" spans="8:13" ht="15.75" customHeight="1">
      <c r="H2003" s="37">
        <v>43413</v>
      </c>
      <c r="I2003" s="6" t="s">
        <v>141</v>
      </c>
      <c r="J2003" s="6" t="s">
        <v>210</v>
      </c>
      <c r="K2003" s="6">
        <v>2</v>
      </c>
      <c r="L2003" s="6">
        <v>28.62</v>
      </c>
      <c r="M2003" s="31" t="str">
        <f t="shared" si="0"/>
        <v>Small</v>
      </c>
    </row>
    <row r="2004" spans="8:13" ht="15.75" customHeight="1">
      <c r="H2004" s="37">
        <v>43263</v>
      </c>
      <c r="I2004" s="6" t="s">
        <v>198</v>
      </c>
      <c r="J2004" s="6" t="s">
        <v>183</v>
      </c>
      <c r="K2004" s="6">
        <v>1</v>
      </c>
      <c r="L2004" s="6">
        <v>10.19</v>
      </c>
      <c r="M2004" s="31" t="str">
        <f t="shared" si="0"/>
        <v>Small</v>
      </c>
    </row>
    <row r="2005" spans="8:13" ht="15.75" customHeight="1">
      <c r="H2005" s="37">
        <v>43447</v>
      </c>
      <c r="I2005" s="6" t="s">
        <v>158</v>
      </c>
      <c r="J2005" s="6" t="s">
        <v>217</v>
      </c>
      <c r="K2005" s="6">
        <v>4</v>
      </c>
      <c r="L2005" s="6">
        <v>43.32</v>
      </c>
      <c r="M2005" s="31" t="str">
        <f t="shared" si="0"/>
        <v>Small</v>
      </c>
    </row>
    <row r="2006" spans="8:13" ht="15.75" customHeight="1">
      <c r="H2006" s="37">
        <v>43421</v>
      </c>
      <c r="I2006" s="6" t="s">
        <v>135</v>
      </c>
      <c r="J2006" s="6" t="s">
        <v>156</v>
      </c>
      <c r="K2006" s="6">
        <v>1</v>
      </c>
      <c r="L2006" s="6">
        <v>12.59</v>
      </c>
      <c r="M2006" s="31" t="str">
        <f t="shared" si="0"/>
        <v>Small</v>
      </c>
    </row>
    <row r="2007" spans="8:13" ht="15.75" customHeight="1">
      <c r="H2007" s="37">
        <v>43461</v>
      </c>
      <c r="I2007" s="6" t="s">
        <v>163</v>
      </c>
      <c r="J2007" s="6" t="s">
        <v>235</v>
      </c>
      <c r="K2007" s="6">
        <v>3</v>
      </c>
      <c r="L2007" s="6">
        <v>39.69</v>
      </c>
      <c r="M2007" s="31" t="str">
        <f t="shared" si="0"/>
        <v>Small</v>
      </c>
    </row>
    <row r="2008" spans="8:13" ht="15.75" customHeight="1">
      <c r="H2008" s="37">
        <v>43341</v>
      </c>
      <c r="I2008" s="6" t="s">
        <v>141</v>
      </c>
      <c r="J2008" s="6" t="s">
        <v>211</v>
      </c>
      <c r="K2008" s="6">
        <v>2</v>
      </c>
      <c r="L2008" s="6">
        <v>22.96</v>
      </c>
      <c r="M2008" s="31" t="str">
        <f t="shared" si="0"/>
        <v>Small</v>
      </c>
    </row>
    <row r="2009" spans="8:13" ht="15.75" customHeight="1">
      <c r="H2009" s="37">
        <v>43433</v>
      </c>
      <c r="I2009" s="6" t="s">
        <v>171</v>
      </c>
      <c r="J2009" s="6" t="s">
        <v>240</v>
      </c>
      <c r="K2009" s="6">
        <v>4</v>
      </c>
      <c r="L2009" s="6">
        <v>60.76</v>
      </c>
      <c r="M2009" s="31" t="str">
        <f t="shared" si="0"/>
        <v>Small</v>
      </c>
    </row>
    <row r="2010" spans="8:13" ht="15.75" customHeight="1">
      <c r="H2010" s="37">
        <v>43308</v>
      </c>
      <c r="I2010" s="6" t="s">
        <v>168</v>
      </c>
      <c r="J2010" s="6" t="s">
        <v>208</v>
      </c>
      <c r="K2010" s="6">
        <v>4</v>
      </c>
      <c r="L2010" s="6">
        <v>46.48</v>
      </c>
      <c r="M2010" s="31" t="str">
        <f t="shared" si="0"/>
        <v>Small</v>
      </c>
    </row>
    <row r="2011" spans="8:13" ht="15.75" customHeight="1">
      <c r="H2011" s="37">
        <v>43436</v>
      </c>
      <c r="I2011" s="6" t="s">
        <v>171</v>
      </c>
      <c r="J2011" s="6" t="s">
        <v>156</v>
      </c>
      <c r="K2011" s="6">
        <v>2</v>
      </c>
      <c r="L2011" s="6">
        <v>29.74</v>
      </c>
      <c r="M2011" s="31" t="str">
        <f t="shared" si="0"/>
        <v>Small</v>
      </c>
    </row>
    <row r="2012" spans="8:13" ht="15.75" customHeight="1">
      <c r="H2012" s="37">
        <v>43270</v>
      </c>
      <c r="I2012" s="6" t="s">
        <v>158</v>
      </c>
      <c r="J2012" s="6" t="s">
        <v>156</v>
      </c>
      <c r="K2012" s="6">
        <v>3</v>
      </c>
      <c r="L2012" s="6">
        <v>38.82</v>
      </c>
      <c r="M2012" s="31" t="str">
        <f t="shared" si="0"/>
        <v>Small</v>
      </c>
    </row>
    <row r="2013" spans="8:13" ht="15.75" customHeight="1">
      <c r="H2013" s="37">
        <v>43177</v>
      </c>
      <c r="I2013" s="6" t="s">
        <v>190</v>
      </c>
      <c r="J2013" s="6" t="s">
        <v>221</v>
      </c>
      <c r="K2013" s="6">
        <v>2</v>
      </c>
      <c r="L2013" s="6">
        <v>35.14</v>
      </c>
      <c r="M2013" s="31" t="str">
        <f t="shared" si="0"/>
        <v>Small</v>
      </c>
    </row>
    <row r="2014" spans="8:13" ht="15.75" customHeight="1">
      <c r="H2014" s="37">
        <v>43436</v>
      </c>
      <c r="I2014" s="6" t="s">
        <v>141</v>
      </c>
      <c r="J2014" s="6" t="s">
        <v>202</v>
      </c>
      <c r="K2014" s="6">
        <v>1</v>
      </c>
      <c r="L2014" s="6">
        <v>15.86</v>
      </c>
      <c r="M2014" s="31" t="str">
        <f t="shared" si="0"/>
        <v>Small</v>
      </c>
    </row>
    <row r="2015" spans="8:13" ht="15.75" customHeight="1">
      <c r="H2015" s="37">
        <v>43441</v>
      </c>
      <c r="I2015" s="6" t="s">
        <v>168</v>
      </c>
      <c r="J2015" s="6" t="s">
        <v>185</v>
      </c>
      <c r="K2015" s="6">
        <v>1</v>
      </c>
      <c r="L2015" s="6">
        <v>13.9</v>
      </c>
      <c r="M2015" s="31" t="str">
        <f t="shared" si="0"/>
        <v>Small</v>
      </c>
    </row>
    <row r="2016" spans="8:13" ht="15.75" customHeight="1">
      <c r="H2016" s="37">
        <v>43429</v>
      </c>
      <c r="I2016" s="6" t="s">
        <v>165</v>
      </c>
      <c r="J2016" s="6" t="s">
        <v>185</v>
      </c>
      <c r="K2016" s="6">
        <v>1</v>
      </c>
      <c r="L2016" s="6">
        <v>11.13</v>
      </c>
      <c r="M2016" s="31" t="str">
        <f t="shared" si="0"/>
        <v>Small</v>
      </c>
    </row>
    <row r="2017" spans="8:13" ht="15.75" customHeight="1">
      <c r="H2017" s="37">
        <v>43412</v>
      </c>
      <c r="I2017" s="6" t="s">
        <v>175</v>
      </c>
      <c r="J2017" s="6" t="s">
        <v>174</v>
      </c>
      <c r="K2017" s="6">
        <v>1</v>
      </c>
      <c r="L2017" s="6">
        <v>14.06</v>
      </c>
      <c r="M2017" s="31" t="str">
        <f t="shared" si="0"/>
        <v>Small</v>
      </c>
    </row>
    <row r="2018" spans="8:13" ht="15.75" customHeight="1">
      <c r="H2018" s="37">
        <v>43137</v>
      </c>
      <c r="I2018" s="6" t="s">
        <v>158</v>
      </c>
      <c r="J2018" s="6" t="s">
        <v>156</v>
      </c>
      <c r="K2018" s="6">
        <v>2</v>
      </c>
      <c r="L2018" s="6">
        <v>30.56</v>
      </c>
      <c r="M2018" s="31" t="str">
        <f t="shared" si="0"/>
        <v>Small</v>
      </c>
    </row>
    <row r="2019" spans="8:13" ht="15.75" customHeight="1">
      <c r="H2019" s="37">
        <v>43103</v>
      </c>
      <c r="I2019" s="6" t="s">
        <v>158</v>
      </c>
      <c r="J2019" s="6" t="s">
        <v>229</v>
      </c>
      <c r="K2019" s="6">
        <v>2</v>
      </c>
      <c r="L2019" s="6">
        <v>33.06</v>
      </c>
      <c r="M2019" s="31" t="str">
        <f t="shared" si="0"/>
        <v>Small</v>
      </c>
    </row>
    <row r="2020" spans="8:13" ht="15.75" customHeight="1">
      <c r="H2020" s="37">
        <v>43422</v>
      </c>
      <c r="I2020" s="6" t="s">
        <v>175</v>
      </c>
      <c r="J2020" s="6" t="s">
        <v>233</v>
      </c>
      <c r="K2020" s="6">
        <v>1</v>
      </c>
      <c r="L2020" s="6">
        <v>11.46</v>
      </c>
      <c r="M2020" s="31" t="str">
        <f t="shared" si="0"/>
        <v>Small</v>
      </c>
    </row>
    <row r="2021" spans="8:13" ht="15.75" customHeight="1">
      <c r="H2021" s="37">
        <v>43421</v>
      </c>
      <c r="I2021" s="6" t="s">
        <v>163</v>
      </c>
      <c r="J2021" s="6" t="s">
        <v>169</v>
      </c>
      <c r="K2021" s="6">
        <v>1</v>
      </c>
      <c r="L2021" s="6">
        <v>14.05</v>
      </c>
      <c r="M2021" s="31" t="str">
        <f t="shared" si="0"/>
        <v>Small</v>
      </c>
    </row>
    <row r="2022" spans="8:13" ht="15.75" customHeight="1">
      <c r="H2022" s="37">
        <v>43114</v>
      </c>
      <c r="I2022" s="6" t="s">
        <v>163</v>
      </c>
      <c r="J2022" s="6" t="s">
        <v>156</v>
      </c>
      <c r="K2022" s="6">
        <v>2</v>
      </c>
      <c r="L2022" s="6">
        <v>31.04</v>
      </c>
      <c r="M2022" s="31" t="str">
        <f t="shared" si="0"/>
        <v>Small</v>
      </c>
    </row>
    <row r="2023" spans="8:13" ht="15.75" customHeight="1">
      <c r="H2023" s="37">
        <v>43430</v>
      </c>
      <c r="I2023" s="6" t="s">
        <v>190</v>
      </c>
      <c r="J2023" s="6" t="s">
        <v>187</v>
      </c>
      <c r="K2023" s="6">
        <v>2</v>
      </c>
      <c r="L2023" s="6">
        <v>35.28</v>
      </c>
      <c r="M2023" s="31" t="str">
        <f t="shared" si="0"/>
        <v>Small</v>
      </c>
    </row>
    <row r="2024" spans="8:13" ht="15.75" customHeight="1">
      <c r="H2024" s="37">
        <v>43381</v>
      </c>
      <c r="I2024" s="6" t="s">
        <v>171</v>
      </c>
      <c r="J2024" s="6" t="s">
        <v>214</v>
      </c>
      <c r="K2024" s="6">
        <v>3</v>
      </c>
      <c r="L2024" s="6">
        <v>49.83</v>
      </c>
      <c r="M2024" s="31" t="str">
        <f t="shared" si="0"/>
        <v>Small</v>
      </c>
    </row>
    <row r="2025" spans="8:13" ht="15.75" customHeight="1">
      <c r="H2025" s="37">
        <v>43436</v>
      </c>
      <c r="I2025" s="6" t="s">
        <v>218</v>
      </c>
      <c r="J2025" s="6" t="s">
        <v>217</v>
      </c>
      <c r="K2025" s="6">
        <v>1</v>
      </c>
      <c r="L2025" s="6">
        <v>14.53</v>
      </c>
      <c r="M2025" s="31" t="str">
        <f t="shared" si="0"/>
        <v>Small</v>
      </c>
    </row>
    <row r="2026" spans="8:13" ht="15.75" customHeight="1">
      <c r="H2026" s="37">
        <v>43249</v>
      </c>
      <c r="I2026" s="6" t="s">
        <v>135</v>
      </c>
      <c r="J2026" s="6" t="s">
        <v>222</v>
      </c>
      <c r="K2026" s="6">
        <v>2</v>
      </c>
      <c r="L2026" s="6">
        <v>23.06</v>
      </c>
      <c r="M2026" s="31" t="str">
        <f t="shared" si="0"/>
        <v>Small</v>
      </c>
    </row>
    <row r="2027" spans="8:13" ht="15.75" customHeight="1">
      <c r="H2027" s="37">
        <v>43299</v>
      </c>
      <c r="I2027" s="6" t="s">
        <v>168</v>
      </c>
      <c r="J2027" s="6" t="s">
        <v>192</v>
      </c>
      <c r="K2027" s="6">
        <v>2</v>
      </c>
      <c r="L2027" s="6">
        <v>32.14</v>
      </c>
      <c r="M2027" s="31" t="str">
        <f t="shared" si="0"/>
        <v>Small</v>
      </c>
    </row>
    <row r="2028" spans="8:13" ht="15.75" customHeight="1">
      <c r="H2028" s="37">
        <v>43249</v>
      </c>
      <c r="I2028" s="6" t="s">
        <v>158</v>
      </c>
      <c r="J2028" s="6" t="s">
        <v>232</v>
      </c>
      <c r="K2028" s="6">
        <v>3</v>
      </c>
      <c r="L2028" s="6">
        <v>40.08</v>
      </c>
      <c r="M2028" s="31" t="str">
        <f t="shared" si="0"/>
        <v>Small</v>
      </c>
    </row>
    <row r="2029" spans="8:13" ht="15.75" customHeight="1">
      <c r="H2029" s="37">
        <v>43125</v>
      </c>
      <c r="I2029" s="6" t="s">
        <v>138</v>
      </c>
      <c r="J2029" s="6" t="s">
        <v>220</v>
      </c>
      <c r="K2029" s="6">
        <v>2</v>
      </c>
      <c r="L2029" s="6">
        <v>24.38</v>
      </c>
      <c r="M2029" s="31" t="str">
        <f t="shared" si="0"/>
        <v>Small</v>
      </c>
    </row>
    <row r="2030" spans="8:13" ht="15.75" customHeight="1">
      <c r="H2030" s="37">
        <v>43105</v>
      </c>
      <c r="I2030" s="6" t="s">
        <v>135</v>
      </c>
      <c r="J2030" s="6" t="s">
        <v>203</v>
      </c>
      <c r="K2030" s="6">
        <v>1</v>
      </c>
      <c r="L2030" s="6">
        <v>10.91</v>
      </c>
      <c r="M2030" s="31" t="str">
        <f t="shared" si="0"/>
        <v>Small</v>
      </c>
    </row>
    <row r="2031" spans="8:13" ht="15.75" customHeight="1">
      <c r="H2031" s="37">
        <v>43465</v>
      </c>
      <c r="I2031" s="6" t="s">
        <v>141</v>
      </c>
      <c r="J2031" s="6" t="s">
        <v>185</v>
      </c>
      <c r="K2031" s="6">
        <v>4</v>
      </c>
      <c r="L2031" s="6">
        <v>55.12</v>
      </c>
      <c r="M2031" s="31" t="str">
        <f t="shared" si="0"/>
        <v>Small</v>
      </c>
    </row>
    <row r="2032" spans="8:13" ht="15.75" customHeight="1">
      <c r="H2032" s="37">
        <v>43299</v>
      </c>
      <c r="I2032" s="6" t="s">
        <v>135</v>
      </c>
      <c r="J2032" s="6" t="s">
        <v>206</v>
      </c>
      <c r="K2032" s="6">
        <v>1</v>
      </c>
      <c r="L2032" s="6">
        <v>18.239999999999998</v>
      </c>
      <c r="M2032" s="31" t="str">
        <f t="shared" si="0"/>
        <v>Small</v>
      </c>
    </row>
    <row r="2033" spans="8:13" ht="15.75" customHeight="1">
      <c r="H2033" s="37">
        <v>43245</v>
      </c>
      <c r="I2033" s="6" t="s">
        <v>190</v>
      </c>
      <c r="J2033" s="6" t="s">
        <v>156</v>
      </c>
      <c r="K2033" s="6">
        <v>2</v>
      </c>
      <c r="L2033" s="6">
        <v>24.3</v>
      </c>
      <c r="M2033" s="31" t="str">
        <f t="shared" si="0"/>
        <v>Small</v>
      </c>
    </row>
    <row r="2034" spans="8:13" ht="15.75" customHeight="1">
      <c r="H2034" s="37">
        <v>43360</v>
      </c>
      <c r="I2034" s="6" t="s">
        <v>218</v>
      </c>
      <c r="J2034" s="6" t="s">
        <v>172</v>
      </c>
      <c r="K2034" s="6">
        <v>1</v>
      </c>
      <c r="L2034" s="6">
        <v>17.39</v>
      </c>
      <c r="M2034" s="31" t="str">
        <f t="shared" si="0"/>
        <v>Small</v>
      </c>
    </row>
    <row r="2035" spans="8:13" ht="15.75" customHeight="1">
      <c r="H2035" s="37">
        <v>43436</v>
      </c>
      <c r="I2035" s="6" t="s">
        <v>158</v>
      </c>
      <c r="J2035" s="6" t="s">
        <v>180</v>
      </c>
      <c r="K2035" s="6">
        <v>2</v>
      </c>
      <c r="L2035" s="6">
        <v>20.64</v>
      </c>
      <c r="M2035" s="31" t="str">
        <f t="shared" si="0"/>
        <v>Small</v>
      </c>
    </row>
    <row r="2036" spans="8:13" ht="15.75" customHeight="1">
      <c r="H2036" s="37">
        <v>43194</v>
      </c>
      <c r="I2036" s="6" t="s">
        <v>168</v>
      </c>
      <c r="J2036" s="6" t="s">
        <v>156</v>
      </c>
      <c r="K2036" s="6">
        <v>2</v>
      </c>
      <c r="L2036" s="6">
        <v>29.9</v>
      </c>
      <c r="M2036" s="31" t="str">
        <f t="shared" si="0"/>
        <v>Small</v>
      </c>
    </row>
    <row r="2037" spans="8:13" ht="15.75" customHeight="1">
      <c r="H2037" s="37">
        <v>43147</v>
      </c>
      <c r="I2037" s="6" t="s">
        <v>224</v>
      </c>
      <c r="J2037" s="6" t="s">
        <v>212</v>
      </c>
      <c r="K2037" s="6">
        <v>2</v>
      </c>
      <c r="L2037" s="6">
        <v>22.56</v>
      </c>
      <c r="M2037" s="31" t="str">
        <f t="shared" si="0"/>
        <v>Small</v>
      </c>
    </row>
    <row r="2038" spans="8:13" ht="15.75" customHeight="1">
      <c r="H2038" s="37">
        <v>43264</v>
      </c>
      <c r="I2038" s="6" t="s">
        <v>158</v>
      </c>
      <c r="J2038" s="6" t="s">
        <v>169</v>
      </c>
      <c r="K2038" s="6">
        <v>1</v>
      </c>
      <c r="L2038" s="6">
        <v>15</v>
      </c>
      <c r="M2038" s="31" t="str">
        <f t="shared" si="0"/>
        <v>Small</v>
      </c>
    </row>
    <row r="2039" spans="8:13" ht="15.75" customHeight="1">
      <c r="H2039" s="37">
        <v>43420</v>
      </c>
      <c r="I2039" s="6" t="s">
        <v>160</v>
      </c>
      <c r="J2039" s="6" t="s">
        <v>156</v>
      </c>
      <c r="K2039" s="6">
        <v>2</v>
      </c>
      <c r="L2039" s="6">
        <v>25.94</v>
      </c>
      <c r="M2039" s="31" t="str">
        <f t="shared" si="0"/>
        <v>Small</v>
      </c>
    </row>
    <row r="2040" spans="8:13" ht="15.75" customHeight="1">
      <c r="H2040" s="37">
        <v>43146</v>
      </c>
      <c r="I2040" s="6" t="s">
        <v>190</v>
      </c>
      <c r="J2040" s="6" t="s">
        <v>214</v>
      </c>
      <c r="K2040" s="6">
        <v>4</v>
      </c>
      <c r="L2040" s="6">
        <v>70.400000000000006</v>
      </c>
      <c r="M2040" s="31" t="str">
        <f t="shared" si="0"/>
        <v>Small</v>
      </c>
    </row>
    <row r="2041" spans="8:13" ht="15.75" customHeight="1">
      <c r="H2041" s="37">
        <v>43449</v>
      </c>
      <c r="I2041" s="6" t="s">
        <v>218</v>
      </c>
      <c r="J2041" s="6" t="s">
        <v>186</v>
      </c>
      <c r="K2041" s="6">
        <v>1</v>
      </c>
      <c r="L2041" s="6">
        <v>14.42</v>
      </c>
      <c r="M2041" s="31" t="str">
        <f t="shared" si="0"/>
        <v>Small</v>
      </c>
    </row>
    <row r="2042" spans="8:13" ht="15.75" customHeight="1">
      <c r="H2042" s="37">
        <v>43453</v>
      </c>
      <c r="I2042" s="6" t="s">
        <v>127</v>
      </c>
      <c r="J2042" s="6" t="s">
        <v>159</v>
      </c>
      <c r="K2042" s="6">
        <v>2</v>
      </c>
      <c r="L2042" s="6">
        <v>37.9</v>
      </c>
      <c r="M2042" s="31" t="str">
        <f t="shared" si="0"/>
        <v>Small</v>
      </c>
    </row>
    <row r="2043" spans="8:13" ht="15.75" customHeight="1">
      <c r="H2043" s="37">
        <v>43434</v>
      </c>
      <c r="I2043" s="6" t="s">
        <v>141</v>
      </c>
      <c r="J2043" s="6" t="s">
        <v>187</v>
      </c>
      <c r="K2043" s="6">
        <v>4</v>
      </c>
      <c r="L2043" s="6">
        <v>46.28</v>
      </c>
      <c r="M2043" s="31" t="str">
        <f t="shared" si="0"/>
        <v>Small</v>
      </c>
    </row>
    <row r="2044" spans="8:13" ht="15.75" customHeight="1">
      <c r="H2044" s="37">
        <v>43181</v>
      </c>
      <c r="I2044" s="6" t="s">
        <v>160</v>
      </c>
      <c r="J2044" s="6" t="s">
        <v>214</v>
      </c>
      <c r="K2044" s="6">
        <v>2</v>
      </c>
      <c r="L2044" s="6">
        <v>23.18</v>
      </c>
      <c r="M2044" s="31" t="str">
        <f t="shared" si="0"/>
        <v>Small</v>
      </c>
    </row>
    <row r="2045" spans="8:13" ht="15.75" customHeight="1">
      <c r="H2045" s="37">
        <v>43431</v>
      </c>
      <c r="I2045" s="6" t="s">
        <v>168</v>
      </c>
      <c r="J2045" s="6" t="s">
        <v>184</v>
      </c>
      <c r="K2045" s="6">
        <v>1</v>
      </c>
      <c r="L2045" s="6">
        <v>11.7</v>
      </c>
      <c r="M2045" s="31" t="str">
        <f t="shared" si="0"/>
        <v>Small</v>
      </c>
    </row>
    <row r="2046" spans="8:13" ht="15.75" customHeight="1">
      <c r="H2046" s="37">
        <v>43459</v>
      </c>
      <c r="I2046" s="6" t="s">
        <v>168</v>
      </c>
      <c r="J2046" s="6" t="s">
        <v>156</v>
      </c>
      <c r="K2046" s="6">
        <v>39</v>
      </c>
      <c r="L2046" s="6">
        <v>404.33</v>
      </c>
      <c r="M2046" s="31" t="str">
        <f t="shared" si="0"/>
        <v>Large</v>
      </c>
    </row>
    <row r="2047" spans="8:13" ht="15.75" customHeight="1">
      <c r="H2047" s="37">
        <v>43176</v>
      </c>
      <c r="I2047" s="6" t="s">
        <v>165</v>
      </c>
      <c r="J2047" s="6" t="s">
        <v>172</v>
      </c>
      <c r="K2047" s="6">
        <v>2</v>
      </c>
      <c r="L2047" s="6">
        <v>32.479999999999997</v>
      </c>
      <c r="M2047" s="31" t="str">
        <f t="shared" si="0"/>
        <v>Small</v>
      </c>
    </row>
    <row r="2048" spans="8:13" ht="15.75" customHeight="1">
      <c r="H2048" s="37">
        <v>43228</v>
      </c>
      <c r="I2048" s="6" t="s">
        <v>168</v>
      </c>
      <c r="J2048" s="6" t="s">
        <v>197</v>
      </c>
      <c r="K2048" s="6">
        <v>2</v>
      </c>
      <c r="L2048" s="6">
        <v>25.28</v>
      </c>
      <c r="M2048" s="31" t="str">
        <f t="shared" si="0"/>
        <v>Small</v>
      </c>
    </row>
    <row r="2049" spans="8:13" ht="15.75" customHeight="1">
      <c r="H2049" s="37">
        <v>43443</v>
      </c>
      <c r="I2049" s="6" t="s">
        <v>201</v>
      </c>
      <c r="J2049" s="6" t="s">
        <v>166</v>
      </c>
      <c r="K2049" s="6">
        <v>2</v>
      </c>
      <c r="L2049" s="6">
        <v>22.3</v>
      </c>
      <c r="M2049" s="31" t="str">
        <f t="shared" si="0"/>
        <v>Small</v>
      </c>
    </row>
    <row r="2050" spans="8:13" ht="15.75" customHeight="1">
      <c r="H2050" s="37">
        <v>43366</v>
      </c>
      <c r="I2050" s="6" t="s">
        <v>158</v>
      </c>
      <c r="J2050" s="6" t="s">
        <v>156</v>
      </c>
      <c r="K2050" s="6">
        <v>3</v>
      </c>
      <c r="L2050" s="6">
        <v>32.64</v>
      </c>
      <c r="M2050" s="31" t="str">
        <f t="shared" si="0"/>
        <v>Small</v>
      </c>
    </row>
    <row r="2051" spans="8:13" ht="15.75" customHeight="1">
      <c r="H2051" s="37">
        <v>43275</v>
      </c>
      <c r="I2051" s="6" t="s">
        <v>160</v>
      </c>
      <c r="J2051" s="6" t="s">
        <v>185</v>
      </c>
      <c r="K2051" s="6">
        <v>1</v>
      </c>
      <c r="L2051" s="6">
        <v>17.07</v>
      </c>
      <c r="M2051" s="31" t="str">
        <f t="shared" si="0"/>
        <v>Small</v>
      </c>
    </row>
    <row r="2052" spans="8:13" ht="15.75" customHeight="1">
      <c r="H2052" s="37">
        <v>43111</v>
      </c>
      <c r="I2052" s="6" t="s">
        <v>175</v>
      </c>
      <c r="J2052" s="6" t="s">
        <v>238</v>
      </c>
      <c r="K2052" s="6">
        <v>3</v>
      </c>
      <c r="L2052" s="6">
        <v>54.93</v>
      </c>
      <c r="M2052" s="31" t="str">
        <f t="shared" si="0"/>
        <v>Small</v>
      </c>
    </row>
    <row r="2053" spans="8:13" ht="15.75" customHeight="1">
      <c r="H2053" s="37">
        <v>43238</v>
      </c>
      <c r="I2053" s="6" t="s">
        <v>163</v>
      </c>
      <c r="J2053" s="6" t="s">
        <v>197</v>
      </c>
      <c r="K2053" s="6">
        <v>3</v>
      </c>
      <c r="L2053" s="6">
        <v>41.4</v>
      </c>
      <c r="M2053" s="31" t="str">
        <f t="shared" si="0"/>
        <v>Small</v>
      </c>
    </row>
    <row r="2054" spans="8:13" ht="15.75" customHeight="1">
      <c r="H2054" s="37">
        <v>43190</v>
      </c>
      <c r="I2054" s="6" t="s">
        <v>158</v>
      </c>
      <c r="J2054" s="6" t="s">
        <v>167</v>
      </c>
      <c r="K2054" s="6">
        <v>34</v>
      </c>
      <c r="L2054" s="6">
        <v>337.91</v>
      </c>
      <c r="M2054" s="31" t="str">
        <f t="shared" si="0"/>
        <v>Large</v>
      </c>
    </row>
    <row r="2055" spans="8:13" ht="15.75" customHeight="1">
      <c r="H2055" s="37">
        <v>43139</v>
      </c>
      <c r="I2055" s="6" t="s">
        <v>175</v>
      </c>
      <c r="J2055" s="6" t="s">
        <v>183</v>
      </c>
      <c r="K2055" s="6">
        <v>68</v>
      </c>
      <c r="L2055" s="6">
        <v>446.15</v>
      </c>
      <c r="M2055" s="31" t="str">
        <f t="shared" si="0"/>
        <v>Large</v>
      </c>
    </row>
    <row r="2056" spans="8:13" ht="15.75" customHeight="1">
      <c r="H2056" s="37">
        <v>43444</v>
      </c>
      <c r="I2056" s="6" t="s">
        <v>158</v>
      </c>
      <c r="J2056" s="6" t="s">
        <v>210</v>
      </c>
      <c r="K2056" s="6">
        <v>1</v>
      </c>
      <c r="L2056" s="6">
        <v>16.71</v>
      </c>
      <c r="M2056" s="31" t="str">
        <f t="shared" si="0"/>
        <v>Small</v>
      </c>
    </row>
    <row r="2057" spans="8:13" ht="15.75" customHeight="1">
      <c r="H2057" s="37">
        <v>43110</v>
      </c>
      <c r="I2057" s="6" t="s">
        <v>175</v>
      </c>
      <c r="J2057" s="6" t="s">
        <v>214</v>
      </c>
      <c r="K2057" s="6">
        <v>3</v>
      </c>
      <c r="L2057" s="6">
        <v>43.92</v>
      </c>
      <c r="M2057" s="31" t="str">
        <f t="shared" si="0"/>
        <v>Small</v>
      </c>
    </row>
    <row r="2058" spans="8:13" ht="15.75" customHeight="1">
      <c r="H2058" s="37">
        <v>43252</v>
      </c>
      <c r="I2058" s="6" t="s">
        <v>160</v>
      </c>
      <c r="J2058" s="6" t="s">
        <v>195</v>
      </c>
      <c r="K2058" s="6">
        <v>2</v>
      </c>
      <c r="L2058" s="6">
        <v>37.06</v>
      </c>
      <c r="M2058" s="31" t="str">
        <f t="shared" si="0"/>
        <v>Small</v>
      </c>
    </row>
    <row r="2059" spans="8:13" ht="15.75" customHeight="1">
      <c r="H2059" s="37">
        <v>43140</v>
      </c>
      <c r="I2059" s="6" t="s">
        <v>158</v>
      </c>
      <c r="J2059" s="6" t="s">
        <v>182</v>
      </c>
      <c r="K2059" s="6">
        <v>1</v>
      </c>
      <c r="L2059" s="6">
        <v>10.49</v>
      </c>
      <c r="M2059" s="31" t="str">
        <f t="shared" si="0"/>
        <v>Small</v>
      </c>
    </row>
    <row r="2060" spans="8:13" ht="15.75" customHeight="1">
      <c r="H2060" s="37">
        <v>43390</v>
      </c>
      <c r="I2060" s="6" t="s">
        <v>198</v>
      </c>
      <c r="J2060" s="6" t="s">
        <v>156</v>
      </c>
      <c r="K2060" s="6">
        <v>2</v>
      </c>
      <c r="L2060" s="6">
        <v>36.06</v>
      </c>
      <c r="M2060" s="31" t="str">
        <f t="shared" si="0"/>
        <v>Small</v>
      </c>
    </row>
    <row r="2061" spans="8:13" ht="15.75" customHeight="1">
      <c r="H2061" s="37">
        <v>43220</v>
      </c>
      <c r="I2061" s="6" t="s">
        <v>158</v>
      </c>
      <c r="J2061" s="6" t="s">
        <v>172</v>
      </c>
      <c r="K2061" s="6">
        <v>2</v>
      </c>
      <c r="L2061" s="6">
        <v>22.44</v>
      </c>
      <c r="M2061" s="31" t="str">
        <f t="shared" si="0"/>
        <v>Small</v>
      </c>
    </row>
    <row r="2062" spans="8:13" ht="15.75" customHeight="1">
      <c r="H2062" s="37">
        <v>43279</v>
      </c>
      <c r="I2062" s="6" t="s">
        <v>168</v>
      </c>
      <c r="J2062" s="6" t="s">
        <v>231</v>
      </c>
      <c r="K2062" s="6">
        <v>1</v>
      </c>
      <c r="L2062" s="6">
        <v>10.74</v>
      </c>
      <c r="M2062" s="31" t="str">
        <f t="shared" si="0"/>
        <v>Small</v>
      </c>
    </row>
    <row r="2063" spans="8:13" ht="15.75" customHeight="1">
      <c r="H2063" s="37">
        <v>43337</v>
      </c>
      <c r="I2063" s="6" t="s">
        <v>175</v>
      </c>
      <c r="J2063" s="6" t="s">
        <v>220</v>
      </c>
      <c r="K2063" s="6">
        <v>1</v>
      </c>
      <c r="L2063" s="6">
        <v>15.99</v>
      </c>
      <c r="M2063" s="31" t="str">
        <f t="shared" si="0"/>
        <v>Small</v>
      </c>
    </row>
    <row r="2064" spans="8:13" ht="15.75" customHeight="1">
      <c r="H2064" s="37">
        <v>43449</v>
      </c>
      <c r="I2064" s="6" t="s">
        <v>160</v>
      </c>
      <c r="J2064" s="6" t="s">
        <v>194</v>
      </c>
      <c r="K2064" s="6">
        <v>2</v>
      </c>
      <c r="L2064" s="6">
        <v>30.08</v>
      </c>
      <c r="M2064" s="31" t="str">
        <f t="shared" si="0"/>
        <v>Small</v>
      </c>
    </row>
    <row r="2065" spans="8:13" ht="15.75" customHeight="1">
      <c r="H2065" s="37">
        <v>43438</v>
      </c>
      <c r="I2065" s="6" t="s">
        <v>158</v>
      </c>
      <c r="J2065" s="6" t="s">
        <v>170</v>
      </c>
      <c r="K2065" s="6">
        <v>1</v>
      </c>
      <c r="L2065" s="6">
        <v>11.2</v>
      </c>
      <c r="M2065" s="31" t="str">
        <f t="shared" si="0"/>
        <v>Small</v>
      </c>
    </row>
    <row r="2066" spans="8:13" ht="15.75" customHeight="1">
      <c r="H2066" s="37">
        <v>43343</v>
      </c>
      <c r="I2066" s="6" t="s">
        <v>175</v>
      </c>
      <c r="J2066" s="6" t="s">
        <v>156</v>
      </c>
      <c r="K2066" s="6">
        <v>2</v>
      </c>
      <c r="L2066" s="6">
        <v>31.12</v>
      </c>
      <c r="M2066" s="31" t="str">
        <f t="shared" si="0"/>
        <v>Small</v>
      </c>
    </row>
    <row r="2067" spans="8:13" ht="15.75" customHeight="1">
      <c r="H2067" s="37">
        <v>43230</v>
      </c>
      <c r="I2067" s="6" t="s">
        <v>171</v>
      </c>
      <c r="J2067" s="6" t="s">
        <v>214</v>
      </c>
      <c r="K2067" s="6">
        <v>72</v>
      </c>
      <c r="L2067" s="6">
        <v>567.36</v>
      </c>
      <c r="M2067" s="31" t="str">
        <f t="shared" si="0"/>
        <v>Large</v>
      </c>
    </row>
    <row r="2068" spans="8:13" ht="15.75" customHeight="1">
      <c r="H2068" s="37">
        <v>43314</v>
      </c>
      <c r="I2068" s="6" t="s">
        <v>135</v>
      </c>
      <c r="J2068" s="6" t="s">
        <v>156</v>
      </c>
      <c r="K2068" s="6">
        <v>1</v>
      </c>
      <c r="L2068" s="6">
        <v>10.83</v>
      </c>
      <c r="M2068" s="31" t="str">
        <f t="shared" si="0"/>
        <v>Small</v>
      </c>
    </row>
    <row r="2069" spans="8:13" ht="15.75" customHeight="1">
      <c r="H2069" s="37">
        <v>43210</v>
      </c>
      <c r="I2069" s="6" t="s">
        <v>175</v>
      </c>
      <c r="J2069" s="6" t="s">
        <v>233</v>
      </c>
      <c r="K2069" s="6">
        <v>2</v>
      </c>
      <c r="L2069" s="6">
        <v>34.700000000000003</v>
      </c>
      <c r="M2069" s="31" t="str">
        <f t="shared" si="0"/>
        <v>Small</v>
      </c>
    </row>
    <row r="2070" spans="8:13" ht="15.75" customHeight="1">
      <c r="H2070" s="37">
        <v>43446</v>
      </c>
      <c r="I2070" s="6" t="s">
        <v>198</v>
      </c>
      <c r="J2070" s="6" t="s">
        <v>208</v>
      </c>
      <c r="K2070" s="6">
        <v>1</v>
      </c>
      <c r="L2070" s="6">
        <v>14.29</v>
      </c>
      <c r="M2070" s="31" t="str">
        <f t="shared" si="0"/>
        <v>Small</v>
      </c>
    </row>
    <row r="2071" spans="8:13" ht="15.75" customHeight="1">
      <c r="H2071" s="37">
        <v>43144</v>
      </c>
      <c r="I2071" s="6" t="s">
        <v>175</v>
      </c>
      <c r="J2071" s="6" t="s">
        <v>187</v>
      </c>
      <c r="K2071" s="6">
        <v>2</v>
      </c>
      <c r="L2071" s="6">
        <v>23.58</v>
      </c>
      <c r="M2071" s="31" t="str">
        <f t="shared" si="0"/>
        <v>Small</v>
      </c>
    </row>
    <row r="2072" spans="8:13" ht="15.75" customHeight="1">
      <c r="H2072" s="37">
        <v>43444</v>
      </c>
      <c r="I2072" s="6" t="s">
        <v>141</v>
      </c>
      <c r="J2072" s="6" t="s">
        <v>234</v>
      </c>
      <c r="K2072" s="6">
        <v>4</v>
      </c>
      <c r="L2072" s="6">
        <v>64</v>
      </c>
      <c r="M2072" s="31" t="str">
        <f t="shared" si="0"/>
        <v>Small</v>
      </c>
    </row>
    <row r="2073" spans="8:13" ht="15.75" customHeight="1">
      <c r="H2073" s="37">
        <v>43327</v>
      </c>
      <c r="I2073" s="6" t="s">
        <v>190</v>
      </c>
      <c r="J2073" s="6" t="s">
        <v>241</v>
      </c>
      <c r="K2073" s="6">
        <v>1</v>
      </c>
      <c r="L2073" s="6">
        <v>19.72</v>
      </c>
      <c r="M2073" s="31" t="str">
        <f t="shared" si="0"/>
        <v>Small</v>
      </c>
    </row>
    <row r="2074" spans="8:13" ht="15.75" customHeight="1">
      <c r="H2074" s="37">
        <v>43187</v>
      </c>
      <c r="I2074" s="6" t="s">
        <v>163</v>
      </c>
      <c r="J2074" s="6" t="s">
        <v>197</v>
      </c>
      <c r="K2074" s="6">
        <v>2</v>
      </c>
      <c r="L2074" s="6">
        <v>38.68</v>
      </c>
      <c r="M2074" s="31" t="str">
        <f t="shared" si="0"/>
        <v>Small</v>
      </c>
    </row>
    <row r="2075" spans="8:13" ht="15.75" customHeight="1">
      <c r="H2075" s="37">
        <v>43223</v>
      </c>
      <c r="I2075" s="6" t="s">
        <v>141</v>
      </c>
      <c r="J2075" s="6" t="s">
        <v>232</v>
      </c>
      <c r="K2075" s="6">
        <v>1</v>
      </c>
      <c r="L2075" s="6">
        <v>13.51</v>
      </c>
      <c r="M2075" s="31" t="str">
        <f t="shared" si="0"/>
        <v>Small</v>
      </c>
    </row>
    <row r="2076" spans="8:13" ht="15.75" customHeight="1">
      <c r="H2076" s="37">
        <v>43451</v>
      </c>
      <c r="I2076" s="6" t="s">
        <v>141</v>
      </c>
      <c r="J2076" s="6" t="s">
        <v>187</v>
      </c>
      <c r="K2076" s="6">
        <v>3</v>
      </c>
      <c r="L2076" s="6">
        <v>58.77</v>
      </c>
      <c r="M2076" s="31" t="str">
        <f t="shared" si="0"/>
        <v>Small</v>
      </c>
    </row>
    <row r="2077" spans="8:13" ht="15.75" customHeight="1">
      <c r="H2077" s="37">
        <v>43193</v>
      </c>
      <c r="I2077" s="6" t="s">
        <v>223</v>
      </c>
      <c r="J2077" s="6" t="s">
        <v>208</v>
      </c>
      <c r="K2077" s="6">
        <v>2</v>
      </c>
      <c r="L2077" s="6">
        <v>32.32</v>
      </c>
      <c r="M2077" s="31" t="str">
        <f t="shared" si="0"/>
        <v>Small</v>
      </c>
    </row>
    <row r="2078" spans="8:13" ht="15.75" customHeight="1">
      <c r="H2078" s="37">
        <v>43432</v>
      </c>
      <c r="I2078" s="6" t="s">
        <v>158</v>
      </c>
      <c r="J2078" s="6" t="s">
        <v>156</v>
      </c>
      <c r="K2078" s="6">
        <v>1</v>
      </c>
      <c r="L2078" s="6">
        <v>16.5</v>
      </c>
      <c r="M2078" s="31" t="str">
        <f t="shared" si="0"/>
        <v>Small</v>
      </c>
    </row>
    <row r="2079" spans="8:13" ht="15.75" customHeight="1">
      <c r="H2079" s="37">
        <v>43445</v>
      </c>
      <c r="I2079" s="6" t="s">
        <v>171</v>
      </c>
      <c r="J2079" s="6" t="s">
        <v>156</v>
      </c>
      <c r="K2079" s="6">
        <v>29</v>
      </c>
      <c r="L2079" s="6">
        <v>239.31</v>
      </c>
      <c r="M2079" s="31" t="str">
        <f t="shared" si="0"/>
        <v>Small</v>
      </c>
    </row>
    <row r="2080" spans="8:13" ht="15.75" customHeight="1">
      <c r="H2080" s="37">
        <v>43452</v>
      </c>
      <c r="I2080" s="6" t="s">
        <v>141</v>
      </c>
      <c r="J2080" s="6" t="s">
        <v>164</v>
      </c>
      <c r="K2080" s="6">
        <v>2</v>
      </c>
      <c r="L2080" s="6">
        <v>33.200000000000003</v>
      </c>
      <c r="M2080" s="31" t="str">
        <f t="shared" si="0"/>
        <v>Small</v>
      </c>
    </row>
    <row r="2081" spans="8:13" ht="15.75" customHeight="1">
      <c r="H2081" s="37">
        <v>43426</v>
      </c>
      <c r="I2081" s="6" t="s">
        <v>160</v>
      </c>
      <c r="J2081" s="6" t="s">
        <v>194</v>
      </c>
      <c r="K2081" s="6">
        <v>1</v>
      </c>
      <c r="L2081" s="6">
        <v>18.77</v>
      </c>
      <c r="M2081" s="31" t="str">
        <f t="shared" si="0"/>
        <v>Small</v>
      </c>
    </row>
    <row r="2082" spans="8:13" ht="15.75" customHeight="1">
      <c r="H2082" s="37">
        <v>43106</v>
      </c>
      <c r="I2082" s="6" t="s">
        <v>127</v>
      </c>
      <c r="J2082" s="6" t="s">
        <v>207</v>
      </c>
      <c r="K2082" s="6">
        <v>2</v>
      </c>
      <c r="L2082" s="6">
        <v>22.92</v>
      </c>
      <c r="M2082" s="31" t="str">
        <f t="shared" si="0"/>
        <v>Small</v>
      </c>
    </row>
    <row r="2083" spans="8:13" ht="15.75" customHeight="1">
      <c r="H2083" s="37">
        <v>43245</v>
      </c>
      <c r="I2083" s="6" t="s">
        <v>171</v>
      </c>
      <c r="J2083" s="6" t="s">
        <v>170</v>
      </c>
      <c r="K2083" s="6">
        <v>1</v>
      </c>
      <c r="L2083" s="6">
        <v>14.27</v>
      </c>
      <c r="M2083" s="31" t="str">
        <f t="shared" si="0"/>
        <v>Small</v>
      </c>
    </row>
    <row r="2084" spans="8:13" ht="15.75" customHeight="1">
      <c r="H2084" s="37">
        <v>43422</v>
      </c>
      <c r="I2084" s="6" t="s">
        <v>141</v>
      </c>
      <c r="J2084" s="6" t="s">
        <v>184</v>
      </c>
      <c r="K2084" s="6">
        <v>36</v>
      </c>
      <c r="L2084" s="6">
        <v>417.16</v>
      </c>
      <c r="M2084" s="31" t="str">
        <f t="shared" si="0"/>
        <v>Large</v>
      </c>
    </row>
    <row r="2085" spans="8:13" ht="15.75" customHeight="1">
      <c r="H2085" s="37">
        <v>43232</v>
      </c>
      <c r="I2085" s="6" t="s">
        <v>168</v>
      </c>
      <c r="J2085" s="6" t="s">
        <v>181</v>
      </c>
      <c r="K2085" s="6">
        <v>3</v>
      </c>
      <c r="L2085" s="6">
        <v>46.26</v>
      </c>
      <c r="M2085" s="31" t="str">
        <f t="shared" si="0"/>
        <v>Small</v>
      </c>
    </row>
    <row r="2086" spans="8:13" ht="15.75" customHeight="1">
      <c r="H2086" s="37">
        <v>43419</v>
      </c>
      <c r="I2086" s="6" t="s">
        <v>141</v>
      </c>
      <c r="J2086" s="6" t="s">
        <v>170</v>
      </c>
      <c r="K2086" s="6">
        <v>2</v>
      </c>
      <c r="L2086" s="6">
        <v>21.7</v>
      </c>
      <c r="M2086" s="31" t="str">
        <f t="shared" si="0"/>
        <v>Small</v>
      </c>
    </row>
    <row r="2087" spans="8:13" ht="15.75" customHeight="1">
      <c r="H2087" s="37">
        <v>43360</v>
      </c>
      <c r="I2087" s="6" t="s">
        <v>135</v>
      </c>
      <c r="J2087" s="6" t="s">
        <v>202</v>
      </c>
      <c r="K2087" s="6">
        <v>3</v>
      </c>
      <c r="L2087" s="6">
        <v>52.65</v>
      </c>
      <c r="M2087" s="31" t="str">
        <f t="shared" si="0"/>
        <v>Small</v>
      </c>
    </row>
    <row r="2088" spans="8:13" ht="15.75" customHeight="1">
      <c r="H2088" s="37">
        <v>43408</v>
      </c>
      <c r="I2088" s="6" t="s">
        <v>168</v>
      </c>
      <c r="J2088" s="6" t="s">
        <v>212</v>
      </c>
      <c r="K2088" s="6">
        <v>2</v>
      </c>
      <c r="L2088" s="6">
        <v>39.380000000000003</v>
      </c>
      <c r="M2088" s="31" t="str">
        <f t="shared" si="0"/>
        <v>Small</v>
      </c>
    </row>
    <row r="2089" spans="8:13" ht="15.75" customHeight="1">
      <c r="H2089" s="37">
        <v>43407</v>
      </c>
      <c r="I2089" s="6" t="s">
        <v>158</v>
      </c>
      <c r="J2089" s="6" t="s">
        <v>164</v>
      </c>
      <c r="K2089" s="6">
        <v>4</v>
      </c>
      <c r="L2089" s="6">
        <v>46</v>
      </c>
      <c r="M2089" s="31" t="str">
        <f t="shared" si="0"/>
        <v>Small</v>
      </c>
    </row>
    <row r="2090" spans="8:13" ht="15.75" customHeight="1">
      <c r="H2090" s="37">
        <v>43254</v>
      </c>
      <c r="I2090" s="6" t="s">
        <v>168</v>
      </c>
      <c r="J2090" s="6" t="s">
        <v>196</v>
      </c>
      <c r="K2090" s="6">
        <v>2</v>
      </c>
      <c r="L2090" s="6">
        <v>25.42</v>
      </c>
      <c r="M2090" s="31" t="str">
        <f t="shared" si="0"/>
        <v>Small</v>
      </c>
    </row>
    <row r="2091" spans="8:13" ht="15.75" customHeight="1">
      <c r="H2091" s="37">
        <v>43177</v>
      </c>
      <c r="I2091" s="6" t="s">
        <v>158</v>
      </c>
      <c r="J2091" s="6" t="s">
        <v>156</v>
      </c>
      <c r="K2091" s="6">
        <v>2</v>
      </c>
      <c r="L2091" s="6">
        <v>34.020000000000003</v>
      </c>
      <c r="M2091" s="31" t="str">
        <f t="shared" si="0"/>
        <v>Small</v>
      </c>
    </row>
    <row r="2092" spans="8:13" ht="15.75" customHeight="1">
      <c r="H2092" s="37">
        <v>43340</v>
      </c>
      <c r="I2092" s="6" t="s">
        <v>175</v>
      </c>
      <c r="J2092" s="6" t="s">
        <v>229</v>
      </c>
      <c r="K2092" s="6">
        <v>1</v>
      </c>
      <c r="L2092" s="6">
        <v>10.79</v>
      </c>
      <c r="M2092" s="31" t="str">
        <f t="shared" si="0"/>
        <v>Small</v>
      </c>
    </row>
    <row r="2093" spans="8:13" ht="15.75" customHeight="1">
      <c r="H2093" s="37">
        <v>43331</v>
      </c>
      <c r="I2093" s="6" t="s">
        <v>160</v>
      </c>
      <c r="J2093" s="6" t="s">
        <v>226</v>
      </c>
      <c r="K2093" s="6">
        <v>36</v>
      </c>
      <c r="L2093" s="6">
        <v>274.88</v>
      </c>
      <c r="M2093" s="31" t="str">
        <f t="shared" si="0"/>
        <v>Large</v>
      </c>
    </row>
    <row r="2094" spans="8:13" ht="15.75" customHeight="1">
      <c r="H2094" s="37">
        <v>43433</v>
      </c>
      <c r="I2094" s="6" t="s">
        <v>141</v>
      </c>
      <c r="J2094" s="6" t="s">
        <v>214</v>
      </c>
      <c r="K2094" s="6">
        <v>2</v>
      </c>
      <c r="L2094" s="6">
        <v>26.56</v>
      </c>
      <c r="M2094" s="31" t="str">
        <f t="shared" si="0"/>
        <v>Small</v>
      </c>
    </row>
    <row r="2095" spans="8:13" ht="15.75" customHeight="1">
      <c r="H2095" s="37">
        <v>43331</v>
      </c>
      <c r="I2095" s="6" t="s">
        <v>168</v>
      </c>
      <c r="J2095" s="6" t="s">
        <v>241</v>
      </c>
      <c r="K2095" s="6">
        <v>2</v>
      </c>
      <c r="L2095" s="6">
        <v>33</v>
      </c>
      <c r="M2095" s="31" t="str">
        <f t="shared" si="0"/>
        <v>Small</v>
      </c>
    </row>
    <row r="2096" spans="8:13" ht="15.75" customHeight="1">
      <c r="H2096" s="37">
        <v>43314</v>
      </c>
      <c r="I2096" s="6" t="s">
        <v>168</v>
      </c>
      <c r="J2096" s="6" t="s">
        <v>169</v>
      </c>
      <c r="K2096" s="6">
        <v>1</v>
      </c>
      <c r="L2096" s="6">
        <v>13.51</v>
      </c>
      <c r="M2096" s="31" t="str">
        <f t="shared" si="0"/>
        <v>Small</v>
      </c>
    </row>
    <row r="2097" spans="8:13" ht="15.75" customHeight="1">
      <c r="H2097" s="37">
        <v>43459</v>
      </c>
      <c r="I2097" s="6" t="s">
        <v>141</v>
      </c>
      <c r="J2097" s="6" t="s">
        <v>231</v>
      </c>
      <c r="K2097" s="6">
        <v>1</v>
      </c>
      <c r="L2097" s="6">
        <v>13.38</v>
      </c>
      <c r="M2097" s="31" t="str">
        <f t="shared" si="0"/>
        <v>Small</v>
      </c>
    </row>
    <row r="2098" spans="8:13" ht="15.75" customHeight="1">
      <c r="H2098" s="37">
        <v>43317</v>
      </c>
      <c r="I2098" s="6" t="s">
        <v>224</v>
      </c>
      <c r="J2098" s="6" t="s">
        <v>210</v>
      </c>
      <c r="K2098" s="6">
        <v>3</v>
      </c>
      <c r="L2098" s="6">
        <v>37.799999999999997</v>
      </c>
      <c r="M2098" s="31" t="str">
        <f t="shared" si="0"/>
        <v>Small</v>
      </c>
    </row>
    <row r="2099" spans="8:13" ht="15.75" customHeight="1">
      <c r="H2099" s="37">
        <v>43423</v>
      </c>
      <c r="I2099" s="6" t="s">
        <v>218</v>
      </c>
      <c r="J2099" s="6" t="s">
        <v>215</v>
      </c>
      <c r="K2099" s="6">
        <v>1</v>
      </c>
      <c r="L2099" s="6">
        <v>16.18</v>
      </c>
      <c r="M2099" s="31" t="str">
        <f t="shared" si="0"/>
        <v>Small</v>
      </c>
    </row>
    <row r="2100" spans="8:13" ht="15.75" customHeight="1">
      <c r="H2100" s="37">
        <v>43201</v>
      </c>
      <c r="I2100" s="6" t="s">
        <v>163</v>
      </c>
      <c r="J2100" s="6" t="s">
        <v>184</v>
      </c>
      <c r="K2100" s="6">
        <v>1</v>
      </c>
      <c r="L2100" s="6">
        <v>16.559999999999999</v>
      </c>
      <c r="M2100" s="31" t="str">
        <f t="shared" si="0"/>
        <v>Small</v>
      </c>
    </row>
    <row r="2101" spans="8:13" ht="15.75" customHeight="1">
      <c r="H2101" s="37">
        <v>43269</v>
      </c>
      <c r="I2101" s="6" t="s">
        <v>158</v>
      </c>
      <c r="J2101" s="6" t="s">
        <v>196</v>
      </c>
      <c r="K2101" s="6">
        <v>48</v>
      </c>
      <c r="L2101" s="6">
        <v>363.28</v>
      </c>
      <c r="M2101" s="31" t="str">
        <f t="shared" si="0"/>
        <v>Large</v>
      </c>
    </row>
    <row r="2102" spans="8:13" ht="15.75" customHeight="1">
      <c r="H2102" s="37">
        <v>43433</v>
      </c>
      <c r="I2102" s="6" t="s">
        <v>160</v>
      </c>
      <c r="J2102" s="6" t="s">
        <v>156</v>
      </c>
      <c r="K2102" s="6">
        <v>2</v>
      </c>
      <c r="L2102" s="6">
        <v>22.02</v>
      </c>
      <c r="M2102" s="31" t="str">
        <f t="shared" si="0"/>
        <v>Small</v>
      </c>
    </row>
    <row r="2103" spans="8:13" ht="15.75" customHeight="1">
      <c r="H2103" s="37">
        <v>43427</v>
      </c>
      <c r="I2103" s="6" t="s">
        <v>175</v>
      </c>
      <c r="J2103" s="6" t="s">
        <v>176</v>
      </c>
      <c r="K2103" s="6">
        <v>3</v>
      </c>
      <c r="L2103" s="6">
        <v>40.229999999999997</v>
      </c>
      <c r="M2103" s="31" t="str">
        <f t="shared" si="0"/>
        <v>Small</v>
      </c>
    </row>
    <row r="2104" spans="8:13" ht="15.75" customHeight="1">
      <c r="H2104" s="37">
        <v>43210</v>
      </c>
      <c r="I2104" s="6" t="s">
        <v>158</v>
      </c>
      <c r="J2104" s="6" t="s">
        <v>156</v>
      </c>
      <c r="K2104" s="6">
        <v>1</v>
      </c>
      <c r="L2104" s="6">
        <v>11.72</v>
      </c>
      <c r="M2104" s="31" t="str">
        <f t="shared" si="0"/>
        <v>Small</v>
      </c>
    </row>
    <row r="2105" spans="8:13" ht="15.75" customHeight="1">
      <c r="H2105" s="37">
        <v>43341</v>
      </c>
      <c r="I2105" s="6" t="s">
        <v>160</v>
      </c>
      <c r="J2105" s="6" t="s">
        <v>233</v>
      </c>
      <c r="K2105" s="6">
        <v>2</v>
      </c>
      <c r="L2105" s="6">
        <v>25.94</v>
      </c>
      <c r="M2105" s="31" t="str">
        <f t="shared" si="0"/>
        <v>Small</v>
      </c>
    </row>
    <row r="2106" spans="8:13" ht="15.75" customHeight="1">
      <c r="H2106" s="37">
        <v>43275</v>
      </c>
      <c r="I2106" s="6" t="s">
        <v>158</v>
      </c>
      <c r="J2106" s="6" t="s">
        <v>166</v>
      </c>
      <c r="K2106" s="6">
        <v>4</v>
      </c>
      <c r="L2106" s="6">
        <v>55.84</v>
      </c>
      <c r="M2106" s="31" t="str">
        <f t="shared" si="0"/>
        <v>Small</v>
      </c>
    </row>
    <row r="2107" spans="8:13" ht="15.75" customHeight="1">
      <c r="H2107" s="37">
        <v>43454</v>
      </c>
      <c r="I2107" s="6" t="s">
        <v>224</v>
      </c>
      <c r="J2107" s="6" t="s">
        <v>230</v>
      </c>
      <c r="K2107" s="6">
        <v>2</v>
      </c>
      <c r="L2107" s="6">
        <v>25.8</v>
      </c>
      <c r="M2107" s="31" t="str">
        <f t="shared" si="0"/>
        <v>Small</v>
      </c>
    </row>
    <row r="2108" spans="8:13" ht="15.75" customHeight="1">
      <c r="H2108" s="37">
        <v>43114</v>
      </c>
      <c r="I2108" s="6" t="s">
        <v>135</v>
      </c>
      <c r="J2108" s="6" t="s">
        <v>219</v>
      </c>
      <c r="K2108" s="6">
        <v>2</v>
      </c>
      <c r="L2108" s="6">
        <v>37.32</v>
      </c>
      <c r="M2108" s="31" t="str">
        <f t="shared" si="0"/>
        <v>Small</v>
      </c>
    </row>
    <row r="2109" spans="8:13" ht="15.75" customHeight="1">
      <c r="H2109" s="37">
        <v>43160</v>
      </c>
      <c r="I2109" s="6" t="s">
        <v>155</v>
      </c>
      <c r="J2109" s="6" t="s">
        <v>185</v>
      </c>
      <c r="K2109" s="6">
        <v>2</v>
      </c>
      <c r="L2109" s="6">
        <v>37.380000000000003</v>
      </c>
      <c r="M2109" s="31" t="str">
        <f t="shared" si="0"/>
        <v>Small</v>
      </c>
    </row>
    <row r="2110" spans="8:13" ht="15.75" customHeight="1">
      <c r="H2110" s="37">
        <v>43340</v>
      </c>
      <c r="I2110" s="6" t="s">
        <v>127</v>
      </c>
      <c r="J2110" s="6" t="s">
        <v>169</v>
      </c>
      <c r="K2110" s="6">
        <v>2</v>
      </c>
      <c r="L2110" s="6">
        <v>31.9</v>
      </c>
      <c r="M2110" s="31" t="str">
        <f t="shared" si="0"/>
        <v>Small</v>
      </c>
    </row>
    <row r="2111" spans="8:13" ht="15.75" customHeight="1">
      <c r="H2111" s="37">
        <v>43358</v>
      </c>
      <c r="I2111" s="6" t="s">
        <v>175</v>
      </c>
      <c r="J2111" s="6" t="s">
        <v>227</v>
      </c>
      <c r="K2111" s="6">
        <v>2</v>
      </c>
      <c r="L2111" s="6">
        <v>25.8</v>
      </c>
      <c r="M2111" s="31" t="str">
        <f t="shared" si="0"/>
        <v>Small</v>
      </c>
    </row>
    <row r="2112" spans="8:13" ht="15.75" customHeight="1">
      <c r="H2112" s="37">
        <v>43208</v>
      </c>
      <c r="I2112" s="6" t="s">
        <v>158</v>
      </c>
      <c r="J2112" s="6" t="s">
        <v>225</v>
      </c>
      <c r="K2112" s="6">
        <v>2</v>
      </c>
      <c r="L2112" s="6">
        <v>23.04</v>
      </c>
      <c r="M2112" s="31" t="str">
        <f t="shared" si="0"/>
        <v>Small</v>
      </c>
    </row>
    <row r="2113" spans="8:13" ht="15.75" customHeight="1">
      <c r="H2113" s="37">
        <v>43127</v>
      </c>
      <c r="I2113" s="6" t="s">
        <v>158</v>
      </c>
      <c r="J2113" s="6" t="s">
        <v>172</v>
      </c>
      <c r="K2113" s="6">
        <v>1</v>
      </c>
      <c r="L2113" s="6">
        <v>15.09</v>
      </c>
      <c r="M2113" s="31" t="str">
        <f t="shared" si="0"/>
        <v>Small</v>
      </c>
    </row>
    <row r="2114" spans="8:13" ht="15.75" customHeight="1">
      <c r="H2114" s="37">
        <v>43378</v>
      </c>
      <c r="I2114" s="6" t="s">
        <v>198</v>
      </c>
      <c r="J2114" s="6" t="s">
        <v>228</v>
      </c>
      <c r="K2114" s="6">
        <v>3</v>
      </c>
      <c r="L2114" s="6">
        <v>55.89</v>
      </c>
      <c r="M2114" s="31" t="str">
        <f t="shared" si="0"/>
        <v>Small</v>
      </c>
    </row>
    <row r="2115" spans="8:13" ht="15.75" customHeight="1">
      <c r="H2115" s="37">
        <v>43411</v>
      </c>
      <c r="I2115" s="6" t="s">
        <v>158</v>
      </c>
      <c r="J2115" s="6" t="s">
        <v>187</v>
      </c>
      <c r="K2115" s="6">
        <v>3</v>
      </c>
      <c r="L2115" s="6">
        <v>38.159999999999997</v>
      </c>
      <c r="M2115" s="31" t="str">
        <f t="shared" si="0"/>
        <v>Small</v>
      </c>
    </row>
    <row r="2116" spans="8:13" ht="15.75" customHeight="1">
      <c r="H2116" s="37">
        <v>43213</v>
      </c>
      <c r="I2116" s="6" t="s">
        <v>135</v>
      </c>
      <c r="J2116" s="6" t="s">
        <v>187</v>
      </c>
      <c r="K2116" s="6">
        <v>1</v>
      </c>
      <c r="L2116" s="6">
        <v>18.16</v>
      </c>
      <c r="M2116" s="31" t="str">
        <f t="shared" si="0"/>
        <v>Small</v>
      </c>
    </row>
    <row r="2117" spans="8:13" ht="15.75" customHeight="1">
      <c r="H2117" s="37">
        <v>43164</v>
      </c>
      <c r="I2117" s="6" t="s">
        <v>138</v>
      </c>
      <c r="J2117" s="6" t="s">
        <v>229</v>
      </c>
      <c r="K2117" s="6">
        <v>1</v>
      </c>
      <c r="L2117" s="6">
        <v>17.34</v>
      </c>
      <c r="M2117" s="31" t="str">
        <f t="shared" si="0"/>
        <v>Small</v>
      </c>
    </row>
    <row r="2118" spans="8:13" ht="15.75" customHeight="1">
      <c r="H2118" s="37">
        <v>43342</v>
      </c>
      <c r="I2118" s="6" t="s">
        <v>168</v>
      </c>
      <c r="J2118" s="6" t="s">
        <v>232</v>
      </c>
      <c r="K2118" s="6">
        <v>2</v>
      </c>
      <c r="L2118" s="6">
        <v>29</v>
      </c>
      <c r="M2118" s="31" t="str">
        <f t="shared" si="0"/>
        <v>Small</v>
      </c>
    </row>
    <row r="2119" spans="8:13" ht="15.75" customHeight="1">
      <c r="H2119" s="37">
        <v>43457</v>
      </c>
      <c r="I2119" s="6" t="s">
        <v>158</v>
      </c>
      <c r="J2119" s="6" t="s">
        <v>212</v>
      </c>
      <c r="K2119" s="6">
        <v>60</v>
      </c>
      <c r="L2119" s="6">
        <v>467.86</v>
      </c>
      <c r="M2119" s="31" t="str">
        <f t="shared" si="0"/>
        <v>Large</v>
      </c>
    </row>
    <row r="2120" spans="8:13" ht="15.75" customHeight="1">
      <c r="H2120" s="37">
        <v>43393</v>
      </c>
      <c r="I2120" s="6" t="s">
        <v>158</v>
      </c>
      <c r="J2120" s="6" t="s">
        <v>156</v>
      </c>
      <c r="K2120" s="6">
        <v>1</v>
      </c>
      <c r="L2120" s="6">
        <v>12.62</v>
      </c>
      <c r="M2120" s="31" t="str">
        <f t="shared" si="0"/>
        <v>Small</v>
      </c>
    </row>
    <row r="2121" spans="8:13" ht="15.75" customHeight="1">
      <c r="H2121" s="37">
        <v>43420</v>
      </c>
      <c r="I2121" s="6" t="s">
        <v>171</v>
      </c>
      <c r="J2121" s="6" t="s">
        <v>156</v>
      </c>
      <c r="K2121" s="6">
        <v>5</v>
      </c>
      <c r="L2121" s="6">
        <v>86.28</v>
      </c>
      <c r="M2121" s="31" t="str">
        <f t="shared" si="0"/>
        <v>Small</v>
      </c>
    </row>
    <row r="2122" spans="8:13" ht="15.75" customHeight="1">
      <c r="H2122" s="37">
        <v>43422</v>
      </c>
      <c r="I2122" s="6" t="s">
        <v>193</v>
      </c>
      <c r="J2122" s="6" t="s">
        <v>188</v>
      </c>
      <c r="K2122" s="6">
        <v>1</v>
      </c>
      <c r="L2122" s="6">
        <v>12.4</v>
      </c>
      <c r="M2122" s="31" t="str">
        <f t="shared" si="0"/>
        <v>Small</v>
      </c>
    </row>
    <row r="2123" spans="8:13" ht="15.75" customHeight="1">
      <c r="H2123" s="37">
        <v>43354</v>
      </c>
      <c r="I2123" s="6" t="s">
        <v>216</v>
      </c>
      <c r="J2123" s="6" t="s">
        <v>164</v>
      </c>
      <c r="K2123" s="6">
        <v>2</v>
      </c>
      <c r="L2123" s="6">
        <v>23.38</v>
      </c>
      <c r="M2123" s="31" t="str">
        <f t="shared" si="0"/>
        <v>Small</v>
      </c>
    </row>
    <row r="2124" spans="8:13" ht="15.75" customHeight="1">
      <c r="H2124" s="37">
        <v>43110</v>
      </c>
      <c r="I2124" s="6" t="s">
        <v>158</v>
      </c>
      <c r="J2124" s="6" t="s">
        <v>234</v>
      </c>
      <c r="K2124" s="6">
        <v>2</v>
      </c>
      <c r="L2124" s="6">
        <v>38.520000000000003</v>
      </c>
      <c r="M2124" s="31" t="str">
        <f t="shared" si="0"/>
        <v>Small</v>
      </c>
    </row>
    <row r="2125" spans="8:13" ht="15.75" customHeight="1">
      <c r="H2125" s="37">
        <v>43449</v>
      </c>
      <c r="I2125" s="6" t="s">
        <v>138</v>
      </c>
      <c r="J2125" s="6" t="s">
        <v>219</v>
      </c>
      <c r="K2125" s="6">
        <v>2</v>
      </c>
      <c r="L2125" s="6">
        <v>28.9</v>
      </c>
      <c r="M2125" s="31" t="str">
        <f t="shared" si="0"/>
        <v>Small</v>
      </c>
    </row>
    <row r="2126" spans="8:13" ht="15.75" customHeight="1">
      <c r="H2126" s="37">
        <v>43406</v>
      </c>
      <c r="I2126" s="6" t="s">
        <v>163</v>
      </c>
      <c r="J2126" s="6" t="s">
        <v>185</v>
      </c>
      <c r="K2126" s="6">
        <v>6</v>
      </c>
      <c r="L2126" s="6">
        <v>85.8</v>
      </c>
      <c r="M2126" s="31" t="str">
        <f t="shared" si="0"/>
        <v>Small</v>
      </c>
    </row>
    <row r="2127" spans="8:13" ht="15.75" customHeight="1">
      <c r="H2127" s="37">
        <v>43279</v>
      </c>
      <c r="I2127" s="6" t="s">
        <v>158</v>
      </c>
      <c r="J2127" s="6" t="s">
        <v>227</v>
      </c>
      <c r="K2127" s="6">
        <v>2</v>
      </c>
      <c r="L2127" s="6">
        <v>38.26</v>
      </c>
      <c r="M2127" s="31" t="str">
        <f t="shared" si="0"/>
        <v>Small</v>
      </c>
    </row>
    <row r="2128" spans="8:13" ht="15.75" customHeight="1">
      <c r="H2128" s="37">
        <v>43314</v>
      </c>
      <c r="I2128" s="6" t="s">
        <v>201</v>
      </c>
      <c r="J2128" s="6" t="s">
        <v>211</v>
      </c>
      <c r="K2128" s="6">
        <v>81</v>
      </c>
      <c r="L2128" s="6">
        <v>798.6</v>
      </c>
      <c r="M2128" s="31" t="str">
        <f t="shared" si="0"/>
        <v>Large</v>
      </c>
    </row>
    <row r="2129" spans="8:13" ht="15.75" customHeight="1">
      <c r="H2129" s="37">
        <v>43287</v>
      </c>
      <c r="I2129" s="6" t="s">
        <v>158</v>
      </c>
      <c r="J2129" s="6" t="s">
        <v>156</v>
      </c>
      <c r="K2129" s="6">
        <v>2</v>
      </c>
      <c r="L2129" s="6">
        <v>34.520000000000003</v>
      </c>
      <c r="M2129" s="31" t="str">
        <f t="shared" si="0"/>
        <v>Small</v>
      </c>
    </row>
    <row r="2130" spans="8:13" ht="15.75" customHeight="1">
      <c r="H2130" s="37">
        <v>43409</v>
      </c>
      <c r="I2130" s="6" t="s">
        <v>168</v>
      </c>
      <c r="J2130" s="6" t="s">
        <v>156</v>
      </c>
      <c r="K2130" s="6">
        <v>1</v>
      </c>
      <c r="L2130" s="6">
        <v>16.22</v>
      </c>
      <c r="M2130" s="31" t="str">
        <f t="shared" si="0"/>
        <v>Small</v>
      </c>
    </row>
    <row r="2131" spans="8:13" ht="15.75" customHeight="1">
      <c r="H2131" s="37">
        <v>43448</v>
      </c>
      <c r="I2131" s="6" t="s">
        <v>168</v>
      </c>
      <c r="J2131" s="6" t="s">
        <v>179</v>
      </c>
      <c r="K2131" s="6">
        <v>1</v>
      </c>
      <c r="L2131" s="6">
        <v>18.7</v>
      </c>
      <c r="M2131" s="31" t="str">
        <f t="shared" si="0"/>
        <v>Small</v>
      </c>
    </row>
    <row r="2132" spans="8:13" ht="15.75" customHeight="1">
      <c r="H2132" s="37">
        <v>43273</v>
      </c>
      <c r="I2132" s="6" t="s">
        <v>163</v>
      </c>
      <c r="J2132" s="6" t="s">
        <v>211</v>
      </c>
      <c r="K2132" s="6">
        <v>2</v>
      </c>
      <c r="L2132" s="6">
        <v>22.92</v>
      </c>
      <c r="M2132" s="31" t="str">
        <f t="shared" si="0"/>
        <v>Small</v>
      </c>
    </row>
    <row r="2133" spans="8:13" ht="15.75" customHeight="1">
      <c r="H2133" s="37">
        <v>43259</v>
      </c>
      <c r="I2133" s="6" t="s">
        <v>224</v>
      </c>
      <c r="J2133" s="6" t="s">
        <v>208</v>
      </c>
      <c r="K2133" s="6">
        <v>2</v>
      </c>
      <c r="L2133" s="6">
        <v>26.94</v>
      </c>
      <c r="M2133" s="31" t="str">
        <f t="shared" si="0"/>
        <v>Small</v>
      </c>
    </row>
    <row r="2134" spans="8:13" ht="15.75" customHeight="1">
      <c r="H2134" s="37">
        <v>43270</v>
      </c>
      <c r="I2134" s="6" t="s">
        <v>216</v>
      </c>
      <c r="J2134" s="6" t="s">
        <v>220</v>
      </c>
      <c r="K2134" s="6">
        <v>1</v>
      </c>
      <c r="L2134" s="6">
        <v>12.47</v>
      </c>
      <c r="M2134" s="31" t="str">
        <f t="shared" si="0"/>
        <v>Small</v>
      </c>
    </row>
    <row r="2135" spans="8:13" ht="15.75" customHeight="1">
      <c r="H2135" s="37">
        <v>43366</v>
      </c>
      <c r="I2135" s="6" t="s">
        <v>218</v>
      </c>
      <c r="J2135" s="6" t="s">
        <v>186</v>
      </c>
      <c r="K2135" s="6">
        <v>2</v>
      </c>
      <c r="L2135" s="6">
        <v>37.58</v>
      </c>
      <c r="M2135" s="31" t="str">
        <f t="shared" si="0"/>
        <v>Small</v>
      </c>
    </row>
    <row r="2136" spans="8:13" ht="15.75" customHeight="1">
      <c r="H2136" s="37">
        <v>43431</v>
      </c>
      <c r="I2136" s="6" t="s">
        <v>158</v>
      </c>
      <c r="J2136" s="6" t="s">
        <v>238</v>
      </c>
      <c r="K2136" s="6">
        <v>3</v>
      </c>
      <c r="L2136" s="6">
        <v>58.8</v>
      </c>
      <c r="M2136" s="31" t="str">
        <f t="shared" si="0"/>
        <v>Small</v>
      </c>
    </row>
    <row r="2137" spans="8:13" ht="15.75" customHeight="1">
      <c r="H2137" s="37">
        <v>43313</v>
      </c>
      <c r="I2137" s="6" t="s">
        <v>160</v>
      </c>
      <c r="J2137" s="6" t="s">
        <v>187</v>
      </c>
      <c r="K2137" s="6">
        <v>2</v>
      </c>
      <c r="L2137" s="6">
        <v>25.56</v>
      </c>
      <c r="M2137" s="31" t="str">
        <f t="shared" si="0"/>
        <v>Small</v>
      </c>
    </row>
    <row r="2138" spans="8:13" ht="15.75" customHeight="1">
      <c r="H2138" s="37">
        <v>43453</v>
      </c>
      <c r="I2138" s="6" t="s">
        <v>160</v>
      </c>
      <c r="J2138" s="6" t="s">
        <v>184</v>
      </c>
      <c r="K2138" s="6">
        <v>2</v>
      </c>
      <c r="L2138" s="6">
        <v>25.8</v>
      </c>
      <c r="M2138" s="31" t="str">
        <f t="shared" si="0"/>
        <v>Small</v>
      </c>
    </row>
    <row r="2139" spans="8:13" ht="15.75" customHeight="1">
      <c r="H2139" s="37">
        <v>43429</v>
      </c>
      <c r="I2139" s="6" t="s">
        <v>158</v>
      </c>
      <c r="J2139" s="6" t="s">
        <v>229</v>
      </c>
      <c r="K2139" s="6">
        <v>2</v>
      </c>
      <c r="L2139" s="6">
        <v>32.96</v>
      </c>
      <c r="M2139" s="31" t="str">
        <f t="shared" si="0"/>
        <v>Small</v>
      </c>
    </row>
    <row r="2140" spans="8:13" ht="15.75" customHeight="1">
      <c r="H2140" s="37">
        <v>43243</v>
      </c>
      <c r="I2140" s="6" t="s">
        <v>163</v>
      </c>
      <c r="J2140" s="6" t="s">
        <v>225</v>
      </c>
      <c r="K2140" s="6">
        <v>2</v>
      </c>
      <c r="L2140" s="6">
        <v>23.72</v>
      </c>
      <c r="M2140" s="31" t="str">
        <f t="shared" si="0"/>
        <v>Small</v>
      </c>
    </row>
    <row r="2141" spans="8:13" ht="15.75" customHeight="1">
      <c r="H2141" s="37">
        <v>43262</v>
      </c>
      <c r="I2141" s="6" t="s">
        <v>198</v>
      </c>
      <c r="J2141" s="6" t="s">
        <v>240</v>
      </c>
      <c r="K2141" s="6">
        <v>2</v>
      </c>
      <c r="L2141" s="6">
        <v>37.4</v>
      </c>
      <c r="M2141" s="31" t="str">
        <f t="shared" si="0"/>
        <v>Small</v>
      </c>
    </row>
    <row r="2142" spans="8:13" ht="15.75" customHeight="1">
      <c r="H2142" s="37">
        <v>43150</v>
      </c>
      <c r="I2142" s="6" t="s">
        <v>168</v>
      </c>
      <c r="J2142" s="6" t="s">
        <v>228</v>
      </c>
      <c r="K2142" s="6">
        <v>39</v>
      </c>
      <c r="L2142" s="6">
        <v>286.54000000000002</v>
      </c>
      <c r="M2142" s="31" t="str">
        <f t="shared" si="0"/>
        <v>Large</v>
      </c>
    </row>
    <row r="2143" spans="8:13" ht="15.75" customHeight="1">
      <c r="H2143" s="37">
        <v>43189</v>
      </c>
      <c r="I2143" s="6" t="s">
        <v>168</v>
      </c>
      <c r="J2143" s="6" t="s">
        <v>184</v>
      </c>
      <c r="K2143" s="6">
        <v>4</v>
      </c>
      <c r="L2143" s="6">
        <v>67.52</v>
      </c>
      <c r="M2143" s="31" t="str">
        <f t="shared" si="0"/>
        <v>Small</v>
      </c>
    </row>
    <row r="2144" spans="8:13" ht="15.75" customHeight="1">
      <c r="H2144" s="37">
        <v>43318</v>
      </c>
      <c r="I2144" s="6" t="s">
        <v>163</v>
      </c>
      <c r="J2144" s="6" t="s">
        <v>164</v>
      </c>
      <c r="K2144" s="6">
        <v>3</v>
      </c>
      <c r="L2144" s="6">
        <v>45.12</v>
      </c>
      <c r="M2144" s="31" t="str">
        <f t="shared" si="0"/>
        <v>Small</v>
      </c>
    </row>
    <row r="2145" spans="8:13" ht="15.75" customHeight="1">
      <c r="H2145" s="37">
        <v>43159</v>
      </c>
      <c r="I2145" s="6" t="s">
        <v>168</v>
      </c>
      <c r="J2145" s="6" t="s">
        <v>188</v>
      </c>
      <c r="K2145" s="6">
        <v>4</v>
      </c>
      <c r="L2145" s="6">
        <v>72</v>
      </c>
      <c r="M2145" s="31" t="str">
        <f t="shared" si="0"/>
        <v>Small</v>
      </c>
    </row>
    <row r="2146" spans="8:13" ht="15.75" customHeight="1">
      <c r="H2146" s="37">
        <v>43376</v>
      </c>
      <c r="I2146" s="6" t="s">
        <v>175</v>
      </c>
      <c r="J2146" s="6" t="s">
        <v>156</v>
      </c>
      <c r="K2146" s="6">
        <v>1</v>
      </c>
      <c r="L2146" s="6">
        <v>17.84</v>
      </c>
      <c r="M2146" s="31" t="str">
        <f t="shared" si="0"/>
        <v>Small</v>
      </c>
    </row>
    <row r="2147" spans="8:13" ht="15.75" customHeight="1">
      <c r="H2147" s="37">
        <v>43438</v>
      </c>
      <c r="I2147" s="6" t="s">
        <v>190</v>
      </c>
      <c r="J2147" s="6" t="s">
        <v>184</v>
      </c>
      <c r="K2147" s="6">
        <v>24</v>
      </c>
      <c r="L2147" s="6">
        <v>285.63</v>
      </c>
      <c r="M2147" s="31" t="str">
        <f t="shared" si="0"/>
        <v>Large</v>
      </c>
    </row>
    <row r="2148" spans="8:13" ht="15.75" customHeight="1">
      <c r="H2148" s="37">
        <v>43281</v>
      </c>
      <c r="I2148" s="6" t="s">
        <v>200</v>
      </c>
      <c r="J2148" s="6" t="s">
        <v>229</v>
      </c>
      <c r="K2148" s="6">
        <v>4</v>
      </c>
      <c r="L2148" s="6">
        <v>40.76</v>
      </c>
      <c r="M2148" s="31" t="str">
        <f t="shared" si="0"/>
        <v>Small</v>
      </c>
    </row>
    <row r="2149" spans="8:13" ht="15.75" customHeight="1">
      <c r="H2149" s="37">
        <v>43309</v>
      </c>
      <c r="I2149" s="6" t="s">
        <v>158</v>
      </c>
      <c r="J2149" s="6" t="s">
        <v>161</v>
      </c>
      <c r="K2149" s="6">
        <v>2</v>
      </c>
      <c r="L2149" s="6">
        <v>20.76</v>
      </c>
      <c r="M2149" s="31" t="str">
        <f t="shared" si="0"/>
        <v>Small</v>
      </c>
    </row>
    <row r="2150" spans="8:13" ht="15.75" customHeight="1">
      <c r="H2150" s="37">
        <v>43407</v>
      </c>
      <c r="I2150" s="6" t="s">
        <v>127</v>
      </c>
      <c r="J2150" s="6" t="s">
        <v>174</v>
      </c>
      <c r="K2150" s="6">
        <v>2</v>
      </c>
      <c r="L2150" s="6">
        <v>28.5</v>
      </c>
      <c r="M2150" s="31" t="str">
        <f t="shared" si="0"/>
        <v>Small</v>
      </c>
    </row>
    <row r="2151" spans="8:13" ht="15.75" customHeight="1">
      <c r="H2151" s="37">
        <v>43444</v>
      </c>
      <c r="I2151" s="6" t="s">
        <v>190</v>
      </c>
      <c r="J2151" s="6" t="s">
        <v>222</v>
      </c>
      <c r="K2151" s="6">
        <v>2</v>
      </c>
      <c r="L2151" s="6">
        <v>28.26</v>
      </c>
      <c r="M2151" s="31" t="str">
        <f t="shared" si="0"/>
        <v>Small</v>
      </c>
    </row>
    <row r="2152" spans="8:13" ht="15.75" customHeight="1">
      <c r="H2152" s="37">
        <v>43456</v>
      </c>
      <c r="I2152" s="6" t="s">
        <v>141</v>
      </c>
      <c r="J2152" s="6" t="s">
        <v>185</v>
      </c>
      <c r="K2152" s="6">
        <v>4</v>
      </c>
      <c r="L2152" s="6">
        <v>47.16</v>
      </c>
      <c r="M2152" s="31" t="str">
        <f t="shared" si="0"/>
        <v>Small</v>
      </c>
    </row>
    <row r="2153" spans="8:13" ht="15.75" customHeight="1">
      <c r="H2153" s="37">
        <v>43451</v>
      </c>
      <c r="I2153" s="6" t="s">
        <v>158</v>
      </c>
      <c r="J2153" s="6" t="s">
        <v>236</v>
      </c>
      <c r="K2153" s="6">
        <v>2</v>
      </c>
      <c r="L2153" s="6">
        <v>21.8</v>
      </c>
      <c r="M2153" s="31" t="str">
        <f t="shared" si="0"/>
        <v>Small</v>
      </c>
    </row>
    <row r="2154" spans="8:13" ht="15.75" customHeight="1">
      <c r="H2154" s="37">
        <v>43436</v>
      </c>
      <c r="I2154" s="6" t="s">
        <v>158</v>
      </c>
      <c r="J2154" s="6" t="s">
        <v>156</v>
      </c>
      <c r="K2154" s="6">
        <v>1</v>
      </c>
      <c r="L2154" s="6">
        <v>12.7</v>
      </c>
      <c r="M2154" s="31" t="str">
        <f t="shared" si="0"/>
        <v>Small</v>
      </c>
    </row>
    <row r="2155" spans="8:13" ht="15.75" customHeight="1">
      <c r="H2155" s="37">
        <v>43405</v>
      </c>
      <c r="I2155" s="6" t="s">
        <v>165</v>
      </c>
      <c r="J2155" s="6" t="s">
        <v>214</v>
      </c>
      <c r="K2155" s="6">
        <v>1</v>
      </c>
      <c r="L2155" s="6">
        <v>11.85</v>
      </c>
      <c r="M2155" s="31" t="str">
        <f t="shared" si="0"/>
        <v>Small</v>
      </c>
    </row>
    <row r="2156" spans="8:13" ht="15.75" customHeight="1">
      <c r="H2156" s="37">
        <v>43307</v>
      </c>
      <c r="I2156" s="6" t="s">
        <v>135</v>
      </c>
      <c r="J2156" s="6" t="s">
        <v>184</v>
      </c>
      <c r="K2156" s="6">
        <v>1</v>
      </c>
      <c r="L2156" s="6">
        <v>11.82</v>
      </c>
      <c r="M2156" s="31" t="str">
        <f t="shared" si="0"/>
        <v>Small</v>
      </c>
    </row>
    <row r="2157" spans="8:13" ht="15.75" customHeight="1">
      <c r="H2157" s="37">
        <v>43457</v>
      </c>
      <c r="I2157" s="6" t="s">
        <v>198</v>
      </c>
      <c r="J2157" s="6" t="s">
        <v>180</v>
      </c>
      <c r="K2157" s="6">
        <v>1</v>
      </c>
      <c r="L2157" s="6">
        <v>10.029999999999999</v>
      </c>
      <c r="M2157" s="31" t="str">
        <f t="shared" si="0"/>
        <v>Small</v>
      </c>
    </row>
    <row r="2158" spans="8:13" ht="15.75" customHeight="1">
      <c r="H2158" s="37">
        <v>43435</v>
      </c>
      <c r="I2158" s="6" t="s">
        <v>223</v>
      </c>
      <c r="J2158" s="6" t="s">
        <v>167</v>
      </c>
      <c r="K2158" s="6">
        <v>51</v>
      </c>
      <c r="L2158" s="6">
        <v>486.27</v>
      </c>
      <c r="M2158" s="31" t="str">
        <f t="shared" si="0"/>
        <v>Large</v>
      </c>
    </row>
    <row r="2159" spans="8:13" ht="15.75" customHeight="1">
      <c r="H2159" s="37">
        <v>43196</v>
      </c>
      <c r="I2159" s="6" t="s">
        <v>160</v>
      </c>
      <c r="J2159" s="6" t="s">
        <v>184</v>
      </c>
      <c r="K2159" s="6">
        <v>4</v>
      </c>
      <c r="L2159" s="6">
        <v>66.36</v>
      </c>
      <c r="M2159" s="31" t="str">
        <f t="shared" si="0"/>
        <v>Small</v>
      </c>
    </row>
    <row r="2160" spans="8:13" ht="15.75" customHeight="1">
      <c r="H2160" s="37">
        <v>43128</v>
      </c>
      <c r="I2160" s="6" t="s">
        <v>163</v>
      </c>
      <c r="J2160" s="6" t="s">
        <v>229</v>
      </c>
      <c r="K2160" s="6">
        <v>2</v>
      </c>
      <c r="L2160" s="6">
        <v>39.840000000000003</v>
      </c>
      <c r="M2160" s="31" t="str">
        <f t="shared" si="0"/>
        <v>Small</v>
      </c>
    </row>
    <row r="2161" spans="8:13" ht="15.75" customHeight="1">
      <c r="H2161" s="37">
        <v>43291</v>
      </c>
      <c r="I2161" s="6" t="s">
        <v>168</v>
      </c>
      <c r="J2161" s="6" t="s">
        <v>169</v>
      </c>
      <c r="K2161" s="6">
        <v>1</v>
      </c>
      <c r="L2161" s="6">
        <v>10.86</v>
      </c>
      <c r="M2161" s="31" t="str">
        <f t="shared" si="0"/>
        <v>Small</v>
      </c>
    </row>
    <row r="2162" spans="8:13" ht="15.75" customHeight="1">
      <c r="H2162" s="37">
        <v>43397</v>
      </c>
      <c r="I2162" s="6" t="s">
        <v>135</v>
      </c>
      <c r="J2162" s="6" t="s">
        <v>233</v>
      </c>
      <c r="K2162" s="6">
        <v>1</v>
      </c>
      <c r="L2162" s="6">
        <v>14.56</v>
      </c>
      <c r="M2162" s="31" t="str">
        <f t="shared" si="0"/>
        <v>Small</v>
      </c>
    </row>
    <row r="2163" spans="8:13" ht="15.75" customHeight="1">
      <c r="H2163" s="37">
        <v>43259</v>
      </c>
      <c r="I2163" s="6" t="s">
        <v>135</v>
      </c>
      <c r="J2163" s="6" t="s">
        <v>211</v>
      </c>
      <c r="K2163" s="6">
        <v>36</v>
      </c>
      <c r="L2163" s="6">
        <v>332.51</v>
      </c>
      <c r="M2163" s="31" t="str">
        <f t="shared" si="0"/>
        <v>Large</v>
      </c>
    </row>
    <row r="2164" spans="8:13" ht="15.75" customHeight="1">
      <c r="H2164" s="37">
        <v>43451</v>
      </c>
      <c r="I2164" s="6" t="s">
        <v>200</v>
      </c>
      <c r="J2164" s="6" t="s">
        <v>184</v>
      </c>
      <c r="K2164" s="6">
        <v>36</v>
      </c>
      <c r="L2164" s="6">
        <v>394.62</v>
      </c>
      <c r="M2164" s="31" t="str">
        <f t="shared" si="0"/>
        <v>Large</v>
      </c>
    </row>
    <row r="2165" spans="8:13" ht="15.75" customHeight="1">
      <c r="H2165" s="37">
        <v>43414</v>
      </c>
      <c r="I2165" s="6" t="s">
        <v>165</v>
      </c>
      <c r="J2165" s="6" t="s">
        <v>156</v>
      </c>
      <c r="K2165" s="6">
        <v>2</v>
      </c>
      <c r="L2165" s="6">
        <v>38.18</v>
      </c>
      <c r="M2165" s="31" t="str">
        <f t="shared" si="0"/>
        <v>Small</v>
      </c>
    </row>
    <row r="2166" spans="8:13" ht="15.75" customHeight="1">
      <c r="H2166" s="37">
        <v>43459</v>
      </c>
      <c r="I2166" s="6" t="s">
        <v>175</v>
      </c>
      <c r="J2166" s="6" t="s">
        <v>169</v>
      </c>
      <c r="K2166" s="6">
        <v>2</v>
      </c>
      <c r="L2166" s="6">
        <v>38.74</v>
      </c>
      <c r="M2166" s="31" t="str">
        <f t="shared" si="0"/>
        <v>Small</v>
      </c>
    </row>
    <row r="2167" spans="8:13" ht="15.75" customHeight="1">
      <c r="H2167" s="37">
        <v>43117</v>
      </c>
      <c r="I2167" s="6" t="s">
        <v>141</v>
      </c>
      <c r="J2167" s="6" t="s">
        <v>169</v>
      </c>
      <c r="K2167" s="6">
        <v>2</v>
      </c>
      <c r="L2167" s="6">
        <v>32.9</v>
      </c>
      <c r="M2167" s="31" t="str">
        <f t="shared" si="0"/>
        <v>Small</v>
      </c>
    </row>
    <row r="2168" spans="8:13" ht="15.75" customHeight="1">
      <c r="H2168" s="37">
        <v>43396</v>
      </c>
      <c r="I2168" s="6" t="s">
        <v>163</v>
      </c>
      <c r="J2168" s="6" t="s">
        <v>202</v>
      </c>
      <c r="K2168" s="6">
        <v>2</v>
      </c>
      <c r="L2168" s="6">
        <v>32.119999999999997</v>
      </c>
      <c r="M2168" s="31" t="str">
        <f t="shared" si="0"/>
        <v>Small</v>
      </c>
    </row>
    <row r="2169" spans="8:13" ht="15.75" customHeight="1">
      <c r="H2169" s="37">
        <v>43436</v>
      </c>
      <c r="I2169" s="6" t="s">
        <v>127</v>
      </c>
      <c r="J2169" s="6" t="s">
        <v>170</v>
      </c>
      <c r="K2169" s="6">
        <v>1</v>
      </c>
      <c r="L2169" s="6">
        <v>12.89</v>
      </c>
      <c r="M2169" s="31" t="str">
        <f t="shared" si="0"/>
        <v>Small</v>
      </c>
    </row>
    <row r="2170" spans="8:13" ht="15.75" customHeight="1">
      <c r="H2170" s="37">
        <v>43104</v>
      </c>
      <c r="I2170" s="6" t="s">
        <v>168</v>
      </c>
      <c r="J2170" s="6" t="s">
        <v>156</v>
      </c>
      <c r="K2170" s="6">
        <v>2</v>
      </c>
      <c r="L2170" s="6">
        <v>36.1</v>
      </c>
      <c r="M2170" s="31" t="str">
        <f t="shared" si="0"/>
        <v>Small</v>
      </c>
    </row>
    <row r="2171" spans="8:13" ht="15.75" customHeight="1">
      <c r="H2171" s="37">
        <v>43318</v>
      </c>
      <c r="I2171" s="6" t="s">
        <v>200</v>
      </c>
      <c r="J2171" s="6" t="s">
        <v>180</v>
      </c>
      <c r="K2171" s="6">
        <v>4</v>
      </c>
      <c r="L2171" s="6">
        <v>52.04</v>
      </c>
      <c r="M2171" s="31" t="str">
        <f t="shared" si="0"/>
        <v>Small</v>
      </c>
    </row>
    <row r="2172" spans="8:13" ht="15.75" customHeight="1">
      <c r="H2172" s="37">
        <v>43382</v>
      </c>
      <c r="I2172" s="6" t="s">
        <v>160</v>
      </c>
      <c r="J2172" s="6" t="s">
        <v>159</v>
      </c>
      <c r="K2172" s="6">
        <v>1</v>
      </c>
      <c r="L2172" s="6">
        <v>19.899999999999999</v>
      </c>
      <c r="M2172" s="31" t="str">
        <f t="shared" si="0"/>
        <v>Small</v>
      </c>
    </row>
    <row r="2173" spans="8:13" ht="15.75" customHeight="1">
      <c r="H2173" s="37">
        <v>43421</v>
      </c>
      <c r="I2173" s="6" t="s">
        <v>141</v>
      </c>
      <c r="J2173" s="6" t="s">
        <v>170</v>
      </c>
      <c r="K2173" s="6">
        <v>1</v>
      </c>
      <c r="L2173" s="6">
        <v>15.42</v>
      </c>
      <c r="M2173" s="31" t="str">
        <f t="shared" si="0"/>
        <v>Small</v>
      </c>
    </row>
    <row r="2174" spans="8:13" ht="15.75" customHeight="1">
      <c r="H2174" s="37">
        <v>43356</v>
      </c>
      <c r="I2174" s="6" t="s">
        <v>190</v>
      </c>
      <c r="J2174" s="6" t="s">
        <v>210</v>
      </c>
      <c r="K2174" s="6">
        <v>2</v>
      </c>
      <c r="L2174" s="6">
        <v>35.32</v>
      </c>
      <c r="M2174" s="31" t="str">
        <f t="shared" si="0"/>
        <v>Small</v>
      </c>
    </row>
    <row r="2175" spans="8:13" ht="15.75" customHeight="1">
      <c r="H2175" s="37">
        <v>43193</v>
      </c>
      <c r="I2175" s="6" t="s">
        <v>158</v>
      </c>
      <c r="J2175" s="6" t="s">
        <v>164</v>
      </c>
      <c r="K2175" s="6">
        <v>1</v>
      </c>
      <c r="L2175" s="6">
        <v>11.3</v>
      </c>
      <c r="M2175" s="31" t="str">
        <f t="shared" si="0"/>
        <v>Small</v>
      </c>
    </row>
    <row r="2176" spans="8:13" ht="15.75" customHeight="1">
      <c r="H2176" s="37">
        <v>43195</v>
      </c>
      <c r="I2176" s="6" t="s">
        <v>155</v>
      </c>
      <c r="J2176" s="6" t="s">
        <v>208</v>
      </c>
      <c r="K2176" s="6">
        <v>3</v>
      </c>
      <c r="L2176" s="6">
        <v>51.93</v>
      </c>
      <c r="M2176" s="31" t="str">
        <f t="shared" si="0"/>
        <v>Small</v>
      </c>
    </row>
    <row r="2177" spans="8:13" ht="15.75" customHeight="1">
      <c r="H2177" s="37">
        <v>43115</v>
      </c>
      <c r="I2177" s="6" t="s">
        <v>175</v>
      </c>
      <c r="J2177" s="6" t="s">
        <v>181</v>
      </c>
      <c r="K2177" s="6">
        <v>4</v>
      </c>
      <c r="L2177" s="6">
        <v>71.12</v>
      </c>
      <c r="M2177" s="31" t="str">
        <f t="shared" si="0"/>
        <v>Small</v>
      </c>
    </row>
    <row r="2178" spans="8:13" ht="15.75" customHeight="1">
      <c r="H2178" s="37">
        <v>43459</v>
      </c>
      <c r="I2178" s="6" t="s">
        <v>168</v>
      </c>
      <c r="J2178" s="6" t="s">
        <v>208</v>
      </c>
      <c r="K2178" s="6">
        <v>1</v>
      </c>
      <c r="L2178" s="6">
        <v>11.76</v>
      </c>
      <c r="M2178" s="31" t="str">
        <f t="shared" si="0"/>
        <v>Small</v>
      </c>
    </row>
    <row r="2179" spans="8:13" ht="15.75" customHeight="1">
      <c r="H2179" s="37">
        <v>43244</v>
      </c>
      <c r="I2179" s="6" t="s">
        <v>158</v>
      </c>
      <c r="J2179" s="6" t="s">
        <v>180</v>
      </c>
      <c r="K2179" s="6">
        <v>2</v>
      </c>
      <c r="L2179" s="6">
        <v>27.96</v>
      </c>
      <c r="M2179" s="31" t="str">
        <f t="shared" si="0"/>
        <v>Small</v>
      </c>
    </row>
    <row r="2180" spans="8:13" ht="15.75" customHeight="1">
      <c r="H2180" s="37">
        <v>43369</v>
      </c>
      <c r="I2180" s="6" t="s">
        <v>160</v>
      </c>
      <c r="J2180" s="6" t="s">
        <v>238</v>
      </c>
      <c r="K2180" s="6">
        <v>2</v>
      </c>
      <c r="L2180" s="6">
        <v>21.88</v>
      </c>
      <c r="M2180" s="31" t="str">
        <f t="shared" si="0"/>
        <v>Small</v>
      </c>
    </row>
    <row r="2181" spans="8:13" ht="15.75" customHeight="1">
      <c r="H2181" s="37">
        <v>43191</v>
      </c>
      <c r="I2181" s="6" t="s">
        <v>135</v>
      </c>
      <c r="J2181" s="6" t="s">
        <v>156</v>
      </c>
      <c r="K2181" s="6">
        <v>3</v>
      </c>
      <c r="L2181" s="6">
        <v>39.06</v>
      </c>
      <c r="M2181" s="31" t="str">
        <f t="shared" si="0"/>
        <v>Small</v>
      </c>
    </row>
    <row r="2182" spans="8:13" ht="15.75" customHeight="1">
      <c r="H2182" s="37">
        <v>43180</v>
      </c>
      <c r="I2182" s="6" t="s">
        <v>168</v>
      </c>
      <c r="J2182" s="6" t="s">
        <v>156</v>
      </c>
      <c r="K2182" s="6">
        <v>1</v>
      </c>
      <c r="L2182" s="6">
        <v>10.37</v>
      </c>
      <c r="M2182" s="31" t="str">
        <f t="shared" si="0"/>
        <v>Small</v>
      </c>
    </row>
    <row r="2183" spans="8:13" ht="15.75" customHeight="1">
      <c r="H2183" s="37">
        <v>43372</v>
      </c>
      <c r="I2183" s="6" t="s">
        <v>190</v>
      </c>
      <c r="J2183" s="6" t="s">
        <v>184</v>
      </c>
      <c r="K2183" s="6">
        <v>2</v>
      </c>
      <c r="L2183" s="6">
        <v>26.16</v>
      </c>
      <c r="M2183" s="31" t="str">
        <f t="shared" si="0"/>
        <v>Small</v>
      </c>
    </row>
    <row r="2184" spans="8:13" ht="15.75" customHeight="1">
      <c r="H2184" s="37">
        <v>43277</v>
      </c>
      <c r="I2184" s="6" t="s">
        <v>218</v>
      </c>
      <c r="J2184" s="6" t="s">
        <v>230</v>
      </c>
      <c r="K2184" s="6">
        <v>2</v>
      </c>
      <c r="L2184" s="6">
        <v>31.84</v>
      </c>
      <c r="M2184" s="31" t="str">
        <f t="shared" si="0"/>
        <v>Small</v>
      </c>
    </row>
    <row r="2185" spans="8:13" ht="15.75" customHeight="1">
      <c r="H2185" s="37">
        <v>43184</v>
      </c>
      <c r="I2185" s="6" t="s">
        <v>158</v>
      </c>
      <c r="J2185" s="6" t="s">
        <v>217</v>
      </c>
      <c r="K2185" s="6">
        <v>1</v>
      </c>
      <c r="L2185" s="6">
        <v>14.55</v>
      </c>
      <c r="M2185" s="31" t="str">
        <f t="shared" si="0"/>
        <v>Small</v>
      </c>
    </row>
    <row r="2186" spans="8:13" ht="15.75" customHeight="1">
      <c r="H2186" s="37">
        <v>43412</v>
      </c>
      <c r="I2186" s="6" t="s">
        <v>160</v>
      </c>
      <c r="J2186" s="6" t="s">
        <v>192</v>
      </c>
      <c r="K2186" s="6">
        <v>2</v>
      </c>
      <c r="L2186" s="6">
        <v>24.14</v>
      </c>
      <c r="M2186" s="31" t="str">
        <f t="shared" si="0"/>
        <v>Small</v>
      </c>
    </row>
    <row r="2187" spans="8:13" ht="15.75" customHeight="1">
      <c r="H2187" s="37">
        <v>43434</v>
      </c>
      <c r="I2187" s="6" t="s">
        <v>160</v>
      </c>
      <c r="J2187" s="6" t="s">
        <v>156</v>
      </c>
      <c r="K2187" s="6">
        <v>63</v>
      </c>
      <c r="L2187" s="6">
        <v>407.22</v>
      </c>
      <c r="M2187" s="31" t="str">
        <f t="shared" si="0"/>
        <v>Large</v>
      </c>
    </row>
    <row r="2188" spans="8:13" ht="15.75" customHeight="1">
      <c r="H2188" s="37">
        <v>43135</v>
      </c>
      <c r="I2188" s="6" t="s">
        <v>141</v>
      </c>
      <c r="J2188" s="6" t="s">
        <v>229</v>
      </c>
      <c r="K2188" s="6">
        <v>19</v>
      </c>
      <c r="L2188" s="6">
        <v>179.21</v>
      </c>
      <c r="M2188" s="31" t="str">
        <f t="shared" si="0"/>
        <v>Small</v>
      </c>
    </row>
    <row r="2189" spans="8:13" ht="15.75" customHeight="1">
      <c r="H2189" s="37">
        <v>43224</v>
      </c>
      <c r="I2189" s="6" t="s">
        <v>171</v>
      </c>
      <c r="J2189" s="6" t="s">
        <v>156</v>
      </c>
      <c r="K2189" s="6">
        <v>57</v>
      </c>
      <c r="L2189" s="6">
        <v>454.36</v>
      </c>
      <c r="M2189" s="31" t="str">
        <f t="shared" si="0"/>
        <v>Large</v>
      </c>
    </row>
    <row r="2190" spans="8:13" ht="15.75" customHeight="1">
      <c r="H2190" s="37">
        <v>43159</v>
      </c>
      <c r="I2190" s="6" t="s">
        <v>200</v>
      </c>
      <c r="J2190" s="6" t="s">
        <v>226</v>
      </c>
      <c r="K2190" s="6">
        <v>1</v>
      </c>
      <c r="L2190" s="6">
        <v>19.29</v>
      </c>
      <c r="M2190" s="31" t="str">
        <f t="shared" si="0"/>
        <v>Small</v>
      </c>
    </row>
    <row r="2191" spans="8:13" ht="15.75" customHeight="1">
      <c r="H2191" s="37">
        <v>43319</v>
      </c>
      <c r="I2191" s="6" t="s">
        <v>141</v>
      </c>
      <c r="J2191" s="6" t="s">
        <v>195</v>
      </c>
      <c r="K2191" s="6">
        <v>2</v>
      </c>
      <c r="L2191" s="6">
        <v>21.4</v>
      </c>
      <c r="M2191" s="31" t="str">
        <f t="shared" si="0"/>
        <v>Small</v>
      </c>
    </row>
    <row r="2192" spans="8:13" ht="15.75" customHeight="1">
      <c r="H2192" s="37">
        <v>43427</v>
      </c>
      <c r="I2192" s="6" t="s">
        <v>163</v>
      </c>
      <c r="J2192" s="6" t="s">
        <v>180</v>
      </c>
      <c r="K2192" s="6">
        <v>3</v>
      </c>
      <c r="L2192" s="6">
        <v>46.05</v>
      </c>
      <c r="M2192" s="31" t="str">
        <f t="shared" si="0"/>
        <v>Small</v>
      </c>
    </row>
    <row r="2193" spans="8:13" ht="15.75" customHeight="1">
      <c r="H2193" s="37">
        <v>43212</v>
      </c>
      <c r="I2193" s="6" t="s">
        <v>141</v>
      </c>
      <c r="J2193" s="6" t="s">
        <v>184</v>
      </c>
      <c r="K2193" s="6">
        <v>2</v>
      </c>
      <c r="L2193" s="6">
        <v>23.06</v>
      </c>
      <c r="M2193" s="31" t="str">
        <f t="shared" si="0"/>
        <v>Small</v>
      </c>
    </row>
    <row r="2194" spans="8:13" ht="15.75" customHeight="1">
      <c r="H2194" s="37">
        <v>43365</v>
      </c>
      <c r="I2194" s="6" t="s">
        <v>141</v>
      </c>
      <c r="J2194" s="6" t="s">
        <v>156</v>
      </c>
      <c r="K2194" s="6">
        <v>1</v>
      </c>
      <c r="L2194" s="6">
        <v>14.81</v>
      </c>
      <c r="M2194" s="31" t="str">
        <f t="shared" si="0"/>
        <v>Small</v>
      </c>
    </row>
    <row r="2195" spans="8:13" ht="15.75" customHeight="1">
      <c r="H2195" s="37">
        <v>43289</v>
      </c>
      <c r="I2195" s="6" t="s">
        <v>175</v>
      </c>
      <c r="J2195" s="6" t="s">
        <v>235</v>
      </c>
      <c r="K2195" s="6">
        <v>1</v>
      </c>
      <c r="L2195" s="6">
        <v>14.58</v>
      </c>
      <c r="M2195" s="31" t="str">
        <f t="shared" si="0"/>
        <v>Small</v>
      </c>
    </row>
    <row r="2196" spans="8:13" ht="15.75" customHeight="1">
      <c r="H2196" s="37">
        <v>43449</v>
      </c>
      <c r="I2196" s="6" t="s">
        <v>158</v>
      </c>
      <c r="J2196" s="6" t="s">
        <v>185</v>
      </c>
      <c r="K2196" s="6">
        <v>39</v>
      </c>
      <c r="L2196" s="6">
        <v>429.73</v>
      </c>
      <c r="M2196" s="31" t="str">
        <f t="shared" si="0"/>
        <v>Large</v>
      </c>
    </row>
    <row r="2197" spans="8:13" ht="15.75" customHeight="1">
      <c r="H2197" s="37">
        <v>43376</v>
      </c>
      <c r="I2197" s="6" t="s">
        <v>175</v>
      </c>
      <c r="J2197" s="6" t="s">
        <v>156</v>
      </c>
      <c r="K2197" s="6">
        <v>48</v>
      </c>
      <c r="L2197" s="6">
        <v>272.88</v>
      </c>
      <c r="M2197" s="31" t="str">
        <f t="shared" si="0"/>
        <v>Large</v>
      </c>
    </row>
    <row r="2198" spans="8:13" ht="15.75" customHeight="1">
      <c r="H2198" s="37">
        <v>43232</v>
      </c>
      <c r="I2198" s="6" t="s">
        <v>218</v>
      </c>
      <c r="J2198" s="6" t="s">
        <v>222</v>
      </c>
      <c r="K2198" s="6">
        <v>2</v>
      </c>
      <c r="L2198" s="6">
        <v>20.94</v>
      </c>
      <c r="M2198" s="31" t="str">
        <f t="shared" si="0"/>
        <v>Small</v>
      </c>
    </row>
    <row r="2199" spans="8:13" ht="15.75" customHeight="1">
      <c r="H2199" s="37">
        <v>43173</v>
      </c>
      <c r="I2199" s="6" t="s">
        <v>135</v>
      </c>
      <c r="J2199" s="6" t="s">
        <v>156</v>
      </c>
      <c r="K2199" s="6">
        <v>2</v>
      </c>
      <c r="L2199" s="6">
        <v>31.14</v>
      </c>
      <c r="M2199" s="31" t="str">
        <f t="shared" si="0"/>
        <v>Small</v>
      </c>
    </row>
    <row r="2200" spans="8:13" ht="15.75" customHeight="1">
      <c r="H2200" s="37">
        <v>43145</v>
      </c>
      <c r="I2200" s="6" t="s">
        <v>158</v>
      </c>
      <c r="J2200" s="6" t="s">
        <v>185</v>
      </c>
      <c r="K2200" s="6">
        <v>3</v>
      </c>
      <c r="L2200" s="6">
        <v>31.11</v>
      </c>
      <c r="M2200" s="31" t="str">
        <f t="shared" si="0"/>
        <v>Small</v>
      </c>
    </row>
    <row r="2201" spans="8:13" ht="15.75" customHeight="1">
      <c r="H2201" s="37">
        <v>43415</v>
      </c>
      <c r="I2201" s="6" t="s">
        <v>198</v>
      </c>
      <c r="J2201" s="6" t="s">
        <v>208</v>
      </c>
      <c r="K2201" s="6">
        <v>1</v>
      </c>
      <c r="L2201" s="6">
        <v>19.43</v>
      </c>
      <c r="M2201" s="31" t="str">
        <f t="shared" si="0"/>
        <v>Small</v>
      </c>
    </row>
    <row r="2202" spans="8:13" ht="15.75" customHeight="1">
      <c r="H2202" s="37">
        <v>43458</v>
      </c>
      <c r="I2202" s="6" t="s">
        <v>135</v>
      </c>
      <c r="J2202" s="6" t="s">
        <v>180</v>
      </c>
      <c r="K2202" s="6">
        <v>2</v>
      </c>
      <c r="L2202" s="6">
        <v>24.24</v>
      </c>
      <c r="M2202" s="31" t="str">
        <f t="shared" si="0"/>
        <v>Small</v>
      </c>
    </row>
    <row r="2203" spans="8:13" ht="15.75" customHeight="1">
      <c r="H2203" s="37">
        <v>43461</v>
      </c>
      <c r="I2203" s="6" t="s">
        <v>218</v>
      </c>
      <c r="J2203" s="6" t="s">
        <v>156</v>
      </c>
      <c r="K2203" s="6">
        <v>1</v>
      </c>
      <c r="L2203" s="6">
        <v>19.97</v>
      </c>
      <c r="M2203" s="31" t="str">
        <f t="shared" si="0"/>
        <v>Small</v>
      </c>
    </row>
    <row r="2204" spans="8:13" ht="15.75" customHeight="1">
      <c r="H2204" s="37">
        <v>43430</v>
      </c>
      <c r="I2204" s="6" t="s">
        <v>224</v>
      </c>
      <c r="J2204" s="6" t="s">
        <v>156</v>
      </c>
      <c r="K2204" s="6">
        <v>2</v>
      </c>
      <c r="L2204" s="6">
        <v>25</v>
      </c>
      <c r="M2204" s="31" t="str">
        <f t="shared" si="0"/>
        <v>Small</v>
      </c>
    </row>
    <row r="2205" spans="8:13" ht="15.75" customHeight="1">
      <c r="H2205" s="37">
        <v>43140</v>
      </c>
      <c r="I2205" s="6" t="s">
        <v>165</v>
      </c>
      <c r="J2205" s="6" t="s">
        <v>215</v>
      </c>
      <c r="K2205" s="6">
        <v>12</v>
      </c>
      <c r="L2205" s="6">
        <v>155.94999999999999</v>
      </c>
      <c r="M2205" s="31" t="str">
        <f t="shared" si="0"/>
        <v>Small</v>
      </c>
    </row>
    <row r="2206" spans="8:13" ht="15.75" customHeight="1">
      <c r="H2206" s="37">
        <v>43384</v>
      </c>
      <c r="I2206" s="6" t="s">
        <v>127</v>
      </c>
      <c r="J2206" s="6" t="s">
        <v>227</v>
      </c>
      <c r="K2206" s="6">
        <v>2</v>
      </c>
      <c r="L2206" s="6">
        <v>29.74</v>
      </c>
      <c r="M2206" s="31" t="str">
        <f t="shared" si="0"/>
        <v>Small</v>
      </c>
    </row>
    <row r="2207" spans="8:13" ht="15.75" customHeight="1">
      <c r="H2207" s="37">
        <v>43433</v>
      </c>
      <c r="I2207" s="6" t="s">
        <v>160</v>
      </c>
      <c r="J2207" s="6" t="s">
        <v>237</v>
      </c>
      <c r="K2207" s="6">
        <v>4</v>
      </c>
      <c r="L2207" s="6">
        <v>65.84</v>
      </c>
      <c r="M2207" s="31" t="str">
        <f t="shared" si="0"/>
        <v>Small</v>
      </c>
    </row>
    <row r="2208" spans="8:13" ht="15.75" customHeight="1">
      <c r="H2208" s="37">
        <v>43218</v>
      </c>
      <c r="I2208" s="6" t="s">
        <v>168</v>
      </c>
      <c r="J2208" s="6" t="s">
        <v>209</v>
      </c>
      <c r="K2208" s="6">
        <v>36</v>
      </c>
      <c r="L2208" s="6">
        <v>240.62</v>
      </c>
      <c r="M2208" s="31" t="str">
        <f t="shared" si="0"/>
        <v>Small</v>
      </c>
    </row>
    <row r="2209" spans="8:13" ht="15.75" customHeight="1">
      <c r="H2209" s="37">
        <v>43275</v>
      </c>
      <c r="I2209" s="6" t="s">
        <v>135</v>
      </c>
      <c r="J2209" s="6" t="s">
        <v>194</v>
      </c>
      <c r="K2209" s="6">
        <v>2</v>
      </c>
      <c r="L2209" s="6">
        <v>23.74</v>
      </c>
      <c r="M2209" s="31" t="str">
        <f t="shared" si="0"/>
        <v>Small</v>
      </c>
    </row>
    <row r="2210" spans="8:13" ht="15.75" customHeight="1">
      <c r="H2210" s="37">
        <v>43444</v>
      </c>
      <c r="I2210" s="6" t="s">
        <v>168</v>
      </c>
      <c r="J2210" s="6" t="s">
        <v>167</v>
      </c>
      <c r="K2210" s="6">
        <v>1</v>
      </c>
      <c r="L2210" s="6">
        <v>11.55</v>
      </c>
      <c r="M2210" s="31" t="str">
        <f t="shared" si="0"/>
        <v>Small</v>
      </c>
    </row>
    <row r="2211" spans="8:13" ht="15.75" customHeight="1">
      <c r="H2211" s="37">
        <v>43243</v>
      </c>
      <c r="I2211" s="6" t="s">
        <v>163</v>
      </c>
      <c r="J2211" s="6" t="s">
        <v>215</v>
      </c>
      <c r="K2211" s="6">
        <v>3</v>
      </c>
      <c r="L2211" s="6">
        <v>44.52</v>
      </c>
      <c r="M2211" s="31" t="str">
        <f t="shared" si="0"/>
        <v>Small</v>
      </c>
    </row>
    <row r="2212" spans="8:13" ht="15.75" customHeight="1">
      <c r="H2212" s="37">
        <v>43336</v>
      </c>
      <c r="I2212" s="6" t="s">
        <v>168</v>
      </c>
      <c r="J2212" s="6" t="s">
        <v>156</v>
      </c>
      <c r="K2212" s="6">
        <v>2</v>
      </c>
      <c r="L2212" s="6">
        <v>36.08</v>
      </c>
      <c r="M2212" s="31" t="str">
        <f t="shared" si="0"/>
        <v>Small</v>
      </c>
    </row>
    <row r="2213" spans="8:13" ht="15.75" customHeight="1">
      <c r="H2213" s="37">
        <v>43435</v>
      </c>
      <c r="I2213" s="6" t="s">
        <v>201</v>
      </c>
      <c r="J2213" s="6" t="s">
        <v>240</v>
      </c>
      <c r="K2213" s="6">
        <v>1</v>
      </c>
      <c r="L2213" s="6">
        <v>17.91</v>
      </c>
      <c r="M2213" s="31" t="str">
        <f t="shared" si="0"/>
        <v>Small</v>
      </c>
    </row>
    <row r="2214" spans="8:13" ht="15.75" customHeight="1">
      <c r="H2214" s="37">
        <v>43380</v>
      </c>
      <c r="I2214" s="6" t="s">
        <v>163</v>
      </c>
      <c r="J2214" s="6" t="s">
        <v>187</v>
      </c>
      <c r="K2214" s="6">
        <v>48</v>
      </c>
      <c r="L2214" s="6">
        <v>289.2</v>
      </c>
      <c r="M2214" s="31" t="str">
        <f t="shared" si="0"/>
        <v>Large</v>
      </c>
    </row>
    <row r="2215" spans="8:13" ht="15.75" customHeight="1">
      <c r="H2215" s="37">
        <v>43325</v>
      </c>
      <c r="I2215" s="6" t="s">
        <v>141</v>
      </c>
      <c r="J2215" s="6" t="s">
        <v>156</v>
      </c>
      <c r="K2215" s="6">
        <v>1</v>
      </c>
      <c r="L2215" s="6">
        <v>19.89</v>
      </c>
      <c r="M2215" s="31" t="str">
        <f t="shared" si="0"/>
        <v>Small</v>
      </c>
    </row>
    <row r="2216" spans="8:13" ht="15.75" customHeight="1">
      <c r="H2216" s="37">
        <v>43456</v>
      </c>
      <c r="I2216" s="6" t="s">
        <v>171</v>
      </c>
      <c r="J2216" s="6" t="s">
        <v>174</v>
      </c>
      <c r="K2216" s="6">
        <v>2</v>
      </c>
      <c r="L2216" s="6">
        <v>35.06</v>
      </c>
      <c r="M2216" s="31" t="str">
        <f t="shared" si="0"/>
        <v>Small</v>
      </c>
    </row>
    <row r="2217" spans="8:13" ht="15.75" customHeight="1">
      <c r="H2217" s="37">
        <v>43384</v>
      </c>
      <c r="I2217" s="6" t="s">
        <v>177</v>
      </c>
      <c r="J2217" s="6" t="s">
        <v>229</v>
      </c>
      <c r="K2217" s="6">
        <v>3</v>
      </c>
      <c r="L2217" s="6">
        <v>60</v>
      </c>
      <c r="M2217" s="31" t="str">
        <f t="shared" si="0"/>
        <v>Small</v>
      </c>
    </row>
    <row r="2218" spans="8:13" ht="15.75" customHeight="1">
      <c r="H2218" s="37">
        <v>43421</v>
      </c>
      <c r="I2218" s="6" t="s">
        <v>175</v>
      </c>
      <c r="J2218" s="6" t="s">
        <v>180</v>
      </c>
      <c r="K2218" s="6">
        <v>1</v>
      </c>
      <c r="L2218" s="6">
        <v>15.64</v>
      </c>
      <c r="M2218" s="31" t="str">
        <f t="shared" si="0"/>
        <v>Small</v>
      </c>
    </row>
    <row r="2219" spans="8:13" ht="15.75" customHeight="1">
      <c r="H2219" s="37">
        <v>43286</v>
      </c>
      <c r="I2219" s="6" t="s">
        <v>190</v>
      </c>
      <c r="J2219" s="6" t="s">
        <v>194</v>
      </c>
      <c r="K2219" s="6">
        <v>2</v>
      </c>
      <c r="L2219" s="6">
        <v>21.66</v>
      </c>
      <c r="M2219" s="31" t="str">
        <f t="shared" si="0"/>
        <v>Small</v>
      </c>
    </row>
    <row r="2220" spans="8:13" ht="15.75" customHeight="1">
      <c r="H2220" s="37">
        <v>43146</v>
      </c>
      <c r="I2220" s="6" t="s">
        <v>201</v>
      </c>
      <c r="J2220" s="6" t="s">
        <v>159</v>
      </c>
      <c r="K2220" s="6">
        <v>3</v>
      </c>
      <c r="L2220" s="6">
        <v>31.29</v>
      </c>
      <c r="M2220" s="31" t="str">
        <f t="shared" si="0"/>
        <v>Small</v>
      </c>
    </row>
    <row r="2221" spans="8:13" ht="15.75" customHeight="1">
      <c r="H2221" s="37">
        <v>43228</v>
      </c>
      <c r="I2221" s="6" t="s">
        <v>168</v>
      </c>
      <c r="J2221" s="6" t="s">
        <v>194</v>
      </c>
      <c r="K2221" s="6">
        <v>3</v>
      </c>
      <c r="L2221" s="6">
        <v>46.95</v>
      </c>
      <c r="M2221" s="31" t="str">
        <f t="shared" si="0"/>
        <v>Small</v>
      </c>
    </row>
    <row r="2222" spans="8:13" ht="15.75" customHeight="1">
      <c r="H2222" s="37">
        <v>43155</v>
      </c>
      <c r="I2222" s="6" t="s">
        <v>163</v>
      </c>
      <c r="J2222" s="6" t="s">
        <v>184</v>
      </c>
      <c r="K2222" s="6">
        <v>1</v>
      </c>
      <c r="L2222" s="6">
        <v>19.41</v>
      </c>
      <c r="M2222" s="31" t="str">
        <f t="shared" si="0"/>
        <v>Small</v>
      </c>
    </row>
    <row r="2223" spans="8:13" ht="15.75" customHeight="1">
      <c r="H2223" s="37">
        <v>43377</v>
      </c>
      <c r="I2223" s="6" t="s">
        <v>158</v>
      </c>
      <c r="J2223" s="6" t="s">
        <v>156</v>
      </c>
      <c r="K2223" s="6">
        <v>3</v>
      </c>
      <c r="L2223" s="6">
        <v>44.25</v>
      </c>
      <c r="M2223" s="31" t="str">
        <f t="shared" si="0"/>
        <v>Small</v>
      </c>
    </row>
    <row r="2224" spans="8:13" ht="15.75" customHeight="1">
      <c r="H2224" s="37">
        <v>43177</v>
      </c>
      <c r="I2224" s="6" t="s">
        <v>135</v>
      </c>
      <c r="J2224" s="6" t="s">
        <v>156</v>
      </c>
      <c r="K2224" s="6">
        <v>4</v>
      </c>
      <c r="L2224" s="6">
        <v>78.16</v>
      </c>
      <c r="M2224" s="31" t="str">
        <f t="shared" si="0"/>
        <v>Small</v>
      </c>
    </row>
    <row r="2225" spans="8:13" ht="15.75" customHeight="1">
      <c r="H2225" s="37">
        <v>43277</v>
      </c>
      <c r="I2225" s="6" t="s">
        <v>224</v>
      </c>
      <c r="J2225" s="6" t="s">
        <v>226</v>
      </c>
      <c r="K2225" s="6">
        <v>2</v>
      </c>
      <c r="L2225" s="6">
        <v>27.36</v>
      </c>
      <c r="M2225" s="31" t="str">
        <f t="shared" si="0"/>
        <v>Small</v>
      </c>
    </row>
    <row r="2226" spans="8:13" ht="15.75" customHeight="1">
      <c r="H2226" s="37">
        <v>43418</v>
      </c>
      <c r="I2226" s="6" t="s">
        <v>141</v>
      </c>
      <c r="J2226" s="6" t="s">
        <v>211</v>
      </c>
      <c r="K2226" s="6">
        <v>1</v>
      </c>
      <c r="L2226" s="6">
        <v>15.92</v>
      </c>
      <c r="M2226" s="31" t="str">
        <f t="shared" si="0"/>
        <v>Small</v>
      </c>
    </row>
    <row r="2227" spans="8:13" ht="15.75" customHeight="1">
      <c r="H2227" s="37">
        <v>43231</v>
      </c>
      <c r="I2227" s="6" t="s">
        <v>141</v>
      </c>
      <c r="J2227" s="6" t="s">
        <v>199</v>
      </c>
      <c r="K2227" s="6">
        <v>4</v>
      </c>
      <c r="L2227" s="6">
        <v>64.44</v>
      </c>
      <c r="M2227" s="31" t="str">
        <f t="shared" si="0"/>
        <v>Small</v>
      </c>
    </row>
    <row r="2228" spans="8:13" ht="15.75" customHeight="1">
      <c r="H2228" s="37">
        <v>43111</v>
      </c>
      <c r="I2228" s="6" t="s">
        <v>158</v>
      </c>
      <c r="J2228" s="6" t="s">
        <v>185</v>
      </c>
      <c r="K2228" s="6">
        <v>1</v>
      </c>
      <c r="L2228" s="6">
        <v>13.2</v>
      </c>
      <c r="M2228" s="31" t="str">
        <f t="shared" si="0"/>
        <v>Small</v>
      </c>
    </row>
    <row r="2229" spans="8:13" ht="15.75" customHeight="1">
      <c r="H2229" s="37">
        <v>43269</v>
      </c>
      <c r="I2229" s="6" t="s">
        <v>168</v>
      </c>
      <c r="J2229" s="6" t="s">
        <v>184</v>
      </c>
      <c r="K2229" s="6">
        <v>1</v>
      </c>
      <c r="L2229" s="6">
        <v>14.15</v>
      </c>
      <c r="M2229" s="31" t="str">
        <f t="shared" si="0"/>
        <v>Small</v>
      </c>
    </row>
    <row r="2230" spans="8:13" ht="15.75" customHeight="1">
      <c r="H2230" s="37">
        <v>43425</v>
      </c>
      <c r="I2230" s="6" t="s">
        <v>158</v>
      </c>
      <c r="J2230" s="6" t="s">
        <v>170</v>
      </c>
      <c r="K2230" s="6">
        <v>2</v>
      </c>
      <c r="L2230" s="6">
        <v>35.340000000000003</v>
      </c>
      <c r="M2230" s="31" t="str">
        <f t="shared" si="0"/>
        <v>Small</v>
      </c>
    </row>
    <row r="2231" spans="8:13" ht="15.75" customHeight="1">
      <c r="H2231" s="37">
        <v>43464</v>
      </c>
      <c r="I2231" s="6" t="s">
        <v>171</v>
      </c>
      <c r="J2231" s="6" t="s">
        <v>156</v>
      </c>
      <c r="K2231" s="6">
        <v>2</v>
      </c>
      <c r="L2231" s="6">
        <v>22.66</v>
      </c>
      <c r="M2231" s="31" t="str">
        <f t="shared" si="0"/>
        <v>Small</v>
      </c>
    </row>
    <row r="2232" spans="8:13" ht="15.75" customHeight="1">
      <c r="H2232" s="37">
        <v>43438</v>
      </c>
      <c r="I2232" s="6" t="s">
        <v>198</v>
      </c>
      <c r="J2232" s="6" t="s">
        <v>167</v>
      </c>
      <c r="K2232" s="6">
        <v>2</v>
      </c>
      <c r="L2232" s="6">
        <v>35.72</v>
      </c>
      <c r="M2232" s="31" t="str">
        <f t="shared" si="0"/>
        <v>Small</v>
      </c>
    </row>
    <row r="2233" spans="8:13" ht="15.75" customHeight="1">
      <c r="H2233" s="37">
        <v>43408</v>
      </c>
      <c r="I2233" s="6" t="s">
        <v>160</v>
      </c>
      <c r="J2233" s="6" t="s">
        <v>209</v>
      </c>
      <c r="K2233" s="6">
        <v>48</v>
      </c>
      <c r="L2233" s="6">
        <v>442.32</v>
      </c>
      <c r="M2233" s="31" t="str">
        <f t="shared" si="0"/>
        <v>Large</v>
      </c>
    </row>
    <row r="2234" spans="8:13" ht="15.75" customHeight="1">
      <c r="H2234" s="37">
        <v>43375</v>
      </c>
      <c r="I2234" s="6" t="s">
        <v>155</v>
      </c>
      <c r="J2234" s="6" t="s">
        <v>181</v>
      </c>
      <c r="K2234" s="6">
        <v>2</v>
      </c>
      <c r="L2234" s="6">
        <v>24.4</v>
      </c>
      <c r="M2234" s="31" t="str">
        <f t="shared" si="0"/>
        <v>Small</v>
      </c>
    </row>
    <row r="2235" spans="8:13" ht="15.75" customHeight="1">
      <c r="H2235" s="37">
        <v>43428</v>
      </c>
      <c r="I2235" s="6" t="s">
        <v>190</v>
      </c>
      <c r="J2235" s="6" t="s">
        <v>208</v>
      </c>
      <c r="K2235" s="6">
        <v>3</v>
      </c>
      <c r="L2235" s="6">
        <v>34.89</v>
      </c>
      <c r="M2235" s="31" t="str">
        <f t="shared" si="0"/>
        <v>Small</v>
      </c>
    </row>
    <row r="2236" spans="8:13" ht="15.75" customHeight="1">
      <c r="H2236" s="37">
        <v>43191</v>
      </c>
      <c r="I2236" s="6" t="s">
        <v>171</v>
      </c>
      <c r="J2236" s="6" t="s">
        <v>156</v>
      </c>
      <c r="K2236" s="6">
        <v>51</v>
      </c>
      <c r="L2236" s="6">
        <v>372.47</v>
      </c>
      <c r="M2236" s="31" t="str">
        <f t="shared" si="0"/>
        <v>Large</v>
      </c>
    </row>
    <row r="2237" spans="8:13" ht="15.75" customHeight="1">
      <c r="H2237" s="37">
        <v>43448</v>
      </c>
      <c r="I2237" s="6" t="s">
        <v>158</v>
      </c>
      <c r="J2237" s="6" t="s">
        <v>156</v>
      </c>
      <c r="K2237" s="6">
        <v>3</v>
      </c>
      <c r="L2237" s="6">
        <v>46.47</v>
      </c>
      <c r="M2237" s="31" t="str">
        <f t="shared" si="0"/>
        <v>Small</v>
      </c>
    </row>
    <row r="2238" spans="8:13" ht="15.75" customHeight="1">
      <c r="H2238" s="37">
        <v>43408</v>
      </c>
      <c r="I2238" s="6" t="s">
        <v>171</v>
      </c>
      <c r="J2238" s="6" t="s">
        <v>156</v>
      </c>
      <c r="K2238" s="6">
        <v>4</v>
      </c>
      <c r="L2238" s="6">
        <v>60.88</v>
      </c>
      <c r="M2238" s="31" t="str">
        <f t="shared" si="0"/>
        <v>Small</v>
      </c>
    </row>
    <row r="2239" spans="8:13" ht="15.75" customHeight="1">
      <c r="H2239" s="37">
        <v>43433</v>
      </c>
      <c r="I2239" s="6" t="s">
        <v>223</v>
      </c>
      <c r="J2239" s="6" t="s">
        <v>214</v>
      </c>
      <c r="K2239" s="6">
        <v>1</v>
      </c>
      <c r="L2239" s="6">
        <v>12.18</v>
      </c>
      <c r="M2239" s="31" t="str">
        <f t="shared" si="0"/>
        <v>Small</v>
      </c>
    </row>
    <row r="2240" spans="8:13" ht="15.75" customHeight="1">
      <c r="H2240" s="37">
        <v>43416</v>
      </c>
      <c r="I2240" s="6" t="s">
        <v>141</v>
      </c>
      <c r="J2240" s="6" t="s">
        <v>185</v>
      </c>
      <c r="K2240" s="6">
        <v>1</v>
      </c>
      <c r="L2240" s="6">
        <v>11.14</v>
      </c>
      <c r="M2240" s="31" t="str">
        <f t="shared" si="0"/>
        <v>Small</v>
      </c>
    </row>
    <row r="2241" spans="8:13" ht="15.75" customHeight="1">
      <c r="H2241" s="37">
        <v>43222</v>
      </c>
      <c r="I2241" s="6" t="s">
        <v>135</v>
      </c>
      <c r="J2241" s="6" t="s">
        <v>156</v>
      </c>
      <c r="K2241" s="6">
        <v>4</v>
      </c>
      <c r="L2241" s="6">
        <v>70.64</v>
      </c>
      <c r="M2241" s="31" t="str">
        <f t="shared" si="0"/>
        <v>Small</v>
      </c>
    </row>
    <row r="2242" spans="8:13" ht="15.75" customHeight="1">
      <c r="H2242" s="37">
        <v>43273</v>
      </c>
      <c r="I2242" s="6" t="s">
        <v>163</v>
      </c>
      <c r="J2242" s="6" t="s">
        <v>156</v>
      </c>
      <c r="K2242" s="6">
        <v>1</v>
      </c>
      <c r="L2242" s="6">
        <v>14.95</v>
      </c>
      <c r="M2242" s="31" t="str">
        <f t="shared" si="0"/>
        <v>Small</v>
      </c>
    </row>
    <row r="2243" spans="8:13" ht="15.75" customHeight="1">
      <c r="H2243" s="37">
        <v>43130</v>
      </c>
      <c r="I2243" s="6" t="s">
        <v>198</v>
      </c>
      <c r="J2243" s="6" t="s">
        <v>199</v>
      </c>
      <c r="K2243" s="6">
        <v>4</v>
      </c>
      <c r="L2243" s="6">
        <v>63.32</v>
      </c>
      <c r="M2243" s="31" t="str">
        <f t="shared" si="0"/>
        <v>Small</v>
      </c>
    </row>
    <row r="2244" spans="8:13" ht="15.75" customHeight="1">
      <c r="H2244" s="37">
        <v>43454</v>
      </c>
      <c r="I2244" s="6" t="s">
        <v>158</v>
      </c>
      <c r="J2244" s="6" t="s">
        <v>239</v>
      </c>
      <c r="K2244" s="6">
        <v>30</v>
      </c>
      <c r="L2244" s="6">
        <v>291.33999999999997</v>
      </c>
      <c r="M2244" s="31" t="str">
        <f t="shared" si="0"/>
        <v>Large</v>
      </c>
    </row>
    <row r="2245" spans="8:13" ht="15.75" customHeight="1">
      <c r="H2245" s="37">
        <v>43340</v>
      </c>
      <c r="I2245" s="6" t="s">
        <v>135</v>
      </c>
      <c r="J2245" s="6" t="s">
        <v>215</v>
      </c>
      <c r="K2245" s="6">
        <v>2</v>
      </c>
      <c r="L2245" s="6">
        <v>21.96</v>
      </c>
      <c r="M2245" s="31" t="str">
        <f t="shared" si="0"/>
        <v>Small</v>
      </c>
    </row>
    <row r="2246" spans="8:13" ht="15.75" customHeight="1">
      <c r="H2246" s="37">
        <v>43116</v>
      </c>
      <c r="I2246" s="6" t="s">
        <v>163</v>
      </c>
      <c r="J2246" s="6" t="s">
        <v>156</v>
      </c>
      <c r="K2246" s="6">
        <v>4</v>
      </c>
      <c r="L2246" s="6">
        <v>73.56</v>
      </c>
      <c r="M2246" s="31" t="str">
        <f t="shared" si="0"/>
        <v>Small</v>
      </c>
    </row>
    <row r="2247" spans="8:13" ht="15.75" customHeight="1">
      <c r="H2247" s="37">
        <v>43336</v>
      </c>
      <c r="I2247" s="6" t="s">
        <v>135</v>
      </c>
      <c r="J2247" s="6" t="s">
        <v>180</v>
      </c>
      <c r="K2247" s="6">
        <v>3</v>
      </c>
      <c r="L2247" s="6">
        <v>40.049999999999997</v>
      </c>
      <c r="M2247" s="31" t="str">
        <f t="shared" si="0"/>
        <v>Small</v>
      </c>
    </row>
    <row r="2248" spans="8:13" ht="15.75" customHeight="1">
      <c r="H2248" s="37">
        <v>43256</v>
      </c>
      <c r="I2248" s="6" t="s">
        <v>160</v>
      </c>
      <c r="J2248" s="6" t="s">
        <v>219</v>
      </c>
      <c r="K2248" s="6">
        <v>2</v>
      </c>
      <c r="L2248" s="6">
        <v>30.2</v>
      </c>
      <c r="M2248" s="31" t="str">
        <f t="shared" si="0"/>
        <v>Small</v>
      </c>
    </row>
    <row r="2249" spans="8:13" ht="15.75" customHeight="1">
      <c r="H2249" s="37">
        <v>43205</v>
      </c>
      <c r="I2249" s="6" t="s">
        <v>160</v>
      </c>
      <c r="J2249" s="6" t="s">
        <v>183</v>
      </c>
      <c r="K2249" s="6">
        <v>1</v>
      </c>
      <c r="L2249" s="6">
        <v>15.63</v>
      </c>
      <c r="M2249" s="31" t="str">
        <f t="shared" si="0"/>
        <v>Small</v>
      </c>
    </row>
    <row r="2250" spans="8:13" ht="15.75" customHeight="1">
      <c r="H2250" s="37">
        <v>43383</v>
      </c>
      <c r="I2250" s="6" t="s">
        <v>223</v>
      </c>
      <c r="J2250" s="6" t="s">
        <v>211</v>
      </c>
      <c r="K2250" s="6">
        <v>2</v>
      </c>
      <c r="L2250" s="6">
        <v>22</v>
      </c>
      <c r="M2250" s="31" t="str">
        <f t="shared" si="0"/>
        <v>Small</v>
      </c>
    </row>
    <row r="2251" spans="8:13" ht="15.75" customHeight="1">
      <c r="H2251" s="37">
        <v>43263</v>
      </c>
      <c r="I2251" s="6" t="s">
        <v>175</v>
      </c>
      <c r="J2251" s="6" t="s">
        <v>176</v>
      </c>
      <c r="K2251" s="6">
        <v>1</v>
      </c>
      <c r="L2251" s="6">
        <v>10.69</v>
      </c>
      <c r="M2251" s="31" t="str">
        <f t="shared" si="0"/>
        <v>Small</v>
      </c>
    </row>
    <row r="2252" spans="8:13" ht="15.75" customHeight="1">
      <c r="H2252" s="37">
        <v>43112</v>
      </c>
      <c r="I2252" s="6" t="s">
        <v>141</v>
      </c>
      <c r="J2252" s="6" t="s">
        <v>172</v>
      </c>
      <c r="K2252" s="6">
        <v>4</v>
      </c>
      <c r="L2252" s="6">
        <v>47</v>
      </c>
      <c r="M2252" s="31" t="str">
        <f t="shared" si="0"/>
        <v>Small</v>
      </c>
    </row>
    <row r="2253" spans="8:13" ht="15.75" customHeight="1">
      <c r="H2253" s="37">
        <v>43216</v>
      </c>
      <c r="I2253" s="6" t="s">
        <v>141</v>
      </c>
      <c r="J2253" s="6" t="s">
        <v>219</v>
      </c>
      <c r="K2253" s="6">
        <v>2</v>
      </c>
      <c r="L2253" s="6">
        <v>34.380000000000003</v>
      </c>
      <c r="M2253" s="31" t="str">
        <f t="shared" si="0"/>
        <v>Small</v>
      </c>
    </row>
    <row r="2254" spans="8:13" ht="15.75" customHeight="1">
      <c r="H2254" s="37">
        <v>43387</v>
      </c>
      <c r="I2254" s="6" t="s">
        <v>198</v>
      </c>
      <c r="J2254" s="6" t="s">
        <v>187</v>
      </c>
      <c r="K2254" s="6">
        <v>1</v>
      </c>
      <c r="L2254" s="6">
        <v>11.37</v>
      </c>
      <c r="M2254" s="31" t="str">
        <f t="shared" si="0"/>
        <v>Small</v>
      </c>
    </row>
    <row r="2255" spans="8:13" ht="15.75" customHeight="1">
      <c r="H2255" s="37">
        <v>43328</v>
      </c>
      <c r="I2255" s="6" t="s">
        <v>193</v>
      </c>
      <c r="J2255" s="6" t="s">
        <v>169</v>
      </c>
      <c r="K2255" s="6">
        <v>44</v>
      </c>
      <c r="L2255" s="6">
        <v>408.04</v>
      </c>
      <c r="M2255" s="31" t="str">
        <f t="shared" si="0"/>
        <v>Large</v>
      </c>
    </row>
    <row r="2256" spans="8:13" ht="15.75" customHeight="1">
      <c r="H2256" s="37">
        <v>43418</v>
      </c>
      <c r="I2256" s="6" t="s">
        <v>193</v>
      </c>
      <c r="J2256" s="6" t="s">
        <v>167</v>
      </c>
      <c r="K2256" s="6">
        <v>4</v>
      </c>
      <c r="L2256" s="6">
        <v>72.64</v>
      </c>
      <c r="M2256" s="31" t="str">
        <f t="shared" si="0"/>
        <v>Small</v>
      </c>
    </row>
    <row r="2257" spans="8:13" ht="15.75" customHeight="1">
      <c r="H2257" s="37">
        <v>43218</v>
      </c>
      <c r="I2257" s="6" t="s">
        <v>160</v>
      </c>
      <c r="J2257" s="6" t="s">
        <v>161</v>
      </c>
      <c r="K2257" s="6">
        <v>4</v>
      </c>
      <c r="L2257" s="6">
        <v>50.96</v>
      </c>
      <c r="M2257" s="31" t="str">
        <f t="shared" si="0"/>
        <v>Small</v>
      </c>
    </row>
    <row r="2258" spans="8:13" ht="15.75" customHeight="1">
      <c r="H2258" s="37">
        <v>43106</v>
      </c>
      <c r="I2258" s="6" t="s">
        <v>177</v>
      </c>
      <c r="J2258" s="6" t="s">
        <v>169</v>
      </c>
      <c r="K2258" s="6">
        <v>1</v>
      </c>
      <c r="L2258" s="6">
        <v>10.83</v>
      </c>
      <c r="M2258" s="31" t="str">
        <f t="shared" si="0"/>
        <v>Small</v>
      </c>
    </row>
    <row r="2259" spans="8:13" ht="15.75" customHeight="1">
      <c r="H2259" s="37">
        <v>43428</v>
      </c>
      <c r="I2259" s="6" t="s">
        <v>160</v>
      </c>
      <c r="J2259" s="6" t="s">
        <v>212</v>
      </c>
      <c r="K2259" s="6">
        <v>2</v>
      </c>
      <c r="L2259" s="6">
        <v>28.98</v>
      </c>
      <c r="M2259" s="31" t="str">
        <f t="shared" si="0"/>
        <v>Small</v>
      </c>
    </row>
    <row r="2260" spans="8:13" ht="15.75" customHeight="1">
      <c r="H2260" s="37">
        <v>43302</v>
      </c>
      <c r="I2260" s="6" t="s">
        <v>160</v>
      </c>
      <c r="J2260" s="6" t="s">
        <v>156</v>
      </c>
      <c r="K2260" s="6">
        <v>1</v>
      </c>
      <c r="L2260" s="6">
        <v>15.06</v>
      </c>
      <c r="M2260" s="31" t="str">
        <f t="shared" si="0"/>
        <v>Small</v>
      </c>
    </row>
    <row r="2261" spans="8:13" ht="15.75" customHeight="1">
      <c r="H2261" s="37">
        <v>43464</v>
      </c>
      <c r="I2261" s="6" t="s">
        <v>135</v>
      </c>
      <c r="J2261" s="6" t="s">
        <v>195</v>
      </c>
      <c r="K2261" s="6">
        <v>2</v>
      </c>
      <c r="L2261" s="6">
        <v>28.08</v>
      </c>
      <c r="M2261" s="31" t="str">
        <f t="shared" si="0"/>
        <v>Small</v>
      </c>
    </row>
    <row r="2262" spans="8:13" ht="15.75" customHeight="1">
      <c r="H2262" s="37">
        <v>43155</v>
      </c>
      <c r="I2262" s="6" t="s">
        <v>141</v>
      </c>
      <c r="J2262" s="6" t="s">
        <v>234</v>
      </c>
      <c r="K2262" s="6">
        <v>1</v>
      </c>
      <c r="L2262" s="6">
        <v>13.5</v>
      </c>
      <c r="M2262" s="31" t="str">
        <f t="shared" si="0"/>
        <v>Small</v>
      </c>
    </row>
    <row r="2263" spans="8:13" ht="15.75" customHeight="1">
      <c r="H2263" s="37">
        <v>43125</v>
      </c>
      <c r="I2263" s="6" t="s">
        <v>175</v>
      </c>
      <c r="J2263" s="6" t="s">
        <v>207</v>
      </c>
      <c r="K2263" s="6">
        <v>2</v>
      </c>
      <c r="L2263" s="6">
        <v>20.72</v>
      </c>
      <c r="M2263" s="31" t="str">
        <f t="shared" si="0"/>
        <v>Small</v>
      </c>
    </row>
    <row r="2264" spans="8:13" ht="15.75" customHeight="1">
      <c r="H2264" s="37">
        <v>43456</v>
      </c>
      <c r="I2264" s="6" t="s">
        <v>165</v>
      </c>
      <c r="J2264" s="6" t="s">
        <v>228</v>
      </c>
      <c r="K2264" s="6">
        <v>2</v>
      </c>
      <c r="L2264" s="6">
        <v>27.24</v>
      </c>
      <c r="M2264" s="31" t="str">
        <f t="shared" si="0"/>
        <v>Small</v>
      </c>
    </row>
    <row r="2265" spans="8:13" ht="15.75" customHeight="1">
      <c r="H2265" s="37">
        <v>43418</v>
      </c>
      <c r="I2265" s="6" t="s">
        <v>141</v>
      </c>
      <c r="J2265" s="6" t="s">
        <v>156</v>
      </c>
      <c r="K2265" s="6">
        <v>2</v>
      </c>
      <c r="L2265" s="6">
        <v>20.58</v>
      </c>
      <c r="M2265" s="31" t="str">
        <f t="shared" si="0"/>
        <v>Small</v>
      </c>
    </row>
    <row r="2266" spans="8:13" ht="15.75" customHeight="1">
      <c r="H2266" s="37">
        <v>43409</v>
      </c>
      <c r="I2266" s="6" t="s">
        <v>127</v>
      </c>
      <c r="J2266" s="6" t="s">
        <v>184</v>
      </c>
      <c r="K2266" s="6">
        <v>1</v>
      </c>
      <c r="L2266" s="6">
        <v>18.59</v>
      </c>
      <c r="M2266" s="31" t="str">
        <f t="shared" si="0"/>
        <v>Small</v>
      </c>
    </row>
    <row r="2267" spans="8:13" ht="15.75" customHeight="1">
      <c r="H2267" s="37">
        <v>43358</v>
      </c>
      <c r="I2267" s="6" t="s">
        <v>160</v>
      </c>
      <c r="J2267" s="6" t="s">
        <v>230</v>
      </c>
      <c r="K2267" s="6">
        <v>1</v>
      </c>
      <c r="L2267" s="6">
        <v>11.96</v>
      </c>
      <c r="M2267" s="31" t="str">
        <f t="shared" si="0"/>
        <v>Small</v>
      </c>
    </row>
    <row r="2268" spans="8:13" ht="15.75" customHeight="1">
      <c r="H2268" s="37">
        <v>43248</v>
      </c>
      <c r="I2268" s="6" t="s">
        <v>168</v>
      </c>
      <c r="J2268" s="6" t="s">
        <v>199</v>
      </c>
      <c r="K2268" s="6">
        <v>3</v>
      </c>
      <c r="L2268" s="6">
        <v>31.08</v>
      </c>
      <c r="M2268" s="31" t="str">
        <f t="shared" si="0"/>
        <v>Small</v>
      </c>
    </row>
    <row r="2269" spans="8:13" ht="15.75" customHeight="1">
      <c r="H2269" s="37">
        <v>43208</v>
      </c>
      <c r="I2269" s="6" t="s">
        <v>201</v>
      </c>
      <c r="J2269" s="6" t="s">
        <v>220</v>
      </c>
      <c r="K2269" s="6">
        <v>1</v>
      </c>
      <c r="L2269" s="6">
        <v>15.97</v>
      </c>
      <c r="M2269" s="31" t="str">
        <f t="shared" si="0"/>
        <v>Small</v>
      </c>
    </row>
    <row r="2270" spans="8:13" ht="15.75" customHeight="1">
      <c r="H2270" s="37">
        <v>43409</v>
      </c>
      <c r="I2270" s="6" t="s">
        <v>135</v>
      </c>
      <c r="J2270" s="6" t="s">
        <v>208</v>
      </c>
      <c r="K2270" s="6">
        <v>24</v>
      </c>
      <c r="L2270" s="6">
        <v>219.01</v>
      </c>
      <c r="M2270" s="31" t="str">
        <f t="shared" si="0"/>
        <v>Small</v>
      </c>
    </row>
    <row r="2271" spans="8:13" ht="15.75" customHeight="1">
      <c r="H2271" s="37">
        <v>43254</v>
      </c>
      <c r="I2271" s="6" t="s">
        <v>198</v>
      </c>
      <c r="J2271" s="6" t="s">
        <v>169</v>
      </c>
      <c r="K2271" s="6">
        <v>1</v>
      </c>
      <c r="L2271" s="6">
        <v>18.809999999999999</v>
      </c>
      <c r="M2271" s="31" t="str">
        <f t="shared" si="0"/>
        <v>Small</v>
      </c>
    </row>
    <row r="2272" spans="8:13" ht="15.75" customHeight="1">
      <c r="H2272" s="37">
        <v>43221</v>
      </c>
      <c r="I2272" s="6" t="s">
        <v>141</v>
      </c>
      <c r="J2272" s="6" t="s">
        <v>210</v>
      </c>
      <c r="K2272" s="6">
        <v>3</v>
      </c>
      <c r="L2272" s="6">
        <v>58.29</v>
      </c>
      <c r="M2272" s="31" t="str">
        <f t="shared" si="0"/>
        <v>Small</v>
      </c>
    </row>
    <row r="2273" spans="8:13" ht="15.75" customHeight="1">
      <c r="H2273" s="37">
        <v>43215</v>
      </c>
      <c r="I2273" s="6" t="s">
        <v>168</v>
      </c>
      <c r="J2273" s="6" t="s">
        <v>219</v>
      </c>
      <c r="K2273" s="6">
        <v>4</v>
      </c>
      <c r="L2273" s="6">
        <v>59.52</v>
      </c>
      <c r="M2273" s="31" t="str">
        <f t="shared" si="0"/>
        <v>Small</v>
      </c>
    </row>
    <row r="2274" spans="8:13" ht="15.75" customHeight="1">
      <c r="H2274" s="37">
        <v>43408</v>
      </c>
      <c r="I2274" s="6" t="s">
        <v>163</v>
      </c>
      <c r="J2274" s="6" t="s">
        <v>185</v>
      </c>
      <c r="K2274" s="6">
        <v>2</v>
      </c>
      <c r="L2274" s="6">
        <v>39.020000000000003</v>
      </c>
      <c r="M2274" s="31" t="str">
        <f t="shared" si="0"/>
        <v>Small</v>
      </c>
    </row>
    <row r="2275" spans="8:13" ht="15.75" customHeight="1">
      <c r="H2275" s="37">
        <v>43326</v>
      </c>
      <c r="I2275" s="6" t="s">
        <v>158</v>
      </c>
      <c r="J2275" s="6" t="s">
        <v>180</v>
      </c>
      <c r="K2275" s="6">
        <v>1</v>
      </c>
      <c r="L2275" s="6">
        <v>19.72</v>
      </c>
      <c r="M2275" s="31" t="str">
        <f t="shared" si="0"/>
        <v>Small</v>
      </c>
    </row>
    <row r="2276" spans="8:13" ht="15.75" customHeight="1">
      <c r="H2276" s="37">
        <v>43148</v>
      </c>
      <c r="I2276" s="6" t="s">
        <v>155</v>
      </c>
      <c r="J2276" s="6" t="s">
        <v>194</v>
      </c>
      <c r="K2276" s="6">
        <v>3</v>
      </c>
      <c r="L2276" s="6">
        <v>47.19</v>
      </c>
      <c r="M2276" s="31" t="str">
        <f t="shared" si="0"/>
        <v>Small</v>
      </c>
    </row>
    <row r="2277" spans="8:13" ht="15.75" customHeight="1">
      <c r="H2277" s="37">
        <v>43198</v>
      </c>
      <c r="I2277" s="6" t="s">
        <v>135</v>
      </c>
      <c r="J2277" s="6" t="s">
        <v>206</v>
      </c>
      <c r="K2277" s="6">
        <v>2</v>
      </c>
      <c r="L2277" s="6">
        <v>39.14</v>
      </c>
      <c r="M2277" s="31" t="str">
        <f t="shared" si="0"/>
        <v>Small</v>
      </c>
    </row>
    <row r="2278" spans="8:13" ht="15.75" customHeight="1">
      <c r="H2278" s="37">
        <v>43272</v>
      </c>
      <c r="I2278" s="6" t="s">
        <v>175</v>
      </c>
      <c r="J2278" s="6" t="s">
        <v>235</v>
      </c>
      <c r="K2278" s="6">
        <v>2</v>
      </c>
      <c r="L2278" s="6">
        <v>32.74</v>
      </c>
      <c r="M2278" s="31" t="str">
        <f t="shared" si="0"/>
        <v>Small</v>
      </c>
    </row>
    <row r="2279" spans="8:13" ht="15.75" customHeight="1">
      <c r="H2279" s="37">
        <v>43301</v>
      </c>
      <c r="I2279" s="6" t="s">
        <v>135</v>
      </c>
      <c r="J2279" s="6" t="s">
        <v>157</v>
      </c>
      <c r="K2279" s="6">
        <v>2</v>
      </c>
      <c r="L2279" s="6">
        <v>28.16</v>
      </c>
      <c r="M2279" s="31" t="str">
        <f t="shared" si="0"/>
        <v>Small</v>
      </c>
    </row>
    <row r="2280" spans="8:13" ht="15.75" customHeight="1">
      <c r="H2280" s="37">
        <v>43345</v>
      </c>
      <c r="I2280" s="6" t="s">
        <v>158</v>
      </c>
      <c r="J2280" s="6" t="s">
        <v>233</v>
      </c>
      <c r="K2280" s="6">
        <v>4</v>
      </c>
      <c r="L2280" s="6">
        <v>53.16</v>
      </c>
      <c r="M2280" s="31" t="str">
        <f t="shared" si="0"/>
        <v>Small</v>
      </c>
    </row>
    <row r="2281" spans="8:13" ht="15.75" customHeight="1">
      <c r="H2281" s="37">
        <v>43456</v>
      </c>
      <c r="I2281" s="6" t="s">
        <v>158</v>
      </c>
      <c r="J2281" s="6" t="s">
        <v>231</v>
      </c>
      <c r="K2281" s="6">
        <v>38</v>
      </c>
      <c r="L2281" s="6">
        <v>264.33999999999997</v>
      </c>
      <c r="M2281" s="31" t="str">
        <f t="shared" si="0"/>
        <v>Large</v>
      </c>
    </row>
    <row r="2282" spans="8:13" ht="15.75" customHeight="1">
      <c r="H2282" s="37">
        <v>43436</v>
      </c>
      <c r="I2282" s="6" t="s">
        <v>158</v>
      </c>
      <c r="J2282" s="6" t="s">
        <v>189</v>
      </c>
      <c r="K2282" s="6">
        <v>2</v>
      </c>
      <c r="L2282" s="6">
        <v>37.299999999999997</v>
      </c>
      <c r="M2282" s="31" t="str">
        <f t="shared" si="0"/>
        <v>Small</v>
      </c>
    </row>
    <row r="2283" spans="8:13" ht="15.75" customHeight="1">
      <c r="H2283" s="37">
        <v>43437</v>
      </c>
      <c r="I2283" s="6" t="s">
        <v>168</v>
      </c>
      <c r="J2283" s="6" t="s">
        <v>184</v>
      </c>
      <c r="K2283" s="6">
        <v>2</v>
      </c>
      <c r="L2283" s="6">
        <v>36.72</v>
      </c>
      <c r="M2283" s="31" t="str">
        <f t="shared" si="0"/>
        <v>Small</v>
      </c>
    </row>
    <row r="2284" spans="8:13" ht="15.75" customHeight="1">
      <c r="H2284" s="37">
        <v>43424</v>
      </c>
      <c r="I2284" s="6" t="s">
        <v>201</v>
      </c>
      <c r="J2284" s="6" t="s">
        <v>156</v>
      </c>
      <c r="K2284" s="6">
        <v>2</v>
      </c>
      <c r="L2284" s="6">
        <v>39.96</v>
      </c>
      <c r="M2284" s="31" t="str">
        <f t="shared" si="0"/>
        <v>Small</v>
      </c>
    </row>
    <row r="2285" spans="8:13" ht="15.75" customHeight="1">
      <c r="H2285" s="37">
        <v>43452</v>
      </c>
      <c r="I2285" s="6" t="s">
        <v>171</v>
      </c>
      <c r="J2285" s="6" t="s">
        <v>192</v>
      </c>
      <c r="K2285" s="6">
        <v>3</v>
      </c>
      <c r="L2285" s="6">
        <v>32.61</v>
      </c>
      <c r="M2285" s="31" t="str">
        <f t="shared" si="0"/>
        <v>Small</v>
      </c>
    </row>
    <row r="2286" spans="8:13" ht="15.75" customHeight="1">
      <c r="H2286" s="37">
        <v>43351</v>
      </c>
      <c r="I2286" s="6" t="s">
        <v>160</v>
      </c>
      <c r="J2286" s="6" t="s">
        <v>156</v>
      </c>
      <c r="K2286" s="6">
        <v>1</v>
      </c>
      <c r="L2286" s="6">
        <v>10.91</v>
      </c>
      <c r="M2286" s="31" t="str">
        <f t="shared" si="0"/>
        <v>Small</v>
      </c>
    </row>
    <row r="2287" spans="8:13" ht="15.75" customHeight="1">
      <c r="H2287" s="37">
        <v>43108</v>
      </c>
      <c r="I2287" s="6" t="s">
        <v>175</v>
      </c>
      <c r="J2287" s="6" t="s">
        <v>167</v>
      </c>
      <c r="K2287" s="6">
        <v>2</v>
      </c>
      <c r="L2287" s="6">
        <v>33.159999999999997</v>
      </c>
      <c r="M2287" s="31" t="str">
        <f t="shared" si="0"/>
        <v>Small</v>
      </c>
    </row>
    <row r="2288" spans="8:13" ht="15.75" customHeight="1">
      <c r="H2288" s="37">
        <v>43148</v>
      </c>
      <c r="I2288" s="6" t="s">
        <v>175</v>
      </c>
      <c r="J2288" s="6" t="s">
        <v>170</v>
      </c>
      <c r="K2288" s="6">
        <v>2</v>
      </c>
      <c r="L2288" s="6">
        <v>34.9</v>
      </c>
      <c r="M2288" s="31" t="str">
        <f t="shared" si="0"/>
        <v>Small</v>
      </c>
    </row>
    <row r="2289" spans="8:13" ht="15.75" customHeight="1">
      <c r="H2289" s="37">
        <v>43142</v>
      </c>
      <c r="I2289" s="6" t="s">
        <v>190</v>
      </c>
      <c r="J2289" s="6" t="s">
        <v>185</v>
      </c>
      <c r="K2289" s="6">
        <v>1</v>
      </c>
      <c r="L2289" s="6">
        <v>19.350000000000001</v>
      </c>
      <c r="M2289" s="31" t="str">
        <f t="shared" si="0"/>
        <v>Small</v>
      </c>
    </row>
    <row r="2290" spans="8:13" ht="15.75" customHeight="1">
      <c r="H2290" s="37">
        <v>43354</v>
      </c>
      <c r="I2290" s="6" t="s">
        <v>158</v>
      </c>
      <c r="J2290" s="6" t="s">
        <v>159</v>
      </c>
      <c r="K2290" s="6">
        <v>42</v>
      </c>
      <c r="L2290" s="6">
        <v>402.95</v>
      </c>
      <c r="M2290" s="31" t="str">
        <f t="shared" si="0"/>
        <v>Large</v>
      </c>
    </row>
    <row r="2291" spans="8:13" ht="15.75" customHeight="1">
      <c r="H2291" s="37">
        <v>43182</v>
      </c>
      <c r="I2291" s="6" t="s">
        <v>135</v>
      </c>
      <c r="J2291" s="6" t="s">
        <v>196</v>
      </c>
      <c r="K2291" s="6">
        <v>67</v>
      </c>
      <c r="L2291" s="6">
        <v>503.63</v>
      </c>
      <c r="M2291" s="31" t="str">
        <f t="shared" si="0"/>
        <v>Large</v>
      </c>
    </row>
    <row r="2292" spans="8:13" ht="15.75" customHeight="1">
      <c r="H2292" s="37">
        <v>43242</v>
      </c>
      <c r="I2292" s="6" t="s">
        <v>175</v>
      </c>
      <c r="J2292" s="6" t="s">
        <v>185</v>
      </c>
      <c r="K2292" s="6">
        <v>2</v>
      </c>
      <c r="L2292" s="6">
        <v>25.7</v>
      </c>
      <c r="M2292" s="31" t="str">
        <f t="shared" si="0"/>
        <v>Small</v>
      </c>
    </row>
    <row r="2293" spans="8:13" ht="15.75" customHeight="1">
      <c r="H2293" s="37">
        <v>43412</v>
      </c>
      <c r="I2293" s="6" t="s">
        <v>216</v>
      </c>
      <c r="J2293" s="6" t="s">
        <v>191</v>
      </c>
      <c r="K2293" s="6">
        <v>1</v>
      </c>
      <c r="L2293" s="6">
        <v>16.690000000000001</v>
      </c>
      <c r="M2293" s="31" t="str">
        <f t="shared" si="0"/>
        <v>Small</v>
      </c>
    </row>
    <row r="2294" spans="8:13" ht="15.75" customHeight="1">
      <c r="H2294" s="37">
        <v>43443</v>
      </c>
      <c r="I2294" s="6" t="s">
        <v>168</v>
      </c>
      <c r="J2294" s="6" t="s">
        <v>231</v>
      </c>
      <c r="K2294" s="6">
        <v>1</v>
      </c>
      <c r="L2294" s="6">
        <v>18.87</v>
      </c>
      <c r="M2294" s="31" t="str">
        <f t="shared" si="0"/>
        <v>Small</v>
      </c>
    </row>
    <row r="2295" spans="8:13" ht="15.75" customHeight="1">
      <c r="H2295" s="37">
        <v>43417</v>
      </c>
      <c r="I2295" s="6" t="s">
        <v>171</v>
      </c>
      <c r="J2295" s="6" t="s">
        <v>208</v>
      </c>
      <c r="K2295" s="6">
        <v>36</v>
      </c>
      <c r="L2295" s="6">
        <v>392.69</v>
      </c>
      <c r="M2295" s="31" t="str">
        <f t="shared" si="0"/>
        <v>Large</v>
      </c>
    </row>
    <row r="2296" spans="8:13" ht="15.75" customHeight="1">
      <c r="H2296" s="37">
        <v>43174</v>
      </c>
      <c r="I2296" s="6" t="s">
        <v>158</v>
      </c>
      <c r="J2296" s="6" t="s">
        <v>180</v>
      </c>
      <c r="K2296" s="6">
        <v>2</v>
      </c>
      <c r="L2296" s="6">
        <v>23.62</v>
      </c>
      <c r="M2296" s="31" t="str">
        <f t="shared" si="0"/>
        <v>Small</v>
      </c>
    </row>
    <row r="2297" spans="8:13" ht="15.75" customHeight="1">
      <c r="H2297" s="37">
        <v>43127</v>
      </c>
      <c r="I2297" s="6" t="s">
        <v>190</v>
      </c>
      <c r="J2297" s="6" t="s">
        <v>197</v>
      </c>
      <c r="K2297" s="6">
        <v>1</v>
      </c>
      <c r="L2297" s="6">
        <v>18.88</v>
      </c>
      <c r="M2297" s="31" t="str">
        <f t="shared" si="0"/>
        <v>Small</v>
      </c>
    </row>
    <row r="2298" spans="8:13" ht="15.75" customHeight="1">
      <c r="H2298" s="37">
        <v>43117</v>
      </c>
      <c r="I2298" s="6" t="s">
        <v>158</v>
      </c>
      <c r="J2298" s="6" t="s">
        <v>236</v>
      </c>
      <c r="K2298" s="6">
        <v>2</v>
      </c>
      <c r="L2298" s="6">
        <v>22.92</v>
      </c>
      <c r="M2298" s="31" t="str">
        <f t="shared" si="0"/>
        <v>Small</v>
      </c>
    </row>
    <row r="2299" spans="8:13" ht="15.75" customHeight="1">
      <c r="H2299" s="37">
        <v>43458</v>
      </c>
      <c r="I2299" s="6" t="s">
        <v>135</v>
      </c>
      <c r="J2299" s="6" t="s">
        <v>174</v>
      </c>
      <c r="K2299" s="6">
        <v>1</v>
      </c>
      <c r="L2299" s="6">
        <v>17.350000000000001</v>
      </c>
      <c r="M2299" s="31" t="str">
        <f t="shared" si="0"/>
        <v>Small</v>
      </c>
    </row>
    <row r="2300" spans="8:13" ht="15.75" customHeight="1">
      <c r="H2300" s="37">
        <v>43441</v>
      </c>
      <c r="I2300" s="6" t="s">
        <v>163</v>
      </c>
      <c r="J2300" s="6" t="s">
        <v>174</v>
      </c>
      <c r="K2300" s="6">
        <v>1</v>
      </c>
      <c r="L2300" s="6">
        <v>16.82</v>
      </c>
      <c r="M2300" s="31" t="str">
        <f t="shared" si="0"/>
        <v>Small</v>
      </c>
    </row>
    <row r="2301" spans="8:13" ht="15.75" customHeight="1">
      <c r="H2301" s="37">
        <v>43116</v>
      </c>
      <c r="I2301" s="6" t="s">
        <v>135</v>
      </c>
      <c r="J2301" s="6" t="s">
        <v>214</v>
      </c>
      <c r="K2301" s="6">
        <v>1</v>
      </c>
      <c r="L2301" s="6">
        <v>13.31</v>
      </c>
      <c r="M2301" s="31" t="str">
        <f t="shared" si="0"/>
        <v>Small</v>
      </c>
    </row>
    <row r="2302" spans="8:13" ht="15.75" customHeight="1">
      <c r="H2302" s="37">
        <v>43290</v>
      </c>
      <c r="I2302" s="6" t="s">
        <v>200</v>
      </c>
      <c r="J2302" s="6" t="s">
        <v>210</v>
      </c>
      <c r="K2302" s="6">
        <v>6</v>
      </c>
      <c r="L2302" s="6">
        <v>61.38</v>
      </c>
      <c r="M2302" s="31" t="str">
        <f t="shared" si="0"/>
        <v>Small</v>
      </c>
    </row>
    <row r="2303" spans="8:13" ht="15.75" customHeight="1">
      <c r="H2303" s="37">
        <v>43442</v>
      </c>
      <c r="I2303" s="6" t="s">
        <v>163</v>
      </c>
      <c r="J2303" s="6" t="s">
        <v>170</v>
      </c>
      <c r="K2303" s="6">
        <v>26</v>
      </c>
      <c r="L2303" s="6">
        <v>164.58</v>
      </c>
      <c r="M2303" s="31" t="str">
        <f t="shared" si="0"/>
        <v>Small</v>
      </c>
    </row>
    <row r="2304" spans="8:13" ht="15.75" customHeight="1">
      <c r="H2304" s="37">
        <v>43446</v>
      </c>
      <c r="I2304" s="6" t="s">
        <v>175</v>
      </c>
      <c r="J2304" s="6" t="s">
        <v>156</v>
      </c>
      <c r="K2304" s="6">
        <v>4</v>
      </c>
      <c r="L2304" s="6">
        <v>73.16</v>
      </c>
      <c r="M2304" s="31" t="str">
        <f t="shared" si="0"/>
        <v>Small</v>
      </c>
    </row>
    <row r="2305" spans="8:13" ht="15.75" customHeight="1">
      <c r="H2305" s="37">
        <v>43311</v>
      </c>
      <c r="I2305" s="6" t="s">
        <v>171</v>
      </c>
      <c r="J2305" s="6" t="s">
        <v>210</v>
      </c>
      <c r="K2305" s="6">
        <v>3</v>
      </c>
      <c r="L2305" s="6">
        <v>53.4</v>
      </c>
      <c r="M2305" s="31" t="str">
        <f t="shared" si="0"/>
        <v>Small</v>
      </c>
    </row>
    <row r="2306" spans="8:13" ht="15.75" customHeight="1">
      <c r="H2306" s="37">
        <v>43411</v>
      </c>
      <c r="I2306" s="6" t="s">
        <v>158</v>
      </c>
      <c r="J2306" s="6" t="s">
        <v>221</v>
      </c>
      <c r="K2306" s="6">
        <v>1</v>
      </c>
      <c r="L2306" s="6">
        <v>13.45</v>
      </c>
      <c r="M2306" s="31" t="str">
        <f t="shared" si="0"/>
        <v>Small</v>
      </c>
    </row>
    <row r="2307" spans="8:13" ht="15.75" customHeight="1">
      <c r="H2307" s="37">
        <v>43241</v>
      </c>
      <c r="I2307" s="6" t="s">
        <v>158</v>
      </c>
      <c r="J2307" s="6" t="s">
        <v>156</v>
      </c>
      <c r="K2307" s="6">
        <v>3</v>
      </c>
      <c r="L2307" s="6">
        <v>50.67</v>
      </c>
      <c r="M2307" s="31" t="str">
        <f t="shared" si="0"/>
        <v>Small</v>
      </c>
    </row>
    <row r="2308" spans="8:13" ht="15.75" customHeight="1">
      <c r="H2308" s="37">
        <v>43176</v>
      </c>
      <c r="I2308" s="6" t="s">
        <v>141</v>
      </c>
      <c r="J2308" s="6" t="s">
        <v>156</v>
      </c>
      <c r="K2308" s="6">
        <v>63</v>
      </c>
      <c r="L2308" s="6">
        <v>556.29</v>
      </c>
      <c r="M2308" s="31" t="str">
        <f t="shared" si="0"/>
        <v>Large</v>
      </c>
    </row>
    <row r="2309" spans="8:13" ht="15.75" customHeight="1">
      <c r="H2309" s="37">
        <v>43321</v>
      </c>
      <c r="I2309" s="6" t="s">
        <v>158</v>
      </c>
      <c r="J2309" s="6" t="s">
        <v>229</v>
      </c>
      <c r="K2309" s="6">
        <v>3</v>
      </c>
      <c r="L2309" s="6">
        <v>34.83</v>
      </c>
      <c r="M2309" s="31" t="str">
        <f t="shared" si="0"/>
        <v>Small</v>
      </c>
    </row>
    <row r="2310" spans="8:13" ht="15.75" customHeight="1">
      <c r="H2310" s="37">
        <v>43426</v>
      </c>
      <c r="I2310" s="6" t="s">
        <v>135</v>
      </c>
      <c r="J2310" s="6" t="s">
        <v>204</v>
      </c>
      <c r="K2310" s="6">
        <v>2</v>
      </c>
      <c r="L2310" s="6">
        <v>23.26</v>
      </c>
      <c r="M2310" s="31" t="str">
        <f t="shared" si="0"/>
        <v>Small</v>
      </c>
    </row>
    <row r="2311" spans="8:13" ht="15.75" customHeight="1">
      <c r="H2311" s="37">
        <v>43132</v>
      </c>
      <c r="I2311" s="6" t="s">
        <v>190</v>
      </c>
      <c r="J2311" s="6" t="s">
        <v>156</v>
      </c>
      <c r="K2311" s="6">
        <v>60</v>
      </c>
      <c r="L2311" s="6">
        <v>624.54999999999995</v>
      </c>
      <c r="M2311" s="31" t="str">
        <f t="shared" si="0"/>
        <v>Large</v>
      </c>
    </row>
    <row r="2312" spans="8:13" ht="15.75" customHeight="1">
      <c r="H2312" s="37">
        <v>43411</v>
      </c>
      <c r="I2312" s="6" t="s">
        <v>158</v>
      </c>
      <c r="J2312" s="6" t="s">
        <v>191</v>
      </c>
      <c r="K2312" s="6">
        <v>2</v>
      </c>
      <c r="L2312" s="6">
        <v>34.200000000000003</v>
      </c>
      <c r="M2312" s="31" t="str">
        <f t="shared" si="0"/>
        <v>Small</v>
      </c>
    </row>
    <row r="2313" spans="8:13" ht="15.75" customHeight="1">
      <c r="H2313" s="37">
        <v>43167</v>
      </c>
      <c r="I2313" s="6" t="s">
        <v>163</v>
      </c>
      <c r="J2313" s="6" t="s">
        <v>164</v>
      </c>
      <c r="K2313" s="6">
        <v>2</v>
      </c>
      <c r="L2313" s="6">
        <v>31.98</v>
      </c>
      <c r="M2313" s="31" t="str">
        <f t="shared" si="0"/>
        <v>Small</v>
      </c>
    </row>
    <row r="2314" spans="8:13" ht="15.75" customHeight="1">
      <c r="H2314" s="37">
        <v>43394</v>
      </c>
      <c r="I2314" s="6" t="s">
        <v>160</v>
      </c>
      <c r="J2314" s="6" t="s">
        <v>183</v>
      </c>
      <c r="K2314" s="6">
        <v>47</v>
      </c>
      <c r="L2314" s="6">
        <v>494.8</v>
      </c>
      <c r="M2314" s="31" t="str">
        <f t="shared" si="0"/>
        <v>Large</v>
      </c>
    </row>
    <row r="2315" spans="8:13" ht="15.75" customHeight="1">
      <c r="H2315" s="37">
        <v>43452</v>
      </c>
      <c r="I2315" s="6" t="s">
        <v>177</v>
      </c>
      <c r="J2315" s="6" t="s">
        <v>211</v>
      </c>
      <c r="K2315" s="6">
        <v>2</v>
      </c>
      <c r="L2315" s="6">
        <v>36.979999999999997</v>
      </c>
      <c r="M2315" s="31" t="str">
        <f t="shared" si="0"/>
        <v>Small</v>
      </c>
    </row>
    <row r="2316" spans="8:13" ht="15.75" customHeight="1">
      <c r="H2316" s="37">
        <v>43217</v>
      </c>
      <c r="I2316" s="6" t="s">
        <v>135</v>
      </c>
      <c r="J2316" s="6" t="s">
        <v>207</v>
      </c>
      <c r="K2316" s="6">
        <v>3</v>
      </c>
      <c r="L2316" s="6">
        <v>46.32</v>
      </c>
      <c r="M2316" s="31" t="str">
        <f t="shared" si="0"/>
        <v>Small</v>
      </c>
    </row>
    <row r="2317" spans="8:13" ht="15.75" customHeight="1">
      <c r="H2317" s="37">
        <v>43427</v>
      </c>
      <c r="I2317" s="6" t="s">
        <v>218</v>
      </c>
      <c r="J2317" s="6" t="s">
        <v>187</v>
      </c>
      <c r="K2317" s="6">
        <v>4</v>
      </c>
      <c r="L2317" s="6">
        <v>70.2</v>
      </c>
      <c r="M2317" s="31" t="str">
        <f t="shared" si="0"/>
        <v>Small</v>
      </c>
    </row>
    <row r="2318" spans="8:13" ht="15.75" customHeight="1">
      <c r="H2318" s="37">
        <v>43405</v>
      </c>
      <c r="I2318" s="6" t="s">
        <v>158</v>
      </c>
      <c r="J2318" s="6" t="s">
        <v>212</v>
      </c>
      <c r="K2318" s="6">
        <v>3</v>
      </c>
      <c r="L2318" s="6">
        <v>30.06</v>
      </c>
      <c r="M2318" s="31" t="str">
        <f t="shared" si="0"/>
        <v>Small</v>
      </c>
    </row>
    <row r="2319" spans="8:13" ht="15.75" customHeight="1">
      <c r="H2319" s="37">
        <v>43172</v>
      </c>
      <c r="I2319" s="6" t="s">
        <v>175</v>
      </c>
      <c r="J2319" s="6" t="s">
        <v>229</v>
      </c>
      <c r="K2319" s="6">
        <v>2</v>
      </c>
      <c r="L2319" s="6">
        <v>38.92</v>
      </c>
      <c r="M2319" s="31" t="str">
        <f t="shared" si="0"/>
        <v>Small</v>
      </c>
    </row>
    <row r="2320" spans="8:13" ht="15.75" customHeight="1">
      <c r="H2320" s="37">
        <v>43276</v>
      </c>
      <c r="I2320" s="6" t="s">
        <v>190</v>
      </c>
      <c r="J2320" s="6" t="s">
        <v>237</v>
      </c>
      <c r="K2320" s="6">
        <v>2</v>
      </c>
      <c r="L2320" s="6">
        <v>23.12</v>
      </c>
      <c r="M2320" s="31" t="str">
        <f t="shared" si="0"/>
        <v>Small</v>
      </c>
    </row>
    <row r="2321" spans="8:13" ht="15.75" customHeight="1">
      <c r="H2321" s="37">
        <v>43439</v>
      </c>
      <c r="I2321" s="6" t="s">
        <v>158</v>
      </c>
      <c r="J2321" s="6" t="s">
        <v>184</v>
      </c>
      <c r="K2321" s="6">
        <v>4</v>
      </c>
      <c r="L2321" s="6">
        <v>68.16</v>
      </c>
      <c r="M2321" s="31" t="str">
        <f t="shared" si="0"/>
        <v>Small</v>
      </c>
    </row>
    <row r="2322" spans="8:13" ht="15.75" customHeight="1">
      <c r="H2322" s="37">
        <v>43410</v>
      </c>
      <c r="I2322" s="6" t="s">
        <v>168</v>
      </c>
      <c r="J2322" s="6" t="s">
        <v>156</v>
      </c>
      <c r="K2322" s="6">
        <v>3</v>
      </c>
      <c r="L2322" s="6">
        <v>48.33</v>
      </c>
      <c r="M2322" s="31" t="str">
        <f t="shared" si="0"/>
        <v>Small</v>
      </c>
    </row>
    <row r="2323" spans="8:13" ht="15.75" customHeight="1">
      <c r="H2323" s="37">
        <v>43456</v>
      </c>
      <c r="I2323" s="6" t="s">
        <v>165</v>
      </c>
      <c r="J2323" s="6" t="s">
        <v>156</v>
      </c>
      <c r="K2323" s="6">
        <v>1</v>
      </c>
      <c r="L2323" s="6">
        <v>13.06</v>
      </c>
      <c r="M2323" s="31" t="str">
        <f t="shared" si="0"/>
        <v>Small</v>
      </c>
    </row>
    <row r="2324" spans="8:13" ht="15.75" customHeight="1">
      <c r="H2324" s="37">
        <v>43437</v>
      </c>
      <c r="I2324" s="6" t="s">
        <v>141</v>
      </c>
      <c r="J2324" s="6" t="s">
        <v>196</v>
      </c>
      <c r="K2324" s="6">
        <v>1</v>
      </c>
      <c r="L2324" s="6">
        <v>16.649999999999999</v>
      </c>
      <c r="M2324" s="31" t="str">
        <f t="shared" si="0"/>
        <v>Small</v>
      </c>
    </row>
    <row r="2325" spans="8:13" ht="15.75" customHeight="1">
      <c r="H2325" s="37">
        <v>43422</v>
      </c>
      <c r="I2325" s="6" t="s">
        <v>218</v>
      </c>
      <c r="J2325" s="6" t="s">
        <v>182</v>
      </c>
      <c r="K2325" s="6">
        <v>2</v>
      </c>
      <c r="L2325" s="6">
        <v>39.86</v>
      </c>
      <c r="M2325" s="31" t="str">
        <f t="shared" si="0"/>
        <v>Small</v>
      </c>
    </row>
    <row r="2326" spans="8:13" ht="15.75" customHeight="1">
      <c r="H2326" s="37">
        <v>43402</v>
      </c>
      <c r="I2326" s="6" t="s">
        <v>158</v>
      </c>
      <c r="J2326" s="6" t="s">
        <v>202</v>
      </c>
      <c r="K2326" s="6">
        <v>1</v>
      </c>
      <c r="L2326" s="6">
        <v>18.850000000000001</v>
      </c>
      <c r="M2326" s="31" t="str">
        <f t="shared" si="0"/>
        <v>Small</v>
      </c>
    </row>
    <row r="2327" spans="8:13" ht="15.75" customHeight="1">
      <c r="H2327" s="37">
        <v>43387</v>
      </c>
      <c r="I2327" s="6" t="s">
        <v>141</v>
      </c>
      <c r="J2327" s="6" t="s">
        <v>237</v>
      </c>
      <c r="K2327" s="6">
        <v>2</v>
      </c>
      <c r="L2327" s="6">
        <v>36.96</v>
      </c>
      <c r="M2327" s="31" t="str">
        <f t="shared" si="0"/>
        <v>Small</v>
      </c>
    </row>
    <row r="2328" spans="8:13" ht="15.75" customHeight="1">
      <c r="H2328" s="37">
        <v>43429</v>
      </c>
      <c r="I2328" s="6" t="s">
        <v>175</v>
      </c>
      <c r="J2328" s="6" t="s">
        <v>156</v>
      </c>
      <c r="K2328" s="6">
        <v>2</v>
      </c>
      <c r="L2328" s="6">
        <v>23.54</v>
      </c>
      <c r="M2328" s="31" t="str">
        <f t="shared" si="0"/>
        <v>Small</v>
      </c>
    </row>
    <row r="2329" spans="8:13" ht="15.75" customHeight="1">
      <c r="H2329" s="37">
        <v>43234</v>
      </c>
      <c r="I2329" s="6" t="s">
        <v>141</v>
      </c>
      <c r="J2329" s="6" t="s">
        <v>184</v>
      </c>
      <c r="K2329" s="6">
        <v>55</v>
      </c>
      <c r="L2329" s="6">
        <v>342.14</v>
      </c>
      <c r="M2329" s="31" t="str">
        <f t="shared" si="0"/>
        <v>Large</v>
      </c>
    </row>
    <row r="2330" spans="8:13" ht="15.75" customHeight="1">
      <c r="H2330" s="37">
        <v>43123</v>
      </c>
      <c r="I2330" s="6" t="s">
        <v>138</v>
      </c>
      <c r="J2330" s="6" t="s">
        <v>208</v>
      </c>
      <c r="K2330" s="6">
        <v>2</v>
      </c>
      <c r="L2330" s="6">
        <v>20.18</v>
      </c>
      <c r="M2330" s="31" t="str">
        <f t="shared" si="0"/>
        <v>Small</v>
      </c>
    </row>
    <row r="2331" spans="8:13" ht="15.75" customHeight="1">
      <c r="H2331" s="37">
        <v>43258</v>
      </c>
      <c r="I2331" s="6" t="s">
        <v>171</v>
      </c>
      <c r="J2331" s="6" t="s">
        <v>157</v>
      </c>
      <c r="K2331" s="6">
        <v>2</v>
      </c>
      <c r="L2331" s="6">
        <v>21.9</v>
      </c>
      <c r="M2331" s="31" t="str">
        <f t="shared" si="0"/>
        <v>Small</v>
      </c>
    </row>
    <row r="2332" spans="8:13" ht="15.75" customHeight="1">
      <c r="H2332" s="37">
        <v>43309</v>
      </c>
      <c r="I2332" s="6" t="s">
        <v>175</v>
      </c>
      <c r="J2332" s="6" t="s">
        <v>172</v>
      </c>
      <c r="K2332" s="6">
        <v>2</v>
      </c>
      <c r="L2332" s="6">
        <v>37.46</v>
      </c>
      <c r="M2332" s="31" t="str">
        <f t="shared" si="0"/>
        <v>Small</v>
      </c>
    </row>
    <row r="2333" spans="8:13" ht="15.75" customHeight="1">
      <c r="H2333" s="37">
        <v>43347</v>
      </c>
      <c r="I2333" s="6" t="s">
        <v>177</v>
      </c>
      <c r="J2333" s="6" t="s">
        <v>191</v>
      </c>
      <c r="K2333" s="6">
        <v>3</v>
      </c>
      <c r="L2333" s="6">
        <v>56.58</v>
      </c>
      <c r="M2333" s="31" t="str">
        <f t="shared" si="0"/>
        <v>Small</v>
      </c>
    </row>
    <row r="2334" spans="8:13" ht="15.75" customHeight="1">
      <c r="H2334" s="37">
        <v>43315</v>
      </c>
      <c r="I2334" s="6" t="s">
        <v>175</v>
      </c>
      <c r="J2334" s="6" t="s">
        <v>187</v>
      </c>
      <c r="K2334" s="6">
        <v>2</v>
      </c>
      <c r="L2334" s="6">
        <v>25.14</v>
      </c>
      <c r="M2334" s="31" t="str">
        <f t="shared" si="0"/>
        <v>Small</v>
      </c>
    </row>
    <row r="2335" spans="8:13" ht="15.75" customHeight="1">
      <c r="H2335" s="37">
        <v>43452</v>
      </c>
      <c r="I2335" s="6" t="s">
        <v>158</v>
      </c>
      <c r="J2335" s="6" t="s">
        <v>156</v>
      </c>
      <c r="K2335" s="6">
        <v>60</v>
      </c>
      <c r="L2335" s="6">
        <v>532.27</v>
      </c>
      <c r="M2335" s="31" t="str">
        <f t="shared" si="0"/>
        <v>Large</v>
      </c>
    </row>
    <row r="2336" spans="8:13" ht="15.75" customHeight="1">
      <c r="H2336" s="37">
        <v>43454</v>
      </c>
      <c r="I2336" s="6" t="s">
        <v>171</v>
      </c>
      <c r="J2336" s="6" t="s">
        <v>156</v>
      </c>
      <c r="K2336" s="6">
        <v>4</v>
      </c>
      <c r="L2336" s="6">
        <v>51.68</v>
      </c>
      <c r="M2336" s="31" t="str">
        <f t="shared" si="0"/>
        <v>Small</v>
      </c>
    </row>
    <row r="2337" spans="8:13" ht="15.75" customHeight="1">
      <c r="H2337" s="37">
        <v>43303</v>
      </c>
      <c r="I2337" s="6" t="s">
        <v>163</v>
      </c>
      <c r="J2337" s="6" t="s">
        <v>156</v>
      </c>
      <c r="K2337" s="6">
        <v>1</v>
      </c>
      <c r="L2337" s="6">
        <v>11.23</v>
      </c>
      <c r="M2337" s="31" t="str">
        <f t="shared" si="0"/>
        <v>Small</v>
      </c>
    </row>
    <row r="2338" spans="8:13" ht="15.75" customHeight="1">
      <c r="H2338" s="37">
        <v>43179</v>
      </c>
      <c r="I2338" s="6" t="s">
        <v>168</v>
      </c>
      <c r="J2338" s="6" t="s">
        <v>220</v>
      </c>
      <c r="K2338" s="6">
        <v>4</v>
      </c>
      <c r="L2338" s="6">
        <v>63.4</v>
      </c>
      <c r="M2338" s="31" t="str">
        <f t="shared" si="0"/>
        <v>Small</v>
      </c>
    </row>
    <row r="2339" spans="8:13" ht="15.75" customHeight="1">
      <c r="H2339" s="37">
        <v>43288</v>
      </c>
      <c r="I2339" s="6" t="s">
        <v>163</v>
      </c>
      <c r="J2339" s="6" t="s">
        <v>238</v>
      </c>
      <c r="K2339" s="6">
        <v>2</v>
      </c>
      <c r="L2339" s="6">
        <v>28.2</v>
      </c>
      <c r="M2339" s="31" t="str">
        <f t="shared" si="0"/>
        <v>Small</v>
      </c>
    </row>
    <row r="2340" spans="8:13" ht="15.75" customHeight="1">
      <c r="H2340" s="37">
        <v>43460</v>
      </c>
      <c r="I2340" s="6" t="s">
        <v>168</v>
      </c>
      <c r="J2340" s="6" t="s">
        <v>156</v>
      </c>
      <c r="K2340" s="6">
        <v>2</v>
      </c>
      <c r="L2340" s="6">
        <v>35.479999999999997</v>
      </c>
      <c r="M2340" s="31" t="str">
        <f t="shared" si="0"/>
        <v>Small</v>
      </c>
    </row>
    <row r="2341" spans="8:13" ht="15.75" customHeight="1">
      <c r="H2341" s="37">
        <v>43362</v>
      </c>
      <c r="I2341" s="6" t="s">
        <v>141</v>
      </c>
      <c r="J2341" s="6" t="s">
        <v>156</v>
      </c>
      <c r="K2341" s="6">
        <v>2</v>
      </c>
      <c r="L2341" s="6">
        <v>39.5</v>
      </c>
      <c r="M2341" s="31" t="str">
        <f t="shared" si="0"/>
        <v>Small</v>
      </c>
    </row>
    <row r="2342" spans="8:13" ht="15.75" customHeight="1">
      <c r="H2342" s="37">
        <v>43245</v>
      </c>
      <c r="I2342" s="6" t="s">
        <v>165</v>
      </c>
      <c r="J2342" s="6" t="s">
        <v>170</v>
      </c>
      <c r="K2342" s="6">
        <v>2</v>
      </c>
      <c r="L2342" s="6">
        <v>21.7</v>
      </c>
      <c r="M2342" s="31" t="str">
        <f t="shared" si="0"/>
        <v>Small</v>
      </c>
    </row>
    <row r="2343" spans="8:13" ht="15.75" customHeight="1">
      <c r="H2343" s="37">
        <v>43459</v>
      </c>
      <c r="I2343" s="6" t="s">
        <v>141</v>
      </c>
      <c r="J2343" s="6" t="s">
        <v>176</v>
      </c>
      <c r="K2343" s="6">
        <v>2</v>
      </c>
      <c r="L2343" s="6">
        <v>26.6</v>
      </c>
      <c r="M2343" s="31" t="str">
        <f t="shared" si="0"/>
        <v>Small</v>
      </c>
    </row>
    <row r="2344" spans="8:13" ht="15.75" customHeight="1">
      <c r="H2344" s="37">
        <v>43167</v>
      </c>
      <c r="I2344" s="6" t="s">
        <v>175</v>
      </c>
      <c r="J2344" s="6" t="s">
        <v>156</v>
      </c>
      <c r="K2344" s="6">
        <v>1</v>
      </c>
      <c r="L2344" s="6">
        <v>16.61</v>
      </c>
      <c r="M2344" s="31" t="str">
        <f t="shared" si="0"/>
        <v>Small</v>
      </c>
    </row>
    <row r="2345" spans="8:13" ht="15.75" customHeight="1">
      <c r="H2345" s="37">
        <v>43181</v>
      </c>
      <c r="I2345" s="6" t="s">
        <v>168</v>
      </c>
      <c r="J2345" s="6" t="s">
        <v>156</v>
      </c>
      <c r="K2345" s="6">
        <v>4</v>
      </c>
      <c r="L2345" s="6">
        <v>76.319999999999993</v>
      </c>
      <c r="M2345" s="31" t="str">
        <f t="shared" si="0"/>
        <v>Small</v>
      </c>
    </row>
    <row r="2346" spans="8:13" ht="15.75" customHeight="1">
      <c r="H2346" s="37">
        <v>43396</v>
      </c>
      <c r="I2346" s="6" t="s">
        <v>168</v>
      </c>
      <c r="J2346" s="6" t="s">
        <v>156</v>
      </c>
      <c r="K2346" s="6">
        <v>4</v>
      </c>
      <c r="L2346" s="6">
        <v>59.4</v>
      </c>
      <c r="M2346" s="31" t="str">
        <f t="shared" si="0"/>
        <v>Small</v>
      </c>
    </row>
    <row r="2347" spans="8:13" ht="15.75" customHeight="1">
      <c r="H2347" s="37">
        <v>43421</v>
      </c>
      <c r="I2347" s="6" t="s">
        <v>158</v>
      </c>
      <c r="J2347" s="6" t="s">
        <v>156</v>
      </c>
      <c r="K2347" s="6">
        <v>2</v>
      </c>
      <c r="L2347" s="6">
        <v>37.14</v>
      </c>
      <c r="M2347" s="31" t="str">
        <f t="shared" si="0"/>
        <v>Small</v>
      </c>
    </row>
    <row r="2348" spans="8:13" ht="15.75" customHeight="1">
      <c r="H2348" s="37">
        <v>43242</v>
      </c>
      <c r="I2348" s="6" t="s">
        <v>175</v>
      </c>
      <c r="J2348" s="6" t="s">
        <v>183</v>
      </c>
      <c r="K2348" s="6">
        <v>2</v>
      </c>
      <c r="L2348" s="6">
        <v>23.88</v>
      </c>
      <c r="M2348" s="31" t="str">
        <f t="shared" si="0"/>
        <v>Small</v>
      </c>
    </row>
    <row r="2349" spans="8:13" ht="15.75" customHeight="1">
      <c r="H2349" s="37">
        <v>43429</v>
      </c>
      <c r="I2349" s="6" t="s">
        <v>175</v>
      </c>
      <c r="J2349" s="6" t="s">
        <v>180</v>
      </c>
      <c r="K2349" s="6">
        <v>2</v>
      </c>
      <c r="L2349" s="6">
        <v>28.68</v>
      </c>
      <c r="M2349" s="31" t="str">
        <f t="shared" si="0"/>
        <v>Small</v>
      </c>
    </row>
    <row r="2350" spans="8:13" ht="15.75" customHeight="1">
      <c r="H2350" s="37">
        <v>43438</v>
      </c>
      <c r="I2350" s="6" t="s">
        <v>141</v>
      </c>
      <c r="J2350" s="6" t="s">
        <v>222</v>
      </c>
      <c r="K2350" s="6">
        <v>3</v>
      </c>
      <c r="L2350" s="6">
        <v>31.29</v>
      </c>
      <c r="M2350" s="31" t="str">
        <f t="shared" si="0"/>
        <v>Small</v>
      </c>
    </row>
    <row r="2351" spans="8:13" ht="15.75" customHeight="1">
      <c r="H2351" s="37">
        <v>43405</v>
      </c>
      <c r="I2351" s="6" t="s">
        <v>141</v>
      </c>
      <c r="J2351" s="6" t="s">
        <v>184</v>
      </c>
      <c r="K2351" s="6">
        <v>1</v>
      </c>
      <c r="L2351" s="6">
        <v>18.16</v>
      </c>
      <c r="M2351" s="31" t="str">
        <f t="shared" si="0"/>
        <v>Small</v>
      </c>
    </row>
    <row r="2352" spans="8:13" ht="15.75" customHeight="1">
      <c r="H2352" s="37">
        <v>43263</v>
      </c>
      <c r="I2352" s="6" t="s">
        <v>193</v>
      </c>
      <c r="J2352" s="6" t="s">
        <v>210</v>
      </c>
      <c r="K2352" s="6">
        <v>48</v>
      </c>
      <c r="L2352" s="6">
        <v>452.64</v>
      </c>
      <c r="M2352" s="31" t="str">
        <f t="shared" si="0"/>
        <v>Large</v>
      </c>
    </row>
    <row r="2353" spans="8:13" ht="15.75" customHeight="1">
      <c r="H2353" s="37">
        <v>43342</v>
      </c>
      <c r="I2353" s="6" t="s">
        <v>175</v>
      </c>
      <c r="J2353" s="6" t="s">
        <v>170</v>
      </c>
      <c r="K2353" s="6">
        <v>1</v>
      </c>
      <c r="L2353" s="6">
        <v>14.18</v>
      </c>
      <c r="M2353" s="31" t="str">
        <f t="shared" si="0"/>
        <v>Small</v>
      </c>
    </row>
    <row r="2354" spans="8:13" ht="15.75" customHeight="1">
      <c r="H2354" s="37">
        <v>43210</v>
      </c>
      <c r="I2354" s="6" t="s">
        <v>175</v>
      </c>
      <c r="J2354" s="6" t="s">
        <v>231</v>
      </c>
      <c r="K2354" s="6">
        <v>2</v>
      </c>
      <c r="L2354" s="6">
        <v>35.119999999999997</v>
      </c>
      <c r="M2354" s="31" t="str">
        <f t="shared" si="0"/>
        <v>Small</v>
      </c>
    </row>
    <row r="2355" spans="8:13" ht="15.75" customHeight="1">
      <c r="H2355" s="37">
        <v>43441</v>
      </c>
      <c r="I2355" s="6" t="s">
        <v>171</v>
      </c>
      <c r="J2355" s="6" t="s">
        <v>162</v>
      </c>
      <c r="K2355" s="6">
        <v>2</v>
      </c>
      <c r="L2355" s="6">
        <v>20.6</v>
      </c>
      <c r="M2355" s="31" t="str">
        <f t="shared" si="0"/>
        <v>Small</v>
      </c>
    </row>
    <row r="2356" spans="8:13" ht="15.75" customHeight="1">
      <c r="H2356" s="37">
        <v>43425</v>
      </c>
      <c r="I2356" s="6" t="s">
        <v>158</v>
      </c>
      <c r="J2356" s="6" t="s">
        <v>179</v>
      </c>
      <c r="K2356" s="6">
        <v>4</v>
      </c>
      <c r="L2356" s="6">
        <v>65.760000000000005</v>
      </c>
      <c r="M2356" s="31" t="str">
        <f t="shared" si="0"/>
        <v>Small</v>
      </c>
    </row>
    <row r="2357" spans="8:13" ht="15.75" customHeight="1">
      <c r="H2357" s="37">
        <v>43418</v>
      </c>
      <c r="I2357" s="6" t="s">
        <v>141</v>
      </c>
      <c r="J2357" s="6" t="s">
        <v>187</v>
      </c>
      <c r="K2357" s="6">
        <v>3</v>
      </c>
      <c r="L2357" s="6">
        <v>59.67</v>
      </c>
      <c r="M2357" s="31" t="str">
        <f t="shared" si="0"/>
        <v>Small</v>
      </c>
    </row>
    <row r="2358" spans="8:13" ht="15.75" customHeight="1">
      <c r="H2358" s="37">
        <v>43174</v>
      </c>
      <c r="I2358" s="6" t="s">
        <v>168</v>
      </c>
      <c r="J2358" s="6" t="s">
        <v>172</v>
      </c>
      <c r="K2358" s="6">
        <v>55</v>
      </c>
      <c r="L2358" s="6">
        <v>300.42</v>
      </c>
      <c r="M2358" s="31" t="str">
        <f t="shared" si="0"/>
        <v>Large</v>
      </c>
    </row>
    <row r="2359" spans="8:13" ht="15.75" customHeight="1">
      <c r="H2359" s="37">
        <v>43242</v>
      </c>
      <c r="I2359" s="6" t="s">
        <v>190</v>
      </c>
      <c r="J2359" s="6" t="s">
        <v>161</v>
      </c>
      <c r="K2359" s="6">
        <v>1</v>
      </c>
      <c r="L2359" s="6">
        <v>19.57</v>
      </c>
      <c r="M2359" s="31" t="str">
        <f t="shared" si="0"/>
        <v>Small</v>
      </c>
    </row>
    <row r="2360" spans="8:13" ht="15.75" customHeight="1">
      <c r="H2360" s="37">
        <v>43412</v>
      </c>
      <c r="I2360" s="6" t="s">
        <v>158</v>
      </c>
      <c r="J2360" s="6" t="s">
        <v>187</v>
      </c>
      <c r="K2360" s="6">
        <v>1</v>
      </c>
      <c r="L2360" s="6">
        <v>15.05</v>
      </c>
      <c r="M2360" s="31" t="str">
        <f t="shared" si="0"/>
        <v>Small</v>
      </c>
    </row>
    <row r="2361" spans="8:13" ht="15.75" customHeight="1">
      <c r="H2361" s="37">
        <v>43323</v>
      </c>
      <c r="I2361" s="6" t="s">
        <v>158</v>
      </c>
      <c r="J2361" s="6" t="s">
        <v>203</v>
      </c>
      <c r="K2361" s="6">
        <v>1</v>
      </c>
      <c r="L2361" s="6">
        <v>14.38</v>
      </c>
      <c r="M2361" s="31" t="str">
        <f t="shared" si="0"/>
        <v>Small</v>
      </c>
    </row>
    <row r="2362" spans="8:13" ht="15.75" customHeight="1">
      <c r="H2362" s="37">
        <v>43418</v>
      </c>
      <c r="I2362" s="6" t="s">
        <v>190</v>
      </c>
      <c r="J2362" s="6" t="s">
        <v>187</v>
      </c>
      <c r="K2362" s="6">
        <v>3</v>
      </c>
      <c r="L2362" s="6">
        <v>40.47</v>
      </c>
      <c r="M2362" s="31" t="str">
        <f t="shared" si="0"/>
        <v>Small</v>
      </c>
    </row>
    <row r="2363" spans="8:13" ht="15.75" customHeight="1">
      <c r="H2363" s="37">
        <v>43338</v>
      </c>
      <c r="I2363" s="6" t="s">
        <v>158</v>
      </c>
      <c r="J2363" s="6" t="s">
        <v>230</v>
      </c>
      <c r="K2363" s="6">
        <v>54</v>
      </c>
      <c r="L2363" s="6">
        <v>555.5</v>
      </c>
      <c r="M2363" s="31" t="str">
        <f t="shared" si="0"/>
        <v>Large</v>
      </c>
    </row>
    <row r="2364" spans="8:13" ht="15.75" customHeight="1">
      <c r="H2364" s="37">
        <v>43403</v>
      </c>
      <c r="I2364" s="6" t="s">
        <v>190</v>
      </c>
      <c r="J2364" s="6" t="s">
        <v>174</v>
      </c>
      <c r="K2364" s="6">
        <v>1</v>
      </c>
      <c r="L2364" s="6">
        <v>14.77</v>
      </c>
      <c r="M2364" s="31" t="str">
        <f t="shared" si="0"/>
        <v>Small</v>
      </c>
    </row>
    <row r="2365" spans="8:13" ht="15.75" customHeight="1">
      <c r="H2365" s="37">
        <v>43227</v>
      </c>
      <c r="I2365" s="6" t="s">
        <v>127</v>
      </c>
      <c r="J2365" s="6" t="s">
        <v>167</v>
      </c>
      <c r="K2365" s="6">
        <v>6</v>
      </c>
      <c r="L2365" s="6">
        <v>108.24</v>
      </c>
      <c r="M2365" s="31" t="str">
        <f t="shared" si="0"/>
        <v>Small</v>
      </c>
    </row>
    <row r="2366" spans="8:13" ht="15.75" customHeight="1">
      <c r="H2366" s="37">
        <v>43433</v>
      </c>
      <c r="I2366" s="6" t="s">
        <v>158</v>
      </c>
      <c r="J2366" s="6" t="s">
        <v>170</v>
      </c>
      <c r="K2366" s="6">
        <v>2</v>
      </c>
      <c r="L2366" s="6">
        <v>31.08</v>
      </c>
      <c r="M2366" s="31" t="str">
        <f t="shared" si="0"/>
        <v>Small</v>
      </c>
    </row>
    <row r="2367" spans="8:13" ht="15.75" customHeight="1">
      <c r="H2367" s="37">
        <v>43458</v>
      </c>
      <c r="I2367" s="6" t="s">
        <v>158</v>
      </c>
      <c r="J2367" s="6" t="s">
        <v>214</v>
      </c>
      <c r="K2367" s="6">
        <v>67</v>
      </c>
      <c r="L2367" s="6">
        <v>662.62</v>
      </c>
      <c r="M2367" s="31" t="str">
        <f t="shared" si="0"/>
        <v>Large</v>
      </c>
    </row>
    <row r="2368" spans="8:13" ht="15.75" customHeight="1">
      <c r="H2368" s="37">
        <v>43450</v>
      </c>
      <c r="I2368" s="6" t="s">
        <v>168</v>
      </c>
      <c r="J2368" s="6" t="s">
        <v>184</v>
      </c>
      <c r="K2368" s="6">
        <v>3</v>
      </c>
      <c r="L2368" s="6">
        <v>53.52</v>
      </c>
      <c r="M2368" s="31" t="str">
        <f t="shared" si="0"/>
        <v>Small</v>
      </c>
    </row>
    <row r="2369" spans="8:13" ht="15.75" customHeight="1">
      <c r="H2369" s="37">
        <v>43249</v>
      </c>
      <c r="I2369" s="6" t="s">
        <v>135</v>
      </c>
      <c r="J2369" s="6" t="s">
        <v>187</v>
      </c>
      <c r="K2369" s="6">
        <v>2</v>
      </c>
      <c r="L2369" s="6">
        <v>21.48</v>
      </c>
      <c r="M2369" s="31" t="str">
        <f t="shared" si="0"/>
        <v>Small</v>
      </c>
    </row>
    <row r="2370" spans="8:13" ht="15.75" customHeight="1">
      <c r="H2370" s="37">
        <v>43420</v>
      </c>
      <c r="I2370" s="6" t="s">
        <v>168</v>
      </c>
      <c r="J2370" s="6" t="s">
        <v>176</v>
      </c>
      <c r="K2370" s="6">
        <v>3</v>
      </c>
      <c r="L2370" s="6">
        <v>59.94</v>
      </c>
      <c r="M2370" s="31" t="str">
        <f t="shared" si="0"/>
        <v>Small</v>
      </c>
    </row>
    <row r="2371" spans="8:13" ht="15.75" customHeight="1">
      <c r="H2371" s="37">
        <v>43459</v>
      </c>
      <c r="I2371" s="6" t="s">
        <v>135</v>
      </c>
      <c r="J2371" s="6" t="s">
        <v>156</v>
      </c>
      <c r="K2371" s="6">
        <v>2</v>
      </c>
      <c r="L2371" s="6">
        <v>28.46</v>
      </c>
      <c r="M2371" s="31" t="str">
        <f t="shared" si="0"/>
        <v>Small</v>
      </c>
    </row>
    <row r="2372" spans="8:13" ht="15.75" customHeight="1">
      <c r="H2372" s="37">
        <v>43454</v>
      </c>
      <c r="I2372" s="6" t="s">
        <v>135</v>
      </c>
      <c r="J2372" s="6" t="s">
        <v>164</v>
      </c>
      <c r="K2372" s="6">
        <v>32</v>
      </c>
      <c r="L2372" s="6">
        <v>277.2</v>
      </c>
      <c r="M2372" s="31" t="str">
        <f t="shared" si="0"/>
        <v>Large</v>
      </c>
    </row>
    <row r="2373" spans="8:13" ht="15.75" customHeight="1">
      <c r="H2373" s="37">
        <v>43137</v>
      </c>
      <c r="I2373" s="6" t="s">
        <v>216</v>
      </c>
      <c r="J2373" s="6" t="s">
        <v>232</v>
      </c>
      <c r="K2373" s="6">
        <v>1</v>
      </c>
      <c r="L2373" s="6">
        <v>14.45</v>
      </c>
      <c r="M2373" s="31" t="str">
        <f t="shared" si="0"/>
        <v>Small</v>
      </c>
    </row>
    <row r="2374" spans="8:13" ht="15.75" customHeight="1">
      <c r="H2374" s="37">
        <v>43423</v>
      </c>
      <c r="I2374" s="6" t="s">
        <v>158</v>
      </c>
      <c r="J2374" s="6" t="s">
        <v>156</v>
      </c>
      <c r="K2374" s="6">
        <v>1</v>
      </c>
      <c r="L2374" s="6">
        <v>15.31</v>
      </c>
      <c r="M2374" s="31" t="str">
        <f t="shared" si="0"/>
        <v>Small</v>
      </c>
    </row>
    <row r="2375" spans="8:13" ht="15.75" customHeight="1">
      <c r="H2375" s="37">
        <v>43375</v>
      </c>
      <c r="I2375" s="6" t="s">
        <v>135</v>
      </c>
      <c r="J2375" s="6" t="s">
        <v>167</v>
      </c>
      <c r="K2375" s="6">
        <v>48</v>
      </c>
      <c r="L2375" s="6">
        <v>495.53</v>
      </c>
      <c r="M2375" s="31" t="str">
        <f t="shared" si="0"/>
        <v>Large</v>
      </c>
    </row>
    <row r="2376" spans="8:13" ht="15.75" customHeight="1">
      <c r="H2376" s="37">
        <v>43372</v>
      </c>
      <c r="I2376" s="6" t="s">
        <v>135</v>
      </c>
      <c r="J2376" s="6" t="s">
        <v>187</v>
      </c>
      <c r="K2376" s="6">
        <v>24</v>
      </c>
      <c r="L2376" s="6">
        <v>269.11</v>
      </c>
      <c r="M2376" s="31" t="str">
        <f t="shared" si="0"/>
        <v>Large</v>
      </c>
    </row>
    <row r="2377" spans="8:13" ht="15.75" customHeight="1">
      <c r="H2377" s="37">
        <v>43423</v>
      </c>
      <c r="I2377" s="6" t="s">
        <v>135</v>
      </c>
      <c r="J2377" s="6" t="s">
        <v>211</v>
      </c>
      <c r="K2377" s="6">
        <v>5</v>
      </c>
      <c r="L2377" s="6">
        <v>80.09</v>
      </c>
      <c r="M2377" s="31" t="str">
        <f t="shared" si="0"/>
        <v>Small</v>
      </c>
    </row>
    <row r="2378" spans="8:13" ht="15.75" customHeight="1">
      <c r="H2378" s="37">
        <v>43227</v>
      </c>
      <c r="I2378" s="6" t="s">
        <v>141</v>
      </c>
      <c r="J2378" s="6" t="s">
        <v>206</v>
      </c>
      <c r="K2378" s="6">
        <v>1</v>
      </c>
      <c r="L2378" s="6">
        <v>11.73</v>
      </c>
      <c r="M2378" s="31" t="str">
        <f t="shared" si="0"/>
        <v>Small</v>
      </c>
    </row>
    <row r="2379" spans="8:13" ht="15.75" customHeight="1">
      <c r="H2379" s="37">
        <v>43437</v>
      </c>
      <c r="I2379" s="6" t="s">
        <v>175</v>
      </c>
      <c r="J2379" s="6" t="s">
        <v>209</v>
      </c>
      <c r="K2379" s="6">
        <v>2</v>
      </c>
      <c r="L2379" s="6">
        <v>36.58</v>
      </c>
      <c r="M2379" s="31" t="str">
        <f t="shared" si="0"/>
        <v>Small</v>
      </c>
    </row>
    <row r="2380" spans="8:13" ht="15.75" customHeight="1">
      <c r="H2380" s="37">
        <v>43281</v>
      </c>
      <c r="I2380" s="6" t="s">
        <v>165</v>
      </c>
      <c r="J2380" s="6" t="s">
        <v>184</v>
      </c>
      <c r="K2380" s="6">
        <v>1</v>
      </c>
      <c r="L2380" s="6">
        <v>10.02</v>
      </c>
      <c r="M2380" s="31" t="str">
        <f t="shared" si="0"/>
        <v>Small</v>
      </c>
    </row>
    <row r="2381" spans="8:13" ht="15.75" customHeight="1">
      <c r="H2381" s="37">
        <v>43401</v>
      </c>
      <c r="I2381" s="6" t="s">
        <v>141</v>
      </c>
      <c r="J2381" s="6" t="s">
        <v>238</v>
      </c>
      <c r="K2381" s="6">
        <v>1</v>
      </c>
      <c r="L2381" s="6">
        <v>19</v>
      </c>
      <c r="M2381" s="31" t="str">
        <f t="shared" si="0"/>
        <v>Small</v>
      </c>
    </row>
    <row r="2382" spans="8:13" ht="15.75" customHeight="1">
      <c r="H2382" s="37">
        <v>43428</v>
      </c>
      <c r="I2382" s="6" t="s">
        <v>163</v>
      </c>
      <c r="J2382" s="6" t="s">
        <v>184</v>
      </c>
      <c r="K2382" s="6">
        <v>2</v>
      </c>
      <c r="L2382" s="6">
        <v>29.32</v>
      </c>
      <c r="M2382" s="31" t="str">
        <f t="shared" si="0"/>
        <v>Small</v>
      </c>
    </row>
    <row r="2383" spans="8:13" ht="15.75" customHeight="1">
      <c r="H2383" s="37">
        <v>43445</v>
      </c>
      <c r="I2383" s="6" t="s">
        <v>175</v>
      </c>
      <c r="J2383" s="6" t="s">
        <v>167</v>
      </c>
      <c r="K2383" s="6">
        <v>2</v>
      </c>
      <c r="L2383" s="6">
        <v>24.9</v>
      </c>
      <c r="M2383" s="31" t="str">
        <f t="shared" si="0"/>
        <v>Small</v>
      </c>
    </row>
    <row r="2384" spans="8:13" ht="15.75" customHeight="1">
      <c r="H2384" s="37">
        <v>43231</v>
      </c>
      <c r="I2384" s="6" t="s">
        <v>175</v>
      </c>
      <c r="J2384" s="6" t="s">
        <v>195</v>
      </c>
      <c r="K2384" s="6">
        <v>1</v>
      </c>
      <c r="L2384" s="6">
        <v>14.44</v>
      </c>
      <c r="M2384" s="31" t="str">
        <f t="shared" si="0"/>
        <v>Small</v>
      </c>
    </row>
    <row r="2385" spans="8:13" ht="15.75" customHeight="1">
      <c r="H2385" s="37">
        <v>43147</v>
      </c>
      <c r="I2385" s="6" t="s">
        <v>168</v>
      </c>
      <c r="J2385" s="6" t="s">
        <v>169</v>
      </c>
      <c r="K2385" s="6">
        <v>2</v>
      </c>
      <c r="L2385" s="6">
        <v>37.26</v>
      </c>
      <c r="M2385" s="31" t="str">
        <f t="shared" si="0"/>
        <v>Small</v>
      </c>
    </row>
    <row r="2386" spans="8:13" ht="15.75" customHeight="1">
      <c r="H2386" s="37">
        <v>43439</v>
      </c>
      <c r="I2386" s="6" t="s">
        <v>168</v>
      </c>
      <c r="J2386" s="6" t="s">
        <v>205</v>
      </c>
      <c r="K2386" s="6">
        <v>51</v>
      </c>
      <c r="L2386" s="6">
        <v>330.17</v>
      </c>
      <c r="M2386" s="31" t="str">
        <f t="shared" si="0"/>
        <v>Large</v>
      </c>
    </row>
    <row r="2387" spans="8:13" ht="15.75" customHeight="1">
      <c r="H2387" s="37">
        <v>43427</v>
      </c>
      <c r="I2387" s="6" t="s">
        <v>158</v>
      </c>
      <c r="J2387" s="6" t="s">
        <v>157</v>
      </c>
      <c r="K2387" s="6">
        <v>3</v>
      </c>
      <c r="L2387" s="6">
        <v>33.630000000000003</v>
      </c>
      <c r="M2387" s="31" t="str">
        <f t="shared" si="0"/>
        <v>Small</v>
      </c>
    </row>
    <row r="2388" spans="8:13" ht="15.75" customHeight="1">
      <c r="H2388" s="37">
        <v>43108</v>
      </c>
      <c r="I2388" s="6" t="s">
        <v>141</v>
      </c>
      <c r="J2388" s="6" t="s">
        <v>189</v>
      </c>
      <c r="K2388" s="6">
        <v>1</v>
      </c>
      <c r="L2388" s="6">
        <v>12.33</v>
      </c>
      <c r="M2388" s="31" t="str">
        <f t="shared" si="0"/>
        <v>Small</v>
      </c>
    </row>
    <row r="2389" spans="8:13" ht="15.75" customHeight="1">
      <c r="H2389" s="37">
        <v>43327</v>
      </c>
      <c r="I2389" s="6" t="s">
        <v>135</v>
      </c>
      <c r="J2389" s="6" t="s">
        <v>220</v>
      </c>
      <c r="K2389" s="6">
        <v>2</v>
      </c>
      <c r="L2389" s="6">
        <v>26.92</v>
      </c>
      <c r="M2389" s="31" t="str">
        <f t="shared" si="0"/>
        <v>Small</v>
      </c>
    </row>
    <row r="2390" spans="8:13" ht="15.75" customHeight="1">
      <c r="H2390" s="37">
        <v>43317</v>
      </c>
      <c r="I2390" s="6" t="s">
        <v>141</v>
      </c>
      <c r="J2390" s="6" t="s">
        <v>203</v>
      </c>
      <c r="K2390" s="6">
        <v>2</v>
      </c>
      <c r="L2390" s="6">
        <v>32.14</v>
      </c>
      <c r="M2390" s="31" t="str">
        <f t="shared" si="0"/>
        <v>Small</v>
      </c>
    </row>
    <row r="2391" spans="8:13" ht="15.75" customHeight="1">
      <c r="H2391" s="37">
        <v>43256</v>
      </c>
      <c r="I2391" s="6" t="s">
        <v>163</v>
      </c>
      <c r="J2391" s="6" t="s">
        <v>156</v>
      </c>
      <c r="K2391" s="6">
        <v>1</v>
      </c>
      <c r="L2391" s="6">
        <v>12.68</v>
      </c>
      <c r="M2391" s="31" t="str">
        <f t="shared" si="0"/>
        <v>Small</v>
      </c>
    </row>
    <row r="2392" spans="8:13" ht="15.75" customHeight="1">
      <c r="H2392" s="37">
        <v>43441</v>
      </c>
      <c r="I2392" s="6" t="s">
        <v>224</v>
      </c>
      <c r="J2392" s="6" t="s">
        <v>235</v>
      </c>
      <c r="K2392" s="6">
        <v>2</v>
      </c>
      <c r="L2392" s="6">
        <v>38.979999999999997</v>
      </c>
      <c r="M2392" s="31" t="str">
        <f t="shared" si="0"/>
        <v>Small</v>
      </c>
    </row>
    <row r="2393" spans="8:13" ht="15.75" customHeight="1">
      <c r="H2393" s="37">
        <v>43371</v>
      </c>
      <c r="I2393" s="6" t="s">
        <v>224</v>
      </c>
      <c r="J2393" s="6" t="s">
        <v>156</v>
      </c>
      <c r="K2393" s="6">
        <v>1</v>
      </c>
      <c r="L2393" s="6">
        <v>16.04</v>
      </c>
      <c r="M2393" s="31" t="str">
        <f t="shared" si="0"/>
        <v>Small</v>
      </c>
    </row>
    <row r="2394" spans="8:13" ht="15.75" customHeight="1">
      <c r="H2394" s="37">
        <v>43172</v>
      </c>
      <c r="I2394" s="6" t="s">
        <v>138</v>
      </c>
      <c r="J2394" s="6" t="s">
        <v>232</v>
      </c>
      <c r="K2394" s="6">
        <v>3</v>
      </c>
      <c r="L2394" s="6">
        <v>58.47</v>
      </c>
      <c r="M2394" s="31" t="str">
        <f t="shared" si="0"/>
        <v>Small</v>
      </c>
    </row>
    <row r="2395" spans="8:13" ht="15.75" customHeight="1">
      <c r="H2395" s="37">
        <v>43349</v>
      </c>
      <c r="I2395" s="6" t="s">
        <v>135</v>
      </c>
      <c r="J2395" s="6" t="s">
        <v>176</v>
      </c>
      <c r="K2395" s="6">
        <v>2</v>
      </c>
      <c r="L2395" s="6">
        <v>20.5</v>
      </c>
      <c r="M2395" s="31" t="str">
        <f t="shared" si="0"/>
        <v>Small</v>
      </c>
    </row>
    <row r="2396" spans="8:13" ht="15.75" customHeight="1">
      <c r="H2396" s="37">
        <v>43454</v>
      </c>
      <c r="I2396" s="6" t="s">
        <v>171</v>
      </c>
      <c r="J2396" s="6" t="s">
        <v>164</v>
      </c>
      <c r="K2396" s="6">
        <v>1</v>
      </c>
      <c r="L2396" s="6">
        <v>17.55</v>
      </c>
      <c r="M2396" s="31" t="str">
        <f t="shared" si="0"/>
        <v>Small</v>
      </c>
    </row>
    <row r="2397" spans="8:13" ht="15.75" customHeight="1">
      <c r="H2397" s="37">
        <v>43355</v>
      </c>
      <c r="I2397" s="6" t="s">
        <v>190</v>
      </c>
      <c r="J2397" s="6" t="s">
        <v>210</v>
      </c>
      <c r="K2397" s="6">
        <v>1</v>
      </c>
      <c r="L2397" s="6">
        <v>16.78</v>
      </c>
      <c r="M2397" s="31" t="str">
        <f t="shared" si="0"/>
        <v>Small</v>
      </c>
    </row>
    <row r="2398" spans="8:13" ht="15.75" customHeight="1">
      <c r="H2398" s="37">
        <v>43297</v>
      </c>
      <c r="I2398" s="6" t="s">
        <v>158</v>
      </c>
      <c r="J2398" s="6" t="s">
        <v>156</v>
      </c>
      <c r="K2398" s="6">
        <v>2</v>
      </c>
      <c r="L2398" s="6">
        <v>35.78</v>
      </c>
      <c r="M2398" s="31" t="str">
        <f t="shared" si="0"/>
        <v>Small</v>
      </c>
    </row>
    <row r="2399" spans="8:13" ht="15.75" customHeight="1">
      <c r="H2399" s="37">
        <v>43199</v>
      </c>
      <c r="I2399" s="6" t="s">
        <v>168</v>
      </c>
      <c r="J2399" s="6" t="s">
        <v>184</v>
      </c>
      <c r="K2399" s="6">
        <v>71</v>
      </c>
      <c r="L2399" s="6">
        <v>550.03</v>
      </c>
      <c r="M2399" s="31" t="str">
        <f t="shared" si="0"/>
        <v>Large</v>
      </c>
    </row>
    <row r="2400" spans="8:13" ht="15.75" customHeight="1">
      <c r="H2400" s="37">
        <v>43421</v>
      </c>
      <c r="I2400" s="6" t="s">
        <v>158</v>
      </c>
      <c r="J2400" s="6" t="s">
        <v>170</v>
      </c>
      <c r="K2400" s="6">
        <v>2</v>
      </c>
      <c r="L2400" s="6">
        <v>20.64</v>
      </c>
      <c r="M2400" s="31" t="str">
        <f t="shared" si="0"/>
        <v>Small</v>
      </c>
    </row>
    <row r="2401" spans="8:13" ht="15.75" customHeight="1">
      <c r="H2401" s="37">
        <v>43402</v>
      </c>
      <c r="I2401" s="6" t="s">
        <v>163</v>
      </c>
      <c r="J2401" s="6" t="s">
        <v>156</v>
      </c>
      <c r="K2401" s="6">
        <v>1</v>
      </c>
      <c r="L2401" s="6">
        <v>19.440000000000001</v>
      </c>
      <c r="M2401" s="31" t="str">
        <f t="shared" si="0"/>
        <v>Small</v>
      </c>
    </row>
    <row r="2402" spans="8:13" ht="15.75" customHeight="1">
      <c r="H2402" s="37">
        <v>43465</v>
      </c>
      <c r="I2402" s="6" t="s">
        <v>127</v>
      </c>
      <c r="J2402" s="6" t="s">
        <v>186</v>
      </c>
      <c r="K2402" s="6">
        <v>1</v>
      </c>
      <c r="L2402" s="6">
        <v>18.21</v>
      </c>
      <c r="M2402" s="31" t="str">
        <f t="shared" si="0"/>
        <v>Small</v>
      </c>
    </row>
    <row r="2403" spans="8:13" ht="15.75" customHeight="1">
      <c r="H2403" s="37">
        <v>43178</v>
      </c>
      <c r="I2403" s="6" t="s">
        <v>158</v>
      </c>
      <c r="J2403" s="6" t="s">
        <v>205</v>
      </c>
      <c r="K2403" s="6">
        <v>1</v>
      </c>
      <c r="L2403" s="6">
        <v>18.41</v>
      </c>
      <c r="M2403" s="31" t="str">
        <f t="shared" si="0"/>
        <v>Small</v>
      </c>
    </row>
    <row r="2404" spans="8:13" ht="15.75" customHeight="1">
      <c r="H2404" s="37">
        <v>43381</v>
      </c>
      <c r="I2404" s="6" t="s">
        <v>141</v>
      </c>
      <c r="J2404" s="6" t="s">
        <v>191</v>
      </c>
      <c r="K2404" s="6">
        <v>1</v>
      </c>
      <c r="L2404" s="6">
        <v>11.01</v>
      </c>
      <c r="M2404" s="31" t="str">
        <f t="shared" si="0"/>
        <v>Small</v>
      </c>
    </row>
    <row r="2405" spans="8:13" ht="15.75" customHeight="1">
      <c r="H2405" s="37">
        <v>43283</v>
      </c>
      <c r="I2405" s="6" t="s">
        <v>158</v>
      </c>
      <c r="J2405" s="6" t="s">
        <v>181</v>
      </c>
      <c r="K2405" s="6">
        <v>1</v>
      </c>
      <c r="L2405" s="6">
        <v>17.3</v>
      </c>
      <c r="M2405" s="31" t="str">
        <f t="shared" si="0"/>
        <v>Small</v>
      </c>
    </row>
    <row r="2406" spans="8:13" ht="15.75" customHeight="1">
      <c r="H2406" s="37">
        <v>43424</v>
      </c>
      <c r="I2406" s="6" t="s">
        <v>216</v>
      </c>
      <c r="J2406" s="6" t="s">
        <v>228</v>
      </c>
      <c r="K2406" s="6">
        <v>41</v>
      </c>
      <c r="L2406" s="6">
        <v>462.36</v>
      </c>
      <c r="M2406" s="31" t="str">
        <f t="shared" si="0"/>
        <v>Large</v>
      </c>
    </row>
    <row r="2407" spans="8:13" ht="15.75" customHeight="1">
      <c r="H2407" s="37">
        <v>43449</v>
      </c>
      <c r="I2407" s="6" t="s">
        <v>175</v>
      </c>
      <c r="J2407" s="6" t="s">
        <v>234</v>
      </c>
      <c r="K2407" s="6">
        <v>24</v>
      </c>
      <c r="L2407" s="6">
        <v>252.66</v>
      </c>
      <c r="M2407" s="31" t="str">
        <f t="shared" si="0"/>
        <v>Large</v>
      </c>
    </row>
    <row r="2408" spans="8:13" ht="15.75" customHeight="1">
      <c r="H2408" s="37">
        <v>43424</v>
      </c>
      <c r="I2408" s="6" t="s">
        <v>177</v>
      </c>
      <c r="J2408" s="6" t="s">
        <v>159</v>
      </c>
      <c r="K2408" s="6">
        <v>36</v>
      </c>
      <c r="L2408" s="6">
        <v>277.35000000000002</v>
      </c>
      <c r="M2408" s="31" t="str">
        <f t="shared" si="0"/>
        <v>Large</v>
      </c>
    </row>
    <row r="2409" spans="8:13" ht="15.75" customHeight="1">
      <c r="H2409" s="37">
        <v>43421</v>
      </c>
      <c r="I2409" s="6" t="s">
        <v>175</v>
      </c>
      <c r="J2409" s="6" t="s">
        <v>185</v>
      </c>
      <c r="K2409" s="6">
        <v>3</v>
      </c>
      <c r="L2409" s="6">
        <v>49.11</v>
      </c>
      <c r="M2409" s="31" t="str">
        <f t="shared" si="0"/>
        <v>Small</v>
      </c>
    </row>
    <row r="2410" spans="8:13" ht="15.75" customHeight="1">
      <c r="H2410" s="37">
        <v>43141</v>
      </c>
      <c r="I2410" s="6" t="s">
        <v>190</v>
      </c>
      <c r="J2410" s="6" t="s">
        <v>187</v>
      </c>
      <c r="K2410" s="6">
        <v>1</v>
      </c>
      <c r="L2410" s="6">
        <v>13.57</v>
      </c>
      <c r="M2410" s="31" t="str">
        <f t="shared" si="0"/>
        <v>Small</v>
      </c>
    </row>
    <row r="2411" spans="8:13" ht="15.75" customHeight="1">
      <c r="H2411" s="37">
        <v>43442</v>
      </c>
      <c r="I2411" s="6" t="s">
        <v>201</v>
      </c>
      <c r="J2411" s="6" t="s">
        <v>228</v>
      </c>
      <c r="K2411" s="6">
        <v>6</v>
      </c>
      <c r="L2411" s="6">
        <v>72.41</v>
      </c>
      <c r="M2411" s="31" t="str">
        <f t="shared" si="0"/>
        <v>Small</v>
      </c>
    </row>
    <row r="2412" spans="8:13" ht="15.75" customHeight="1">
      <c r="H2412" s="37">
        <v>43285</v>
      </c>
      <c r="I2412" s="6" t="s">
        <v>175</v>
      </c>
      <c r="J2412" s="6" t="s">
        <v>185</v>
      </c>
      <c r="K2412" s="6">
        <v>2</v>
      </c>
      <c r="L2412" s="6">
        <v>24.24</v>
      </c>
      <c r="M2412" s="31" t="str">
        <f t="shared" si="0"/>
        <v>Small</v>
      </c>
    </row>
    <row r="2413" spans="8:13" ht="15.75" customHeight="1">
      <c r="H2413" s="37">
        <v>43426</v>
      </c>
      <c r="I2413" s="6" t="s">
        <v>158</v>
      </c>
      <c r="J2413" s="6" t="s">
        <v>156</v>
      </c>
      <c r="K2413" s="6">
        <v>1</v>
      </c>
      <c r="L2413" s="6">
        <v>17.66</v>
      </c>
      <c r="M2413" s="31" t="str">
        <f t="shared" si="0"/>
        <v>Small</v>
      </c>
    </row>
    <row r="2414" spans="8:13" ht="15.75" customHeight="1">
      <c r="H2414" s="37">
        <v>43423</v>
      </c>
      <c r="I2414" s="6" t="s">
        <v>168</v>
      </c>
      <c r="J2414" s="6" t="s">
        <v>157</v>
      </c>
      <c r="K2414" s="6">
        <v>2</v>
      </c>
      <c r="L2414" s="6">
        <v>24.96</v>
      </c>
      <c r="M2414" s="31" t="str">
        <f t="shared" si="0"/>
        <v>Small</v>
      </c>
    </row>
    <row r="2415" spans="8:13" ht="15.75" customHeight="1">
      <c r="H2415" s="37">
        <v>43353</v>
      </c>
      <c r="I2415" s="6" t="s">
        <v>168</v>
      </c>
      <c r="J2415" s="6" t="s">
        <v>157</v>
      </c>
      <c r="K2415" s="6">
        <v>1</v>
      </c>
      <c r="L2415" s="6">
        <v>10.58</v>
      </c>
      <c r="M2415" s="31" t="str">
        <f t="shared" si="0"/>
        <v>Small</v>
      </c>
    </row>
    <row r="2416" spans="8:13" ht="15.75" customHeight="1">
      <c r="H2416" s="37">
        <v>43389</v>
      </c>
      <c r="I2416" s="6" t="s">
        <v>127</v>
      </c>
      <c r="J2416" s="6" t="s">
        <v>169</v>
      </c>
      <c r="K2416" s="6">
        <v>4</v>
      </c>
      <c r="L2416" s="6">
        <v>45.2</v>
      </c>
      <c r="M2416" s="31" t="str">
        <f t="shared" si="0"/>
        <v>Small</v>
      </c>
    </row>
    <row r="2417" spans="8:13" ht="15.75" customHeight="1">
      <c r="H2417" s="37">
        <v>43445</v>
      </c>
      <c r="I2417" s="6" t="s">
        <v>158</v>
      </c>
      <c r="J2417" s="6" t="s">
        <v>229</v>
      </c>
      <c r="K2417" s="6">
        <v>1</v>
      </c>
      <c r="L2417" s="6">
        <v>10.36</v>
      </c>
      <c r="M2417" s="31" t="str">
        <f t="shared" si="0"/>
        <v>Small</v>
      </c>
    </row>
    <row r="2418" spans="8:13" ht="15.75" customHeight="1">
      <c r="H2418" s="37">
        <v>43249</v>
      </c>
      <c r="I2418" s="6" t="s">
        <v>177</v>
      </c>
      <c r="J2418" s="6" t="s">
        <v>156</v>
      </c>
      <c r="K2418" s="6">
        <v>24</v>
      </c>
      <c r="L2418" s="6">
        <v>198.37</v>
      </c>
      <c r="M2418" s="31" t="str">
        <f t="shared" si="0"/>
        <v>Small</v>
      </c>
    </row>
    <row r="2419" spans="8:13" ht="15.75" customHeight="1">
      <c r="H2419" s="37">
        <v>43131</v>
      </c>
      <c r="I2419" s="6" t="s">
        <v>160</v>
      </c>
      <c r="J2419" s="6" t="s">
        <v>213</v>
      </c>
      <c r="K2419" s="6">
        <v>2</v>
      </c>
      <c r="L2419" s="6">
        <v>34.619999999999997</v>
      </c>
      <c r="M2419" s="31" t="str">
        <f t="shared" si="0"/>
        <v>Small</v>
      </c>
    </row>
    <row r="2420" spans="8:13" ht="15.75" customHeight="1">
      <c r="H2420" s="37">
        <v>43130</v>
      </c>
      <c r="I2420" s="6" t="s">
        <v>141</v>
      </c>
      <c r="J2420" s="6" t="s">
        <v>238</v>
      </c>
      <c r="K2420" s="6">
        <v>3</v>
      </c>
      <c r="L2420" s="6">
        <v>35.25</v>
      </c>
      <c r="M2420" s="31" t="str">
        <f t="shared" si="0"/>
        <v>Small</v>
      </c>
    </row>
    <row r="2421" spans="8:13" ht="15.75" customHeight="1">
      <c r="H2421" s="37">
        <v>43465</v>
      </c>
      <c r="I2421" s="6" t="s">
        <v>168</v>
      </c>
      <c r="J2421" s="6" t="s">
        <v>156</v>
      </c>
      <c r="K2421" s="6">
        <v>1</v>
      </c>
      <c r="L2421" s="6">
        <v>14.9</v>
      </c>
      <c r="M2421" s="31" t="str">
        <f t="shared" si="0"/>
        <v>Small</v>
      </c>
    </row>
    <row r="2422" spans="8:13" ht="15.75" customHeight="1">
      <c r="H2422" s="37">
        <v>43384</v>
      </c>
      <c r="I2422" s="6" t="s">
        <v>141</v>
      </c>
      <c r="J2422" s="6" t="s">
        <v>185</v>
      </c>
      <c r="K2422" s="6">
        <v>48</v>
      </c>
      <c r="L2422" s="6">
        <v>376</v>
      </c>
      <c r="M2422" s="31" t="str">
        <f t="shared" si="0"/>
        <v>Large</v>
      </c>
    </row>
    <row r="2423" spans="8:13" ht="15.75" customHeight="1">
      <c r="H2423" s="37">
        <v>43324</v>
      </c>
      <c r="I2423" s="6" t="s">
        <v>141</v>
      </c>
      <c r="J2423" s="6" t="s">
        <v>156</v>
      </c>
      <c r="K2423" s="6">
        <v>1</v>
      </c>
      <c r="L2423" s="6">
        <v>16.489999999999998</v>
      </c>
      <c r="M2423" s="31" t="str">
        <f t="shared" si="0"/>
        <v>Small</v>
      </c>
    </row>
    <row r="2424" spans="8:13" ht="15.75" customHeight="1">
      <c r="H2424" s="37">
        <v>43449</v>
      </c>
      <c r="I2424" s="6" t="s">
        <v>158</v>
      </c>
      <c r="J2424" s="6" t="s">
        <v>185</v>
      </c>
      <c r="K2424" s="6">
        <v>2</v>
      </c>
      <c r="L2424" s="6">
        <v>27.72</v>
      </c>
      <c r="M2424" s="31" t="str">
        <f t="shared" si="0"/>
        <v>Small</v>
      </c>
    </row>
    <row r="2425" spans="8:13" ht="15.75" customHeight="1">
      <c r="H2425" s="37">
        <v>43407</v>
      </c>
      <c r="I2425" s="6" t="s">
        <v>200</v>
      </c>
      <c r="J2425" s="6" t="s">
        <v>172</v>
      </c>
      <c r="K2425" s="6">
        <v>2</v>
      </c>
      <c r="L2425" s="6">
        <v>23.26</v>
      </c>
      <c r="M2425" s="31" t="str">
        <f t="shared" si="0"/>
        <v>Small</v>
      </c>
    </row>
    <row r="2426" spans="8:13" ht="15.75" customHeight="1">
      <c r="H2426" s="37">
        <v>43445</v>
      </c>
      <c r="I2426" s="6" t="s">
        <v>168</v>
      </c>
      <c r="J2426" s="6" t="s">
        <v>187</v>
      </c>
      <c r="K2426" s="6">
        <v>1</v>
      </c>
      <c r="L2426" s="6">
        <v>13.36</v>
      </c>
      <c r="M2426" s="31" t="str">
        <f t="shared" si="0"/>
        <v>Small</v>
      </c>
    </row>
    <row r="2427" spans="8:13" ht="15.75" customHeight="1">
      <c r="H2427" s="37">
        <v>43306</v>
      </c>
      <c r="I2427" s="6" t="s">
        <v>163</v>
      </c>
      <c r="J2427" s="6" t="s">
        <v>191</v>
      </c>
      <c r="K2427" s="6">
        <v>55</v>
      </c>
      <c r="L2427" s="6">
        <v>403.44</v>
      </c>
      <c r="M2427" s="31" t="str">
        <f t="shared" si="0"/>
        <v>Large</v>
      </c>
    </row>
    <row r="2428" spans="8:13" ht="15.75" customHeight="1">
      <c r="H2428" s="37">
        <v>43145</v>
      </c>
      <c r="I2428" s="6" t="s">
        <v>175</v>
      </c>
      <c r="J2428" s="6" t="s">
        <v>222</v>
      </c>
      <c r="K2428" s="6">
        <v>1</v>
      </c>
      <c r="L2428" s="6">
        <v>18.88</v>
      </c>
      <c r="M2428" s="31" t="str">
        <f t="shared" si="0"/>
        <v>Small</v>
      </c>
    </row>
    <row r="2429" spans="8:13" ht="15.75" customHeight="1">
      <c r="H2429" s="37">
        <v>43341</v>
      </c>
      <c r="I2429" s="6" t="s">
        <v>175</v>
      </c>
      <c r="J2429" s="6" t="s">
        <v>159</v>
      </c>
      <c r="K2429" s="6">
        <v>1</v>
      </c>
      <c r="L2429" s="6">
        <v>15.51</v>
      </c>
      <c r="M2429" s="31" t="str">
        <f t="shared" si="0"/>
        <v>Small</v>
      </c>
    </row>
    <row r="2430" spans="8:13" ht="15.75" customHeight="1">
      <c r="H2430" s="37">
        <v>43465</v>
      </c>
      <c r="I2430" s="6" t="s">
        <v>158</v>
      </c>
      <c r="J2430" s="6" t="s">
        <v>197</v>
      </c>
      <c r="K2430" s="6">
        <v>1</v>
      </c>
      <c r="L2430" s="6">
        <v>17.579999999999998</v>
      </c>
      <c r="M2430" s="31" t="str">
        <f t="shared" si="0"/>
        <v>Small</v>
      </c>
    </row>
    <row r="2431" spans="8:13" ht="15.75" customHeight="1">
      <c r="H2431" s="37">
        <v>43455</v>
      </c>
      <c r="I2431" s="6" t="s">
        <v>141</v>
      </c>
      <c r="J2431" s="6" t="s">
        <v>232</v>
      </c>
      <c r="K2431" s="6">
        <v>1</v>
      </c>
      <c r="L2431" s="6">
        <v>13.62</v>
      </c>
      <c r="M2431" s="31" t="str">
        <f t="shared" si="0"/>
        <v>Small</v>
      </c>
    </row>
    <row r="2432" spans="8:13" ht="15.75" customHeight="1">
      <c r="H2432" s="37">
        <v>43422</v>
      </c>
      <c r="I2432" s="6" t="s">
        <v>141</v>
      </c>
      <c r="J2432" s="6" t="s">
        <v>156</v>
      </c>
      <c r="K2432" s="6">
        <v>4</v>
      </c>
      <c r="L2432" s="6">
        <v>74.2</v>
      </c>
      <c r="M2432" s="31" t="str">
        <f t="shared" si="0"/>
        <v>Small</v>
      </c>
    </row>
    <row r="2433" spans="8:13" ht="15.75" customHeight="1">
      <c r="H2433" s="37">
        <v>43453</v>
      </c>
      <c r="I2433" s="6" t="s">
        <v>163</v>
      </c>
      <c r="J2433" s="6" t="s">
        <v>156</v>
      </c>
      <c r="K2433" s="6">
        <v>2</v>
      </c>
      <c r="L2433" s="6">
        <v>33.58</v>
      </c>
      <c r="M2433" s="31" t="str">
        <f t="shared" si="0"/>
        <v>Small</v>
      </c>
    </row>
    <row r="2434" spans="8:13" ht="15.75" customHeight="1">
      <c r="H2434" s="37">
        <v>43292</v>
      </c>
      <c r="I2434" s="6" t="s">
        <v>175</v>
      </c>
      <c r="J2434" s="6" t="s">
        <v>156</v>
      </c>
      <c r="K2434" s="6">
        <v>1</v>
      </c>
      <c r="L2434" s="6">
        <v>19.04</v>
      </c>
      <c r="M2434" s="31" t="str">
        <f t="shared" si="0"/>
        <v>Small</v>
      </c>
    </row>
    <row r="2435" spans="8:13" ht="15.75" customHeight="1">
      <c r="H2435" s="37">
        <v>43126</v>
      </c>
      <c r="I2435" s="6" t="s">
        <v>198</v>
      </c>
      <c r="J2435" s="6" t="s">
        <v>185</v>
      </c>
      <c r="K2435" s="6">
        <v>2</v>
      </c>
      <c r="L2435" s="6">
        <v>25.14</v>
      </c>
      <c r="M2435" s="31" t="str">
        <f t="shared" si="0"/>
        <v>Small</v>
      </c>
    </row>
    <row r="2436" spans="8:13" ht="15.75" customHeight="1">
      <c r="H2436" s="37">
        <v>43453</v>
      </c>
      <c r="I2436" s="6" t="s">
        <v>201</v>
      </c>
      <c r="J2436" s="6" t="s">
        <v>197</v>
      </c>
      <c r="K2436" s="6">
        <v>3</v>
      </c>
      <c r="L2436" s="6">
        <v>47.94</v>
      </c>
      <c r="M2436" s="31" t="str">
        <f t="shared" si="0"/>
        <v>Small</v>
      </c>
    </row>
    <row r="2437" spans="8:13" ht="15.75" customHeight="1">
      <c r="H2437" s="37">
        <v>43426</v>
      </c>
      <c r="I2437" s="6" t="s">
        <v>175</v>
      </c>
      <c r="J2437" s="6" t="s">
        <v>185</v>
      </c>
      <c r="K2437" s="6">
        <v>4</v>
      </c>
      <c r="L2437" s="6">
        <v>74.36</v>
      </c>
      <c r="M2437" s="31" t="str">
        <f t="shared" si="0"/>
        <v>Small</v>
      </c>
    </row>
    <row r="2438" spans="8:13" ht="15.75" customHeight="1">
      <c r="H2438" s="37">
        <v>43355</v>
      </c>
      <c r="I2438" s="6" t="s">
        <v>218</v>
      </c>
      <c r="J2438" s="6" t="s">
        <v>205</v>
      </c>
      <c r="K2438" s="6">
        <v>1</v>
      </c>
      <c r="L2438" s="6">
        <v>14.96</v>
      </c>
      <c r="M2438" s="31" t="str">
        <f t="shared" si="0"/>
        <v>Small</v>
      </c>
    </row>
    <row r="2439" spans="8:13" ht="15.75" customHeight="1">
      <c r="H2439" s="37">
        <v>43462</v>
      </c>
      <c r="I2439" s="6" t="s">
        <v>216</v>
      </c>
      <c r="J2439" s="6" t="s">
        <v>181</v>
      </c>
      <c r="K2439" s="6">
        <v>2</v>
      </c>
      <c r="L2439" s="6">
        <v>24.44</v>
      </c>
      <c r="M2439" s="31" t="str">
        <f t="shared" si="0"/>
        <v>Small</v>
      </c>
    </row>
    <row r="2440" spans="8:13" ht="15.75" customHeight="1">
      <c r="H2440" s="37">
        <v>43267</v>
      </c>
      <c r="I2440" s="6" t="s">
        <v>198</v>
      </c>
      <c r="J2440" s="6" t="s">
        <v>166</v>
      </c>
      <c r="K2440" s="6">
        <v>5</v>
      </c>
      <c r="L2440" s="6">
        <v>51.08</v>
      </c>
      <c r="M2440" s="31" t="str">
        <f t="shared" si="0"/>
        <v>Small</v>
      </c>
    </row>
    <row r="2441" spans="8:13" ht="15.75" customHeight="1">
      <c r="H2441" s="37">
        <v>43406</v>
      </c>
      <c r="I2441" s="6" t="s">
        <v>198</v>
      </c>
      <c r="J2441" s="6" t="s">
        <v>156</v>
      </c>
      <c r="K2441" s="6">
        <v>1</v>
      </c>
      <c r="L2441" s="6">
        <v>17.649999999999999</v>
      </c>
      <c r="M2441" s="31" t="str">
        <f t="shared" si="0"/>
        <v>Small</v>
      </c>
    </row>
    <row r="2442" spans="8:13" ht="15.75" customHeight="1">
      <c r="H2442" s="37">
        <v>43201</v>
      </c>
      <c r="I2442" s="6" t="s">
        <v>175</v>
      </c>
      <c r="J2442" s="6" t="s">
        <v>220</v>
      </c>
      <c r="K2442" s="6">
        <v>1</v>
      </c>
      <c r="L2442" s="6">
        <v>10.65</v>
      </c>
      <c r="M2442" s="31" t="str">
        <f t="shared" si="0"/>
        <v>Small</v>
      </c>
    </row>
    <row r="2443" spans="8:13" ht="15.75" customHeight="1">
      <c r="H2443" s="37">
        <v>43303</v>
      </c>
      <c r="I2443" s="6" t="s">
        <v>160</v>
      </c>
      <c r="J2443" s="6" t="s">
        <v>238</v>
      </c>
      <c r="K2443" s="6">
        <v>2</v>
      </c>
      <c r="L2443" s="6">
        <v>22.06</v>
      </c>
      <c r="M2443" s="31" t="str">
        <f t="shared" si="0"/>
        <v>Small</v>
      </c>
    </row>
    <row r="2444" spans="8:13" ht="15.75" customHeight="1">
      <c r="H2444" s="37">
        <v>43457</v>
      </c>
      <c r="I2444" s="6" t="s">
        <v>175</v>
      </c>
      <c r="J2444" s="6" t="s">
        <v>159</v>
      </c>
      <c r="K2444" s="6">
        <v>2</v>
      </c>
      <c r="L2444" s="6">
        <v>38.5</v>
      </c>
      <c r="M2444" s="31" t="str">
        <f t="shared" si="0"/>
        <v>Small</v>
      </c>
    </row>
    <row r="2445" spans="8:13" ht="15.75" customHeight="1">
      <c r="H2445" s="37">
        <v>43121</v>
      </c>
      <c r="I2445" s="6" t="s">
        <v>190</v>
      </c>
      <c r="J2445" s="6" t="s">
        <v>234</v>
      </c>
      <c r="K2445" s="6">
        <v>24</v>
      </c>
      <c r="L2445" s="6">
        <v>271.26</v>
      </c>
      <c r="M2445" s="31" t="str">
        <f t="shared" si="0"/>
        <v>Large</v>
      </c>
    </row>
    <row r="2446" spans="8:13" ht="15.75" customHeight="1">
      <c r="H2446" s="37">
        <v>43156</v>
      </c>
      <c r="I2446" s="6" t="s">
        <v>175</v>
      </c>
      <c r="J2446" s="6" t="s">
        <v>185</v>
      </c>
      <c r="K2446" s="6">
        <v>54</v>
      </c>
      <c r="L2446" s="6">
        <v>430.65</v>
      </c>
      <c r="M2446" s="31" t="str">
        <f t="shared" si="0"/>
        <v>Large</v>
      </c>
    </row>
    <row r="2447" spans="8:13" ht="15.75" customHeight="1">
      <c r="H2447" s="37">
        <v>43371</v>
      </c>
      <c r="I2447" s="6" t="s">
        <v>160</v>
      </c>
      <c r="J2447" s="6" t="s">
        <v>156</v>
      </c>
      <c r="K2447" s="6">
        <v>2</v>
      </c>
      <c r="L2447" s="6">
        <v>24.62</v>
      </c>
      <c r="M2447" s="31" t="str">
        <f t="shared" si="0"/>
        <v>Small</v>
      </c>
    </row>
    <row r="2448" spans="8:13" ht="15.75" customHeight="1">
      <c r="H2448" s="37">
        <v>43173</v>
      </c>
      <c r="I2448" s="6" t="s">
        <v>158</v>
      </c>
      <c r="J2448" s="6" t="s">
        <v>186</v>
      </c>
      <c r="K2448" s="6">
        <v>36</v>
      </c>
      <c r="L2448" s="6">
        <v>360.59</v>
      </c>
      <c r="M2448" s="31" t="str">
        <f t="shared" si="0"/>
        <v>Large</v>
      </c>
    </row>
    <row r="2449" spans="8:13" ht="15.75" customHeight="1">
      <c r="H2449" s="37">
        <v>43110</v>
      </c>
      <c r="I2449" s="6" t="s">
        <v>158</v>
      </c>
      <c r="J2449" s="6" t="s">
        <v>180</v>
      </c>
      <c r="K2449" s="6">
        <v>1</v>
      </c>
      <c r="L2449" s="6">
        <v>11.5</v>
      </c>
      <c r="M2449" s="31" t="str">
        <f t="shared" si="0"/>
        <v>Small</v>
      </c>
    </row>
    <row r="2450" spans="8:13" ht="15.75" customHeight="1">
      <c r="H2450" s="37">
        <v>43442</v>
      </c>
      <c r="I2450" s="6" t="s">
        <v>175</v>
      </c>
      <c r="J2450" s="6" t="s">
        <v>238</v>
      </c>
      <c r="K2450" s="6">
        <v>1</v>
      </c>
      <c r="L2450" s="6">
        <v>13.62</v>
      </c>
      <c r="M2450" s="31" t="str">
        <f t="shared" si="0"/>
        <v>Small</v>
      </c>
    </row>
    <row r="2451" spans="8:13" ht="15.75" customHeight="1">
      <c r="H2451" s="37">
        <v>43461</v>
      </c>
      <c r="I2451" s="6" t="s">
        <v>160</v>
      </c>
      <c r="J2451" s="6" t="s">
        <v>211</v>
      </c>
      <c r="K2451" s="6">
        <v>3</v>
      </c>
      <c r="L2451" s="6">
        <v>48.6</v>
      </c>
      <c r="M2451" s="31" t="str">
        <f t="shared" si="0"/>
        <v>Small</v>
      </c>
    </row>
    <row r="2452" spans="8:13" ht="15.75" customHeight="1">
      <c r="H2452" s="37">
        <v>43300</v>
      </c>
      <c r="I2452" s="6" t="s">
        <v>158</v>
      </c>
      <c r="J2452" s="6" t="s">
        <v>185</v>
      </c>
      <c r="K2452" s="6">
        <v>2</v>
      </c>
      <c r="L2452" s="6">
        <v>20.2</v>
      </c>
      <c r="M2452" s="31" t="str">
        <f t="shared" si="0"/>
        <v>Small</v>
      </c>
    </row>
    <row r="2453" spans="8:13" ht="15.75" customHeight="1">
      <c r="H2453" s="37">
        <v>43147</v>
      </c>
      <c r="I2453" s="6" t="s">
        <v>158</v>
      </c>
      <c r="J2453" s="6" t="s">
        <v>187</v>
      </c>
      <c r="K2453" s="6">
        <v>4</v>
      </c>
      <c r="L2453" s="6">
        <v>49.64</v>
      </c>
      <c r="M2453" s="31" t="str">
        <f t="shared" si="0"/>
        <v>Small</v>
      </c>
    </row>
    <row r="2454" spans="8:13" ht="15.75" customHeight="1">
      <c r="H2454" s="37">
        <v>43267</v>
      </c>
      <c r="I2454" s="6" t="s">
        <v>160</v>
      </c>
      <c r="J2454" s="6" t="s">
        <v>185</v>
      </c>
      <c r="K2454" s="6">
        <v>1</v>
      </c>
      <c r="L2454" s="6">
        <v>15.25</v>
      </c>
      <c r="M2454" s="31" t="str">
        <f t="shared" si="0"/>
        <v>Small</v>
      </c>
    </row>
    <row r="2455" spans="8:13" ht="15.75" customHeight="1">
      <c r="H2455" s="37">
        <v>43227</v>
      </c>
      <c r="I2455" s="6" t="s">
        <v>198</v>
      </c>
      <c r="J2455" s="6" t="s">
        <v>199</v>
      </c>
      <c r="K2455" s="6">
        <v>44</v>
      </c>
      <c r="L2455" s="6">
        <v>354.91</v>
      </c>
      <c r="M2455" s="31" t="str">
        <f t="shared" si="0"/>
        <v>Large</v>
      </c>
    </row>
    <row r="2456" spans="8:13" ht="15.75" customHeight="1">
      <c r="H2456" s="37">
        <v>43459</v>
      </c>
      <c r="I2456" s="6" t="s">
        <v>141</v>
      </c>
      <c r="J2456" s="6" t="s">
        <v>156</v>
      </c>
      <c r="K2456" s="6">
        <v>1</v>
      </c>
      <c r="L2456" s="6">
        <v>14.41</v>
      </c>
      <c r="M2456" s="31" t="str">
        <f t="shared" si="0"/>
        <v>Small</v>
      </c>
    </row>
    <row r="2457" spans="8:13" ht="15.75" customHeight="1">
      <c r="H2457" s="37">
        <v>43341</v>
      </c>
      <c r="I2457" s="6" t="s">
        <v>175</v>
      </c>
      <c r="J2457" s="6" t="s">
        <v>185</v>
      </c>
      <c r="K2457" s="6">
        <v>2</v>
      </c>
      <c r="L2457" s="6">
        <v>35.619999999999997</v>
      </c>
      <c r="M2457" s="31" t="str">
        <f t="shared" si="0"/>
        <v>Small</v>
      </c>
    </row>
    <row r="2458" spans="8:13" ht="15.75" customHeight="1">
      <c r="H2458" s="37">
        <v>43377</v>
      </c>
      <c r="I2458" s="6" t="s">
        <v>158</v>
      </c>
      <c r="J2458" s="6" t="s">
        <v>156</v>
      </c>
      <c r="K2458" s="6">
        <v>3</v>
      </c>
      <c r="L2458" s="6">
        <v>49.8</v>
      </c>
      <c r="M2458" s="31" t="str">
        <f t="shared" si="0"/>
        <v>Small</v>
      </c>
    </row>
    <row r="2459" spans="8:13" ht="15.75" customHeight="1">
      <c r="H2459" s="37">
        <v>43350</v>
      </c>
      <c r="I2459" s="6" t="s">
        <v>175</v>
      </c>
      <c r="J2459" s="6" t="s">
        <v>169</v>
      </c>
      <c r="K2459" s="6">
        <v>3</v>
      </c>
      <c r="L2459" s="6">
        <v>30.99</v>
      </c>
      <c r="M2459" s="31" t="str">
        <f t="shared" si="0"/>
        <v>Small</v>
      </c>
    </row>
    <row r="2460" spans="8:13" ht="15.75" customHeight="1">
      <c r="H2460" s="37">
        <v>43375</v>
      </c>
      <c r="I2460" s="6" t="s">
        <v>158</v>
      </c>
      <c r="J2460" s="6" t="s">
        <v>237</v>
      </c>
      <c r="K2460" s="6">
        <v>3</v>
      </c>
      <c r="L2460" s="6">
        <v>53.73</v>
      </c>
      <c r="M2460" s="31" t="str">
        <f t="shared" si="0"/>
        <v>Small</v>
      </c>
    </row>
    <row r="2461" spans="8:13" ht="15.75" customHeight="1">
      <c r="H2461" s="37">
        <v>43273</v>
      </c>
      <c r="I2461" s="6" t="s">
        <v>127</v>
      </c>
      <c r="J2461" s="6" t="s">
        <v>156</v>
      </c>
      <c r="K2461" s="6">
        <v>2</v>
      </c>
      <c r="L2461" s="6">
        <v>23.14</v>
      </c>
      <c r="M2461" s="31" t="str">
        <f t="shared" si="0"/>
        <v>Small</v>
      </c>
    </row>
    <row r="2462" spans="8:13" ht="15.75" customHeight="1">
      <c r="H2462" s="37">
        <v>43451</v>
      </c>
      <c r="I2462" s="6" t="s">
        <v>177</v>
      </c>
      <c r="J2462" s="6" t="s">
        <v>188</v>
      </c>
      <c r="K2462" s="6">
        <v>2</v>
      </c>
      <c r="L2462" s="6">
        <v>26.2</v>
      </c>
      <c r="M2462" s="31" t="str">
        <f t="shared" si="0"/>
        <v>Small</v>
      </c>
    </row>
    <row r="2463" spans="8:13" ht="15.75" customHeight="1">
      <c r="H2463" s="37">
        <v>43304</v>
      </c>
      <c r="I2463" s="6" t="s">
        <v>168</v>
      </c>
      <c r="J2463" s="6" t="s">
        <v>239</v>
      </c>
      <c r="K2463" s="6">
        <v>43</v>
      </c>
      <c r="L2463" s="6">
        <v>426.73</v>
      </c>
      <c r="M2463" s="31" t="str">
        <f t="shared" si="0"/>
        <v>Large</v>
      </c>
    </row>
    <row r="2464" spans="8:13" ht="15.75" customHeight="1">
      <c r="H2464" s="37">
        <v>43374</v>
      </c>
      <c r="I2464" s="6" t="s">
        <v>160</v>
      </c>
      <c r="J2464" s="6" t="s">
        <v>172</v>
      </c>
      <c r="K2464" s="6">
        <v>4</v>
      </c>
      <c r="L2464" s="6">
        <v>62.72</v>
      </c>
      <c r="M2464" s="31" t="str">
        <f t="shared" si="0"/>
        <v>Small</v>
      </c>
    </row>
    <row r="2465" spans="8:13" ht="15.75" customHeight="1">
      <c r="H2465" s="37">
        <v>43420</v>
      </c>
      <c r="I2465" s="6" t="s">
        <v>158</v>
      </c>
      <c r="J2465" s="6" t="s">
        <v>156</v>
      </c>
      <c r="K2465" s="6">
        <v>2</v>
      </c>
      <c r="L2465" s="6">
        <v>21.3</v>
      </c>
      <c r="M2465" s="31" t="str">
        <f t="shared" si="0"/>
        <v>Small</v>
      </c>
    </row>
    <row r="2466" spans="8:13" ht="15.75" customHeight="1">
      <c r="H2466" s="37">
        <v>43336</v>
      </c>
      <c r="I2466" s="6" t="s">
        <v>158</v>
      </c>
      <c r="J2466" s="6" t="s">
        <v>185</v>
      </c>
      <c r="K2466" s="6">
        <v>2</v>
      </c>
      <c r="L2466" s="6">
        <v>23.68</v>
      </c>
      <c r="M2466" s="31" t="str">
        <f t="shared" si="0"/>
        <v>Small</v>
      </c>
    </row>
    <row r="2467" spans="8:13" ht="15.75" customHeight="1">
      <c r="H2467" s="37">
        <v>43173</v>
      </c>
      <c r="I2467" s="6" t="s">
        <v>158</v>
      </c>
      <c r="J2467" s="6" t="s">
        <v>169</v>
      </c>
      <c r="K2467" s="6">
        <v>2</v>
      </c>
      <c r="L2467" s="6">
        <v>21.64</v>
      </c>
      <c r="M2467" s="31" t="str">
        <f t="shared" si="0"/>
        <v>Small</v>
      </c>
    </row>
    <row r="2468" spans="8:13" ht="15.75" customHeight="1">
      <c r="H2468" s="37">
        <v>43256</v>
      </c>
      <c r="I2468" s="6" t="s">
        <v>158</v>
      </c>
      <c r="J2468" s="6" t="s">
        <v>210</v>
      </c>
      <c r="K2468" s="6">
        <v>2</v>
      </c>
      <c r="L2468" s="6">
        <v>22.24</v>
      </c>
      <c r="M2468" s="31" t="str">
        <f t="shared" si="0"/>
        <v>Small</v>
      </c>
    </row>
    <row r="2469" spans="8:13" ht="15.75" customHeight="1">
      <c r="H2469" s="37">
        <v>43129</v>
      </c>
      <c r="I2469" s="6" t="s">
        <v>158</v>
      </c>
      <c r="J2469" s="6" t="s">
        <v>185</v>
      </c>
      <c r="K2469" s="6">
        <v>2</v>
      </c>
      <c r="L2469" s="6">
        <v>32.08</v>
      </c>
      <c r="M2469" s="31" t="str">
        <f t="shared" si="0"/>
        <v>Small</v>
      </c>
    </row>
    <row r="2470" spans="8:13" ht="15.75" customHeight="1">
      <c r="H2470" s="37">
        <v>43120</v>
      </c>
      <c r="I2470" s="6" t="s">
        <v>163</v>
      </c>
      <c r="J2470" s="6" t="s">
        <v>240</v>
      </c>
      <c r="K2470" s="6">
        <v>1</v>
      </c>
      <c r="L2470" s="6">
        <v>18.649999999999999</v>
      </c>
      <c r="M2470" s="31" t="str">
        <f t="shared" si="0"/>
        <v>Small</v>
      </c>
    </row>
    <row r="2471" spans="8:13" ht="15.75" customHeight="1">
      <c r="H2471" s="37">
        <v>43191</v>
      </c>
      <c r="I2471" s="6" t="s">
        <v>171</v>
      </c>
      <c r="J2471" s="6" t="s">
        <v>184</v>
      </c>
      <c r="K2471" s="6">
        <v>2</v>
      </c>
      <c r="L2471" s="6">
        <v>26.36</v>
      </c>
      <c r="M2471" s="31" t="str">
        <f t="shared" si="0"/>
        <v>Small</v>
      </c>
    </row>
    <row r="2472" spans="8:13" ht="15.75" customHeight="1">
      <c r="H2472" s="37">
        <v>43384</v>
      </c>
      <c r="I2472" s="6" t="s">
        <v>135</v>
      </c>
      <c r="J2472" s="6" t="s">
        <v>211</v>
      </c>
      <c r="K2472" s="6">
        <v>36</v>
      </c>
      <c r="L2472" s="6">
        <v>376.49</v>
      </c>
      <c r="M2472" s="31" t="str">
        <f t="shared" si="0"/>
        <v>Large</v>
      </c>
    </row>
    <row r="2473" spans="8:13" ht="15.75" customHeight="1">
      <c r="H2473" s="37">
        <v>43431</v>
      </c>
      <c r="I2473" s="6" t="s">
        <v>171</v>
      </c>
      <c r="J2473" s="6" t="s">
        <v>170</v>
      </c>
      <c r="K2473" s="6">
        <v>2</v>
      </c>
      <c r="L2473" s="6">
        <v>28.46</v>
      </c>
      <c r="M2473" s="31" t="str">
        <f t="shared" si="0"/>
        <v>Small</v>
      </c>
    </row>
    <row r="2474" spans="8:13" ht="15.75" customHeight="1">
      <c r="H2474" s="37">
        <v>43226</v>
      </c>
      <c r="I2474" s="6" t="s">
        <v>158</v>
      </c>
      <c r="J2474" s="6" t="s">
        <v>208</v>
      </c>
      <c r="K2474" s="6">
        <v>2</v>
      </c>
      <c r="L2474" s="6">
        <v>34.4</v>
      </c>
      <c r="M2474" s="31" t="str">
        <f t="shared" si="0"/>
        <v>Small</v>
      </c>
    </row>
    <row r="2475" spans="8:13" ht="15.75" customHeight="1">
      <c r="H2475" s="37">
        <v>43132</v>
      </c>
      <c r="I2475" s="6" t="s">
        <v>163</v>
      </c>
      <c r="J2475" s="6" t="s">
        <v>156</v>
      </c>
      <c r="K2475" s="6">
        <v>3</v>
      </c>
      <c r="L2475" s="6">
        <v>45.3</v>
      </c>
      <c r="M2475" s="31" t="str">
        <f t="shared" si="0"/>
        <v>Small</v>
      </c>
    </row>
    <row r="2476" spans="8:13" ht="15.75" customHeight="1">
      <c r="H2476" s="37">
        <v>43393</v>
      </c>
      <c r="I2476" s="6" t="s">
        <v>175</v>
      </c>
      <c r="J2476" s="6" t="s">
        <v>237</v>
      </c>
      <c r="K2476" s="6">
        <v>3</v>
      </c>
      <c r="L2476" s="6">
        <v>59.04</v>
      </c>
      <c r="M2476" s="31" t="str">
        <f t="shared" si="0"/>
        <v>Small</v>
      </c>
    </row>
    <row r="2477" spans="8:13" ht="15.75" customHeight="1">
      <c r="H2477" s="37">
        <v>43103</v>
      </c>
      <c r="I2477" s="6" t="s">
        <v>171</v>
      </c>
      <c r="J2477" s="6" t="s">
        <v>230</v>
      </c>
      <c r="K2477" s="6">
        <v>3</v>
      </c>
      <c r="L2477" s="6">
        <v>42.18</v>
      </c>
      <c r="M2477" s="31" t="str">
        <f t="shared" si="0"/>
        <v>Small</v>
      </c>
    </row>
    <row r="2478" spans="8:13" ht="15.75" customHeight="1">
      <c r="H2478" s="37">
        <v>43258</v>
      </c>
      <c r="I2478" s="6" t="s">
        <v>171</v>
      </c>
      <c r="J2478" s="6" t="s">
        <v>233</v>
      </c>
      <c r="K2478" s="6">
        <v>2</v>
      </c>
      <c r="L2478" s="6">
        <v>24.54</v>
      </c>
      <c r="M2478" s="31" t="str">
        <f t="shared" si="0"/>
        <v>Small</v>
      </c>
    </row>
    <row r="2479" spans="8:13" ht="15.75" customHeight="1">
      <c r="H2479" s="37">
        <v>43279</v>
      </c>
      <c r="I2479" s="6" t="s">
        <v>171</v>
      </c>
      <c r="J2479" s="6" t="s">
        <v>169</v>
      </c>
      <c r="K2479" s="6">
        <v>3</v>
      </c>
      <c r="L2479" s="6">
        <v>45.21</v>
      </c>
      <c r="M2479" s="31" t="str">
        <f t="shared" si="0"/>
        <v>Small</v>
      </c>
    </row>
    <row r="2480" spans="8:13" ht="15.75" customHeight="1">
      <c r="H2480" s="37">
        <v>43257</v>
      </c>
      <c r="I2480" s="6" t="s">
        <v>193</v>
      </c>
      <c r="J2480" s="6" t="s">
        <v>187</v>
      </c>
      <c r="K2480" s="6">
        <v>1</v>
      </c>
      <c r="L2480" s="6">
        <v>10.5</v>
      </c>
      <c r="M2480" s="31" t="str">
        <f t="shared" si="0"/>
        <v>Small</v>
      </c>
    </row>
    <row r="2481" spans="8:13" ht="15.75" customHeight="1">
      <c r="H2481" s="37">
        <v>43176</v>
      </c>
      <c r="I2481" s="6" t="s">
        <v>163</v>
      </c>
      <c r="J2481" s="6" t="s">
        <v>235</v>
      </c>
      <c r="K2481" s="6">
        <v>4</v>
      </c>
      <c r="L2481" s="6">
        <v>58.88</v>
      </c>
      <c r="M2481" s="31" t="str">
        <f t="shared" si="0"/>
        <v>Small</v>
      </c>
    </row>
    <row r="2482" spans="8:13" ht="15.75" customHeight="1">
      <c r="H2482" s="37">
        <v>43129</v>
      </c>
      <c r="I2482" s="6" t="s">
        <v>158</v>
      </c>
      <c r="J2482" s="6" t="s">
        <v>184</v>
      </c>
      <c r="K2482" s="6">
        <v>3</v>
      </c>
      <c r="L2482" s="6">
        <v>43.53</v>
      </c>
      <c r="M2482" s="31" t="str">
        <f t="shared" si="0"/>
        <v>Small</v>
      </c>
    </row>
    <row r="2483" spans="8:13" ht="15.75" customHeight="1">
      <c r="H2483" s="37">
        <v>43414</v>
      </c>
      <c r="I2483" s="6" t="s">
        <v>171</v>
      </c>
      <c r="J2483" s="6" t="s">
        <v>187</v>
      </c>
      <c r="K2483" s="6">
        <v>2</v>
      </c>
      <c r="L2483" s="6">
        <v>22.38</v>
      </c>
      <c r="M2483" s="31" t="str">
        <f t="shared" si="0"/>
        <v>Small</v>
      </c>
    </row>
    <row r="2484" spans="8:13" ht="15.75" customHeight="1">
      <c r="H2484" s="37">
        <v>43192</v>
      </c>
      <c r="I2484" s="6" t="s">
        <v>168</v>
      </c>
      <c r="J2484" s="6" t="s">
        <v>194</v>
      </c>
      <c r="K2484" s="6">
        <v>2</v>
      </c>
      <c r="L2484" s="6">
        <v>38.58</v>
      </c>
      <c r="M2484" s="31" t="str">
        <f t="shared" si="0"/>
        <v>Small</v>
      </c>
    </row>
    <row r="2485" spans="8:13" ht="15.75" customHeight="1">
      <c r="H2485" s="37">
        <v>43174</v>
      </c>
      <c r="I2485" s="6" t="s">
        <v>163</v>
      </c>
      <c r="J2485" s="6" t="s">
        <v>167</v>
      </c>
      <c r="K2485" s="6">
        <v>2</v>
      </c>
      <c r="L2485" s="6">
        <v>32.06</v>
      </c>
      <c r="M2485" s="31" t="str">
        <f t="shared" si="0"/>
        <v>Small</v>
      </c>
    </row>
    <row r="2486" spans="8:13" ht="15.75" customHeight="1">
      <c r="H2486" s="37">
        <v>43161</v>
      </c>
      <c r="I2486" s="6" t="s">
        <v>158</v>
      </c>
      <c r="J2486" s="6" t="s">
        <v>156</v>
      </c>
      <c r="K2486" s="6">
        <v>2</v>
      </c>
      <c r="L2486" s="6">
        <v>21.5</v>
      </c>
      <c r="M2486" s="31" t="str">
        <f t="shared" si="0"/>
        <v>Small</v>
      </c>
    </row>
    <row r="2487" spans="8:13" ht="15.75" customHeight="1">
      <c r="H2487" s="37">
        <v>43299</v>
      </c>
      <c r="I2487" s="6" t="s">
        <v>141</v>
      </c>
      <c r="J2487" s="6" t="s">
        <v>156</v>
      </c>
      <c r="K2487" s="6">
        <v>1</v>
      </c>
      <c r="L2487" s="6">
        <v>13.57</v>
      </c>
      <c r="M2487" s="31" t="str">
        <f t="shared" si="0"/>
        <v>Small</v>
      </c>
    </row>
    <row r="2488" spans="8:13" ht="15.75" customHeight="1">
      <c r="H2488" s="37">
        <v>43130</v>
      </c>
      <c r="I2488" s="6" t="s">
        <v>198</v>
      </c>
      <c r="J2488" s="6" t="s">
        <v>205</v>
      </c>
      <c r="K2488" s="6">
        <v>27</v>
      </c>
      <c r="L2488" s="6">
        <v>280.98</v>
      </c>
      <c r="M2488" s="31" t="str">
        <f t="shared" si="0"/>
        <v>Large</v>
      </c>
    </row>
    <row r="2489" spans="8:13" ht="15.75" customHeight="1">
      <c r="H2489" s="37">
        <v>43416</v>
      </c>
      <c r="I2489" s="6" t="s">
        <v>163</v>
      </c>
      <c r="J2489" s="6" t="s">
        <v>174</v>
      </c>
      <c r="K2489" s="6">
        <v>3</v>
      </c>
      <c r="L2489" s="6">
        <v>35.549999999999997</v>
      </c>
      <c r="M2489" s="31" t="str">
        <f t="shared" si="0"/>
        <v>Small</v>
      </c>
    </row>
    <row r="2490" spans="8:13" ht="15.75" customHeight="1">
      <c r="H2490" s="37">
        <v>43404</v>
      </c>
      <c r="I2490" s="6" t="s">
        <v>171</v>
      </c>
      <c r="J2490" s="6" t="s">
        <v>229</v>
      </c>
      <c r="K2490" s="6">
        <v>1</v>
      </c>
      <c r="L2490" s="6">
        <v>12.98</v>
      </c>
      <c r="M2490" s="31" t="str">
        <f t="shared" si="0"/>
        <v>Small</v>
      </c>
    </row>
    <row r="2491" spans="8:13" ht="15.75" customHeight="1">
      <c r="H2491" s="37">
        <v>43107</v>
      </c>
      <c r="I2491" s="6" t="s">
        <v>193</v>
      </c>
      <c r="J2491" s="6" t="s">
        <v>156</v>
      </c>
      <c r="K2491" s="6">
        <v>1</v>
      </c>
      <c r="L2491" s="6">
        <v>14.6</v>
      </c>
      <c r="M2491" s="31" t="str">
        <f t="shared" si="0"/>
        <v>Small</v>
      </c>
    </row>
    <row r="2492" spans="8:13" ht="15.75" customHeight="1">
      <c r="H2492" s="37">
        <v>43424</v>
      </c>
      <c r="I2492" s="6" t="s">
        <v>158</v>
      </c>
      <c r="J2492" s="6" t="s">
        <v>187</v>
      </c>
      <c r="K2492" s="6">
        <v>2</v>
      </c>
      <c r="L2492" s="6">
        <v>22.82</v>
      </c>
      <c r="M2492" s="31" t="str">
        <f t="shared" si="0"/>
        <v>Small</v>
      </c>
    </row>
    <row r="2493" spans="8:13" ht="15.75" customHeight="1">
      <c r="H2493" s="37">
        <v>43422</v>
      </c>
      <c r="I2493" s="6" t="s">
        <v>160</v>
      </c>
      <c r="J2493" s="6" t="s">
        <v>156</v>
      </c>
      <c r="K2493" s="6">
        <v>56</v>
      </c>
      <c r="L2493" s="6">
        <v>313.89</v>
      </c>
      <c r="M2493" s="31" t="str">
        <f t="shared" si="0"/>
        <v>Large</v>
      </c>
    </row>
    <row r="2494" spans="8:13" ht="15.75" customHeight="1">
      <c r="H2494" s="37">
        <v>43462</v>
      </c>
      <c r="I2494" s="6" t="s">
        <v>198</v>
      </c>
      <c r="J2494" s="6" t="s">
        <v>233</v>
      </c>
      <c r="K2494" s="6">
        <v>12</v>
      </c>
      <c r="L2494" s="6">
        <v>163.43</v>
      </c>
      <c r="M2494" s="31" t="str">
        <f t="shared" si="0"/>
        <v>Small</v>
      </c>
    </row>
    <row r="2495" spans="8:13" ht="15.75" customHeight="1">
      <c r="H2495" s="37">
        <v>43433</v>
      </c>
      <c r="I2495" s="6" t="s">
        <v>168</v>
      </c>
      <c r="J2495" s="6" t="s">
        <v>194</v>
      </c>
      <c r="K2495" s="6">
        <v>3</v>
      </c>
      <c r="L2495" s="6">
        <v>49.71</v>
      </c>
      <c r="M2495" s="31" t="str">
        <f t="shared" si="0"/>
        <v>Small</v>
      </c>
    </row>
    <row r="2496" spans="8:13" ht="15.75" customHeight="1">
      <c r="H2496" s="37">
        <v>43230</v>
      </c>
      <c r="I2496" s="6" t="s">
        <v>135</v>
      </c>
      <c r="J2496" s="6" t="s">
        <v>172</v>
      </c>
      <c r="K2496" s="6">
        <v>1</v>
      </c>
      <c r="L2496" s="6">
        <v>19.12</v>
      </c>
      <c r="M2496" s="31" t="str">
        <f t="shared" si="0"/>
        <v>Small</v>
      </c>
    </row>
    <row r="2497" spans="8:13" ht="15.75" customHeight="1">
      <c r="H2497" s="37">
        <v>43187</v>
      </c>
      <c r="I2497" s="6" t="s">
        <v>171</v>
      </c>
      <c r="J2497" s="6" t="s">
        <v>156</v>
      </c>
      <c r="K2497" s="6">
        <v>62</v>
      </c>
      <c r="L2497" s="6">
        <v>443.63</v>
      </c>
      <c r="M2497" s="31" t="str">
        <f t="shared" si="0"/>
        <v>Large</v>
      </c>
    </row>
    <row r="2498" spans="8:13" ht="15.75" customHeight="1">
      <c r="H2498" s="37">
        <v>43446</v>
      </c>
      <c r="I2498" s="6" t="s">
        <v>158</v>
      </c>
      <c r="J2498" s="6" t="s">
        <v>156</v>
      </c>
      <c r="K2498" s="6">
        <v>2</v>
      </c>
      <c r="L2498" s="6">
        <v>30.86</v>
      </c>
      <c r="M2498" s="31" t="str">
        <f t="shared" si="0"/>
        <v>Small</v>
      </c>
    </row>
    <row r="2499" spans="8:13" ht="15.75" customHeight="1">
      <c r="H2499" s="37">
        <v>43203</v>
      </c>
      <c r="I2499" s="6" t="s">
        <v>135</v>
      </c>
      <c r="J2499" s="6" t="s">
        <v>156</v>
      </c>
      <c r="K2499" s="6">
        <v>3</v>
      </c>
      <c r="L2499" s="6">
        <v>50.79</v>
      </c>
      <c r="M2499" s="31" t="str">
        <f t="shared" si="0"/>
        <v>Small</v>
      </c>
    </row>
    <row r="2500" spans="8:13" ht="15.75" customHeight="1">
      <c r="H2500" s="37">
        <v>43291</v>
      </c>
      <c r="I2500" s="6" t="s">
        <v>175</v>
      </c>
      <c r="J2500" s="6" t="s">
        <v>156</v>
      </c>
      <c r="K2500" s="6">
        <v>3</v>
      </c>
      <c r="L2500" s="6">
        <v>55.92</v>
      </c>
      <c r="M2500" s="31" t="str">
        <f t="shared" si="0"/>
        <v>Small</v>
      </c>
    </row>
    <row r="2501" spans="8:13" ht="15.75" customHeight="1">
      <c r="H2501" s="37">
        <v>43459</v>
      </c>
      <c r="I2501" s="6" t="s">
        <v>158</v>
      </c>
      <c r="J2501" s="6" t="s">
        <v>156</v>
      </c>
      <c r="K2501" s="6">
        <v>1</v>
      </c>
      <c r="L2501" s="6">
        <v>15.85</v>
      </c>
      <c r="M2501" s="31" t="str">
        <f t="shared" si="0"/>
        <v>Small</v>
      </c>
    </row>
    <row r="2502" spans="8:13" ht="15.75" customHeight="1">
      <c r="H2502" s="37">
        <v>43160</v>
      </c>
      <c r="I2502" s="6" t="s">
        <v>168</v>
      </c>
      <c r="J2502" s="6" t="s">
        <v>162</v>
      </c>
      <c r="K2502" s="6">
        <v>3</v>
      </c>
      <c r="L2502" s="6">
        <v>48.96</v>
      </c>
      <c r="M2502" s="31" t="str">
        <f t="shared" si="0"/>
        <v>Small</v>
      </c>
    </row>
    <row r="2503" spans="8:13" ht="15.75" customHeight="1">
      <c r="H2503" s="37">
        <v>43360</v>
      </c>
      <c r="I2503" s="6" t="s">
        <v>141</v>
      </c>
      <c r="J2503" s="6" t="s">
        <v>212</v>
      </c>
      <c r="K2503" s="6">
        <v>4</v>
      </c>
      <c r="L2503" s="6">
        <v>55.08</v>
      </c>
      <c r="M2503" s="31" t="str">
        <f t="shared" si="0"/>
        <v>Small</v>
      </c>
    </row>
    <row r="2504" spans="8:13" ht="15.75" customHeight="1">
      <c r="H2504" s="37">
        <v>43143</v>
      </c>
      <c r="I2504" s="6" t="s">
        <v>175</v>
      </c>
      <c r="J2504" s="6" t="s">
        <v>207</v>
      </c>
      <c r="K2504" s="6">
        <v>2</v>
      </c>
      <c r="L2504" s="6">
        <v>26.5</v>
      </c>
      <c r="M2504" s="31" t="str">
        <f t="shared" si="0"/>
        <v>Small</v>
      </c>
    </row>
    <row r="2505" spans="8:13" ht="15.75" customHeight="1">
      <c r="H2505" s="37">
        <v>43433</v>
      </c>
      <c r="I2505" s="6" t="s">
        <v>141</v>
      </c>
      <c r="J2505" s="6" t="s">
        <v>169</v>
      </c>
      <c r="K2505" s="6">
        <v>4</v>
      </c>
      <c r="L2505" s="6">
        <v>53.04</v>
      </c>
      <c r="M2505" s="31" t="str">
        <f t="shared" si="0"/>
        <v>Small</v>
      </c>
    </row>
    <row r="2506" spans="8:13" ht="15.75" customHeight="1">
      <c r="H2506" s="37">
        <v>43242</v>
      </c>
      <c r="I2506" s="6" t="s">
        <v>175</v>
      </c>
      <c r="J2506" s="6" t="s">
        <v>209</v>
      </c>
      <c r="K2506" s="6">
        <v>2</v>
      </c>
      <c r="L2506" s="6">
        <v>37.04</v>
      </c>
      <c r="M2506" s="31" t="str">
        <f t="shared" si="0"/>
        <v>Small</v>
      </c>
    </row>
    <row r="2507" spans="8:13" ht="15.75" customHeight="1">
      <c r="H2507" s="37">
        <v>43145</v>
      </c>
      <c r="I2507" s="6" t="s">
        <v>158</v>
      </c>
      <c r="J2507" s="6" t="s">
        <v>172</v>
      </c>
      <c r="K2507" s="6">
        <v>2</v>
      </c>
      <c r="L2507" s="6">
        <v>25.12</v>
      </c>
      <c r="M2507" s="31" t="str">
        <f t="shared" si="0"/>
        <v>Small</v>
      </c>
    </row>
    <row r="2508" spans="8:13" ht="15.75" customHeight="1">
      <c r="H2508" s="37">
        <v>43118</v>
      </c>
      <c r="I2508" s="6" t="s">
        <v>158</v>
      </c>
      <c r="J2508" s="6" t="s">
        <v>181</v>
      </c>
      <c r="K2508" s="6">
        <v>1</v>
      </c>
      <c r="L2508" s="6">
        <v>13.53</v>
      </c>
      <c r="M2508" s="31" t="str">
        <f t="shared" si="0"/>
        <v>Small</v>
      </c>
    </row>
    <row r="2509" spans="8:13" ht="15.75" customHeight="1">
      <c r="H2509" s="37">
        <v>43413</v>
      </c>
      <c r="I2509" s="6" t="s">
        <v>135</v>
      </c>
      <c r="J2509" s="6" t="s">
        <v>156</v>
      </c>
      <c r="K2509" s="6">
        <v>2</v>
      </c>
      <c r="L2509" s="6">
        <v>30.32</v>
      </c>
      <c r="M2509" s="31" t="str">
        <f t="shared" si="0"/>
        <v>Small</v>
      </c>
    </row>
    <row r="2510" spans="8:13" ht="15.75" customHeight="1">
      <c r="H2510" s="37">
        <v>43461</v>
      </c>
      <c r="I2510" s="6" t="s">
        <v>141</v>
      </c>
      <c r="J2510" s="6" t="s">
        <v>233</v>
      </c>
      <c r="K2510" s="6">
        <v>2</v>
      </c>
      <c r="L2510" s="6">
        <v>36.5</v>
      </c>
      <c r="M2510" s="31" t="str">
        <f t="shared" si="0"/>
        <v>Small</v>
      </c>
    </row>
    <row r="2511" spans="8:13" ht="15.75" customHeight="1">
      <c r="H2511" s="37">
        <v>43383</v>
      </c>
      <c r="I2511" s="6" t="s">
        <v>158</v>
      </c>
      <c r="J2511" s="6" t="s">
        <v>226</v>
      </c>
      <c r="K2511" s="6">
        <v>2</v>
      </c>
      <c r="L2511" s="6">
        <v>25.06</v>
      </c>
      <c r="M2511" s="31" t="str">
        <f t="shared" si="0"/>
        <v>Small</v>
      </c>
    </row>
    <row r="2512" spans="8:13" ht="15.75" customHeight="1">
      <c r="H2512" s="37">
        <v>43411</v>
      </c>
      <c r="I2512" s="6" t="s">
        <v>158</v>
      </c>
      <c r="J2512" s="6" t="s">
        <v>208</v>
      </c>
      <c r="K2512" s="6">
        <v>3</v>
      </c>
      <c r="L2512" s="6">
        <v>31.44</v>
      </c>
      <c r="M2512" s="31" t="str">
        <f t="shared" si="0"/>
        <v>Small</v>
      </c>
    </row>
    <row r="2513" spans="8:13" ht="15.75" customHeight="1">
      <c r="H2513" s="37">
        <v>43421</v>
      </c>
      <c r="I2513" s="6" t="s">
        <v>158</v>
      </c>
      <c r="J2513" s="6" t="s">
        <v>157</v>
      </c>
      <c r="K2513" s="6">
        <v>72</v>
      </c>
      <c r="L2513" s="6">
        <v>415.4</v>
      </c>
      <c r="M2513" s="31" t="str">
        <f t="shared" si="0"/>
        <v>Large</v>
      </c>
    </row>
    <row r="2514" spans="8:13" ht="15.75" customHeight="1">
      <c r="H2514" s="37">
        <v>43405</v>
      </c>
      <c r="I2514" s="6" t="s">
        <v>127</v>
      </c>
      <c r="J2514" s="6" t="s">
        <v>194</v>
      </c>
      <c r="K2514" s="6">
        <v>24</v>
      </c>
      <c r="L2514" s="6">
        <v>259.06</v>
      </c>
      <c r="M2514" s="31" t="str">
        <f t="shared" si="0"/>
        <v>Large</v>
      </c>
    </row>
    <row r="2515" spans="8:13" ht="15.75" customHeight="1">
      <c r="H2515" s="37">
        <v>43415</v>
      </c>
      <c r="I2515" s="6" t="s">
        <v>155</v>
      </c>
      <c r="J2515" s="6" t="s">
        <v>156</v>
      </c>
      <c r="K2515" s="6">
        <v>3</v>
      </c>
      <c r="L2515" s="6">
        <v>37.229999999999997</v>
      </c>
      <c r="M2515" s="31" t="str">
        <f t="shared" si="0"/>
        <v>Small</v>
      </c>
    </row>
    <row r="2516" spans="8:13" ht="15.75" customHeight="1">
      <c r="H2516" s="37">
        <v>43435</v>
      </c>
      <c r="I2516" s="6" t="s">
        <v>198</v>
      </c>
      <c r="J2516" s="6" t="s">
        <v>214</v>
      </c>
      <c r="K2516" s="6">
        <v>2</v>
      </c>
      <c r="L2516" s="6">
        <v>34.94</v>
      </c>
      <c r="M2516" s="31" t="str">
        <f t="shared" si="0"/>
        <v>Small</v>
      </c>
    </row>
    <row r="2517" spans="8:13" ht="15.75" customHeight="1">
      <c r="H2517" s="37">
        <v>43182</v>
      </c>
      <c r="I2517" s="6" t="s">
        <v>141</v>
      </c>
      <c r="J2517" s="6" t="s">
        <v>191</v>
      </c>
      <c r="K2517" s="6">
        <v>32</v>
      </c>
      <c r="L2517" s="6">
        <v>391.37</v>
      </c>
      <c r="M2517" s="31" t="str">
        <f t="shared" si="0"/>
        <v>Large</v>
      </c>
    </row>
    <row r="2518" spans="8:13" ht="15.75" customHeight="1">
      <c r="H2518" s="37">
        <v>43305</v>
      </c>
      <c r="I2518" s="6" t="s">
        <v>158</v>
      </c>
      <c r="J2518" s="6" t="s">
        <v>185</v>
      </c>
      <c r="K2518" s="6">
        <v>2</v>
      </c>
      <c r="L2518" s="6">
        <v>22.82</v>
      </c>
      <c r="M2518" s="31" t="str">
        <f t="shared" si="0"/>
        <v>Small</v>
      </c>
    </row>
    <row r="2519" spans="8:13" ht="15.75" customHeight="1">
      <c r="H2519" s="37">
        <v>43433</v>
      </c>
      <c r="I2519" s="6" t="s">
        <v>171</v>
      </c>
      <c r="J2519" s="6" t="s">
        <v>207</v>
      </c>
      <c r="K2519" s="6">
        <v>24</v>
      </c>
      <c r="L2519" s="6">
        <v>221.56</v>
      </c>
      <c r="M2519" s="31" t="str">
        <f t="shared" si="0"/>
        <v>Small</v>
      </c>
    </row>
    <row r="2520" spans="8:13" ht="15.75" customHeight="1">
      <c r="H2520" s="37">
        <v>43268</v>
      </c>
      <c r="I2520" s="6" t="s">
        <v>158</v>
      </c>
      <c r="J2520" s="6" t="s">
        <v>238</v>
      </c>
      <c r="K2520" s="6">
        <v>3</v>
      </c>
      <c r="L2520" s="6">
        <v>39.299999999999997</v>
      </c>
      <c r="M2520" s="31" t="str">
        <f t="shared" si="0"/>
        <v>Small</v>
      </c>
    </row>
    <row r="2521" spans="8:13" ht="15.75" customHeight="1">
      <c r="H2521" s="37">
        <v>43323</v>
      </c>
      <c r="I2521" s="6" t="s">
        <v>190</v>
      </c>
      <c r="J2521" s="6" t="s">
        <v>156</v>
      </c>
      <c r="K2521" s="6">
        <v>2</v>
      </c>
      <c r="L2521" s="6">
        <v>28.7</v>
      </c>
      <c r="M2521" s="31" t="str">
        <f t="shared" si="0"/>
        <v>Small</v>
      </c>
    </row>
    <row r="2522" spans="8:13" ht="15.75" customHeight="1">
      <c r="H2522" s="37">
        <v>43310</v>
      </c>
      <c r="I2522" s="6" t="s">
        <v>160</v>
      </c>
      <c r="J2522" s="6" t="s">
        <v>157</v>
      </c>
      <c r="K2522" s="6">
        <v>2</v>
      </c>
      <c r="L2522" s="6">
        <v>37.74</v>
      </c>
      <c r="M2522" s="31" t="str">
        <f t="shared" si="0"/>
        <v>Small</v>
      </c>
    </row>
    <row r="2523" spans="8:13" ht="15.75" customHeight="1">
      <c r="H2523" s="37">
        <v>43441</v>
      </c>
      <c r="I2523" s="6" t="s">
        <v>135</v>
      </c>
      <c r="J2523" s="6" t="s">
        <v>169</v>
      </c>
      <c r="K2523" s="6">
        <v>3</v>
      </c>
      <c r="L2523" s="6">
        <v>54.54</v>
      </c>
      <c r="M2523" s="31" t="str">
        <f t="shared" si="0"/>
        <v>Small</v>
      </c>
    </row>
    <row r="2524" spans="8:13" ht="15.75" customHeight="1">
      <c r="H2524" s="37">
        <v>43301</v>
      </c>
      <c r="I2524" s="6" t="s">
        <v>127</v>
      </c>
      <c r="J2524" s="6" t="s">
        <v>170</v>
      </c>
      <c r="K2524" s="6">
        <v>1</v>
      </c>
      <c r="L2524" s="6">
        <v>14.27</v>
      </c>
      <c r="M2524" s="31" t="str">
        <f t="shared" si="0"/>
        <v>Small</v>
      </c>
    </row>
    <row r="2525" spans="8:13" ht="15.75" customHeight="1">
      <c r="H2525" s="37">
        <v>43449</v>
      </c>
      <c r="I2525" s="6" t="s">
        <v>141</v>
      </c>
      <c r="J2525" s="6" t="s">
        <v>203</v>
      </c>
      <c r="K2525" s="6">
        <v>1</v>
      </c>
      <c r="L2525" s="6">
        <v>10.54</v>
      </c>
      <c r="M2525" s="31" t="str">
        <f t="shared" si="0"/>
        <v>Small</v>
      </c>
    </row>
    <row r="2526" spans="8:13" ht="15.75" customHeight="1">
      <c r="H2526" s="37">
        <v>43420</v>
      </c>
      <c r="I2526" s="6" t="s">
        <v>160</v>
      </c>
      <c r="J2526" s="6" t="s">
        <v>156</v>
      </c>
      <c r="K2526" s="6">
        <v>2</v>
      </c>
      <c r="L2526" s="6">
        <v>31.44</v>
      </c>
      <c r="M2526" s="31" t="str">
        <f t="shared" si="0"/>
        <v>Small</v>
      </c>
    </row>
    <row r="2527" spans="8:13" ht="15.75" customHeight="1">
      <c r="H2527" s="37">
        <v>43351</v>
      </c>
      <c r="I2527" s="6" t="s">
        <v>158</v>
      </c>
      <c r="J2527" s="6" t="s">
        <v>213</v>
      </c>
      <c r="K2527" s="6">
        <v>1</v>
      </c>
      <c r="L2527" s="6">
        <v>12.67</v>
      </c>
      <c r="M2527" s="31" t="str">
        <f t="shared" si="0"/>
        <v>Small</v>
      </c>
    </row>
    <row r="2528" spans="8:13" ht="15.75" customHeight="1">
      <c r="H2528" s="37">
        <v>43454</v>
      </c>
      <c r="I2528" s="6" t="s">
        <v>141</v>
      </c>
      <c r="J2528" s="6" t="s">
        <v>181</v>
      </c>
      <c r="K2528" s="6">
        <v>2</v>
      </c>
      <c r="L2528" s="6">
        <v>28.12</v>
      </c>
      <c r="M2528" s="31" t="str">
        <f t="shared" si="0"/>
        <v>Small</v>
      </c>
    </row>
    <row r="2529" spans="8:13" ht="15.75" customHeight="1">
      <c r="H2529" s="37">
        <v>43454</v>
      </c>
      <c r="I2529" s="6" t="s">
        <v>168</v>
      </c>
      <c r="J2529" s="6" t="s">
        <v>185</v>
      </c>
      <c r="K2529" s="6">
        <v>2</v>
      </c>
      <c r="L2529" s="6">
        <v>24.94</v>
      </c>
      <c r="M2529" s="31" t="str">
        <f t="shared" si="0"/>
        <v>Small</v>
      </c>
    </row>
    <row r="2530" spans="8:13" ht="15.75" customHeight="1">
      <c r="H2530" s="37">
        <v>43265</v>
      </c>
      <c r="I2530" s="6" t="s">
        <v>163</v>
      </c>
      <c r="J2530" s="6" t="s">
        <v>233</v>
      </c>
      <c r="K2530" s="6">
        <v>1</v>
      </c>
      <c r="L2530" s="6">
        <v>17.079999999999998</v>
      </c>
      <c r="M2530" s="31" t="str">
        <f t="shared" si="0"/>
        <v>Small</v>
      </c>
    </row>
    <row r="2531" spans="8:13" ht="15.75" customHeight="1">
      <c r="H2531" s="37">
        <v>43264</v>
      </c>
      <c r="I2531" s="6" t="s">
        <v>141</v>
      </c>
      <c r="J2531" s="6" t="s">
        <v>228</v>
      </c>
      <c r="K2531" s="6">
        <v>1</v>
      </c>
      <c r="L2531" s="6">
        <v>10.57</v>
      </c>
      <c r="M2531" s="31" t="str">
        <f t="shared" si="0"/>
        <v>Small</v>
      </c>
    </row>
    <row r="2532" spans="8:13" ht="15.75" customHeight="1">
      <c r="H2532" s="37">
        <v>43324</v>
      </c>
      <c r="I2532" s="6" t="s">
        <v>163</v>
      </c>
      <c r="J2532" s="6" t="s">
        <v>187</v>
      </c>
      <c r="K2532" s="6">
        <v>3</v>
      </c>
      <c r="L2532" s="6">
        <v>36.03</v>
      </c>
      <c r="M2532" s="31" t="str">
        <f t="shared" si="0"/>
        <v>Small</v>
      </c>
    </row>
    <row r="2533" spans="8:13" ht="15.75" customHeight="1">
      <c r="H2533" s="37">
        <v>43445</v>
      </c>
      <c r="I2533" s="6" t="s">
        <v>158</v>
      </c>
      <c r="J2533" s="6" t="s">
        <v>206</v>
      </c>
      <c r="K2533" s="6">
        <v>4</v>
      </c>
      <c r="L2533" s="6">
        <v>49.2</v>
      </c>
      <c r="M2533" s="31" t="str">
        <f t="shared" si="0"/>
        <v>Small</v>
      </c>
    </row>
    <row r="2534" spans="8:13" ht="15.75" customHeight="1">
      <c r="H2534" s="37">
        <v>43339</v>
      </c>
      <c r="I2534" s="6" t="s">
        <v>158</v>
      </c>
      <c r="J2534" s="6" t="s">
        <v>181</v>
      </c>
      <c r="K2534" s="6">
        <v>1</v>
      </c>
      <c r="L2534" s="6">
        <v>19.600000000000001</v>
      </c>
      <c r="M2534" s="31" t="str">
        <f t="shared" si="0"/>
        <v>Small</v>
      </c>
    </row>
    <row r="2535" spans="8:13" ht="15.75" customHeight="1">
      <c r="H2535" s="37">
        <v>43125</v>
      </c>
      <c r="I2535" s="6" t="s">
        <v>175</v>
      </c>
      <c r="J2535" s="6" t="s">
        <v>229</v>
      </c>
      <c r="K2535" s="6">
        <v>1</v>
      </c>
      <c r="L2535" s="6">
        <v>12.25</v>
      </c>
      <c r="M2535" s="31" t="str">
        <f t="shared" si="0"/>
        <v>Small</v>
      </c>
    </row>
    <row r="2536" spans="8:13" ht="15.75" customHeight="1">
      <c r="H2536" s="37">
        <v>43293</v>
      </c>
      <c r="I2536" s="6" t="s">
        <v>175</v>
      </c>
      <c r="J2536" s="6" t="s">
        <v>169</v>
      </c>
      <c r="K2536" s="6">
        <v>1</v>
      </c>
      <c r="L2536" s="6">
        <v>16.52</v>
      </c>
      <c r="M2536" s="31" t="str">
        <f t="shared" si="0"/>
        <v>Small</v>
      </c>
    </row>
    <row r="2537" spans="8:13" ht="15.75" customHeight="1">
      <c r="H2537" s="37">
        <v>43379</v>
      </c>
      <c r="I2537" s="6" t="s">
        <v>160</v>
      </c>
      <c r="J2537" s="6" t="s">
        <v>164</v>
      </c>
      <c r="K2537" s="6">
        <v>1</v>
      </c>
      <c r="L2537" s="6">
        <v>17.670000000000002</v>
      </c>
      <c r="M2537" s="31" t="str">
        <f t="shared" si="0"/>
        <v>Small</v>
      </c>
    </row>
    <row r="2538" spans="8:13" ht="15.75" customHeight="1">
      <c r="H2538" s="37">
        <v>43373</v>
      </c>
      <c r="I2538" s="6" t="s">
        <v>158</v>
      </c>
      <c r="J2538" s="6" t="s">
        <v>233</v>
      </c>
      <c r="K2538" s="6">
        <v>3</v>
      </c>
      <c r="L2538" s="6">
        <v>58.29</v>
      </c>
      <c r="M2538" s="31" t="str">
        <f t="shared" si="0"/>
        <v>Small</v>
      </c>
    </row>
    <row r="2539" spans="8:13" ht="15.75" customHeight="1">
      <c r="H2539" s="37">
        <v>43166</v>
      </c>
      <c r="I2539" s="6" t="s">
        <v>198</v>
      </c>
      <c r="J2539" s="6" t="s">
        <v>174</v>
      </c>
      <c r="K2539" s="6">
        <v>3</v>
      </c>
      <c r="L2539" s="6">
        <v>34.29</v>
      </c>
      <c r="M2539" s="31" t="str">
        <f t="shared" si="0"/>
        <v>Small</v>
      </c>
    </row>
    <row r="2540" spans="8:13" ht="15.75" customHeight="1">
      <c r="H2540" s="37">
        <v>43102</v>
      </c>
      <c r="I2540" s="6" t="s">
        <v>175</v>
      </c>
      <c r="J2540" s="6" t="s">
        <v>237</v>
      </c>
      <c r="K2540" s="6">
        <v>2</v>
      </c>
      <c r="L2540" s="6">
        <v>24.76</v>
      </c>
      <c r="M2540" s="31" t="str">
        <f t="shared" si="0"/>
        <v>Small</v>
      </c>
    </row>
    <row r="2541" spans="8:13" ht="15.75" customHeight="1">
      <c r="H2541" s="37">
        <v>43297</v>
      </c>
      <c r="I2541" s="6" t="s">
        <v>141</v>
      </c>
      <c r="J2541" s="6" t="s">
        <v>231</v>
      </c>
      <c r="K2541" s="6">
        <v>1</v>
      </c>
      <c r="L2541" s="6">
        <v>15.48</v>
      </c>
      <c r="M2541" s="31" t="str">
        <f t="shared" si="0"/>
        <v>Small</v>
      </c>
    </row>
    <row r="2542" spans="8:13" ht="15.75" customHeight="1">
      <c r="H2542" s="37">
        <v>43441</v>
      </c>
      <c r="I2542" s="6" t="s">
        <v>168</v>
      </c>
      <c r="J2542" s="6" t="s">
        <v>227</v>
      </c>
      <c r="K2542" s="6">
        <v>4</v>
      </c>
      <c r="L2542" s="6">
        <v>78.52</v>
      </c>
      <c r="M2542" s="31" t="str">
        <f t="shared" si="0"/>
        <v>Small</v>
      </c>
    </row>
    <row r="2543" spans="8:13" ht="15.75" customHeight="1">
      <c r="H2543" s="37">
        <v>43432</v>
      </c>
      <c r="I2543" s="6" t="s">
        <v>198</v>
      </c>
      <c r="J2543" s="6" t="s">
        <v>185</v>
      </c>
      <c r="K2543" s="6">
        <v>5</v>
      </c>
      <c r="L2543" s="6">
        <v>97.3</v>
      </c>
      <c r="M2543" s="31" t="str">
        <f t="shared" si="0"/>
        <v>Small</v>
      </c>
    </row>
    <row r="2544" spans="8:13" ht="15.75" customHeight="1">
      <c r="H2544" s="37">
        <v>43235</v>
      </c>
      <c r="I2544" s="6" t="s">
        <v>168</v>
      </c>
      <c r="J2544" s="6" t="s">
        <v>239</v>
      </c>
      <c r="K2544" s="6">
        <v>2</v>
      </c>
      <c r="L2544" s="6">
        <v>31.34</v>
      </c>
      <c r="M2544" s="31" t="str">
        <f t="shared" si="0"/>
        <v>Small</v>
      </c>
    </row>
    <row r="2545" spans="8:13" ht="15.75" customHeight="1">
      <c r="H2545" s="37">
        <v>43318</v>
      </c>
      <c r="I2545" s="6" t="s">
        <v>216</v>
      </c>
      <c r="J2545" s="6" t="s">
        <v>187</v>
      </c>
      <c r="K2545" s="6">
        <v>1</v>
      </c>
      <c r="L2545" s="6">
        <v>15.78</v>
      </c>
      <c r="M2545" s="31" t="str">
        <f t="shared" si="0"/>
        <v>Small</v>
      </c>
    </row>
    <row r="2546" spans="8:13" ht="15.75" customHeight="1">
      <c r="H2546" s="37">
        <v>43427</v>
      </c>
      <c r="I2546" s="6" t="s">
        <v>135</v>
      </c>
      <c r="J2546" s="6" t="s">
        <v>226</v>
      </c>
      <c r="K2546" s="6">
        <v>2</v>
      </c>
      <c r="L2546" s="6">
        <v>21.54</v>
      </c>
      <c r="M2546" s="31" t="str">
        <f t="shared" si="0"/>
        <v>Small</v>
      </c>
    </row>
    <row r="2547" spans="8:13" ht="15.75" customHeight="1">
      <c r="H2547" s="37">
        <v>43433</v>
      </c>
      <c r="I2547" s="6" t="s">
        <v>163</v>
      </c>
      <c r="J2547" s="6" t="s">
        <v>156</v>
      </c>
      <c r="K2547" s="6">
        <v>1</v>
      </c>
      <c r="L2547" s="6">
        <v>19.54</v>
      </c>
      <c r="M2547" s="31" t="str">
        <f t="shared" si="0"/>
        <v>Small</v>
      </c>
    </row>
    <row r="2548" spans="8:13" ht="15.75" customHeight="1">
      <c r="H2548" s="37">
        <v>43453</v>
      </c>
      <c r="I2548" s="6" t="s">
        <v>198</v>
      </c>
      <c r="J2548" s="6" t="s">
        <v>238</v>
      </c>
      <c r="K2548" s="6">
        <v>2</v>
      </c>
      <c r="L2548" s="6">
        <v>29.3</v>
      </c>
      <c r="M2548" s="31" t="str">
        <f t="shared" si="0"/>
        <v>Small</v>
      </c>
    </row>
    <row r="2549" spans="8:13" ht="15.75" customHeight="1">
      <c r="H2549" s="37">
        <v>43140</v>
      </c>
      <c r="I2549" s="6" t="s">
        <v>135</v>
      </c>
      <c r="J2549" s="6" t="s">
        <v>164</v>
      </c>
      <c r="K2549" s="6">
        <v>2</v>
      </c>
      <c r="L2549" s="6">
        <v>27.24</v>
      </c>
      <c r="M2549" s="31" t="str">
        <f t="shared" si="0"/>
        <v>Small</v>
      </c>
    </row>
    <row r="2550" spans="8:13" ht="15.75" customHeight="1">
      <c r="H2550" s="37">
        <v>43115</v>
      </c>
      <c r="I2550" s="6" t="s">
        <v>163</v>
      </c>
      <c r="J2550" s="6" t="s">
        <v>230</v>
      </c>
      <c r="K2550" s="6">
        <v>4</v>
      </c>
      <c r="L2550" s="6">
        <v>67.400000000000006</v>
      </c>
      <c r="M2550" s="31" t="str">
        <f t="shared" si="0"/>
        <v>Small</v>
      </c>
    </row>
    <row r="2551" spans="8:13" ht="15.75" customHeight="1">
      <c r="H2551" s="37">
        <v>43303</v>
      </c>
      <c r="I2551" s="6" t="s">
        <v>190</v>
      </c>
      <c r="J2551" s="6" t="s">
        <v>232</v>
      </c>
      <c r="K2551" s="6">
        <v>2</v>
      </c>
      <c r="L2551" s="6">
        <v>38.46</v>
      </c>
      <c r="M2551" s="31" t="str">
        <f t="shared" si="0"/>
        <v>Small</v>
      </c>
    </row>
    <row r="2552" spans="8:13" ht="15.75" customHeight="1">
      <c r="H2552" s="37">
        <v>43149</v>
      </c>
      <c r="I2552" s="6" t="s">
        <v>163</v>
      </c>
      <c r="J2552" s="6" t="s">
        <v>225</v>
      </c>
      <c r="K2552" s="6">
        <v>1</v>
      </c>
      <c r="L2552" s="6">
        <v>11.23</v>
      </c>
      <c r="M2552" s="31" t="str">
        <f t="shared" si="0"/>
        <v>Small</v>
      </c>
    </row>
    <row r="2553" spans="8:13" ht="15.75" customHeight="1">
      <c r="H2553" s="37">
        <v>43294</v>
      </c>
      <c r="I2553" s="6" t="s">
        <v>175</v>
      </c>
      <c r="J2553" s="6" t="s">
        <v>207</v>
      </c>
      <c r="K2553" s="6">
        <v>2</v>
      </c>
      <c r="L2553" s="6">
        <v>37.28</v>
      </c>
      <c r="M2553" s="31" t="str">
        <f t="shared" si="0"/>
        <v>Small</v>
      </c>
    </row>
    <row r="2554" spans="8:13" ht="15.75" customHeight="1">
      <c r="H2554" s="37">
        <v>43436</v>
      </c>
      <c r="I2554" s="6" t="s">
        <v>158</v>
      </c>
      <c r="J2554" s="6" t="s">
        <v>185</v>
      </c>
      <c r="K2554" s="6">
        <v>2</v>
      </c>
      <c r="L2554" s="6">
        <v>27.04</v>
      </c>
      <c r="M2554" s="31" t="str">
        <f t="shared" si="0"/>
        <v>Small</v>
      </c>
    </row>
    <row r="2555" spans="8:13" ht="15.75" customHeight="1">
      <c r="H2555" s="37">
        <v>43158</v>
      </c>
      <c r="I2555" s="6" t="s">
        <v>141</v>
      </c>
      <c r="J2555" s="6" t="s">
        <v>227</v>
      </c>
      <c r="K2555" s="6">
        <v>2</v>
      </c>
      <c r="L2555" s="6">
        <v>25.56</v>
      </c>
      <c r="M2555" s="31" t="str">
        <f t="shared" si="0"/>
        <v>Small</v>
      </c>
    </row>
    <row r="2556" spans="8:13" ht="15.75" customHeight="1">
      <c r="H2556" s="37">
        <v>43449</v>
      </c>
      <c r="I2556" s="6" t="s">
        <v>168</v>
      </c>
      <c r="J2556" s="6" t="s">
        <v>176</v>
      </c>
      <c r="K2556" s="6">
        <v>1</v>
      </c>
      <c r="L2556" s="6">
        <v>12.34</v>
      </c>
      <c r="M2556" s="31" t="str">
        <f t="shared" si="0"/>
        <v>Small</v>
      </c>
    </row>
    <row r="2557" spans="8:13" ht="15.75" customHeight="1">
      <c r="H2557" s="37">
        <v>43317</v>
      </c>
      <c r="I2557" s="6" t="s">
        <v>190</v>
      </c>
      <c r="J2557" s="6" t="s">
        <v>197</v>
      </c>
      <c r="K2557" s="6">
        <v>2</v>
      </c>
      <c r="L2557" s="6">
        <v>28.06</v>
      </c>
      <c r="M2557" s="31" t="str">
        <f t="shared" si="0"/>
        <v>Small</v>
      </c>
    </row>
    <row r="2558" spans="8:13" ht="15.75" customHeight="1">
      <c r="H2558" s="37">
        <v>43453</v>
      </c>
      <c r="I2558" s="6" t="s">
        <v>190</v>
      </c>
      <c r="J2558" s="6" t="s">
        <v>156</v>
      </c>
      <c r="K2558" s="6">
        <v>49</v>
      </c>
      <c r="L2558" s="6">
        <v>471.38</v>
      </c>
      <c r="M2558" s="31" t="str">
        <f t="shared" si="0"/>
        <v>Large</v>
      </c>
    </row>
    <row r="2559" spans="8:13" ht="15.75" customHeight="1">
      <c r="H2559" s="37">
        <v>43302</v>
      </c>
      <c r="I2559" s="6" t="s">
        <v>155</v>
      </c>
      <c r="J2559" s="6" t="s">
        <v>172</v>
      </c>
      <c r="K2559" s="6">
        <v>3</v>
      </c>
      <c r="L2559" s="6">
        <v>55.41</v>
      </c>
      <c r="M2559" s="31" t="str">
        <f t="shared" si="0"/>
        <v>Small</v>
      </c>
    </row>
    <row r="2560" spans="8:13" ht="15.75" customHeight="1">
      <c r="H2560" s="37">
        <v>43426</v>
      </c>
      <c r="I2560" s="6" t="s">
        <v>168</v>
      </c>
      <c r="J2560" s="6" t="s">
        <v>231</v>
      </c>
      <c r="K2560" s="6">
        <v>3</v>
      </c>
      <c r="L2560" s="6">
        <v>48.96</v>
      </c>
      <c r="M2560" s="31" t="str">
        <f t="shared" si="0"/>
        <v>Small</v>
      </c>
    </row>
    <row r="2561" spans="8:13" ht="15.75" customHeight="1">
      <c r="H2561" s="37">
        <v>43389</v>
      </c>
      <c r="I2561" s="6" t="s">
        <v>141</v>
      </c>
      <c r="J2561" s="6" t="s">
        <v>174</v>
      </c>
      <c r="K2561" s="6">
        <v>1</v>
      </c>
      <c r="L2561" s="6">
        <v>13.52</v>
      </c>
      <c r="M2561" s="31" t="str">
        <f t="shared" si="0"/>
        <v>Small</v>
      </c>
    </row>
    <row r="2562" spans="8:13" ht="15.75" customHeight="1">
      <c r="H2562" s="37">
        <v>43109</v>
      </c>
      <c r="I2562" s="6" t="s">
        <v>135</v>
      </c>
      <c r="J2562" s="6" t="s">
        <v>156</v>
      </c>
      <c r="K2562" s="6">
        <v>2</v>
      </c>
      <c r="L2562" s="6">
        <v>27.92</v>
      </c>
      <c r="M2562" s="31" t="str">
        <f t="shared" si="0"/>
        <v>Small</v>
      </c>
    </row>
    <row r="2563" spans="8:13" ht="15.75" customHeight="1">
      <c r="H2563" s="37">
        <v>43451</v>
      </c>
      <c r="I2563" s="6" t="s">
        <v>168</v>
      </c>
      <c r="J2563" s="6" t="s">
        <v>185</v>
      </c>
      <c r="K2563" s="6">
        <v>3</v>
      </c>
      <c r="L2563" s="6">
        <v>53.97</v>
      </c>
      <c r="M2563" s="31" t="str">
        <f t="shared" si="0"/>
        <v>Small</v>
      </c>
    </row>
    <row r="2564" spans="8:13" ht="15.75" customHeight="1">
      <c r="H2564" s="37">
        <v>43346</v>
      </c>
      <c r="I2564" s="6" t="s">
        <v>168</v>
      </c>
      <c r="J2564" s="6" t="s">
        <v>205</v>
      </c>
      <c r="K2564" s="6">
        <v>3</v>
      </c>
      <c r="L2564" s="6">
        <v>43.98</v>
      </c>
      <c r="M2564" s="31" t="str">
        <f t="shared" si="0"/>
        <v>Small</v>
      </c>
    </row>
    <row r="2565" spans="8:13" ht="15.75" customHeight="1">
      <c r="H2565" s="37">
        <v>43459</v>
      </c>
      <c r="I2565" s="6" t="s">
        <v>127</v>
      </c>
      <c r="J2565" s="6" t="s">
        <v>184</v>
      </c>
      <c r="K2565" s="6">
        <v>2</v>
      </c>
      <c r="L2565" s="6">
        <v>23.16</v>
      </c>
      <c r="M2565" s="31" t="str">
        <f t="shared" si="0"/>
        <v>Small</v>
      </c>
    </row>
    <row r="2566" spans="8:13" ht="15.75" customHeight="1">
      <c r="H2566" s="37">
        <v>43353</v>
      </c>
      <c r="I2566" s="6" t="s">
        <v>141</v>
      </c>
      <c r="J2566" s="6" t="s">
        <v>162</v>
      </c>
      <c r="K2566" s="6">
        <v>2</v>
      </c>
      <c r="L2566" s="6">
        <v>25.6</v>
      </c>
      <c r="M2566" s="31" t="str">
        <f t="shared" si="0"/>
        <v>Small</v>
      </c>
    </row>
    <row r="2567" spans="8:13" ht="15.75" customHeight="1">
      <c r="H2567" s="37">
        <v>43459</v>
      </c>
      <c r="I2567" s="6" t="s">
        <v>141</v>
      </c>
      <c r="J2567" s="6" t="s">
        <v>156</v>
      </c>
      <c r="K2567" s="6">
        <v>1</v>
      </c>
      <c r="L2567" s="6">
        <v>19.510000000000002</v>
      </c>
      <c r="M2567" s="31" t="str">
        <f t="shared" si="0"/>
        <v>Small</v>
      </c>
    </row>
    <row r="2568" spans="8:13" ht="15.75" customHeight="1">
      <c r="H2568" s="37">
        <v>43131</v>
      </c>
      <c r="I2568" s="6" t="s">
        <v>158</v>
      </c>
      <c r="J2568" s="6" t="s">
        <v>231</v>
      </c>
      <c r="K2568" s="6">
        <v>3</v>
      </c>
      <c r="L2568" s="6">
        <v>33.99</v>
      </c>
      <c r="M2568" s="31" t="str">
        <f t="shared" si="0"/>
        <v>Small</v>
      </c>
    </row>
    <row r="2569" spans="8:13" ht="15.75" customHeight="1">
      <c r="H2569" s="37">
        <v>43417</v>
      </c>
      <c r="I2569" s="6" t="s">
        <v>198</v>
      </c>
      <c r="J2569" s="6" t="s">
        <v>194</v>
      </c>
      <c r="K2569" s="6">
        <v>2</v>
      </c>
      <c r="L2569" s="6">
        <v>30.42</v>
      </c>
      <c r="M2569" s="31" t="str">
        <f t="shared" si="0"/>
        <v>Small</v>
      </c>
    </row>
    <row r="2570" spans="8:13" ht="15.75" customHeight="1">
      <c r="H2570" s="37">
        <v>43335</v>
      </c>
      <c r="I2570" s="6" t="s">
        <v>175</v>
      </c>
      <c r="J2570" s="6" t="s">
        <v>174</v>
      </c>
      <c r="K2570" s="6">
        <v>4</v>
      </c>
      <c r="L2570" s="6">
        <v>42.88</v>
      </c>
      <c r="M2570" s="31" t="str">
        <f t="shared" si="0"/>
        <v>Small</v>
      </c>
    </row>
    <row r="2571" spans="8:13" ht="15.75" customHeight="1">
      <c r="H2571" s="37">
        <v>43144</v>
      </c>
      <c r="I2571" s="6" t="s">
        <v>158</v>
      </c>
      <c r="J2571" s="6" t="s">
        <v>170</v>
      </c>
      <c r="K2571" s="6">
        <v>72</v>
      </c>
      <c r="L2571" s="6">
        <v>448.53</v>
      </c>
      <c r="M2571" s="31" t="str">
        <f t="shared" si="0"/>
        <v>Large</v>
      </c>
    </row>
    <row r="2572" spans="8:13" ht="15.75" customHeight="1">
      <c r="H2572" s="37">
        <v>43427</v>
      </c>
      <c r="I2572" s="6" t="s">
        <v>135</v>
      </c>
      <c r="J2572" s="6" t="s">
        <v>187</v>
      </c>
      <c r="K2572" s="6">
        <v>2</v>
      </c>
      <c r="L2572" s="6">
        <v>36.44</v>
      </c>
      <c r="M2572" s="31" t="str">
        <f t="shared" si="0"/>
        <v>Small</v>
      </c>
    </row>
    <row r="2573" spans="8:13" ht="15.75" customHeight="1">
      <c r="H2573" s="37">
        <v>43176</v>
      </c>
      <c r="I2573" s="6" t="s">
        <v>158</v>
      </c>
      <c r="J2573" s="6" t="s">
        <v>170</v>
      </c>
      <c r="K2573" s="6">
        <v>60</v>
      </c>
      <c r="L2573" s="6">
        <v>528.44000000000005</v>
      </c>
      <c r="M2573" s="31" t="str">
        <f t="shared" si="0"/>
        <v>Large</v>
      </c>
    </row>
    <row r="2574" spans="8:13" ht="15.75" customHeight="1">
      <c r="H2574" s="37">
        <v>43194</v>
      </c>
      <c r="I2574" s="6" t="s">
        <v>160</v>
      </c>
      <c r="J2574" s="6" t="s">
        <v>184</v>
      </c>
      <c r="K2574" s="6">
        <v>2</v>
      </c>
      <c r="L2574" s="6">
        <v>21.68</v>
      </c>
      <c r="M2574" s="31" t="str">
        <f t="shared" si="0"/>
        <v>Small</v>
      </c>
    </row>
    <row r="2575" spans="8:13" ht="15.75" customHeight="1">
      <c r="H2575" s="37">
        <v>43433</v>
      </c>
      <c r="I2575" s="6" t="s">
        <v>193</v>
      </c>
      <c r="J2575" s="6" t="s">
        <v>180</v>
      </c>
      <c r="K2575" s="6">
        <v>2</v>
      </c>
      <c r="L2575" s="6">
        <v>24.64</v>
      </c>
      <c r="M2575" s="31" t="str">
        <f t="shared" si="0"/>
        <v>Small</v>
      </c>
    </row>
    <row r="2576" spans="8:13" ht="15.75" customHeight="1">
      <c r="H2576" s="37">
        <v>43196</v>
      </c>
      <c r="I2576" s="6" t="s">
        <v>224</v>
      </c>
      <c r="J2576" s="6" t="s">
        <v>241</v>
      </c>
      <c r="K2576" s="6">
        <v>1</v>
      </c>
      <c r="L2576" s="6">
        <v>18.02</v>
      </c>
      <c r="M2576" s="31" t="str">
        <f t="shared" si="0"/>
        <v>Small</v>
      </c>
    </row>
    <row r="2577" spans="8:13" ht="15.75" customHeight="1">
      <c r="H2577" s="37">
        <v>43200</v>
      </c>
      <c r="I2577" s="6" t="s">
        <v>158</v>
      </c>
      <c r="J2577" s="6" t="s">
        <v>233</v>
      </c>
      <c r="K2577" s="6">
        <v>2</v>
      </c>
      <c r="L2577" s="6">
        <v>36.479999999999997</v>
      </c>
      <c r="M2577" s="31" t="str">
        <f t="shared" si="0"/>
        <v>Small</v>
      </c>
    </row>
    <row r="2578" spans="8:13" ht="15.75" customHeight="1">
      <c r="H2578" s="37">
        <v>43458</v>
      </c>
      <c r="I2578" s="6" t="s">
        <v>158</v>
      </c>
      <c r="J2578" s="6" t="s">
        <v>172</v>
      </c>
      <c r="K2578" s="6">
        <v>1</v>
      </c>
      <c r="L2578" s="6">
        <v>17.79</v>
      </c>
      <c r="M2578" s="31" t="str">
        <f t="shared" si="0"/>
        <v>Small</v>
      </c>
    </row>
    <row r="2579" spans="8:13" ht="15.75" customHeight="1">
      <c r="H2579" s="37">
        <v>43224</v>
      </c>
      <c r="I2579" s="6" t="s">
        <v>141</v>
      </c>
      <c r="J2579" s="6" t="s">
        <v>185</v>
      </c>
      <c r="K2579" s="6">
        <v>3</v>
      </c>
      <c r="L2579" s="6">
        <v>50.55</v>
      </c>
      <c r="M2579" s="31" t="str">
        <f t="shared" si="0"/>
        <v>Small</v>
      </c>
    </row>
    <row r="2580" spans="8:13" ht="15.75" customHeight="1">
      <c r="H2580" s="37">
        <v>43112</v>
      </c>
      <c r="I2580" s="6" t="s">
        <v>158</v>
      </c>
      <c r="J2580" s="6" t="s">
        <v>156</v>
      </c>
      <c r="K2580" s="6">
        <v>2</v>
      </c>
      <c r="L2580" s="6">
        <v>38.159999999999997</v>
      </c>
      <c r="M2580" s="31" t="str">
        <f t="shared" si="0"/>
        <v>Small</v>
      </c>
    </row>
    <row r="2581" spans="8:13" ht="15.75" customHeight="1">
      <c r="H2581" s="37">
        <v>43127</v>
      </c>
      <c r="I2581" s="6" t="s">
        <v>171</v>
      </c>
      <c r="J2581" s="6" t="s">
        <v>208</v>
      </c>
      <c r="K2581" s="6">
        <v>1</v>
      </c>
      <c r="L2581" s="6">
        <v>12.74</v>
      </c>
      <c r="M2581" s="31" t="str">
        <f t="shared" si="0"/>
        <v>Small</v>
      </c>
    </row>
    <row r="2582" spans="8:13" ht="15.75" customHeight="1">
      <c r="H2582" s="37">
        <v>43154</v>
      </c>
      <c r="I2582" s="6" t="s">
        <v>141</v>
      </c>
      <c r="J2582" s="6" t="s">
        <v>169</v>
      </c>
      <c r="K2582" s="6">
        <v>4</v>
      </c>
      <c r="L2582" s="6">
        <v>77.16</v>
      </c>
      <c r="M2582" s="31" t="str">
        <f t="shared" si="0"/>
        <v>Small</v>
      </c>
    </row>
    <row r="2583" spans="8:13" ht="15.75" customHeight="1">
      <c r="H2583" s="37">
        <v>43421</v>
      </c>
      <c r="I2583" s="6" t="s">
        <v>135</v>
      </c>
      <c r="J2583" s="6" t="s">
        <v>199</v>
      </c>
      <c r="K2583" s="6">
        <v>4</v>
      </c>
      <c r="L2583" s="6">
        <v>52.44</v>
      </c>
      <c r="M2583" s="31" t="str">
        <f t="shared" si="0"/>
        <v>Small</v>
      </c>
    </row>
    <row r="2584" spans="8:13" ht="15.75" customHeight="1">
      <c r="H2584" s="37">
        <v>43214</v>
      </c>
      <c r="I2584" s="6" t="s">
        <v>127</v>
      </c>
      <c r="J2584" s="6" t="s">
        <v>185</v>
      </c>
      <c r="K2584" s="6">
        <v>2</v>
      </c>
      <c r="L2584" s="6">
        <v>37.26</v>
      </c>
      <c r="M2584" s="31" t="str">
        <f t="shared" si="0"/>
        <v>Small</v>
      </c>
    </row>
    <row r="2585" spans="8:13" ht="15.75" customHeight="1">
      <c r="H2585" s="37">
        <v>43363</v>
      </c>
      <c r="I2585" s="6" t="s">
        <v>160</v>
      </c>
      <c r="J2585" s="6" t="s">
        <v>232</v>
      </c>
      <c r="K2585" s="6">
        <v>2</v>
      </c>
      <c r="L2585" s="6">
        <v>28.56</v>
      </c>
      <c r="M2585" s="31" t="str">
        <f t="shared" si="0"/>
        <v>Small</v>
      </c>
    </row>
    <row r="2586" spans="8:13" ht="15.75" customHeight="1">
      <c r="H2586" s="37">
        <v>43117</v>
      </c>
      <c r="I2586" s="6" t="s">
        <v>163</v>
      </c>
      <c r="J2586" s="6" t="s">
        <v>173</v>
      </c>
      <c r="K2586" s="6">
        <v>60</v>
      </c>
      <c r="L2586" s="6">
        <v>349.5</v>
      </c>
      <c r="M2586" s="31" t="str">
        <f t="shared" si="0"/>
        <v>Large</v>
      </c>
    </row>
    <row r="2587" spans="8:13" ht="15.75" customHeight="1">
      <c r="H2587" s="37">
        <v>43308</v>
      </c>
      <c r="I2587" s="6" t="s">
        <v>175</v>
      </c>
      <c r="J2587" s="6" t="s">
        <v>195</v>
      </c>
      <c r="K2587" s="6">
        <v>4</v>
      </c>
      <c r="L2587" s="6">
        <v>74.8</v>
      </c>
      <c r="M2587" s="31" t="str">
        <f t="shared" si="0"/>
        <v>Small</v>
      </c>
    </row>
    <row r="2588" spans="8:13" ht="15.75" customHeight="1">
      <c r="H2588" s="37">
        <v>43406</v>
      </c>
      <c r="I2588" s="6" t="s">
        <v>135</v>
      </c>
      <c r="J2588" s="6" t="s">
        <v>189</v>
      </c>
      <c r="K2588" s="6">
        <v>4</v>
      </c>
      <c r="L2588" s="6">
        <v>51.28</v>
      </c>
      <c r="M2588" s="31" t="str">
        <f t="shared" si="0"/>
        <v>Small</v>
      </c>
    </row>
    <row r="2589" spans="8:13" ht="15.75" customHeight="1">
      <c r="H2589" s="37">
        <v>43177</v>
      </c>
      <c r="I2589" s="6" t="s">
        <v>141</v>
      </c>
      <c r="J2589" s="6" t="s">
        <v>211</v>
      </c>
      <c r="K2589" s="6">
        <v>2</v>
      </c>
      <c r="L2589" s="6">
        <v>27.04</v>
      </c>
      <c r="M2589" s="31" t="str">
        <f t="shared" si="0"/>
        <v>Small</v>
      </c>
    </row>
    <row r="2590" spans="8:13" ht="15.75" customHeight="1">
      <c r="H2590" s="37">
        <v>43177</v>
      </c>
      <c r="I2590" s="6" t="s">
        <v>163</v>
      </c>
      <c r="J2590" s="6" t="s">
        <v>170</v>
      </c>
      <c r="K2590" s="6">
        <v>2</v>
      </c>
      <c r="L2590" s="6">
        <v>32.200000000000003</v>
      </c>
      <c r="M2590" s="31" t="str">
        <f t="shared" si="0"/>
        <v>Small</v>
      </c>
    </row>
    <row r="2591" spans="8:13" ht="15.75" customHeight="1">
      <c r="H2591" s="37">
        <v>43430</v>
      </c>
      <c r="I2591" s="6" t="s">
        <v>158</v>
      </c>
      <c r="J2591" s="6" t="s">
        <v>239</v>
      </c>
      <c r="K2591" s="6">
        <v>1</v>
      </c>
      <c r="L2591" s="6">
        <v>13.88</v>
      </c>
      <c r="M2591" s="31" t="str">
        <f t="shared" si="0"/>
        <v>Small</v>
      </c>
    </row>
    <row r="2592" spans="8:13" ht="15.75" customHeight="1">
      <c r="H2592" s="37">
        <v>43134</v>
      </c>
      <c r="I2592" s="6" t="s">
        <v>168</v>
      </c>
      <c r="J2592" s="6" t="s">
        <v>157</v>
      </c>
      <c r="K2592" s="6">
        <v>1</v>
      </c>
      <c r="L2592" s="6">
        <v>18.38</v>
      </c>
      <c r="M2592" s="31" t="str">
        <f t="shared" si="0"/>
        <v>Small</v>
      </c>
    </row>
    <row r="2593" spans="8:13" ht="15.75" customHeight="1">
      <c r="H2593" s="37">
        <v>43214</v>
      </c>
      <c r="I2593" s="6" t="s">
        <v>135</v>
      </c>
      <c r="J2593" s="6" t="s">
        <v>156</v>
      </c>
      <c r="K2593" s="6">
        <v>2</v>
      </c>
      <c r="L2593" s="6">
        <v>33.4</v>
      </c>
      <c r="M2593" s="31" t="str">
        <f t="shared" si="0"/>
        <v>Small</v>
      </c>
    </row>
    <row r="2594" spans="8:13" ht="15.75" customHeight="1">
      <c r="H2594" s="37">
        <v>43302</v>
      </c>
      <c r="I2594" s="6" t="s">
        <v>163</v>
      </c>
      <c r="J2594" s="6" t="s">
        <v>183</v>
      </c>
      <c r="K2594" s="6">
        <v>2</v>
      </c>
      <c r="L2594" s="6">
        <v>33.9</v>
      </c>
      <c r="M2594" s="31" t="str">
        <f t="shared" si="0"/>
        <v>Small</v>
      </c>
    </row>
    <row r="2595" spans="8:13" ht="15.75" customHeight="1">
      <c r="H2595" s="37">
        <v>43429</v>
      </c>
      <c r="I2595" s="6" t="s">
        <v>165</v>
      </c>
      <c r="J2595" s="6" t="s">
        <v>232</v>
      </c>
      <c r="K2595" s="6">
        <v>4</v>
      </c>
      <c r="L2595" s="6">
        <v>69.92</v>
      </c>
      <c r="M2595" s="31" t="str">
        <f t="shared" si="0"/>
        <v>Small</v>
      </c>
    </row>
    <row r="2596" spans="8:13" ht="15.75" customHeight="1">
      <c r="H2596" s="37">
        <v>43429</v>
      </c>
      <c r="I2596" s="6" t="s">
        <v>190</v>
      </c>
      <c r="J2596" s="6" t="s">
        <v>173</v>
      </c>
      <c r="K2596" s="6">
        <v>3</v>
      </c>
      <c r="L2596" s="6">
        <v>35.25</v>
      </c>
      <c r="M2596" s="31" t="str">
        <f t="shared" si="0"/>
        <v>Small</v>
      </c>
    </row>
    <row r="2597" spans="8:13" ht="15.75" customHeight="1">
      <c r="H2597" s="37">
        <v>43274</v>
      </c>
      <c r="I2597" s="6" t="s">
        <v>190</v>
      </c>
      <c r="J2597" s="6" t="s">
        <v>180</v>
      </c>
      <c r="K2597" s="6">
        <v>2</v>
      </c>
      <c r="L2597" s="6">
        <v>28.74</v>
      </c>
      <c r="M2597" s="31" t="str">
        <f t="shared" si="0"/>
        <v>Small</v>
      </c>
    </row>
    <row r="2598" spans="8:13" ht="15.75" customHeight="1">
      <c r="H2598" s="37">
        <v>43170</v>
      </c>
      <c r="I2598" s="6" t="s">
        <v>141</v>
      </c>
      <c r="J2598" s="6" t="s">
        <v>210</v>
      </c>
      <c r="K2598" s="6">
        <v>73</v>
      </c>
      <c r="L2598" s="6">
        <v>674.48</v>
      </c>
      <c r="M2598" s="31" t="str">
        <f t="shared" si="0"/>
        <v>Large</v>
      </c>
    </row>
    <row r="2599" spans="8:13" ht="15.75" customHeight="1">
      <c r="H2599" s="37">
        <v>43361</v>
      </c>
      <c r="I2599" s="6" t="s">
        <v>135</v>
      </c>
      <c r="J2599" s="6" t="s">
        <v>206</v>
      </c>
      <c r="K2599" s="6">
        <v>2</v>
      </c>
      <c r="L2599" s="6">
        <v>29.48</v>
      </c>
      <c r="M2599" s="31" t="str">
        <f t="shared" si="0"/>
        <v>Small</v>
      </c>
    </row>
    <row r="2600" spans="8:13" ht="15.75" customHeight="1">
      <c r="H2600" s="37">
        <v>43365</v>
      </c>
      <c r="I2600" s="6" t="s">
        <v>158</v>
      </c>
      <c r="J2600" s="6" t="s">
        <v>169</v>
      </c>
      <c r="K2600" s="6">
        <v>1</v>
      </c>
      <c r="L2600" s="6">
        <v>11.04</v>
      </c>
      <c r="M2600" s="31" t="str">
        <f t="shared" si="0"/>
        <v>Small</v>
      </c>
    </row>
    <row r="2601" spans="8:13" ht="15.75" customHeight="1">
      <c r="H2601" s="37">
        <v>43263</v>
      </c>
      <c r="I2601" s="6" t="s">
        <v>201</v>
      </c>
      <c r="J2601" s="6" t="s">
        <v>227</v>
      </c>
      <c r="K2601" s="6">
        <v>2</v>
      </c>
      <c r="L2601" s="6">
        <v>31.96</v>
      </c>
      <c r="M2601" s="31" t="str">
        <f t="shared" si="0"/>
        <v>Small</v>
      </c>
    </row>
    <row r="2602" spans="8:13" ht="15.75" customHeight="1">
      <c r="H2602" s="37">
        <v>43406</v>
      </c>
      <c r="I2602" s="6" t="s">
        <v>168</v>
      </c>
      <c r="J2602" s="6" t="s">
        <v>173</v>
      </c>
      <c r="K2602" s="6">
        <v>1</v>
      </c>
      <c r="L2602" s="6">
        <v>19.05</v>
      </c>
      <c r="M2602" s="31" t="str">
        <f t="shared" si="0"/>
        <v>Small</v>
      </c>
    </row>
    <row r="2603" spans="8:13" ht="15.75" customHeight="1">
      <c r="H2603" s="37">
        <v>43174</v>
      </c>
      <c r="I2603" s="6" t="s">
        <v>193</v>
      </c>
      <c r="J2603" s="6" t="s">
        <v>183</v>
      </c>
      <c r="K2603" s="6">
        <v>2</v>
      </c>
      <c r="L2603" s="6">
        <v>29.5</v>
      </c>
      <c r="M2603" s="31" t="str">
        <f t="shared" si="0"/>
        <v>Small</v>
      </c>
    </row>
    <row r="2604" spans="8:13" ht="15.75" customHeight="1">
      <c r="H2604" s="37">
        <v>43449</v>
      </c>
      <c r="I2604" s="6" t="s">
        <v>175</v>
      </c>
      <c r="J2604" s="6" t="s">
        <v>184</v>
      </c>
      <c r="K2604" s="6">
        <v>1</v>
      </c>
      <c r="L2604" s="6">
        <v>17.309999999999999</v>
      </c>
      <c r="M2604" s="31" t="str">
        <f t="shared" si="0"/>
        <v>Small</v>
      </c>
    </row>
    <row r="2605" spans="8:13" ht="15.75" customHeight="1">
      <c r="H2605" s="37">
        <v>43409</v>
      </c>
      <c r="I2605" s="6" t="s">
        <v>163</v>
      </c>
      <c r="J2605" s="6" t="s">
        <v>206</v>
      </c>
      <c r="K2605" s="6">
        <v>1</v>
      </c>
      <c r="L2605" s="6">
        <v>18.5</v>
      </c>
      <c r="M2605" s="31" t="str">
        <f t="shared" si="0"/>
        <v>Small</v>
      </c>
    </row>
    <row r="2606" spans="8:13" ht="15.75" customHeight="1">
      <c r="H2606" s="37">
        <v>43421</v>
      </c>
      <c r="I2606" s="6" t="s">
        <v>171</v>
      </c>
      <c r="J2606" s="6" t="s">
        <v>230</v>
      </c>
      <c r="K2606" s="6">
        <v>2</v>
      </c>
      <c r="L2606" s="6">
        <v>30.26</v>
      </c>
      <c r="M2606" s="31" t="str">
        <f t="shared" si="0"/>
        <v>Small</v>
      </c>
    </row>
    <row r="2607" spans="8:13" ht="15.75" customHeight="1">
      <c r="H2607" s="37">
        <v>43111</v>
      </c>
      <c r="I2607" s="6" t="s">
        <v>168</v>
      </c>
      <c r="J2607" s="6" t="s">
        <v>185</v>
      </c>
      <c r="K2607" s="6">
        <v>1</v>
      </c>
      <c r="L2607" s="6">
        <v>10.83</v>
      </c>
      <c r="M2607" s="31" t="str">
        <f t="shared" si="0"/>
        <v>Small</v>
      </c>
    </row>
    <row r="2608" spans="8:13" ht="15.75" customHeight="1">
      <c r="H2608" s="37">
        <v>43242</v>
      </c>
      <c r="I2608" s="6" t="s">
        <v>160</v>
      </c>
      <c r="J2608" s="6" t="s">
        <v>170</v>
      </c>
      <c r="K2608" s="6">
        <v>3</v>
      </c>
      <c r="L2608" s="6">
        <v>56.07</v>
      </c>
      <c r="M2608" s="31" t="str">
        <f t="shared" si="0"/>
        <v>Small</v>
      </c>
    </row>
    <row r="2609" spans="8:13" ht="15.75" customHeight="1">
      <c r="H2609" s="37">
        <v>43326</v>
      </c>
      <c r="I2609" s="6" t="s">
        <v>160</v>
      </c>
      <c r="J2609" s="6" t="s">
        <v>173</v>
      </c>
      <c r="K2609" s="6">
        <v>1</v>
      </c>
      <c r="L2609" s="6">
        <v>18.510000000000002</v>
      </c>
      <c r="M2609" s="31" t="str">
        <f t="shared" si="0"/>
        <v>Small</v>
      </c>
    </row>
    <row r="2610" spans="8:13" ht="15.75" customHeight="1">
      <c r="H2610" s="37">
        <v>43310</v>
      </c>
      <c r="I2610" s="6" t="s">
        <v>135</v>
      </c>
      <c r="J2610" s="6" t="s">
        <v>185</v>
      </c>
      <c r="K2610" s="6">
        <v>1</v>
      </c>
      <c r="L2610" s="6">
        <v>12.03</v>
      </c>
      <c r="M2610" s="31" t="str">
        <f t="shared" si="0"/>
        <v>Small</v>
      </c>
    </row>
    <row r="2611" spans="8:13" ht="15.75" customHeight="1">
      <c r="H2611" s="37">
        <v>43393</v>
      </c>
      <c r="I2611" s="6" t="s">
        <v>163</v>
      </c>
      <c r="J2611" s="6" t="s">
        <v>184</v>
      </c>
      <c r="K2611" s="6">
        <v>2</v>
      </c>
      <c r="L2611" s="6">
        <v>37.42</v>
      </c>
      <c r="M2611" s="31" t="str">
        <f t="shared" si="0"/>
        <v>Small</v>
      </c>
    </row>
    <row r="2612" spans="8:13" ht="15.75" customHeight="1">
      <c r="H2612" s="37">
        <v>43325</v>
      </c>
      <c r="I2612" s="6" t="s">
        <v>165</v>
      </c>
      <c r="J2612" s="6" t="s">
        <v>184</v>
      </c>
      <c r="K2612" s="6">
        <v>2</v>
      </c>
      <c r="L2612" s="6">
        <v>33.94</v>
      </c>
      <c r="M2612" s="31" t="str">
        <f t="shared" si="0"/>
        <v>Small</v>
      </c>
    </row>
    <row r="2613" spans="8:13" ht="15.75" customHeight="1">
      <c r="H2613" s="37">
        <v>43444</v>
      </c>
      <c r="I2613" s="6" t="s">
        <v>168</v>
      </c>
      <c r="J2613" s="6" t="s">
        <v>212</v>
      </c>
      <c r="K2613" s="6">
        <v>1</v>
      </c>
      <c r="L2613" s="6">
        <v>14.46</v>
      </c>
      <c r="M2613" s="31" t="str">
        <f t="shared" si="0"/>
        <v>Small</v>
      </c>
    </row>
    <row r="2614" spans="8:13" ht="15.75" customHeight="1">
      <c r="H2614" s="37">
        <v>43263</v>
      </c>
      <c r="I2614" s="6" t="s">
        <v>158</v>
      </c>
      <c r="J2614" s="6" t="s">
        <v>180</v>
      </c>
      <c r="K2614" s="6">
        <v>2</v>
      </c>
      <c r="L2614" s="6">
        <v>23.16</v>
      </c>
      <c r="M2614" s="31" t="str">
        <f t="shared" si="0"/>
        <v>Small</v>
      </c>
    </row>
    <row r="2615" spans="8:13" ht="15.75" customHeight="1">
      <c r="H2615" s="37">
        <v>43408</v>
      </c>
      <c r="I2615" s="6" t="s">
        <v>158</v>
      </c>
      <c r="J2615" s="6" t="s">
        <v>220</v>
      </c>
      <c r="K2615" s="6">
        <v>4</v>
      </c>
      <c r="L2615" s="6">
        <v>41.96</v>
      </c>
      <c r="M2615" s="31" t="str">
        <f t="shared" si="0"/>
        <v>Small</v>
      </c>
    </row>
    <row r="2616" spans="8:13" ht="15.75" customHeight="1">
      <c r="H2616" s="37">
        <v>43187</v>
      </c>
      <c r="I2616" s="6" t="s">
        <v>141</v>
      </c>
      <c r="J2616" s="6" t="s">
        <v>213</v>
      </c>
      <c r="K2616" s="6">
        <v>2</v>
      </c>
      <c r="L2616" s="6">
        <v>31.4</v>
      </c>
      <c r="M2616" s="31" t="str">
        <f t="shared" si="0"/>
        <v>Small</v>
      </c>
    </row>
    <row r="2617" spans="8:13" ht="15.75" customHeight="1">
      <c r="H2617" s="37">
        <v>43380</v>
      </c>
      <c r="I2617" s="6" t="s">
        <v>165</v>
      </c>
      <c r="J2617" s="6" t="s">
        <v>156</v>
      </c>
      <c r="K2617" s="6">
        <v>1</v>
      </c>
      <c r="L2617" s="6">
        <v>13.01</v>
      </c>
      <c r="M2617" s="31" t="str">
        <f t="shared" si="0"/>
        <v>Small</v>
      </c>
    </row>
    <row r="2618" spans="8:13" ht="15.75" customHeight="1">
      <c r="H2618" s="37">
        <v>43443</v>
      </c>
      <c r="I2618" s="6" t="s">
        <v>165</v>
      </c>
      <c r="J2618" s="6" t="s">
        <v>162</v>
      </c>
      <c r="K2618" s="6">
        <v>2</v>
      </c>
      <c r="L2618" s="6">
        <v>34.04</v>
      </c>
      <c r="M2618" s="31" t="str">
        <f t="shared" si="0"/>
        <v>Small</v>
      </c>
    </row>
    <row r="2619" spans="8:13" ht="15.75" customHeight="1">
      <c r="H2619" s="37">
        <v>43407</v>
      </c>
      <c r="I2619" s="6" t="s">
        <v>218</v>
      </c>
      <c r="J2619" s="6" t="s">
        <v>156</v>
      </c>
      <c r="K2619" s="6">
        <v>1</v>
      </c>
      <c r="L2619" s="6">
        <v>18.5</v>
      </c>
      <c r="M2619" s="31" t="str">
        <f t="shared" si="0"/>
        <v>Small</v>
      </c>
    </row>
    <row r="2620" spans="8:13" ht="15.75" customHeight="1">
      <c r="H2620" s="37">
        <v>43389</v>
      </c>
      <c r="I2620" s="6" t="s">
        <v>200</v>
      </c>
      <c r="J2620" s="6" t="s">
        <v>194</v>
      </c>
      <c r="K2620" s="6">
        <v>2</v>
      </c>
      <c r="L2620" s="6">
        <v>29.34</v>
      </c>
      <c r="M2620" s="31" t="str">
        <f t="shared" si="0"/>
        <v>Small</v>
      </c>
    </row>
    <row r="2621" spans="8:13" ht="15.75" customHeight="1">
      <c r="H2621" s="37">
        <v>43409</v>
      </c>
      <c r="I2621" s="6" t="s">
        <v>158</v>
      </c>
      <c r="J2621" s="6" t="s">
        <v>217</v>
      </c>
      <c r="K2621" s="6">
        <v>1</v>
      </c>
      <c r="L2621" s="6">
        <v>15.46</v>
      </c>
      <c r="M2621" s="31" t="str">
        <f t="shared" si="0"/>
        <v>Small</v>
      </c>
    </row>
    <row r="2622" spans="8:13" ht="15.75" customHeight="1">
      <c r="H2622" s="37">
        <v>43111</v>
      </c>
      <c r="I2622" s="6" t="s">
        <v>218</v>
      </c>
      <c r="J2622" s="6" t="s">
        <v>173</v>
      </c>
      <c r="K2622" s="6">
        <v>37</v>
      </c>
      <c r="L2622" s="6">
        <v>277.52999999999997</v>
      </c>
      <c r="M2622" s="31" t="str">
        <f t="shared" si="0"/>
        <v>Large</v>
      </c>
    </row>
    <row r="2623" spans="8:13" ht="15.75" customHeight="1">
      <c r="H2623" s="37">
        <v>43137</v>
      </c>
      <c r="I2623" s="6" t="s">
        <v>190</v>
      </c>
      <c r="J2623" s="6" t="s">
        <v>206</v>
      </c>
      <c r="K2623" s="6">
        <v>2</v>
      </c>
      <c r="L2623" s="6">
        <v>20.78</v>
      </c>
      <c r="M2623" s="31" t="str">
        <f t="shared" si="0"/>
        <v>Small</v>
      </c>
    </row>
    <row r="2624" spans="8:13" ht="15.75" customHeight="1">
      <c r="H2624" s="37">
        <v>43311</v>
      </c>
      <c r="I2624" s="6" t="s">
        <v>141</v>
      </c>
      <c r="J2624" s="6" t="s">
        <v>184</v>
      </c>
      <c r="K2624" s="6">
        <v>2</v>
      </c>
      <c r="L2624" s="6">
        <v>28.2</v>
      </c>
      <c r="M2624" s="31" t="str">
        <f t="shared" si="0"/>
        <v>Small</v>
      </c>
    </row>
    <row r="2625" spans="8:13" ht="15.75" customHeight="1">
      <c r="H2625" s="37">
        <v>43238</v>
      </c>
      <c r="I2625" s="6" t="s">
        <v>168</v>
      </c>
      <c r="J2625" s="6" t="s">
        <v>217</v>
      </c>
      <c r="K2625" s="6">
        <v>3</v>
      </c>
      <c r="L2625" s="6">
        <v>31.05</v>
      </c>
      <c r="M2625" s="31" t="str">
        <f t="shared" si="0"/>
        <v>Small</v>
      </c>
    </row>
    <row r="2626" spans="8:13" ht="15.75" customHeight="1">
      <c r="H2626" s="37">
        <v>43303</v>
      </c>
      <c r="I2626" s="6" t="s">
        <v>175</v>
      </c>
      <c r="J2626" s="6" t="s">
        <v>185</v>
      </c>
      <c r="K2626" s="6">
        <v>2</v>
      </c>
      <c r="L2626" s="6">
        <v>34.22</v>
      </c>
      <c r="M2626" s="31" t="str">
        <f t="shared" si="0"/>
        <v>Small</v>
      </c>
    </row>
    <row r="2627" spans="8:13" ht="15.75" customHeight="1">
      <c r="H2627" s="37">
        <v>43332</v>
      </c>
      <c r="I2627" s="6" t="s">
        <v>141</v>
      </c>
      <c r="J2627" s="6" t="s">
        <v>184</v>
      </c>
      <c r="K2627" s="6">
        <v>36</v>
      </c>
      <c r="L2627" s="6">
        <v>316.83999999999997</v>
      </c>
      <c r="M2627" s="31" t="str">
        <f t="shared" si="0"/>
        <v>Large</v>
      </c>
    </row>
    <row r="2628" spans="8:13" ht="15.75" customHeight="1">
      <c r="H2628" s="37">
        <v>43433</v>
      </c>
      <c r="I2628" s="6" t="s">
        <v>141</v>
      </c>
      <c r="J2628" s="6" t="s">
        <v>185</v>
      </c>
      <c r="K2628" s="6">
        <v>2</v>
      </c>
      <c r="L2628" s="6">
        <v>30.48</v>
      </c>
      <c r="M2628" s="31" t="str">
        <f t="shared" si="0"/>
        <v>Small</v>
      </c>
    </row>
    <row r="2629" spans="8:13" ht="15.75" customHeight="1">
      <c r="H2629" s="37">
        <v>43424</v>
      </c>
      <c r="I2629" s="6" t="s">
        <v>160</v>
      </c>
      <c r="J2629" s="6" t="s">
        <v>178</v>
      </c>
      <c r="K2629" s="6">
        <v>1</v>
      </c>
      <c r="L2629" s="6">
        <v>17.39</v>
      </c>
      <c r="M2629" s="31" t="str">
        <f t="shared" si="0"/>
        <v>Small</v>
      </c>
    </row>
    <row r="2630" spans="8:13" ht="15.75" customHeight="1">
      <c r="H2630" s="37">
        <v>43135</v>
      </c>
      <c r="I2630" s="6" t="s">
        <v>168</v>
      </c>
      <c r="J2630" s="6" t="s">
        <v>239</v>
      </c>
      <c r="K2630" s="6">
        <v>2</v>
      </c>
      <c r="L2630" s="6">
        <v>31.1</v>
      </c>
      <c r="M2630" s="31" t="str">
        <f t="shared" si="0"/>
        <v>Small</v>
      </c>
    </row>
    <row r="2631" spans="8:13" ht="15.75" customHeight="1">
      <c r="H2631" s="37">
        <v>43434</v>
      </c>
      <c r="I2631" s="6" t="s">
        <v>141</v>
      </c>
      <c r="J2631" s="6" t="s">
        <v>219</v>
      </c>
      <c r="K2631" s="6">
        <v>2</v>
      </c>
      <c r="L2631" s="6">
        <v>33.200000000000003</v>
      </c>
      <c r="M2631" s="31" t="str">
        <f t="shared" si="0"/>
        <v>Small</v>
      </c>
    </row>
    <row r="2632" spans="8:13" ht="15.75" customHeight="1">
      <c r="H2632" s="37">
        <v>43217</v>
      </c>
      <c r="I2632" s="6" t="s">
        <v>158</v>
      </c>
      <c r="J2632" s="6" t="s">
        <v>199</v>
      </c>
      <c r="K2632" s="6">
        <v>1</v>
      </c>
      <c r="L2632" s="6">
        <v>15.08</v>
      </c>
      <c r="M2632" s="31" t="str">
        <f t="shared" si="0"/>
        <v>Small</v>
      </c>
    </row>
    <row r="2633" spans="8:13" ht="15.75" customHeight="1">
      <c r="H2633" s="37">
        <v>43325</v>
      </c>
      <c r="I2633" s="6" t="s">
        <v>175</v>
      </c>
      <c r="J2633" s="6" t="s">
        <v>172</v>
      </c>
      <c r="K2633" s="6">
        <v>1</v>
      </c>
      <c r="L2633" s="6">
        <v>17.29</v>
      </c>
      <c r="M2633" s="31" t="str">
        <f t="shared" si="0"/>
        <v>Small</v>
      </c>
    </row>
    <row r="2634" spans="8:13" ht="15.75" customHeight="1">
      <c r="H2634" s="37">
        <v>43417</v>
      </c>
      <c r="I2634" s="6" t="s">
        <v>160</v>
      </c>
      <c r="J2634" s="6" t="s">
        <v>178</v>
      </c>
      <c r="K2634" s="6">
        <v>2</v>
      </c>
      <c r="L2634" s="6">
        <v>22.24</v>
      </c>
      <c r="M2634" s="31" t="str">
        <f t="shared" si="0"/>
        <v>Small</v>
      </c>
    </row>
    <row r="2635" spans="8:13" ht="15.75" customHeight="1">
      <c r="H2635" s="37">
        <v>43353</v>
      </c>
      <c r="I2635" s="6" t="s">
        <v>138</v>
      </c>
      <c r="J2635" s="6" t="s">
        <v>225</v>
      </c>
      <c r="K2635" s="6">
        <v>24</v>
      </c>
      <c r="L2635" s="6">
        <v>172.22</v>
      </c>
      <c r="M2635" s="31" t="str">
        <f t="shared" si="0"/>
        <v>Small</v>
      </c>
    </row>
    <row r="2636" spans="8:13" ht="15.75" customHeight="1">
      <c r="H2636" s="37">
        <v>43254</v>
      </c>
      <c r="I2636" s="6" t="s">
        <v>158</v>
      </c>
      <c r="J2636" s="6" t="s">
        <v>213</v>
      </c>
      <c r="K2636" s="6">
        <v>4</v>
      </c>
      <c r="L2636" s="6">
        <v>64.88</v>
      </c>
      <c r="M2636" s="31" t="str">
        <f t="shared" si="0"/>
        <v>Small</v>
      </c>
    </row>
    <row r="2637" spans="8:13" ht="15.75" customHeight="1">
      <c r="H2637" s="37">
        <v>43412</v>
      </c>
      <c r="I2637" s="6" t="s">
        <v>163</v>
      </c>
      <c r="J2637" s="6" t="s">
        <v>156</v>
      </c>
      <c r="K2637" s="6">
        <v>1</v>
      </c>
      <c r="L2637" s="6">
        <v>13.43</v>
      </c>
      <c r="M2637" s="31" t="str">
        <f t="shared" si="0"/>
        <v>Small</v>
      </c>
    </row>
    <row r="2638" spans="8:13" ht="15.75" customHeight="1">
      <c r="H2638" s="37">
        <v>43273</v>
      </c>
      <c r="I2638" s="6" t="s">
        <v>158</v>
      </c>
      <c r="J2638" s="6" t="s">
        <v>185</v>
      </c>
      <c r="K2638" s="6">
        <v>3</v>
      </c>
      <c r="L2638" s="6">
        <v>51.18</v>
      </c>
      <c r="M2638" s="31" t="str">
        <f t="shared" si="0"/>
        <v>Small</v>
      </c>
    </row>
    <row r="2639" spans="8:13" ht="15.75" customHeight="1">
      <c r="H2639" s="37">
        <v>43418</v>
      </c>
      <c r="I2639" s="6" t="s">
        <v>198</v>
      </c>
      <c r="J2639" s="6" t="s">
        <v>156</v>
      </c>
      <c r="K2639" s="6">
        <v>2</v>
      </c>
      <c r="L2639" s="6">
        <v>28.04</v>
      </c>
      <c r="M2639" s="31" t="str">
        <f t="shared" si="0"/>
        <v>Small</v>
      </c>
    </row>
    <row r="2640" spans="8:13" ht="15.75" customHeight="1">
      <c r="H2640" s="37">
        <v>43324</v>
      </c>
      <c r="I2640" s="6" t="s">
        <v>175</v>
      </c>
      <c r="J2640" s="6" t="s">
        <v>159</v>
      </c>
      <c r="K2640" s="6">
        <v>2</v>
      </c>
      <c r="L2640" s="6">
        <v>34.840000000000003</v>
      </c>
      <c r="M2640" s="31" t="str">
        <f t="shared" si="0"/>
        <v>Small</v>
      </c>
    </row>
    <row r="2641" spans="8:13" ht="15.75" customHeight="1">
      <c r="H2641" s="37">
        <v>43448</v>
      </c>
      <c r="I2641" s="6" t="s">
        <v>198</v>
      </c>
      <c r="J2641" s="6" t="s">
        <v>212</v>
      </c>
      <c r="K2641" s="6">
        <v>2</v>
      </c>
      <c r="L2641" s="6">
        <v>31.86</v>
      </c>
      <c r="M2641" s="31" t="str">
        <f t="shared" si="0"/>
        <v>Small</v>
      </c>
    </row>
    <row r="2642" spans="8:13" ht="15.75" customHeight="1">
      <c r="H2642" s="37">
        <v>43461</v>
      </c>
      <c r="I2642" s="6" t="s">
        <v>155</v>
      </c>
      <c r="J2642" s="6" t="s">
        <v>157</v>
      </c>
      <c r="K2642" s="6">
        <v>3</v>
      </c>
      <c r="L2642" s="6">
        <v>44.85</v>
      </c>
      <c r="M2642" s="31" t="str">
        <f t="shared" si="0"/>
        <v>Small</v>
      </c>
    </row>
    <row r="2643" spans="8:13" ht="15.75" customHeight="1">
      <c r="H2643" s="37">
        <v>43440</v>
      </c>
      <c r="I2643" s="6" t="s">
        <v>160</v>
      </c>
      <c r="J2643" s="6" t="s">
        <v>182</v>
      </c>
      <c r="K2643" s="6">
        <v>2</v>
      </c>
      <c r="L2643" s="6">
        <v>22.72</v>
      </c>
      <c r="M2643" s="31" t="str">
        <f t="shared" si="0"/>
        <v>Small</v>
      </c>
    </row>
    <row r="2644" spans="8:13" ht="15.75" customHeight="1">
      <c r="H2644" s="37">
        <v>43250</v>
      </c>
      <c r="I2644" s="6" t="s">
        <v>160</v>
      </c>
      <c r="J2644" s="6" t="s">
        <v>185</v>
      </c>
      <c r="K2644" s="6">
        <v>1</v>
      </c>
      <c r="L2644" s="6">
        <v>11.57</v>
      </c>
      <c r="M2644" s="31" t="str">
        <f t="shared" si="0"/>
        <v>Small</v>
      </c>
    </row>
    <row r="2645" spans="8:13" ht="15.75" customHeight="1">
      <c r="H2645" s="37">
        <v>43182</v>
      </c>
      <c r="I2645" s="6" t="s">
        <v>160</v>
      </c>
      <c r="J2645" s="6" t="s">
        <v>217</v>
      </c>
      <c r="K2645" s="6">
        <v>31</v>
      </c>
      <c r="L2645" s="6">
        <v>248.9</v>
      </c>
      <c r="M2645" s="31" t="str">
        <f t="shared" si="0"/>
        <v>Small</v>
      </c>
    </row>
    <row r="2646" spans="8:13" ht="15.75" customHeight="1">
      <c r="H2646" s="37">
        <v>43142</v>
      </c>
      <c r="I2646" s="6" t="s">
        <v>135</v>
      </c>
      <c r="J2646" s="6" t="s">
        <v>176</v>
      </c>
      <c r="K2646" s="6">
        <v>2</v>
      </c>
      <c r="L2646" s="6">
        <v>20.059999999999999</v>
      </c>
      <c r="M2646" s="31" t="str">
        <f t="shared" si="0"/>
        <v>Small</v>
      </c>
    </row>
    <row r="2647" spans="8:13" ht="15.75" customHeight="1">
      <c r="H2647" s="37">
        <v>43441</v>
      </c>
      <c r="I2647" s="6" t="s">
        <v>141</v>
      </c>
      <c r="J2647" s="6" t="s">
        <v>169</v>
      </c>
      <c r="K2647" s="6">
        <v>2</v>
      </c>
      <c r="L2647" s="6">
        <v>32.92</v>
      </c>
      <c r="M2647" s="31" t="str">
        <f t="shared" si="0"/>
        <v>Small</v>
      </c>
    </row>
    <row r="2648" spans="8:13" ht="15.75" customHeight="1">
      <c r="H2648" s="37">
        <v>43267</v>
      </c>
      <c r="I2648" s="6" t="s">
        <v>224</v>
      </c>
      <c r="J2648" s="6" t="s">
        <v>156</v>
      </c>
      <c r="K2648" s="6">
        <v>2</v>
      </c>
      <c r="L2648" s="6">
        <v>20.02</v>
      </c>
      <c r="M2648" s="31" t="str">
        <f t="shared" si="0"/>
        <v>Small</v>
      </c>
    </row>
    <row r="2649" spans="8:13" ht="15.75" customHeight="1">
      <c r="H2649" s="37">
        <v>43454</v>
      </c>
      <c r="I2649" s="6" t="s">
        <v>135</v>
      </c>
      <c r="J2649" s="6" t="s">
        <v>194</v>
      </c>
      <c r="K2649" s="6">
        <v>1</v>
      </c>
      <c r="L2649" s="6">
        <v>14.83</v>
      </c>
      <c r="M2649" s="31" t="str">
        <f t="shared" si="0"/>
        <v>Small</v>
      </c>
    </row>
    <row r="2650" spans="8:13" ht="15.75" customHeight="1">
      <c r="H2650" s="37">
        <v>43425</v>
      </c>
      <c r="I2650" s="6" t="s">
        <v>141</v>
      </c>
      <c r="J2650" s="6" t="s">
        <v>166</v>
      </c>
      <c r="K2650" s="6">
        <v>2</v>
      </c>
      <c r="L2650" s="6">
        <v>35.4</v>
      </c>
      <c r="M2650" s="31" t="str">
        <f t="shared" si="0"/>
        <v>Small</v>
      </c>
    </row>
    <row r="2651" spans="8:13" ht="15.75" customHeight="1">
      <c r="H2651" s="37">
        <v>43290</v>
      </c>
      <c r="I2651" s="6" t="s">
        <v>158</v>
      </c>
      <c r="J2651" s="6" t="s">
        <v>170</v>
      </c>
      <c r="K2651" s="6">
        <v>47</v>
      </c>
      <c r="L2651" s="6">
        <v>435.06</v>
      </c>
      <c r="M2651" s="31" t="str">
        <f t="shared" si="0"/>
        <v>Large</v>
      </c>
    </row>
    <row r="2652" spans="8:13" ht="15.75" customHeight="1">
      <c r="H2652" s="37">
        <v>43422</v>
      </c>
      <c r="I2652" s="6" t="s">
        <v>158</v>
      </c>
      <c r="J2652" s="6" t="s">
        <v>209</v>
      </c>
      <c r="K2652" s="6">
        <v>3</v>
      </c>
      <c r="L2652" s="6">
        <v>49.26</v>
      </c>
      <c r="M2652" s="31" t="str">
        <f t="shared" si="0"/>
        <v>Small</v>
      </c>
    </row>
    <row r="2653" spans="8:13" ht="15.75" customHeight="1">
      <c r="H2653" s="37">
        <v>43435</v>
      </c>
      <c r="I2653" s="6" t="s">
        <v>175</v>
      </c>
      <c r="J2653" s="6" t="s">
        <v>164</v>
      </c>
      <c r="K2653" s="6">
        <v>2</v>
      </c>
      <c r="L2653" s="6">
        <v>21.04</v>
      </c>
      <c r="M2653" s="31" t="str">
        <f t="shared" si="0"/>
        <v>Small</v>
      </c>
    </row>
    <row r="2654" spans="8:13" ht="15.75" customHeight="1">
      <c r="H2654" s="37">
        <v>43185</v>
      </c>
      <c r="I2654" s="6" t="s">
        <v>135</v>
      </c>
      <c r="J2654" s="6" t="s">
        <v>156</v>
      </c>
      <c r="K2654" s="6">
        <v>1</v>
      </c>
      <c r="L2654" s="6">
        <v>14.94</v>
      </c>
      <c r="M2654" s="31" t="str">
        <f t="shared" si="0"/>
        <v>Small</v>
      </c>
    </row>
    <row r="2655" spans="8:13" ht="15.75" customHeight="1">
      <c r="H2655" s="37">
        <v>43111</v>
      </c>
      <c r="I2655" s="6" t="s">
        <v>158</v>
      </c>
      <c r="J2655" s="6" t="s">
        <v>196</v>
      </c>
      <c r="K2655" s="6">
        <v>2</v>
      </c>
      <c r="L2655" s="6">
        <v>35.26</v>
      </c>
      <c r="M2655" s="31" t="str">
        <f t="shared" si="0"/>
        <v>Small</v>
      </c>
    </row>
    <row r="2656" spans="8:13" ht="15.75" customHeight="1">
      <c r="H2656" s="37">
        <v>43255</v>
      </c>
      <c r="I2656" s="6" t="s">
        <v>158</v>
      </c>
      <c r="J2656" s="6" t="s">
        <v>197</v>
      </c>
      <c r="K2656" s="6">
        <v>2</v>
      </c>
      <c r="L2656" s="6">
        <v>38.119999999999997</v>
      </c>
      <c r="M2656" s="31" t="str">
        <f t="shared" si="0"/>
        <v>Small</v>
      </c>
    </row>
    <row r="2657" spans="8:13" ht="15.75" customHeight="1">
      <c r="H2657" s="37">
        <v>43437</v>
      </c>
      <c r="I2657" s="6" t="s">
        <v>141</v>
      </c>
      <c r="J2657" s="6" t="s">
        <v>181</v>
      </c>
      <c r="K2657" s="6">
        <v>2</v>
      </c>
      <c r="L2657" s="6">
        <v>20.48</v>
      </c>
      <c r="M2657" s="31" t="str">
        <f t="shared" si="0"/>
        <v>Small</v>
      </c>
    </row>
    <row r="2658" spans="8:13" ht="15.75" customHeight="1">
      <c r="H2658" s="37">
        <v>43463</v>
      </c>
      <c r="I2658" s="6" t="s">
        <v>141</v>
      </c>
      <c r="J2658" s="6" t="s">
        <v>184</v>
      </c>
      <c r="K2658" s="6">
        <v>2</v>
      </c>
      <c r="L2658" s="6">
        <v>34.06</v>
      </c>
      <c r="M2658" s="31" t="str">
        <f t="shared" si="0"/>
        <v>Small</v>
      </c>
    </row>
    <row r="2659" spans="8:13" ht="15.75" customHeight="1">
      <c r="H2659" s="37">
        <v>43140</v>
      </c>
      <c r="I2659" s="6" t="s">
        <v>141</v>
      </c>
      <c r="J2659" s="6" t="s">
        <v>174</v>
      </c>
      <c r="K2659" s="6">
        <v>1</v>
      </c>
      <c r="L2659" s="6">
        <v>14.2</v>
      </c>
      <c r="M2659" s="31" t="str">
        <f t="shared" si="0"/>
        <v>Small</v>
      </c>
    </row>
    <row r="2660" spans="8:13" ht="15.75" customHeight="1">
      <c r="H2660" s="37">
        <v>43318</v>
      </c>
      <c r="I2660" s="6" t="s">
        <v>158</v>
      </c>
      <c r="J2660" s="6" t="s">
        <v>205</v>
      </c>
      <c r="K2660" s="6">
        <v>2</v>
      </c>
      <c r="L2660" s="6">
        <v>21.96</v>
      </c>
      <c r="M2660" s="31" t="str">
        <f t="shared" si="0"/>
        <v>Small</v>
      </c>
    </row>
    <row r="2661" spans="8:13" ht="15.75" customHeight="1">
      <c r="H2661" s="37">
        <v>43445</v>
      </c>
      <c r="I2661" s="6" t="s">
        <v>163</v>
      </c>
      <c r="J2661" s="6" t="s">
        <v>241</v>
      </c>
      <c r="K2661" s="6">
        <v>3</v>
      </c>
      <c r="L2661" s="6">
        <v>57.81</v>
      </c>
      <c r="M2661" s="31" t="str">
        <f t="shared" si="0"/>
        <v>Small</v>
      </c>
    </row>
    <row r="2662" spans="8:13" ht="15.75" customHeight="1">
      <c r="H2662" s="37">
        <v>43115</v>
      </c>
      <c r="I2662" s="6" t="s">
        <v>168</v>
      </c>
      <c r="J2662" s="6" t="s">
        <v>202</v>
      </c>
      <c r="K2662" s="6">
        <v>2</v>
      </c>
      <c r="L2662" s="6">
        <v>24.48</v>
      </c>
      <c r="M2662" s="31" t="str">
        <f t="shared" si="0"/>
        <v>Small</v>
      </c>
    </row>
    <row r="2663" spans="8:13" ht="15.75" customHeight="1">
      <c r="H2663" s="37">
        <v>43435</v>
      </c>
      <c r="I2663" s="6" t="s">
        <v>193</v>
      </c>
      <c r="J2663" s="6" t="s">
        <v>202</v>
      </c>
      <c r="K2663" s="6">
        <v>1</v>
      </c>
      <c r="L2663" s="6">
        <v>11.82</v>
      </c>
      <c r="M2663" s="31" t="str">
        <f t="shared" si="0"/>
        <v>Small</v>
      </c>
    </row>
    <row r="2664" spans="8:13" ht="15.75" customHeight="1">
      <c r="H2664" s="37">
        <v>43319</v>
      </c>
      <c r="I2664" s="6" t="s">
        <v>201</v>
      </c>
      <c r="J2664" s="6" t="s">
        <v>157</v>
      </c>
      <c r="K2664" s="6">
        <v>1</v>
      </c>
      <c r="L2664" s="6">
        <v>17.71</v>
      </c>
      <c r="M2664" s="31" t="str">
        <f t="shared" si="0"/>
        <v>Small</v>
      </c>
    </row>
    <row r="2665" spans="8:13" ht="15.75" customHeight="1">
      <c r="H2665" s="37">
        <v>43354</v>
      </c>
      <c r="I2665" s="6" t="s">
        <v>168</v>
      </c>
      <c r="J2665" s="6" t="s">
        <v>170</v>
      </c>
      <c r="K2665" s="6">
        <v>1</v>
      </c>
      <c r="L2665" s="6">
        <v>10.86</v>
      </c>
      <c r="M2665" s="31" t="str">
        <f t="shared" si="0"/>
        <v>Small</v>
      </c>
    </row>
    <row r="2666" spans="8:13" ht="15.75" customHeight="1">
      <c r="H2666" s="37">
        <v>43126</v>
      </c>
      <c r="I2666" s="6" t="s">
        <v>190</v>
      </c>
      <c r="J2666" s="6" t="s">
        <v>234</v>
      </c>
      <c r="K2666" s="6">
        <v>72</v>
      </c>
      <c r="L2666" s="6">
        <v>635.36</v>
      </c>
      <c r="M2666" s="31" t="str">
        <f t="shared" si="0"/>
        <v>Large</v>
      </c>
    </row>
    <row r="2667" spans="8:13" ht="15.75" customHeight="1">
      <c r="H2667" s="37">
        <v>43444</v>
      </c>
      <c r="I2667" s="6" t="s">
        <v>138</v>
      </c>
      <c r="J2667" s="6" t="s">
        <v>197</v>
      </c>
      <c r="K2667" s="6">
        <v>1</v>
      </c>
      <c r="L2667" s="6">
        <v>14.51</v>
      </c>
      <c r="M2667" s="31" t="str">
        <f t="shared" si="0"/>
        <v>Small</v>
      </c>
    </row>
    <row r="2668" spans="8:13" ht="15.75" customHeight="1">
      <c r="H2668" s="37">
        <v>43238</v>
      </c>
      <c r="I2668" s="6" t="s">
        <v>141</v>
      </c>
      <c r="J2668" s="6" t="s">
        <v>185</v>
      </c>
      <c r="K2668" s="6">
        <v>60</v>
      </c>
      <c r="L2668" s="6">
        <v>506.88</v>
      </c>
      <c r="M2668" s="31" t="str">
        <f t="shared" si="0"/>
        <v>Large</v>
      </c>
    </row>
    <row r="2669" spans="8:13" ht="15.75" customHeight="1">
      <c r="H2669" s="37">
        <v>43428</v>
      </c>
      <c r="I2669" s="6" t="s">
        <v>158</v>
      </c>
      <c r="J2669" s="6" t="s">
        <v>185</v>
      </c>
      <c r="K2669" s="6">
        <v>4</v>
      </c>
      <c r="L2669" s="6">
        <v>53.04</v>
      </c>
      <c r="M2669" s="31" t="str">
        <f t="shared" si="0"/>
        <v>Small</v>
      </c>
    </row>
    <row r="2670" spans="8:13" ht="15.75" customHeight="1">
      <c r="H2670" s="37">
        <v>43416</v>
      </c>
      <c r="I2670" s="6" t="s">
        <v>171</v>
      </c>
      <c r="J2670" s="6" t="s">
        <v>184</v>
      </c>
      <c r="K2670" s="6">
        <v>1</v>
      </c>
      <c r="L2670" s="6">
        <v>18.03</v>
      </c>
      <c r="M2670" s="31" t="str">
        <f t="shared" si="0"/>
        <v>Small</v>
      </c>
    </row>
    <row r="2671" spans="8:13" ht="15.75" customHeight="1">
      <c r="H2671" s="37">
        <v>43417</v>
      </c>
      <c r="I2671" s="6" t="s">
        <v>135</v>
      </c>
      <c r="J2671" s="6" t="s">
        <v>192</v>
      </c>
      <c r="K2671" s="6">
        <v>46</v>
      </c>
      <c r="L2671" s="6">
        <v>579.08000000000004</v>
      </c>
      <c r="M2671" s="31" t="str">
        <f t="shared" si="0"/>
        <v>Large</v>
      </c>
    </row>
    <row r="2672" spans="8:13" ht="15.75" customHeight="1">
      <c r="H2672" s="37">
        <v>43429</v>
      </c>
      <c r="I2672" s="6" t="s">
        <v>141</v>
      </c>
      <c r="J2672" s="6" t="s">
        <v>174</v>
      </c>
      <c r="K2672" s="6">
        <v>2</v>
      </c>
      <c r="L2672" s="6">
        <v>23.24</v>
      </c>
      <c r="M2672" s="31" t="str">
        <f t="shared" si="0"/>
        <v>Small</v>
      </c>
    </row>
    <row r="2673" spans="8:13" ht="15.75" customHeight="1">
      <c r="H2673" s="37">
        <v>43445</v>
      </c>
      <c r="I2673" s="6" t="s">
        <v>158</v>
      </c>
      <c r="J2673" s="6" t="s">
        <v>187</v>
      </c>
      <c r="K2673" s="6">
        <v>1</v>
      </c>
      <c r="L2673" s="6">
        <v>10.25</v>
      </c>
      <c r="M2673" s="31" t="str">
        <f t="shared" si="0"/>
        <v>Small</v>
      </c>
    </row>
    <row r="2674" spans="8:13" ht="15.75" customHeight="1">
      <c r="H2674" s="37">
        <v>43420</v>
      </c>
      <c r="I2674" s="6" t="s">
        <v>160</v>
      </c>
      <c r="J2674" s="6" t="s">
        <v>172</v>
      </c>
      <c r="K2674" s="6">
        <v>2</v>
      </c>
      <c r="L2674" s="6">
        <v>32.64</v>
      </c>
      <c r="M2674" s="31" t="str">
        <f t="shared" si="0"/>
        <v>Small</v>
      </c>
    </row>
    <row r="2675" spans="8:13" ht="15.75" customHeight="1">
      <c r="H2675" s="37">
        <v>43433</v>
      </c>
      <c r="I2675" s="6" t="s">
        <v>168</v>
      </c>
      <c r="J2675" s="6" t="s">
        <v>180</v>
      </c>
      <c r="K2675" s="6">
        <v>54</v>
      </c>
      <c r="L2675" s="6">
        <v>380.43</v>
      </c>
      <c r="M2675" s="31" t="str">
        <f t="shared" si="0"/>
        <v>Large</v>
      </c>
    </row>
    <row r="2676" spans="8:13" ht="15.75" customHeight="1">
      <c r="H2676" s="37">
        <v>43184</v>
      </c>
      <c r="I2676" s="6" t="s">
        <v>158</v>
      </c>
      <c r="J2676" s="6" t="s">
        <v>156</v>
      </c>
      <c r="K2676" s="6">
        <v>2</v>
      </c>
      <c r="L2676" s="6">
        <v>33.42</v>
      </c>
      <c r="M2676" s="31" t="str">
        <f t="shared" si="0"/>
        <v>Small</v>
      </c>
    </row>
    <row r="2677" spans="8:13" ht="15.75" customHeight="1">
      <c r="H2677" s="37">
        <v>43444</v>
      </c>
      <c r="I2677" s="6" t="s">
        <v>141</v>
      </c>
      <c r="J2677" s="6" t="s">
        <v>192</v>
      </c>
      <c r="K2677" s="6">
        <v>1</v>
      </c>
      <c r="L2677" s="6">
        <v>17.52</v>
      </c>
      <c r="M2677" s="31" t="str">
        <f t="shared" si="0"/>
        <v>Small</v>
      </c>
    </row>
    <row r="2678" spans="8:13" ht="15.75" customHeight="1">
      <c r="H2678" s="37">
        <v>43361</v>
      </c>
      <c r="I2678" s="6" t="s">
        <v>201</v>
      </c>
      <c r="J2678" s="6" t="s">
        <v>170</v>
      </c>
      <c r="K2678" s="6">
        <v>2</v>
      </c>
      <c r="L2678" s="6">
        <v>34.340000000000003</v>
      </c>
      <c r="M2678" s="31" t="str">
        <f t="shared" si="0"/>
        <v>Small</v>
      </c>
    </row>
    <row r="2679" spans="8:13" ht="15.75" customHeight="1">
      <c r="H2679" s="37">
        <v>43423</v>
      </c>
      <c r="I2679" s="6" t="s">
        <v>158</v>
      </c>
      <c r="J2679" s="6" t="s">
        <v>204</v>
      </c>
      <c r="K2679" s="6">
        <v>1</v>
      </c>
      <c r="L2679" s="6">
        <v>11.47</v>
      </c>
      <c r="M2679" s="31" t="str">
        <f t="shared" si="0"/>
        <v>Small</v>
      </c>
    </row>
    <row r="2680" spans="8:13" ht="15.75" customHeight="1">
      <c r="H2680" s="37">
        <v>43226</v>
      </c>
      <c r="I2680" s="6" t="s">
        <v>160</v>
      </c>
      <c r="J2680" s="6" t="s">
        <v>207</v>
      </c>
      <c r="K2680" s="6">
        <v>1</v>
      </c>
      <c r="L2680" s="6">
        <v>16.32</v>
      </c>
      <c r="M2680" s="31" t="str">
        <f t="shared" si="0"/>
        <v>Small</v>
      </c>
    </row>
    <row r="2681" spans="8:13" ht="15.75" customHeight="1">
      <c r="H2681" s="37">
        <v>43303</v>
      </c>
      <c r="I2681" s="6" t="s">
        <v>175</v>
      </c>
      <c r="J2681" s="6" t="s">
        <v>159</v>
      </c>
      <c r="K2681" s="6">
        <v>2</v>
      </c>
      <c r="L2681" s="6">
        <v>37.92</v>
      </c>
      <c r="M2681" s="31" t="str">
        <f t="shared" si="0"/>
        <v>Small</v>
      </c>
    </row>
    <row r="2682" spans="8:13" ht="15.75" customHeight="1">
      <c r="H2682" s="37">
        <v>43237</v>
      </c>
      <c r="I2682" s="6" t="s">
        <v>127</v>
      </c>
      <c r="J2682" s="6" t="s">
        <v>156</v>
      </c>
      <c r="K2682" s="6">
        <v>37</v>
      </c>
      <c r="L2682" s="6">
        <v>459.6</v>
      </c>
      <c r="M2682" s="31" t="str">
        <f t="shared" si="0"/>
        <v>Large</v>
      </c>
    </row>
    <row r="2683" spans="8:13" ht="15.75" customHeight="1">
      <c r="H2683" s="37">
        <v>43124</v>
      </c>
      <c r="I2683" s="6" t="s">
        <v>135</v>
      </c>
      <c r="J2683" s="6" t="s">
        <v>156</v>
      </c>
      <c r="K2683" s="6">
        <v>1</v>
      </c>
      <c r="L2683" s="6">
        <v>10.41</v>
      </c>
      <c r="M2683" s="31" t="str">
        <f t="shared" si="0"/>
        <v>Small</v>
      </c>
    </row>
    <row r="2684" spans="8:13" ht="15.75" customHeight="1">
      <c r="H2684" s="37">
        <v>43464</v>
      </c>
      <c r="I2684" s="6" t="s">
        <v>135</v>
      </c>
      <c r="J2684" s="6" t="s">
        <v>169</v>
      </c>
      <c r="K2684" s="6">
        <v>1</v>
      </c>
      <c r="L2684" s="6">
        <v>11.94</v>
      </c>
      <c r="M2684" s="31" t="str">
        <f t="shared" si="0"/>
        <v>Small</v>
      </c>
    </row>
    <row r="2685" spans="8:13" ht="15.75" customHeight="1">
      <c r="H2685" s="37">
        <v>43422</v>
      </c>
      <c r="I2685" s="6" t="s">
        <v>168</v>
      </c>
      <c r="J2685" s="6" t="s">
        <v>194</v>
      </c>
      <c r="K2685" s="6">
        <v>1</v>
      </c>
      <c r="L2685" s="6">
        <v>14.9</v>
      </c>
      <c r="M2685" s="31" t="str">
        <f t="shared" si="0"/>
        <v>Small</v>
      </c>
    </row>
    <row r="2686" spans="8:13" ht="15.75" customHeight="1">
      <c r="H2686" s="37">
        <v>43416</v>
      </c>
      <c r="I2686" s="6" t="s">
        <v>163</v>
      </c>
      <c r="J2686" s="6" t="s">
        <v>170</v>
      </c>
      <c r="K2686" s="6">
        <v>2</v>
      </c>
      <c r="L2686" s="6">
        <v>22.32</v>
      </c>
      <c r="M2686" s="31" t="str">
        <f t="shared" si="0"/>
        <v>Small</v>
      </c>
    </row>
    <row r="2687" spans="8:13" ht="15.75" customHeight="1">
      <c r="H2687" s="37">
        <v>43370</v>
      </c>
      <c r="I2687" s="6" t="s">
        <v>135</v>
      </c>
      <c r="J2687" s="6" t="s">
        <v>194</v>
      </c>
      <c r="K2687" s="6">
        <v>4</v>
      </c>
      <c r="L2687" s="6">
        <v>67.56</v>
      </c>
      <c r="M2687" s="31" t="str">
        <f t="shared" si="0"/>
        <v>Small</v>
      </c>
    </row>
    <row r="2688" spans="8:13" ht="15.75" customHeight="1">
      <c r="H2688" s="37">
        <v>43416</v>
      </c>
      <c r="I2688" s="6" t="s">
        <v>224</v>
      </c>
      <c r="J2688" s="6" t="s">
        <v>194</v>
      </c>
      <c r="K2688" s="6">
        <v>2</v>
      </c>
      <c r="L2688" s="6">
        <v>32.72</v>
      </c>
      <c r="M2688" s="31" t="str">
        <f t="shared" si="0"/>
        <v>Small</v>
      </c>
    </row>
    <row r="2689" spans="8:13" ht="15.75" customHeight="1">
      <c r="H2689" s="37">
        <v>43237</v>
      </c>
      <c r="I2689" s="6" t="s">
        <v>168</v>
      </c>
      <c r="J2689" s="6" t="s">
        <v>195</v>
      </c>
      <c r="K2689" s="6">
        <v>2</v>
      </c>
      <c r="L2689" s="6">
        <v>27.64</v>
      </c>
      <c r="M2689" s="31" t="str">
        <f t="shared" si="0"/>
        <v>Small</v>
      </c>
    </row>
    <row r="2690" spans="8:13" ht="15.75" customHeight="1">
      <c r="H2690" s="37">
        <v>43251</v>
      </c>
      <c r="I2690" s="6" t="s">
        <v>135</v>
      </c>
      <c r="J2690" s="6" t="s">
        <v>185</v>
      </c>
      <c r="K2690" s="6">
        <v>2</v>
      </c>
      <c r="L2690" s="6">
        <v>25.88</v>
      </c>
      <c r="M2690" s="31" t="str">
        <f t="shared" si="0"/>
        <v>Small</v>
      </c>
    </row>
    <row r="2691" spans="8:13" ht="15.75" customHeight="1">
      <c r="H2691" s="37">
        <v>43412</v>
      </c>
      <c r="I2691" s="6" t="s">
        <v>158</v>
      </c>
      <c r="J2691" s="6" t="s">
        <v>184</v>
      </c>
      <c r="K2691" s="6">
        <v>2</v>
      </c>
      <c r="L2691" s="6">
        <v>23.88</v>
      </c>
      <c r="M2691" s="31" t="str">
        <f t="shared" si="0"/>
        <v>Small</v>
      </c>
    </row>
    <row r="2692" spans="8:13" ht="15.75" customHeight="1">
      <c r="H2692" s="37">
        <v>43376</v>
      </c>
      <c r="I2692" s="6" t="s">
        <v>175</v>
      </c>
      <c r="J2692" s="6" t="s">
        <v>231</v>
      </c>
      <c r="K2692" s="6">
        <v>2</v>
      </c>
      <c r="L2692" s="6">
        <v>36.659999999999997</v>
      </c>
      <c r="M2692" s="31" t="str">
        <f t="shared" si="0"/>
        <v>Small</v>
      </c>
    </row>
    <row r="2693" spans="8:13" ht="15.75" customHeight="1">
      <c r="H2693" s="37">
        <v>43406</v>
      </c>
      <c r="I2693" s="6" t="s">
        <v>141</v>
      </c>
      <c r="J2693" s="6" t="s">
        <v>156</v>
      </c>
      <c r="K2693" s="6">
        <v>1</v>
      </c>
      <c r="L2693" s="6">
        <v>16.170000000000002</v>
      </c>
      <c r="M2693" s="31" t="str">
        <f t="shared" si="0"/>
        <v>Small</v>
      </c>
    </row>
    <row r="2694" spans="8:13" ht="15.75" customHeight="1">
      <c r="H2694" s="37">
        <v>43448</v>
      </c>
      <c r="I2694" s="6" t="s">
        <v>138</v>
      </c>
      <c r="J2694" s="6" t="s">
        <v>209</v>
      </c>
      <c r="K2694" s="6">
        <v>2</v>
      </c>
      <c r="L2694" s="6">
        <v>33.520000000000003</v>
      </c>
      <c r="M2694" s="31" t="str">
        <f t="shared" si="0"/>
        <v>Small</v>
      </c>
    </row>
    <row r="2695" spans="8:13" ht="15.75" customHeight="1">
      <c r="H2695" s="37">
        <v>43455</v>
      </c>
      <c r="I2695" s="6" t="s">
        <v>175</v>
      </c>
      <c r="J2695" s="6" t="s">
        <v>182</v>
      </c>
      <c r="K2695" s="6">
        <v>1</v>
      </c>
      <c r="L2695" s="6">
        <v>16.420000000000002</v>
      </c>
      <c r="M2695" s="31" t="str">
        <f t="shared" si="0"/>
        <v>Small</v>
      </c>
    </row>
    <row r="2696" spans="8:13" ht="15.75" customHeight="1">
      <c r="H2696" s="37">
        <v>43126</v>
      </c>
      <c r="I2696" s="6" t="s">
        <v>193</v>
      </c>
      <c r="J2696" s="6" t="s">
        <v>213</v>
      </c>
      <c r="K2696" s="6">
        <v>2</v>
      </c>
      <c r="L2696" s="6">
        <v>27.94</v>
      </c>
      <c r="M2696" s="31" t="str">
        <f t="shared" si="0"/>
        <v>Small</v>
      </c>
    </row>
    <row r="2697" spans="8:13" ht="15.75" customHeight="1">
      <c r="H2697" s="37">
        <v>43439</v>
      </c>
      <c r="I2697" s="6" t="s">
        <v>200</v>
      </c>
      <c r="J2697" s="6" t="s">
        <v>169</v>
      </c>
      <c r="K2697" s="6">
        <v>2</v>
      </c>
      <c r="L2697" s="6">
        <v>30.52</v>
      </c>
      <c r="M2697" s="31" t="str">
        <f t="shared" si="0"/>
        <v>Small</v>
      </c>
    </row>
    <row r="2698" spans="8:13" ht="15.75" customHeight="1">
      <c r="H2698" s="37">
        <v>43445</v>
      </c>
      <c r="I2698" s="6" t="s">
        <v>168</v>
      </c>
      <c r="J2698" s="6" t="s">
        <v>176</v>
      </c>
      <c r="K2698" s="6">
        <v>2</v>
      </c>
      <c r="L2698" s="6">
        <v>32.78</v>
      </c>
      <c r="M2698" s="31" t="str">
        <f t="shared" si="0"/>
        <v>Small</v>
      </c>
    </row>
    <row r="2699" spans="8:13" ht="15.75" customHeight="1">
      <c r="H2699" s="37">
        <v>43215</v>
      </c>
      <c r="I2699" s="6" t="s">
        <v>135</v>
      </c>
      <c r="J2699" s="6" t="s">
        <v>196</v>
      </c>
      <c r="K2699" s="6">
        <v>2</v>
      </c>
      <c r="L2699" s="6">
        <v>36.299999999999997</v>
      </c>
      <c r="M2699" s="31" t="str">
        <f t="shared" si="0"/>
        <v>Small</v>
      </c>
    </row>
    <row r="2700" spans="8:13" ht="15.75" customHeight="1">
      <c r="H2700" s="37">
        <v>43402</v>
      </c>
      <c r="I2700" s="6" t="s">
        <v>141</v>
      </c>
      <c r="J2700" s="6" t="s">
        <v>162</v>
      </c>
      <c r="K2700" s="6">
        <v>36</v>
      </c>
      <c r="L2700" s="6">
        <v>253.34</v>
      </c>
      <c r="M2700" s="31" t="str">
        <f t="shared" si="0"/>
        <v>Large</v>
      </c>
    </row>
    <row r="2701" spans="8:13" ht="15.75" customHeight="1">
      <c r="H2701" s="37">
        <v>43245</v>
      </c>
      <c r="I2701" s="6" t="s">
        <v>158</v>
      </c>
      <c r="J2701" s="6" t="s">
        <v>215</v>
      </c>
      <c r="K2701" s="6">
        <v>2</v>
      </c>
      <c r="L2701" s="6">
        <v>29.82</v>
      </c>
      <c r="M2701" s="31" t="str">
        <f t="shared" si="0"/>
        <v>Small</v>
      </c>
    </row>
    <row r="2702" spans="8:13" ht="15.75" customHeight="1">
      <c r="H2702" s="37">
        <v>43459</v>
      </c>
      <c r="I2702" s="6" t="s">
        <v>158</v>
      </c>
      <c r="J2702" s="6" t="s">
        <v>228</v>
      </c>
      <c r="K2702" s="6">
        <v>2</v>
      </c>
      <c r="L2702" s="6">
        <v>24.56</v>
      </c>
      <c r="M2702" s="31" t="str">
        <f t="shared" si="0"/>
        <v>Small</v>
      </c>
    </row>
    <row r="2703" spans="8:13" ht="15.75" customHeight="1">
      <c r="H2703" s="37">
        <v>43351</v>
      </c>
      <c r="I2703" s="6" t="s">
        <v>198</v>
      </c>
      <c r="J2703" s="6" t="s">
        <v>231</v>
      </c>
      <c r="K2703" s="6">
        <v>26</v>
      </c>
      <c r="L2703" s="6">
        <v>294.51</v>
      </c>
      <c r="M2703" s="31" t="str">
        <f t="shared" si="0"/>
        <v>Large</v>
      </c>
    </row>
    <row r="2704" spans="8:13" ht="15.75" customHeight="1">
      <c r="H2704" s="37">
        <v>43203</v>
      </c>
      <c r="I2704" s="6" t="s">
        <v>171</v>
      </c>
      <c r="J2704" s="6" t="s">
        <v>199</v>
      </c>
      <c r="K2704" s="6">
        <v>2</v>
      </c>
      <c r="L2704" s="6">
        <v>31.28</v>
      </c>
      <c r="M2704" s="31" t="str">
        <f t="shared" si="0"/>
        <v>Small</v>
      </c>
    </row>
    <row r="2705" spans="8:13" ht="15.75" customHeight="1">
      <c r="H2705" s="37">
        <v>43359</v>
      </c>
      <c r="I2705" s="6" t="s">
        <v>158</v>
      </c>
      <c r="J2705" s="6" t="s">
        <v>156</v>
      </c>
      <c r="K2705" s="6">
        <v>3</v>
      </c>
      <c r="L2705" s="6">
        <v>41.34</v>
      </c>
      <c r="M2705" s="31" t="str">
        <f t="shared" si="0"/>
        <v>Small</v>
      </c>
    </row>
    <row r="2706" spans="8:13" ht="15.75" customHeight="1">
      <c r="H2706" s="37">
        <v>43463</v>
      </c>
      <c r="I2706" s="6" t="s">
        <v>158</v>
      </c>
      <c r="J2706" s="6" t="s">
        <v>186</v>
      </c>
      <c r="K2706" s="6">
        <v>2</v>
      </c>
      <c r="L2706" s="6">
        <v>26.28</v>
      </c>
      <c r="M2706" s="31" t="str">
        <f t="shared" si="0"/>
        <v>Small</v>
      </c>
    </row>
    <row r="2707" spans="8:13" ht="15.75" customHeight="1">
      <c r="H2707" s="37">
        <v>43258</v>
      </c>
      <c r="I2707" s="6" t="s">
        <v>158</v>
      </c>
      <c r="J2707" s="6" t="s">
        <v>229</v>
      </c>
      <c r="K2707" s="6">
        <v>2</v>
      </c>
      <c r="L2707" s="6">
        <v>26.62</v>
      </c>
      <c r="M2707" s="31" t="str">
        <f t="shared" si="0"/>
        <v>Small</v>
      </c>
    </row>
    <row r="2708" spans="8:13" ht="15.75" customHeight="1">
      <c r="H2708" s="37">
        <v>43285</v>
      </c>
      <c r="I2708" s="6" t="s">
        <v>168</v>
      </c>
      <c r="J2708" s="6" t="s">
        <v>184</v>
      </c>
      <c r="K2708" s="6">
        <v>5</v>
      </c>
      <c r="L2708" s="6">
        <v>67.3</v>
      </c>
      <c r="M2708" s="31" t="str">
        <f t="shared" si="0"/>
        <v>Small</v>
      </c>
    </row>
    <row r="2709" spans="8:13" ht="15.75" customHeight="1">
      <c r="H2709" s="37">
        <v>43214</v>
      </c>
      <c r="I2709" s="6" t="s">
        <v>163</v>
      </c>
      <c r="J2709" s="6" t="s">
        <v>232</v>
      </c>
      <c r="K2709" s="6">
        <v>1</v>
      </c>
      <c r="L2709" s="6">
        <v>10.07</v>
      </c>
      <c r="M2709" s="31" t="str">
        <f t="shared" si="0"/>
        <v>Small</v>
      </c>
    </row>
    <row r="2710" spans="8:13" ht="15.75" customHeight="1">
      <c r="H2710" s="37">
        <v>43455</v>
      </c>
      <c r="I2710" s="6" t="s">
        <v>158</v>
      </c>
      <c r="J2710" s="6" t="s">
        <v>178</v>
      </c>
      <c r="K2710" s="6">
        <v>2</v>
      </c>
      <c r="L2710" s="6">
        <v>31.78</v>
      </c>
      <c r="M2710" s="31" t="str">
        <f t="shared" si="0"/>
        <v>Small</v>
      </c>
    </row>
    <row r="2711" spans="8:13" ht="15.75" customHeight="1">
      <c r="H2711" s="37">
        <v>43437</v>
      </c>
      <c r="I2711" s="6" t="s">
        <v>135</v>
      </c>
      <c r="J2711" s="6" t="s">
        <v>156</v>
      </c>
      <c r="K2711" s="6">
        <v>6</v>
      </c>
      <c r="L2711" s="6">
        <v>110.66</v>
      </c>
      <c r="M2711" s="31" t="str">
        <f t="shared" si="0"/>
        <v>Small</v>
      </c>
    </row>
    <row r="2712" spans="8:13" ht="15.75" customHeight="1">
      <c r="H2712" s="37">
        <v>43447</v>
      </c>
      <c r="I2712" s="6" t="s">
        <v>141</v>
      </c>
      <c r="J2712" s="6" t="s">
        <v>213</v>
      </c>
      <c r="K2712" s="6">
        <v>2</v>
      </c>
      <c r="L2712" s="6">
        <v>39.08</v>
      </c>
      <c r="M2712" s="31" t="str">
        <f t="shared" si="0"/>
        <v>Small</v>
      </c>
    </row>
    <row r="2713" spans="8:13" ht="15.75" customHeight="1">
      <c r="H2713" s="37">
        <v>43406</v>
      </c>
      <c r="I2713" s="6" t="s">
        <v>135</v>
      </c>
      <c r="J2713" s="6" t="s">
        <v>237</v>
      </c>
      <c r="K2713" s="6">
        <v>2</v>
      </c>
      <c r="L2713" s="6">
        <v>20.46</v>
      </c>
      <c r="M2713" s="31" t="str">
        <f t="shared" si="0"/>
        <v>Small</v>
      </c>
    </row>
    <row r="2714" spans="8:13" ht="15.75" customHeight="1">
      <c r="H2714" s="37">
        <v>43384</v>
      </c>
      <c r="I2714" s="6" t="s">
        <v>138</v>
      </c>
      <c r="J2714" s="6" t="s">
        <v>169</v>
      </c>
      <c r="K2714" s="6">
        <v>3</v>
      </c>
      <c r="L2714" s="6">
        <v>31.14</v>
      </c>
      <c r="M2714" s="31" t="str">
        <f t="shared" si="0"/>
        <v>Small</v>
      </c>
    </row>
    <row r="2715" spans="8:13" ht="15.75" customHeight="1">
      <c r="H2715" s="37">
        <v>43430</v>
      </c>
      <c r="I2715" s="6" t="s">
        <v>158</v>
      </c>
      <c r="J2715" s="6" t="s">
        <v>204</v>
      </c>
      <c r="K2715" s="6">
        <v>3</v>
      </c>
      <c r="L2715" s="6">
        <v>48.45</v>
      </c>
      <c r="M2715" s="31" t="str">
        <f t="shared" si="0"/>
        <v>Small</v>
      </c>
    </row>
    <row r="2716" spans="8:13" ht="15.75" customHeight="1">
      <c r="H2716" s="37">
        <v>43134</v>
      </c>
      <c r="I2716" s="6" t="s">
        <v>138</v>
      </c>
      <c r="J2716" s="6" t="s">
        <v>169</v>
      </c>
      <c r="K2716" s="6">
        <v>2</v>
      </c>
      <c r="L2716" s="6">
        <v>29.66</v>
      </c>
      <c r="M2716" s="31" t="str">
        <f t="shared" si="0"/>
        <v>Small</v>
      </c>
    </row>
    <row r="2717" spans="8:13" ht="15.75" customHeight="1">
      <c r="H2717" s="37">
        <v>43147</v>
      </c>
      <c r="I2717" s="6" t="s">
        <v>158</v>
      </c>
      <c r="J2717" s="6" t="s">
        <v>174</v>
      </c>
      <c r="K2717" s="6">
        <v>67</v>
      </c>
      <c r="L2717" s="6">
        <v>569.98</v>
      </c>
      <c r="M2717" s="31" t="str">
        <f t="shared" si="0"/>
        <v>Large</v>
      </c>
    </row>
    <row r="2718" spans="8:13" ht="15.75" customHeight="1">
      <c r="H2718" s="37">
        <v>43328</v>
      </c>
      <c r="I2718" s="6" t="s">
        <v>135</v>
      </c>
      <c r="J2718" s="6" t="s">
        <v>197</v>
      </c>
      <c r="K2718" s="6">
        <v>2</v>
      </c>
      <c r="L2718" s="6">
        <v>25.86</v>
      </c>
      <c r="M2718" s="31" t="str">
        <f t="shared" si="0"/>
        <v>Small</v>
      </c>
    </row>
    <row r="2719" spans="8:13" ht="15.75" customHeight="1">
      <c r="H2719" s="37">
        <v>43319</v>
      </c>
      <c r="I2719" s="6" t="s">
        <v>171</v>
      </c>
      <c r="J2719" s="6" t="s">
        <v>156</v>
      </c>
      <c r="K2719" s="6">
        <v>3</v>
      </c>
      <c r="L2719" s="6">
        <v>59.76</v>
      </c>
      <c r="M2719" s="31" t="str">
        <f t="shared" si="0"/>
        <v>Small</v>
      </c>
    </row>
    <row r="2720" spans="8:13" ht="15.75" customHeight="1">
      <c r="H2720" s="37">
        <v>43408</v>
      </c>
      <c r="I2720" s="6" t="s">
        <v>138</v>
      </c>
      <c r="J2720" s="6" t="s">
        <v>197</v>
      </c>
      <c r="K2720" s="6">
        <v>1</v>
      </c>
      <c r="L2720" s="6">
        <v>12.08</v>
      </c>
      <c r="M2720" s="31" t="str">
        <f t="shared" si="0"/>
        <v>Small</v>
      </c>
    </row>
    <row r="2721" spans="8:13" ht="15.75" customHeight="1">
      <c r="H2721" s="37">
        <v>43453</v>
      </c>
      <c r="I2721" s="6" t="s">
        <v>168</v>
      </c>
      <c r="J2721" s="6" t="s">
        <v>162</v>
      </c>
      <c r="K2721" s="6">
        <v>2</v>
      </c>
      <c r="L2721" s="6">
        <v>22.54</v>
      </c>
      <c r="M2721" s="31" t="str">
        <f t="shared" si="0"/>
        <v>Small</v>
      </c>
    </row>
    <row r="2722" spans="8:13" ht="15.75" customHeight="1">
      <c r="H2722" s="37">
        <v>43342</v>
      </c>
      <c r="I2722" s="6" t="s">
        <v>175</v>
      </c>
      <c r="J2722" s="6" t="s">
        <v>228</v>
      </c>
      <c r="K2722" s="6">
        <v>44</v>
      </c>
      <c r="L2722" s="6">
        <v>464.87</v>
      </c>
      <c r="M2722" s="31" t="str">
        <f t="shared" si="0"/>
        <v>Large</v>
      </c>
    </row>
    <row r="2723" spans="8:13" ht="15.75" customHeight="1">
      <c r="H2723" s="37">
        <v>43430</v>
      </c>
      <c r="I2723" s="6" t="s">
        <v>175</v>
      </c>
      <c r="J2723" s="6" t="s">
        <v>156</v>
      </c>
      <c r="K2723" s="6">
        <v>2</v>
      </c>
      <c r="L2723" s="6">
        <v>20.28</v>
      </c>
      <c r="M2723" s="31" t="str">
        <f t="shared" si="0"/>
        <v>Small</v>
      </c>
    </row>
    <row r="2724" spans="8:13" ht="15.75" customHeight="1">
      <c r="H2724" s="37">
        <v>43177</v>
      </c>
      <c r="I2724" s="6" t="s">
        <v>160</v>
      </c>
      <c r="J2724" s="6" t="s">
        <v>189</v>
      </c>
      <c r="K2724" s="6">
        <v>4</v>
      </c>
      <c r="L2724" s="6">
        <v>66.92</v>
      </c>
      <c r="M2724" s="31" t="str">
        <f t="shared" si="0"/>
        <v>Small</v>
      </c>
    </row>
    <row r="2725" spans="8:13" ht="15.75" customHeight="1">
      <c r="H2725" s="37">
        <v>43186</v>
      </c>
      <c r="I2725" s="6" t="s">
        <v>163</v>
      </c>
      <c r="J2725" s="6" t="s">
        <v>213</v>
      </c>
      <c r="K2725" s="6">
        <v>34</v>
      </c>
      <c r="L2725" s="6">
        <v>270.66000000000003</v>
      </c>
      <c r="M2725" s="31" t="str">
        <f t="shared" si="0"/>
        <v>Large</v>
      </c>
    </row>
    <row r="2726" spans="8:13" ht="15.75" customHeight="1">
      <c r="H2726" s="37">
        <v>43143</v>
      </c>
      <c r="I2726" s="6" t="s">
        <v>168</v>
      </c>
      <c r="J2726" s="6" t="s">
        <v>186</v>
      </c>
      <c r="K2726" s="6">
        <v>36</v>
      </c>
      <c r="L2726" s="6">
        <v>276.48</v>
      </c>
      <c r="M2726" s="31" t="str">
        <f t="shared" si="0"/>
        <v>Large</v>
      </c>
    </row>
    <row r="2727" spans="8:13" ht="15.75" customHeight="1">
      <c r="H2727" s="37">
        <v>43187</v>
      </c>
      <c r="I2727" s="6" t="s">
        <v>158</v>
      </c>
      <c r="J2727" s="6" t="s">
        <v>191</v>
      </c>
      <c r="K2727" s="6">
        <v>2</v>
      </c>
      <c r="L2727" s="6">
        <v>34.659999999999997</v>
      </c>
      <c r="M2727" s="31" t="str">
        <f t="shared" si="0"/>
        <v>Small</v>
      </c>
    </row>
    <row r="2728" spans="8:13" ht="15.75" customHeight="1">
      <c r="H2728" s="37">
        <v>43318</v>
      </c>
      <c r="I2728" s="6" t="s">
        <v>135</v>
      </c>
      <c r="J2728" s="6" t="s">
        <v>157</v>
      </c>
      <c r="K2728" s="6">
        <v>24</v>
      </c>
      <c r="L2728" s="6">
        <v>178.99</v>
      </c>
      <c r="M2728" s="31" t="str">
        <f t="shared" si="0"/>
        <v>Small</v>
      </c>
    </row>
    <row r="2729" spans="8:13" ht="15.75" customHeight="1">
      <c r="H2729" s="37">
        <v>43415</v>
      </c>
      <c r="I2729" s="6" t="s">
        <v>158</v>
      </c>
      <c r="J2729" s="6" t="s">
        <v>188</v>
      </c>
      <c r="K2729" s="6">
        <v>24</v>
      </c>
      <c r="L2729" s="6">
        <v>281.83</v>
      </c>
      <c r="M2729" s="31" t="str">
        <f t="shared" si="0"/>
        <v>Large</v>
      </c>
    </row>
    <row r="2730" spans="8:13" ht="15.75" customHeight="1">
      <c r="H2730" s="37">
        <v>43414</v>
      </c>
      <c r="I2730" s="6" t="s">
        <v>135</v>
      </c>
      <c r="J2730" s="6" t="s">
        <v>211</v>
      </c>
      <c r="K2730" s="6">
        <v>2</v>
      </c>
      <c r="L2730" s="6">
        <v>22.24</v>
      </c>
      <c r="M2730" s="31" t="str">
        <f t="shared" si="0"/>
        <v>Small</v>
      </c>
    </row>
    <row r="2731" spans="8:13" ht="15.75" customHeight="1">
      <c r="H2731" s="37">
        <v>43109</v>
      </c>
      <c r="I2731" s="6" t="s">
        <v>158</v>
      </c>
      <c r="J2731" s="6" t="s">
        <v>156</v>
      </c>
      <c r="K2731" s="6">
        <v>1</v>
      </c>
      <c r="L2731" s="6">
        <v>17.54</v>
      </c>
      <c r="M2731" s="31" t="str">
        <f t="shared" si="0"/>
        <v>Small</v>
      </c>
    </row>
    <row r="2732" spans="8:13" ht="15.75" customHeight="1">
      <c r="H2732" s="37">
        <v>43128</v>
      </c>
      <c r="I2732" s="6" t="s">
        <v>198</v>
      </c>
      <c r="J2732" s="6" t="s">
        <v>157</v>
      </c>
      <c r="K2732" s="6">
        <v>60</v>
      </c>
      <c r="L2732" s="6">
        <v>306.3</v>
      </c>
      <c r="M2732" s="31" t="str">
        <f t="shared" si="0"/>
        <v>Large</v>
      </c>
    </row>
    <row r="2733" spans="8:13" ht="15.75" customHeight="1">
      <c r="H2733" s="37">
        <v>43440</v>
      </c>
      <c r="I2733" s="6" t="s">
        <v>135</v>
      </c>
      <c r="J2733" s="6" t="s">
        <v>156</v>
      </c>
      <c r="K2733" s="6">
        <v>2</v>
      </c>
      <c r="L2733" s="6">
        <v>36.200000000000003</v>
      </c>
      <c r="M2733" s="31" t="str">
        <f t="shared" si="0"/>
        <v>Small</v>
      </c>
    </row>
    <row r="2734" spans="8:13" ht="15.75" customHeight="1">
      <c r="H2734" s="37">
        <v>43229</v>
      </c>
      <c r="I2734" s="6" t="s">
        <v>158</v>
      </c>
      <c r="J2734" s="6" t="s">
        <v>169</v>
      </c>
      <c r="K2734" s="6">
        <v>1</v>
      </c>
      <c r="L2734" s="6">
        <v>14.84</v>
      </c>
      <c r="M2734" s="31" t="str">
        <f t="shared" si="0"/>
        <v>Small</v>
      </c>
    </row>
    <row r="2735" spans="8:13" ht="15.75" customHeight="1">
      <c r="H2735" s="37">
        <v>43455</v>
      </c>
      <c r="I2735" s="6" t="s">
        <v>135</v>
      </c>
      <c r="J2735" s="6" t="s">
        <v>238</v>
      </c>
      <c r="K2735" s="6">
        <v>2</v>
      </c>
      <c r="L2735" s="6">
        <v>34.880000000000003</v>
      </c>
      <c r="M2735" s="31" t="str">
        <f t="shared" si="0"/>
        <v>Small</v>
      </c>
    </row>
    <row r="2736" spans="8:13" ht="15.75" customHeight="1">
      <c r="H2736" s="37">
        <v>43362</v>
      </c>
      <c r="I2736" s="6" t="s">
        <v>158</v>
      </c>
      <c r="J2736" s="6" t="s">
        <v>226</v>
      </c>
      <c r="K2736" s="6">
        <v>3</v>
      </c>
      <c r="L2736" s="6">
        <v>58.89</v>
      </c>
      <c r="M2736" s="31" t="str">
        <f t="shared" si="0"/>
        <v>Small</v>
      </c>
    </row>
    <row r="2737" spans="8:13" ht="15.75" customHeight="1">
      <c r="H2737" s="37">
        <v>43352</v>
      </c>
      <c r="I2737" s="6" t="s">
        <v>218</v>
      </c>
      <c r="J2737" s="6" t="s">
        <v>185</v>
      </c>
      <c r="K2737" s="6">
        <v>2</v>
      </c>
      <c r="L2737" s="6">
        <v>31.76</v>
      </c>
      <c r="M2737" s="31" t="str">
        <f t="shared" si="0"/>
        <v>Small</v>
      </c>
    </row>
    <row r="2738" spans="8:13" ht="15.75" customHeight="1">
      <c r="H2738" s="37">
        <v>43309</v>
      </c>
      <c r="I2738" s="6" t="s">
        <v>168</v>
      </c>
      <c r="J2738" s="6" t="s">
        <v>156</v>
      </c>
      <c r="K2738" s="6">
        <v>2</v>
      </c>
      <c r="L2738" s="6">
        <v>31.7</v>
      </c>
      <c r="M2738" s="31" t="str">
        <f t="shared" si="0"/>
        <v>Small</v>
      </c>
    </row>
    <row r="2739" spans="8:13" ht="15.75" customHeight="1">
      <c r="H2739" s="37">
        <v>43371</v>
      </c>
      <c r="I2739" s="6" t="s">
        <v>141</v>
      </c>
      <c r="J2739" s="6" t="s">
        <v>202</v>
      </c>
      <c r="K2739" s="6">
        <v>2</v>
      </c>
      <c r="L2739" s="6">
        <v>22.34</v>
      </c>
      <c r="M2739" s="31" t="str">
        <f t="shared" si="0"/>
        <v>Small</v>
      </c>
    </row>
    <row r="2740" spans="8:13" ht="15.75" customHeight="1">
      <c r="H2740" s="37">
        <v>43227</v>
      </c>
      <c r="I2740" s="6" t="s">
        <v>135</v>
      </c>
      <c r="J2740" s="6" t="s">
        <v>211</v>
      </c>
      <c r="K2740" s="6">
        <v>1</v>
      </c>
      <c r="L2740" s="6">
        <v>13.08</v>
      </c>
      <c r="M2740" s="31" t="str">
        <f t="shared" si="0"/>
        <v>Small</v>
      </c>
    </row>
    <row r="2741" spans="8:13" ht="15.75" customHeight="1">
      <c r="H2741" s="37">
        <v>43288</v>
      </c>
      <c r="I2741" s="6" t="s">
        <v>158</v>
      </c>
      <c r="J2741" s="6" t="s">
        <v>173</v>
      </c>
      <c r="K2741" s="6">
        <v>2</v>
      </c>
      <c r="L2741" s="6">
        <v>36.18</v>
      </c>
      <c r="M2741" s="31" t="str">
        <f t="shared" si="0"/>
        <v>Small</v>
      </c>
    </row>
    <row r="2742" spans="8:13" ht="15.75" customHeight="1">
      <c r="H2742" s="37">
        <v>43270</v>
      </c>
      <c r="I2742" s="6" t="s">
        <v>168</v>
      </c>
      <c r="J2742" s="6" t="s">
        <v>208</v>
      </c>
      <c r="K2742" s="6">
        <v>2</v>
      </c>
      <c r="L2742" s="6">
        <v>36.64</v>
      </c>
      <c r="M2742" s="31" t="str">
        <f t="shared" si="0"/>
        <v>Small</v>
      </c>
    </row>
    <row r="2743" spans="8:13" ht="15.75" customHeight="1">
      <c r="H2743" s="37">
        <v>43204</v>
      </c>
      <c r="I2743" s="6" t="s">
        <v>138</v>
      </c>
      <c r="J2743" s="6" t="s">
        <v>156</v>
      </c>
      <c r="K2743" s="6">
        <v>2</v>
      </c>
      <c r="L2743" s="6">
        <v>32.94</v>
      </c>
      <c r="M2743" s="31" t="str">
        <f t="shared" si="0"/>
        <v>Small</v>
      </c>
    </row>
    <row r="2744" spans="8:13" ht="15.75" customHeight="1">
      <c r="H2744" s="37">
        <v>43388</v>
      </c>
      <c r="I2744" s="6" t="s">
        <v>175</v>
      </c>
      <c r="J2744" s="6" t="s">
        <v>220</v>
      </c>
      <c r="K2744" s="6">
        <v>2</v>
      </c>
      <c r="L2744" s="6">
        <v>28.28</v>
      </c>
      <c r="M2744" s="31" t="str">
        <f t="shared" si="0"/>
        <v>Small</v>
      </c>
    </row>
    <row r="2745" spans="8:13" ht="15.75" customHeight="1">
      <c r="H2745" s="37">
        <v>43341</v>
      </c>
      <c r="I2745" s="6" t="s">
        <v>141</v>
      </c>
      <c r="J2745" s="6" t="s">
        <v>205</v>
      </c>
      <c r="K2745" s="6">
        <v>2</v>
      </c>
      <c r="L2745" s="6">
        <v>27.66</v>
      </c>
      <c r="M2745" s="31" t="str">
        <f t="shared" si="0"/>
        <v>Small</v>
      </c>
    </row>
    <row r="2746" spans="8:13" ht="15.75" customHeight="1">
      <c r="H2746" s="37">
        <v>43459</v>
      </c>
      <c r="I2746" s="6" t="s">
        <v>135</v>
      </c>
      <c r="J2746" s="6" t="s">
        <v>188</v>
      </c>
      <c r="K2746" s="6">
        <v>2</v>
      </c>
      <c r="L2746" s="6">
        <v>26.38</v>
      </c>
      <c r="M2746" s="31" t="str">
        <f t="shared" si="0"/>
        <v>Small</v>
      </c>
    </row>
    <row r="2747" spans="8:13" ht="15.75" customHeight="1">
      <c r="H2747" s="37">
        <v>43424</v>
      </c>
      <c r="I2747" s="6" t="s">
        <v>175</v>
      </c>
      <c r="J2747" s="6" t="s">
        <v>202</v>
      </c>
      <c r="K2747" s="6">
        <v>1</v>
      </c>
      <c r="L2747" s="6">
        <v>14.64</v>
      </c>
      <c r="M2747" s="31" t="str">
        <f t="shared" si="0"/>
        <v>Small</v>
      </c>
    </row>
    <row r="2748" spans="8:13" ht="15.75" customHeight="1">
      <c r="H2748" s="37">
        <v>43204</v>
      </c>
      <c r="I2748" s="6" t="s">
        <v>175</v>
      </c>
      <c r="J2748" s="6" t="s">
        <v>206</v>
      </c>
      <c r="K2748" s="6">
        <v>1</v>
      </c>
      <c r="L2748" s="6">
        <v>10.75</v>
      </c>
      <c r="M2748" s="31" t="str">
        <f t="shared" si="0"/>
        <v>Small</v>
      </c>
    </row>
    <row r="2749" spans="8:13" ht="15.75" customHeight="1">
      <c r="H2749" s="37">
        <v>43456</v>
      </c>
      <c r="I2749" s="6" t="s">
        <v>158</v>
      </c>
      <c r="J2749" s="6" t="s">
        <v>194</v>
      </c>
      <c r="K2749" s="6">
        <v>2</v>
      </c>
      <c r="L2749" s="6">
        <v>32.119999999999997</v>
      </c>
      <c r="M2749" s="31" t="str">
        <f t="shared" si="0"/>
        <v>Small</v>
      </c>
    </row>
    <row r="2750" spans="8:13" ht="15.75" customHeight="1">
      <c r="H2750" s="37">
        <v>43181</v>
      </c>
      <c r="I2750" s="6" t="s">
        <v>141</v>
      </c>
      <c r="J2750" s="6" t="s">
        <v>169</v>
      </c>
      <c r="K2750" s="6">
        <v>2</v>
      </c>
      <c r="L2750" s="6">
        <v>27.28</v>
      </c>
      <c r="M2750" s="31" t="str">
        <f t="shared" si="0"/>
        <v>Small</v>
      </c>
    </row>
    <row r="2751" spans="8:13" ht="15.75" customHeight="1">
      <c r="H2751" s="37">
        <v>43271</v>
      </c>
      <c r="I2751" s="6" t="s">
        <v>158</v>
      </c>
      <c r="J2751" s="6" t="s">
        <v>187</v>
      </c>
      <c r="K2751" s="6">
        <v>2</v>
      </c>
      <c r="L2751" s="6">
        <v>28.18</v>
      </c>
      <c r="M2751" s="31" t="str">
        <f t="shared" si="0"/>
        <v>Small</v>
      </c>
    </row>
    <row r="2752" spans="8:13" ht="15.75" customHeight="1">
      <c r="H2752" s="37">
        <v>43229</v>
      </c>
      <c r="I2752" s="6" t="s">
        <v>141</v>
      </c>
      <c r="J2752" s="6" t="s">
        <v>174</v>
      </c>
      <c r="K2752" s="6">
        <v>1</v>
      </c>
      <c r="L2752" s="6">
        <v>16.09</v>
      </c>
      <c r="M2752" s="31" t="str">
        <f t="shared" si="0"/>
        <v>Small</v>
      </c>
    </row>
    <row r="2753" spans="8:13" ht="15.75" customHeight="1">
      <c r="H2753" s="37">
        <v>43266</v>
      </c>
      <c r="I2753" s="6" t="s">
        <v>163</v>
      </c>
      <c r="J2753" s="6" t="s">
        <v>229</v>
      </c>
      <c r="K2753" s="6">
        <v>36</v>
      </c>
      <c r="L2753" s="6">
        <v>243.83</v>
      </c>
      <c r="M2753" s="31" t="str">
        <f t="shared" si="0"/>
        <v>Small</v>
      </c>
    </row>
    <row r="2754" spans="8:13" ht="15.75" customHeight="1">
      <c r="H2754" s="37">
        <v>43451</v>
      </c>
      <c r="I2754" s="6" t="s">
        <v>200</v>
      </c>
      <c r="J2754" s="6" t="s">
        <v>156</v>
      </c>
      <c r="K2754" s="6">
        <v>5</v>
      </c>
      <c r="L2754" s="6">
        <v>72.150000000000006</v>
      </c>
      <c r="M2754" s="31" t="str">
        <f t="shared" si="0"/>
        <v>Small</v>
      </c>
    </row>
    <row r="2755" spans="8:13" ht="15.75" customHeight="1">
      <c r="H2755" s="37">
        <v>43312</v>
      </c>
      <c r="I2755" s="6" t="s">
        <v>165</v>
      </c>
      <c r="J2755" s="6" t="s">
        <v>239</v>
      </c>
      <c r="K2755" s="6">
        <v>3</v>
      </c>
      <c r="L2755" s="6">
        <v>46.41</v>
      </c>
      <c r="M2755" s="31" t="str">
        <f t="shared" si="0"/>
        <v>Small</v>
      </c>
    </row>
    <row r="2756" spans="8:13" ht="15.75" customHeight="1">
      <c r="H2756" s="37">
        <v>43462</v>
      </c>
      <c r="I2756" s="6" t="s">
        <v>198</v>
      </c>
      <c r="J2756" s="6" t="s">
        <v>183</v>
      </c>
      <c r="K2756" s="6">
        <v>1</v>
      </c>
      <c r="L2756" s="6">
        <v>19.61</v>
      </c>
      <c r="M2756" s="31" t="str">
        <f t="shared" si="0"/>
        <v>Small</v>
      </c>
    </row>
    <row r="2757" spans="8:13" ht="15.75" customHeight="1">
      <c r="H2757" s="37">
        <v>43355</v>
      </c>
      <c r="I2757" s="6" t="s">
        <v>193</v>
      </c>
      <c r="J2757" s="6" t="s">
        <v>187</v>
      </c>
      <c r="K2757" s="6">
        <v>1</v>
      </c>
      <c r="L2757" s="6">
        <v>19.850000000000001</v>
      </c>
      <c r="M2757" s="31" t="str">
        <f t="shared" si="0"/>
        <v>Small</v>
      </c>
    </row>
    <row r="2758" spans="8:13" ht="15.75" customHeight="1">
      <c r="H2758" s="37">
        <v>43451</v>
      </c>
      <c r="I2758" s="6" t="s">
        <v>155</v>
      </c>
      <c r="J2758" s="6" t="s">
        <v>191</v>
      </c>
      <c r="K2758" s="6">
        <v>2</v>
      </c>
      <c r="L2758" s="6">
        <v>21.92</v>
      </c>
      <c r="M2758" s="31" t="str">
        <f t="shared" si="0"/>
        <v>Small</v>
      </c>
    </row>
    <row r="2759" spans="8:13" ht="15.75" customHeight="1">
      <c r="H2759" s="37">
        <v>43224</v>
      </c>
      <c r="I2759" s="6" t="s">
        <v>127</v>
      </c>
      <c r="J2759" s="6" t="s">
        <v>199</v>
      </c>
      <c r="K2759" s="6">
        <v>2</v>
      </c>
      <c r="L2759" s="6">
        <v>27.8</v>
      </c>
      <c r="M2759" s="31" t="str">
        <f t="shared" si="0"/>
        <v>Small</v>
      </c>
    </row>
    <row r="2760" spans="8:13" ht="15.75" customHeight="1">
      <c r="H2760" s="37">
        <v>43407</v>
      </c>
      <c r="I2760" s="6" t="s">
        <v>141</v>
      </c>
      <c r="J2760" s="6" t="s">
        <v>185</v>
      </c>
      <c r="K2760" s="6">
        <v>5</v>
      </c>
      <c r="L2760" s="6">
        <v>50.75</v>
      </c>
      <c r="M2760" s="31" t="str">
        <f t="shared" si="0"/>
        <v>Small</v>
      </c>
    </row>
    <row r="2761" spans="8:13" ht="15.75" customHeight="1">
      <c r="H2761" s="37">
        <v>43298</v>
      </c>
      <c r="I2761" s="6" t="s">
        <v>190</v>
      </c>
      <c r="J2761" s="6" t="s">
        <v>235</v>
      </c>
      <c r="K2761" s="6">
        <v>1</v>
      </c>
      <c r="L2761" s="6">
        <v>16.32</v>
      </c>
      <c r="M2761" s="31" t="str">
        <f t="shared" si="0"/>
        <v>Small</v>
      </c>
    </row>
    <row r="2762" spans="8:13" ht="15.75" customHeight="1">
      <c r="H2762" s="37">
        <v>43421</v>
      </c>
      <c r="I2762" s="6" t="s">
        <v>160</v>
      </c>
      <c r="J2762" s="6" t="s">
        <v>194</v>
      </c>
      <c r="K2762" s="6">
        <v>35</v>
      </c>
      <c r="L2762" s="6">
        <v>393.8</v>
      </c>
      <c r="M2762" s="31" t="str">
        <f t="shared" si="0"/>
        <v>Large</v>
      </c>
    </row>
    <row r="2763" spans="8:13" ht="15.75" customHeight="1">
      <c r="H2763" s="37">
        <v>43101</v>
      </c>
      <c r="I2763" s="6" t="s">
        <v>160</v>
      </c>
      <c r="J2763" s="6" t="s">
        <v>156</v>
      </c>
      <c r="K2763" s="6">
        <v>1</v>
      </c>
      <c r="L2763" s="6">
        <v>19.45</v>
      </c>
      <c r="M2763" s="31" t="str">
        <f t="shared" si="0"/>
        <v>Small</v>
      </c>
    </row>
    <row r="2764" spans="8:13" ht="15.75" customHeight="1">
      <c r="H2764" s="37">
        <v>43346</v>
      </c>
      <c r="I2764" s="6" t="s">
        <v>141</v>
      </c>
      <c r="J2764" s="6" t="s">
        <v>185</v>
      </c>
      <c r="K2764" s="6">
        <v>57</v>
      </c>
      <c r="L2764" s="6">
        <v>367.74</v>
      </c>
      <c r="M2764" s="31" t="str">
        <f t="shared" si="0"/>
        <v>Large</v>
      </c>
    </row>
    <row r="2765" spans="8:13" ht="15.75" customHeight="1">
      <c r="H2765" s="37">
        <v>43416</v>
      </c>
      <c r="I2765" s="6" t="s">
        <v>198</v>
      </c>
      <c r="J2765" s="6" t="s">
        <v>156</v>
      </c>
      <c r="K2765" s="6">
        <v>4</v>
      </c>
      <c r="L2765" s="6">
        <v>64.959999999999994</v>
      </c>
      <c r="M2765" s="31" t="str">
        <f t="shared" si="0"/>
        <v>Small</v>
      </c>
    </row>
    <row r="2766" spans="8:13" ht="15.75" customHeight="1">
      <c r="H2766" s="37">
        <v>43405</v>
      </c>
      <c r="I2766" s="6" t="s">
        <v>198</v>
      </c>
      <c r="J2766" s="6" t="s">
        <v>184</v>
      </c>
      <c r="K2766" s="6">
        <v>63</v>
      </c>
      <c r="L2766" s="6">
        <v>472.47</v>
      </c>
      <c r="M2766" s="31" t="str">
        <f t="shared" si="0"/>
        <v>Large</v>
      </c>
    </row>
    <row r="2767" spans="8:13" ht="15.75" customHeight="1">
      <c r="H2767" s="37">
        <v>43434</v>
      </c>
      <c r="I2767" s="6" t="s">
        <v>171</v>
      </c>
      <c r="J2767" s="6" t="s">
        <v>156</v>
      </c>
      <c r="K2767" s="6">
        <v>2</v>
      </c>
      <c r="L2767" s="6">
        <v>23.12</v>
      </c>
      <c r="M2767" s="31" t="str">
        <f t="shared" si="0"/>
        <v>Small</v>
      </c>
    </row>
    <row r="2768" spans="8:13" ht="15.75" customHeight="1">
      <c r="H2768" s="37">
        <v>43118</v>
      </c>
      <c r="I2768" s="6" t="s">
        <v>177</v>
      </c>
      <c r="J2768" s="6" t="s">
        <v>188</v>
      </c>
      <c r="K2768" s="6">
        <v>2</v>
      </c>
      <c r="L2768" s="6">
        <v>20.72</v>
      </c>
      <c r="M2768" s="31" t="str">
        <f t="shared" si="0"/>
        <v>Small</v>
      </c>
    </row>
    <row r="2769" spans="8:13" ht="15.75" customHeight="1">
      <c r="H2769" s="37">
        <v>43442</v>
      </c>
      <c r="I2769" s="6" t="s">
        <v>160</v>
      </c>
      <c r="J2769" s="6" t="s">
        <v>156</v>
      </c>
      <c r="K2769" s="6">
        <v>2</v>
      </c>
      <c r="L2769" s="6">
        <v>20.04</v>
      </c>
      <c r="M2769" s="31" t="str">
        <f t="shared" si="0"/>
        <v>Small</v>
      </c>
    </row>
    <row r="2770" spans="8:13" ht="15.75" customHeight="1">
      <c r="H2770" s="37">
        <v>43284</v>
      </c>
      <c r="I2770" s="6" t="s">
        <v>160</v>
      </c>
      <c r="J2770" s="6" t="s">
        <v>225</v>
      </c>
      <c r="K2770" s="6">
        <v>55</v>
      </c>
      <c r="L2770" s="6">
        <v>410.93</v>
      </c>
      <c r="M2770" s="31" t="str">
        <f t="shared" si="0"/>
        <v>Large</v>
      </c>
    </row>
    <row r="2771" spans="8:13" ht="15.75" customHeight="1">
      <c r="H2771" s="37">
        <v>43421</v>
      </c>
      <c r="I2771" s="6" t="s">
        <v>158</v>
      </c>
      <c r="J2771" s="6" t="s">
        <v>186</v>
      </c>
      <c r="K2771" s="6">
        <v>2</v>
      </c>
      <c r="L2771" s="6">
        <v>32.26</v>
      </c>
      <c r="M2771" s="31" t="str">
        <f t="shared" si="0"/>
        <v>Small</v>
      </c>
    </row>
    <row r="2772" spans="8:13" ht="15.75" customHeight="1">
      <c r="H2772" s="37">
        <v>43225</v>
      </c>
      <c r="I2772" s="6" t="s">
        <v>201</v>
      </c>
      <c r="J2772" s="6" t="s">
        <v>238</v>
      </c>
      <c r="K2772" s="6">
        <v>1</v>
      </c>
      <c r="L2772" s="6">
        <v>17.25</v>
      </c>
      <c r="M2772" s="31" t="str">
        <f t="shared" si="0"/>
        <v>Small</v>
      </c>
    </row>
    <row r="2773" spans="8:13" ht="15.75" customHeight="1">
      <c r="H2773" s="37">
        <v>43406</v>
      </c>
      <c r="I2773" s="6" t="s">
        <v>158</v>
      </c>
      <c r="J2773" s="6" t="s">
        <v>172</v>
      </c>
      <c r="K2773" s="6">
        <v>4</v>
      </c>
      <c r="L2773" s="6">
        <v>48.64</v>
      </c>
      <c r="M2773" s="31" t="str">
        <f t="shared" si="0"/>
        <v>Small</v>
      </c>
    </row>
    <row r="2774" spans="8:13" ht="15.75" customHeight="1">
      <c r="H2774" s="37">
        <v>43236</v>
      </c>
      <c r="I2774" s="6" t="s">
        <v>175</v>
      </c>
      <c r="J2774" s="6" t="s">
        <v>170</v>
      </c>
      <c r="K2774" s="6">
        <v>50</v>
      </c>
      <c r="L2774" s="6">
        <v>385</v>
      </c>
      <c r="M2774" s="31" t="str">
        <f t="shared" si="0"/>
        <v>Large</v>
      </c>
    </row>
    <row r="2775" spans="8:13" ht="15.75" customHeight="1">
      <c r="H2775" s="37">
        <v>43202</v>
      </c>
      <c r="I2775" s="6" t="s">
        <v>175</v>
      </c>
      <c r="J2775" s="6" t="s">
        <v>239</v>
      </c>
      <c r="K2775" s="6">
        <v>2</v>
      </c>
      <c r="L2775" s="6">
        <v>32.06</v>
      </c>
      <c r="M2775" s="31" t="str">
        <f t="shared" si="0"/>
        <v>Small</v>
      </c>
    </row>
    <row r="2776" spans="8:13" ht="15.75" customHeight="1">
      <c r="H2776" s="37">
        <v>43406</v>
      </c>
      <c r="I2776" s="6" t="s">
        <v>135</v>
      </c>
      <c r="J2776" s="6" t="s">
        <v>233</v>
      </c>
      <c r="K2776" s="6">
        <v>2</v>
      </c>
      <c r="L2776" s="6">
        <v>33.24</v>
      </c>
      <c r="M2776" s="31" t="str">
        <f t="shared" si="0"/>
        <v>Small</v>
      </c>
    </row>
    <row r="2777" spans="8:13" ht="15.75" customHeight="1">
      <c r="H2777" s="37">
        <v>43430</v>
      </c>
      <c r="I2777" s="6" t="s">
        <v>216</v>
      </c>
      <c r="J2777" s="6" t="s">
        <v>156</v>
      </c>
      <c r="K2777" s="6">
        <v>3</v>
      </c>
      <c r="L2777" s="6">
        <v>56.82</v>
      </c>
      <c r="M2777" s="31" t="str">
        <f t="shared" si="0"/>
        <v>Small</v>
      </c>
    </row>
    <row r="2778" spans="8:13" ht="15.75" customHeight="1">
      <c r="H2778" s="37">
        <v>43132</v>
      </c>
      <c r="I2778" s="6" t="s">
        <v>168</v>
      </c>
      <c r="J2778" s="6" t="s">
        <v>180</v>
      </c>
      <c r="K2778" s="6">
        <v>1</v>
      </c>
      <c r="L2778" s="6">
        <v>15.87</v>
      </c>
      <c r="M2778" s="31" t="str">
        <f t="shared" si="0"/>
        <v>Small</v>
      </c>
    </row>
    <row r="2779" spans="8:13" ht="15.75" customHeight="1">
      <c r="H2779" s="37">
        <v>43212</v>
      </c>
      <c r="I2779" s="6" t="s">
        <v>158</v>
      </c>
      <c r="J2779" s="6" t="s">
        <v>156</v>
      </c>
      <c r="K2779" s="6">
        <v>36</v>
      </c>
      <c r="L2779" s="6">
        <v>384.13</v>
      </c>
      <c r="M2779" s="31" t="str">
        <f t="shared" si="0"/>
        <v>Large</v>
      </c>
    </row>
    <row r="2780" spans="8:13" ht="15.75" customHeight="1">
      <c r="H2780" s="37">
        <v>43246</v>
      </c>
      <c r="I2780" s="6" t="s">
        <v>141</v>
      </c>
      <c r="J2780" s="6" t="s">
        <v>170</v>
      </c>
      <c r="K2780" s="6">
        <v>1</v>
      </c>
      <c r="L2780" s="6">
        <v>19.420000000000002</v>
      </c>
      <c r="M2780" s="31" t="str">
        <f t="shared" si="0"/>
        <v>Small</v>
      </c>
    </row>
    <row r="2781" spans="8:13" ht="15.75" customHeight="1">
      <c r="H2781" s="37">
        <v>43412</v>
      </c>
      <c r="I2781" s="6" t="s">
        <v>175</v>
      </c>
      <c r="J2781" s="6" t="s">
        <v>156</v>
      </c>
      <c r="K2781" s="6">
        <v>1</v>
      </c>
      <c r="L2781" s="6">
        <v>11.27</v>
      </c>
      <c r="M2781" s="31" t="str">
        <f t="shared" si="0"/>
        <v>Small</v>
      </c>
    </row>
    <row r="2782" spans="8:13" ht="15.75" customHeight="1">
      <c r="H2782" s="37">
        <v>43441</v>
      </c>
      <c r="I2782" s="6" t="s">
        <v>190</v>
      </c>
      <c r="J2782" s="6" t="s">
        <v>184</v>
      </c>
      <c r="K2782" s="6">
        <v>2</v>
      </c>
      <c r="L2782" s="6">
        <v>32</v>
      </c>
      <c r="M2782" s="31" t="str">
        <f t="shared" si="0"/>
        <v>Small</v>
      </c>
    </row>
    <row r="2783" spans="8:13" ht="15.75" customHeight="1">
      <c r="H2783" s="37">
        <v>43109</v>
      </c>
      <c r="I2783" s="6" t="s">
        <v>158</v>
      </c>
      <c r="J2783" s="6" t="s">
        <v>183</v>
      </c>
      <c r="K2783" s="6">
        <v>2</v>
      </c>
      <c r="L2783" s="6">
        <v>31.42</v>
      </c>
      <c r="M2783" s="31" t="str">
        <f t="shared" si="0"/>
        <v>Small</v>
      </c>
    </row>
    <row r="2784" spans="8:13" ht="15.75" customHeight="1">
      <c r="H2784" s="37">
        <v>43277</v>
      </c>
      <c r="I2784" s="6" t="s">
        <v>201</v>
      </c>
      <c r="J2784" s="6" t="s">
        <v>191</v>
      </c>
      <c r="K2784" s="6">
        <v>2</v>
      </c>
      <c r="L2784" s="6">
        <v>38.119999999999997</v>
      </c>
      <c r="M2784" s="31" t="str">
        <f t="shared" si="0"/>
        <v>Small</v>
      </c>
    </row>
    <row r="2785" spans="8:13" ht="15.75" customHeight="1">
      <c r="H2785" s="37">
        <v>43364</v>
      </c>
      <c r="I2785" s="6" t="s">
        <v>127</v>
      </c>
      <c r="J2785" s="6" t="s">
        <v>227</v>
      </c>
      <c r="K2785" s="6">
        <v>3</v>
      </c>
      <c r="L2785" s="6">
        <v>44.52</v>
      </c>
      <c r="M2785" s="31" t="str">
        <f t="shared" si="0"/>
        <v>Small</v>
      </c>
    </row>
    <row r="2786" spans="8:13" ht="15.75" customHeight="1">
      <c r="H2786" s="37">
        <v>43450</v>
      </c>
      <c r="I2786" s="6" t="s">
        <v>168</v>
      </c>
      <c r="J2786" s="6" t="s">
        <v>221</v>
      </c>
      <c r="K2786" s="6">
        <v>2</v>
      </c>
      <c r="L2786" s="6">
        <v>37.479999999999997</v>
      </c>
      <c r="M2786" s="31" t="str">
        <f t="shared" si="0"/>
        <v>Small</v>
      </c>
    </row>
    <row r="2787" spans="8:13" ht="15.75" customHeight="1">
      <c r="H2787" s="37">
        <v>43408</v>
      </c>
      <c r="I2787" s="6" t="s">
        <v>175</v>
      </c>
      <c r="J2787" s="6" t="s">
        <v>228</v>
      </c>
      <c r="K2787" s="6">
        <v>2</v>
      </c>
      <c r="L2787" s="6">
        <v>39.08</v>
      </c>
      <c r="M2787" s="31" t="str">
        <f t="shared" si="0"/>
        <v>Small</v>
      </c>
    </row>
    <row r="2788" spans="8:13" ht="15.75" customHeight="1">
      <c r="H2788" s="37">
        <v>43462</v>
      </c>
      <c r="I2788" s="6" t="s">
        <v>160</v>
      </c>
      <c r="J2788" s="6" t="s">
        <v>225</v>
      </c>
      <c r="K2788" s="6">
        <v>44</v>
      </c>
      <c r="L2788" s="6">
        <v>384.96</v>
      </c>
      <c r="M2788" s="31" t="str">
        <f t="shared" si="0"/>
        <v>Large</v>
      </c>
    </row>
    <row r="2789" spans="8:13" ht="15.75" customHeight="1">
      <c r="H2789" s="37">
        <v>43347</v>
      </c>
      <c r="I2789" s="6" t="s">
        <v>127</v>
      </c>
      <c r="J2789" s="6" t="s">
        <v>230</v>
      </c>
      <c r="K2789" s="6">
        <v>1</v>
      </c>
      <c r="L2789" s="6">
        <v>12.1</v>
      </c>
      <c r="M2789" s="31" t="str">
        <f t="shared" si="0"/>
        <v>Small</v>
      </c>
    </row>
    <row r="2790" spans="8:13" ht="15.75" customHeight="1">
      <c r="H2790" s="37">
        <v>43287</v>
      </c>
      <c r="I2790" s="6" t="s">
        <v>218</v>
      </c>
      <c r="J2790" s="6" t="s">
        <v>157</v>
      </c>
      <c r="K2790" s="6">
        <v>4</v>
      </c>
      <c r="L2790" s="6">
        <v>79</v>
      </c>
      <c r="M2790" s="31" t="str">
        <f t="shared" si="0"/>
        <v>Small</v>
      </c>
    </row>
    <row r="2791" spans="8:13" ht="15.75" customHeight="1">
      <c r="H2791" s="37">
        <v>43406</v>
      </c>
      <c r="I2791" s="6" t="s">
        <v>175</v>
      </c>
      <c r="J2791" s="6" t="s">
        <v>181</v>
      </c>
      <c r="K2791" s="6">
        <v>1</v>
      </c>
      <c r="L2791" s="6">
        <v>11.26</v>
      </c>
      <c r="M2791" s="31" t="str">
        <f t="shared" si="0"/>
        <v>Small</v>
      </c>
    </row>
    <row r="2792" spans="8:13" ht="15.75" customHeight="1">
      <c r="H2792" s="37">
        <v>43129</v>
      </c>
      <c r="I2792" s="6" t="s">
        <v>160</v>
      </c>
      <c r="J2792" s="6" t="s">
        <v>172</v>
      </c>
      <c r="K2792" s="6">
        <v>2</v>
      </c>
      <c r="L2792" s="6">
        <v>28.06</v>
      </c>
      <c r="M2792" s="31" t="str">
        <f t="shared" si="0"/>
        <v>Small</v>
      </c>
    </row>
    <row r="2793" spans="8:13" ht="15.75" customHeight="1">
      <c r="H2793" s="37">
        <v>43407</v>
      </c>
      <c r="I2793" s="6" t="s">
        <v>158</v>
      </c>
      <c r="J2793" s="6" t="s">
        <v>181</v>
      </c>
      <c r="K2793" s="6">
        <v>1</v>
      </c>
      <c r="L2793" s="6">
        <v>17.850000000000001</v>
      </c>
      <c r="M2793" s="31" t="str">
        <f t="shared" si="0"/>
        <v>Small</v>
      </c>
    </row>
    <row r="2794" spans="8:13" ht="15.75" customHeight="1">
      <c r="H2794" s="37">
        <v>43256</v>
      </c>
      <c r="I2794" s="6" t="s">
        <v>158</v>
      </c>
      <c r="J2794" s="6" t="s">
        <v>206</v>
      </c>
      <c r="K2794" s="6">
        <v>2</v>
      </c>
      <c r="L2794" s="6">
        <v>29.88</v>
      </c>
      <c r="M2794" s="31" t="str">
        <f t="shared" si="0"/>
        <v>Small</v>
      </c>
    </row>
    <row r="2795" spans="8:13" ht="15.75" customHeight="1">
      <c r="H2795" s="37">
        <v>43437</v>
      </c>
      <c r="I2795" s="6" t="s">
        <v>158</v>
      </c>
      <c r="J2795" s="6" t="s">
        <v>156</v>
      </c>
      <c r="K2795" s="6">
        <v>2</v>
      </c>
      <c r="L2795" s="6">
        <v>30.76</v>
      </c>
      <c r="M2795" s="31" t="str">
        <f t="shared" si="0"/>
        <v>Small</v>
      </c>
    </row>
    <row r="2796" spans="8:13" ht="15.75" customHeight="1">
      <c r="H2796" s="37">
        <v>43451</v>
      </c>
      <c r="I2796" s="6" t="s">
        <v>216</v>
      </c>
      <c r="J2796" s="6" t="s">
        <v>183</v>
      </c>
      <c r="K2796" s="6">
        <v>2</v>
      </c>
      <c r="L2796" s="6">
        <v>38.14</v>
      </c>
      <c r="M2796" s="31" t="str">
        <f t="shared" si="0"/>
        <v>Small</v>
      </c>
    </row>
    <row r="2797" spans="8:13" ht="15.75" customHeight="1">
      <c r="H2797" s="37">
        <v>43454</v>
      </c>
      <c r="I2797" s="6" t="s">
        <v>158</v>
      </c>
      <c r="J2797" s="6" t="s">
        <v>217</v>
      </c>
      <c r="K2797" s="6">
        <v>1</v>
      </c>
      <c r="L2797" s="6">
        <v>10.84</v>
      </c>
      <c r="M2797" s="31" t="str">
        <f t="shared" si="0"/>
        <v>Small</v>
      </c>
    </row>
    <row r="2798" spans="8:13" ht="15.75" customHeight="1">
      <c r="H2798" s="37">
        <v>43117</v>
      </c>
      <c r="I2798" s="6" t="s">
        <v>175</v>
      </c>
      <c r="J2798" s="6" t="s">
        <v>156</v>
      </c>
      <c r="K2798" s="6">
        <v>1</v>
      </c>
      <c r="L2798" s="6">
        <v>19.29</v>
      </c>
      <c r="M2798" s="31" t="str">
        <f t="shared" si="0"/>
        <v>Small</v>
      </c>
    </row>
    <row r="2799" spans="8:13" ht="15.75" customHeight="1">
      <c r="H2799" s="37">
        <v>43262</v>
      </c>
      <c r="I2799" s="6" t="s">
        <v>175</v>
      </c>
      <c r="J2799" s="6" t="s">
        <v>156</v>
      </c>
      <c r="K2799" s="6">
        <v>1</v>
      </c>
      <c r="L2799" s="6">
        <v>13.04</v>
      </c>
      <c r="M2799" s="31" t="str">
        <f t="shared" si="0"/>
        <v>Small</v>
      </c>
    </row>
    <row r="2800" spans="8:13" ht="15.75" customHeight="1">
      <c r="H2800" s="37">
        <v>43157</v>
      </c>
      <c r="I2800" s="6" t="s">
        <v>135</v>
      </c>
      <c r="J2800" s="6" t="s">
        <v>206</v>
      </c>
      <c r="K2800" s="6">
        <v>1</v>
      </c>
      <c r="L2800" s="6">
        <v>14.17</v>
      </c>
      <c r="M2800" s="31" t="str">
        <f t="shared" si="0"/>
        <v>Small</v>
      </c>
    </row>
    <row r="2801" spans="8:13" ht="15.75" customHeight="1">
      <c r="H2801" s="37">
        <v>43185</v>
      </c>
      <c r="I2801" s="6" t="s">
        <v>171</v>
      </c>
      <c r="J2801" s="6" t="s">
        <v>213</v>
      </c>
      <c r="K2801" s="6">
        <v>5</v>
      </c>
      <c r="L2801" s="6">
        <v>80.64</v>
      </c>
      <c r="M2801" s="31" t="str">
        <f t="shared" si="0"/>
        <v>Small</v>
      </c>
    </row>
    <row r="2802" spans="8:13" ht="15.75" customHeight="1">
      <c r="H2802" s="37">
        <v>43205</v>
      </c>
      <c r="I2802" s="6" t="s">
        <v>141</v>
      </c>
      <c r="J2802" s="6" t="s">
        <v>185</v>
      </c>
      <c r="K2802" s="6">
        <v>3</v>
      </c>
      <c r="L2802" s="6">
        <v>30.24</v>
      </c>
      <c r="M2802" s="31" t="str">
        <f t="shared" si="0"/>
        <v>Small</v>
      </c>
    </row>
    <row r="2803" spans="8:13" ht="15.75" customHeight="1">
      <c r="H2803" s="37">
        <v>43313</v>
      </c>
      <c r="I2803" s="6" t="s">
        <v>158</v>
      </c>
      <c r="J2803" s="6" t="s">
        <v>239</v>
      </c>
      <c r="K2803" s="6">
        <v>1</v>
      </c>
      <c r="L2803" s="6">
        <v>11.86</v>
      </c>
      <c r="M2803" s="31" t="str">
        <f t="shared" si="0"/>
        <v>Small</v>
      </c>
    </row>
    <row r="2804" spans="8:13" ht="15.75" customHeight="1">
      <c r="H2804" s="37">
        <v>43437</v>
      </c>
      <c r="I2804" s="6" t="s">
        <v>141</v>
      </c>
      <c r="J2804" s="6" t="s">
        <v>227</v>
      </c>
      <c r="K2804" s="6">
        <v>2</v>
      </c>
      <c r="L2804" s="6">
        <v>23.54</v>
      </c>
      <c r="M2804" s="31" t="str">
        <f t="shared" si="0"/>
        <v>Small</v>
      </c>
    </row>
    <row r="2805" spans="8:13" ht="15.75" customHeight="1">
      <c r="H2805" s="37">
        <v>43437</v>
      </c>
      <c r="I2805" s="6" t="s">
        <v>168</v>
      </c>
      <c r="J2805" s="6" t="s">
        <v>180</v>
      </c>
      <c r="K2805" s="6">
        <v>4</v>
      </c>
      <c r="L2805" s="6">
        <v>67.72</v>
      </c>
      <c r="M2805" s="31" t="str">
        <f t="shared" si="0"/>
        <v>Small</v>
      </c>
    </row>
    <row r="2806" spans="8:13" ht="15.75" customHeight="1">
      <c r="H2806" s="37">
        <v>43459</v>
      </c>
      <c r="I2806" s="6" t="s">
        <v>158</v>
      </c>
      <c r="J2806" s="6" t="s">
        <v>156</v>
      </c>
      <c r="K2806" s="6">
        <v>2</v>
      </c>
      <c r="L2806" s="6">
        <v>39.86</v>
      </c>
      <c r="M2806" s="31" t="str">
        <f t="shared" si="0"/>
        <v>Small</v>
      </c>
    </row>
    <row r="2807" spans="8:13" ht="15.75" customHeight="1">
      <c r="H2807" s="37">
        <v>43252</v>
      </c>
      <c r="I2807" s="6" t="s">
        <v>163</v>
      </c>
      <c r="J2807" s="6" t="s">
        <v>240</v>
      </c>
      <c r="K2807" s="6">
        <v>1</v>
      </c>
      <c r="L2807" s="6">
        <v>19.46</v>
      </c>
      <c r="M2807" s="31" t="str">
        <f t="shared" si="0"/>
        <v>Small</v>
      </c>
    </row>
    <row r="2808" spans="8:13" ht="15.75" customHeight="1">
      <c r="H2808" s="37">
        <v>43405</v>
      </c>
      <c r="I2808" s="6" t="s">
        <v>163</v>
      </c>
      <c r="J2808" s="6" t="s">
        <v>234</v>
      </c>
      <c r="K2808" s="6">
        <v>2</v>
      </c>
      <c r="L2808" s="6">
        <v>39.76</v>
      </c>
      <c r="M2808" s="31" t="str">
        <f t="shared" si="0"/>
        <v>Small</v>
      </c>
    </row>
    <row r="2809" spans="8:13" ht="15.75" customHeight="1">
      <c r="H2809" s="37">
        <v>43152</v>
      </c>
      <c r="I2809" s="6" t="s">
        <v>190</v>
      </c>
      <c r="J2809" s="6" t="s">
        <v>197</v>
      </c>
      <c r="K2809" s="6">
        <v>1</v>
      </c>
      <c r="L2809" s="6">
        <v>11.31</v>
      </c>
      <c r="M2809" s="31" t="str">
        <f t="shared" si="0"/>
        <v>Small</v>
      </c>
    </row>
    <row r="2810" spans="8:13" ht="15.75" customHeight="1">
      <c r="H2810" s="37">
        <v>43392</v>
      </c>
      <c r="I2810" s="6" t="s">
        <v>158</v>
      </c>
      <c r="J2810" s="6" t="s">
        <v>156</v>
      </c>
      <c r="K2810" s="6">
        <v>1</v>
      </c>
      <c r="L2810" s="6">
        <v>14.08</v>
      </c>
      <c r="M2810" s="31" t="str">
        <f t="shared" si="0"/>
        <v>Small</v>
      </c>
    </row>
    <row r="2811" spans="8:13" ht="15.75" customHeight="1">
      <c r="H2811" s="37">
        <v>43406</v>
      </c>
      <c r="I2811" s="6" t="s">
        <v>160</v>
      </c>
      <c r="J2811" s="6" t="s">
        <v>185</v>
      </c>
      <c r="K2811" s="6">
        <v>1</v>
      </c>
      <c r="L2811" s="6">
        <v>11.29</v>
      </c>
      <c r="M2811" s="31" t="str">
        <f t="shared" si="0"/>
        <v>Small</v>
      </c>
    </row>
    <row r="2812" spans="8:13" ht="15.75" customHeight="1">
      <c r="H2812" s="37">
        <v>43122</v>
      </c>
      <c r="I2812" s="6" t="s">
        <v>201</v>
      </c>
      <c r="J2812" s="6" t="s">
        <v>197</v>
      </c>
      <c r="K2812" s="6">
        <v>2</v>
      </c>
      <c r="L2812" s="6">
        <v>39.119999999999997</v>
      </c>
      <c r="M2812" s="31" t="str">
        <f t="shared" si="0"/>
        <v>Small</v>
      </c>
    </row>
    <row r="2813" spans="8:13" ht="15.75" customHeight="1">
      <c r="H2813" s="37">
        <v>43214</v>
      </c>
      <c r="I2813" s="6" t="s">
        <v>141</v>
      </c>
      <c r="J2813" s="6" t="s">
        <v>184</v>
      </c>
      <c r="K2813" s="6">
        <v>2</v>
      </c>
      <c r="L2813" s="6">
        <v>21.76</v>
      </c>
      <c r="M2813" s="31" t="str">
        <f t="shared" si="0"/>
        <v>Small</v>
      </c>
    </row>
    <row r="2814" spans="8:13" ht="15.75" customHeight="1">
      <c r="H2814" s="37">
        <v>43145</v>
      </c>
      <c r="I2814" s="6" t="s">
        <v>155</v>
      </c>
      <c r="J2814" s="6" t="s">
        <v>226</v>
      </c>
      <c r="K2814" s="6">
        <v>3</v>
      </c>
      <c r="L2814" s="6">
        <v>59.61</v>
      </c>
      <c r="M2814" s="31" t="str">
        <f t="shared" si="0"/>
        <v>Small</v>
      </c>
    </row>
    <row r="2815" spans="8:13" ht="15.75" customHeight="1">
      <c r="H2815" s="37">
        <v>43175</v>
      </c>
      <c r="I2815" s="6" t="s">
        <v>155</v>
      </c>
      <c r="J2815" s="6" t="s">
        <v>180</v>
      </c>
      <c r="K2815" s="6">
        <v>64</v>
      </c>
      <c r="L2815" s="6">
        <v>547.52</v>
      </c>
      <c r="M2815" s="31" t="str">
        <f t="shared" si="0"/>
        <v>Large</v>
      </c>
    </row>
    <row r="2816" spans="8:13" ht="15.75" customHeight="1">
      <c r="H2816" s="37">
        <v>43420</v>
      </c>
      <c r="I2816" s="6" t="s">
        <v>175</v>
      </c>
      <c r="J2816" s="6" t="s">
        <v>164</v>
      </c>
      <c r="K2816" s="6">
        <v>1</v>
      </c>
      <c r="L2816" s="6">
        <v>15.12</v>
      </c>
      <c r="M2816" s="31" t="str">
        <f t="shared" si="0"/>
        <v>Small</v>
      </c>
    </row>
    <row r="2817" spans="8:13" ht="15.75" customHeight="1">
      <c r="H2817" s="37">
        <v>43257</v>
      </c>
      <c r="I2817" s="6" t="s">
        <v>127</v>
      </c>
      <c r="J2817" s="6" t="s">
        <v>213</v>
      </c>
      <c r="K2817" s="6">
        <v>2</v>
      </c>
      <c r="L2817" s="6">
        <v>32.1</v>
      </c>
      <c r="M2817" s="31" t="str">
        <f t="shared" si="0"/>
        <v>Small</v>
      </c>
    </row>
    <row r="2818" spans="8:13" ht="15.75" customHeight="1">
      <c r="H2818" s="37">
        <v>43429</v>
      </c>
      <c r="I2818" s="6" t="s">
        <v>175</v>
      </c>
      <c r="J2818" s="6" t="s">
        <v>237</v>
      </c>
      <c r="K2818" s="6">
        <v>1</v>
      </c>
      <c r="L2818" s="6">
        <v>12.88</v>
      </c>
      <c r="M2818" s="31" t="str">
        <f t="shared" si="0"/>
        <v>Small</v>
      </c>
    </row>
    <row r="2819" spans="8:13" ht="15.75" customHeight="1">
      <c r="H2819" s="37">
        <v>43157</v>
      </c>
      <c r="I2819" s="6" t="s">
        <v>160</v>
      </c>
      <c r="J2819" s="6" t="s">
        <v>209</v>
      </c>
      <c r="K2819" s="6">
        <v>1</v>
      </c>
      <c r="L2819" s="6">
        <v>19.32</v>
      </c>
      <c r="M2819" s="31" t="str">
        <f t="shared" si="0"/>
        <v>Small</v>
      </c>
    </row>
    <row r="2820" spans="8:13" ht="15.75" customHeight="1">
      <c r="H2820" s="37">
        <v>43329</v>
      </c>
      <c r="I2820" s="6" t="s">
        <v>224</v>
      </c>
      <c r="J2820" s="6" t="s">
        <v>185</v>
      </c>
      <c r="K2820" s="6">
        <v>1</v>
      </c>
      <c r="L2820" s="6">
        <v>13.37</v>
      </c>
      <c r="M2820" s="31" t="str">
        <f t="shared" si="0"/>
        <v>Small</v>
      </c>
    </row>
    <row r="2821" spans="8:13" ht="15.75" customHeight="1">
      <c r="H2821" s="37">
        <v>43165</v>
      </c>
      <c r="I2821" s="6" t="s">
        <v>175</v>
      </c>
      <c r="J2821" s="6" t="s">
        <v>192</v>
      </c>
      <c r="K2821" s="6">
        <v>2</v>
      </c>
      <c r="L2821" s="6">
        <v>31.46</v>
      </c>
      <c r="M2821" s="31" t="str">
        <f t="shared" si="0"/>
        <v>Small</v>
      </c>
    </row>
    <row r="2822" spans="8:13" ht="15.75" customHeight="1">
      <c r="H2822" s="37">
        <v>43417</v>
      </c>
      <c r="I2822" s="6" t="s">
        <v>163</v>
      </c>
      <c r="J2822" s="6" t="s">
        <v>194</v>
      </c>
      <c r="K2822" s="6">
        <v>60</v>
      </c>
      <c r="L2822" s="6">
        <v>399.82</v>
      </c>
      <c r="M2822" s="31" t="str">
        <f t="shared" si="0"/>
        <v>Large</v>
      </c>
    </row>
    <row r="2823" spans="8:13" ht="15.75" customHeight="1">
      <c r="H2823" s="37">
        <v>43195</v>
      </c>
      <c r="I2823" s="6" t="s">
        <v>158</v>
      </c>
      <c r="J2823" s="6" t="s">
        <v>210</v>
      </c>
      <c r="K2823" s="6">
        <v>1</v>
      </c>
      <c r="L2823" s="6">
        <v>10.36</v>
      </c>
      <c r="M2823" s="31" t="str">
        <f t="shared" si="0"/>
        <v>Small</v>
      </c>
    </row>
    <row r="2824" spans="8:13" ht="15.75" customHeight="1">
      <c r="H2824" s="37">
        <v>43416</v>
      </c>
      <c r="I2824" s="6" t="s">
        <v>224</v>
      </c>
      <c r="J2824" s="6" t="s">
        <v>217</v>
      </c>
      <c r="K2824" s="6">
        <v>1</v>
      </c>
      <c r="L2824" s="6">
        <v>12.18</v>
      </c>
      <c r="M2824" s="31" t="str">
        <f t="shared" si="0"/>
        <v>Small</v>
      </c>
    </row>
    <row r="2825" spans="8:13" ht="15.75" customHeight="1">
      <c r="H2825" s="37">
        <v>43320</v>
      </c>
      <c r="I2825" s="6" t="s">
        <v>141</v>
      </c>
      <c r="J2825" s="6" t="s">
        <v>211</v>
      </c>
      <c r="K2825" s="6">
        <v>2</v>
      </c>
      <c r="L2825" s="6">
        <v>27.74</v>
      </c>
      <c r="M2825" s="31" t="str">
        <f t="shared" si="0"/>
        <v>Small</v>
      </c>
    </row>
    <row r="2826" spans="8:13" ht="15.75" customHeight="1">
      <c r="H2826" s="37">
        <v>43421</v>
      </c>
      <c r="I2826" s="6" t="s">
        <v>160</v>
      </c>
      <c r="J2826" s="6" t="s">
        <v>174</v>
      </c>
      <c r="K2826" s="6">
        <v>2</v>
      </c>
      <c r="L2826" s="6">
        <v>24.4</v>
      </c>
      <c r="M2826" s="31" t="str">
        <f t="shared" si="0"/>
        <v>Small</v>
      </c>
    </row>
    <row r="2827" spans="8:13" ht="15.75" customHeight="1">
      <c r="H2827" s="37">
        <v>43464</v>
      </c>
      <c r="I2827" s="6" t="s">
        <v>163</v>
      </c>
      <c r="J2827" s="6" t="s">
        <v>156</v>
      </c>
      <c r="K2827" s="6">
        <v>6</v>
      </c>
      <c r="L2827" s="6">
        <v>109.3</v>
      </c>
      <c r="M2827" s="31" t="str">
        <f t="shared" si="0"/>
        <v>Small</v>
      </c>
    </row>
    <row r="2828" spans="8:13" ht="15.75" customHeight="1">
      <c r="H2828" s="37">
        <v>43384</v>
      </c>
      <c r="I2828" s="6" t="s">
        <v>158</v>
      </c>
      <c r="J2828" s="6" t="s">
        <v>181</v>
      </c>
      <c r="K2828" s="6">
        <v>1</v>
      </c>
      <c r="L2828" s="6">
        <v>10.18</v>
      </c>
      <c r="M2828" s="31" t="str">
        <f t="shared" si="0"/>
        <v>Small</v>
      </c>
    </row>
    <row r="2829" spans="8:13" ht="15.75" customHeight="1">
      <c r="H2829" s="37">
        <v>43410</v>
      </c>
      <c r="I2829" s="6" t="s">
        <v>198</v>
      </c>
      <c r="J2829" s="6" t="s">
        <v>188</v>
      </c>
      <c r="K2829" s="6">
        <v>1</v>
      </c>
      <c r="L2829" s="6">
        <v>13.56</v>
      </c>
      <c r="M2829" s="31" t="str">
        <f t="shared" si="0"/>
        <v>Small</v>
      </c>
    </row>
    <row r="2830" spans="8:13" ht="15.75" customHeight="1">
      <c r="H2830" s="37">
        <v>43134</v>
      </c>
      <c r="I2830" s="6" t="s">
        <v>158</v>
      </c>
      <c r="J2830" s="6" t="s">
        <v>156</v>
      </c>
      <c r="K2830" s="6">
        <v>1</v>
      </c>
      <c r="L2830" s="6">
        <v>11.32</v>
      </c>
      <c r="M2830" s="31" t="str">
        <f t="shared" si="0"/>
        <v>Small</v>
      </c>
    </row>
    <row r="2831" spans="8:13" ht="15.75" customHeight="1">
      <c r="H2831" s="37">
        <v>43249</v>
      </c>
      <c r="I2831" s="6" t="s">
        <v>158</v>
      </c>
      <c r="J2831" s="6" t="s">
        <v>170</v>
      </c>
      <c r="K2831" s="6">
        <v>2</v>
      </c>
      <c r="L2831" s="6">
        <v>26.4</v>
      </c>
      <c r="M2831" s="31" t="str">
        <f t="shared" si="0"/>
        <v>Small</v>
      </c>
    </row>
    <row r="2832" spans="8:13" ht="15.75" customHeight="1">
      <c r="H2832" s="37">
        <v>43323</v>
      </c>
      <c r="I2832" s="6" t="s">
        <v>224</v>
      </c>
      <c r="J2832" s="6" t="s">
        <v>222</v>
      </c>
      <c r="K2832" s="6">
        <v>2</v>
      </c>
      <c r="L2832" s="6">
        <v>24.02</v>
      </c>
      <c r="M2832" s="31" t="str">
        <f t="shared" si="0"/>
        <v>Small</v>
      </c>
    </row>
    <row r="2833" spans="8:13" ht="15.75" customHeight="1">
      <c r="H2833" s="37">
        <v>43425</v>
      </c>
      <c r="I2833" s="6" t="s">
        <v>168</v>
      </c>
      <c r="J2833" s="6" t="s">
        <v>164</v>
      </c>
      <c r="K2833" s="6">
        <v>1</v>
      </c>
      <c r="L2833" s="6">
        <v>18.63</v>
      </c>
      <c r="M2833" s="31" t="str">
        <f t="shared" si="0"/>
        <v>Small</v>
      </c>
    </row>
    <row r="2834" spans="8:13" ht="15.75" customHeight="1">
      <c r="H2834" s="37">
        <v>43430</v>
      </c>
      <c r="I2834" s="6" t="s">
        <v>141</v>
      </c>
      <c r="J2834" s="6" t="s">
        <v>164</v>
      </c>
      <c r="K2834" s="6">
        <v>1</v>
      </c>
      <c r="L2834" s="6">
        <v>19.760000000000002</v>
      </c>
      <c r="M2834" s="31" t="str">
        <f t="shared" si="0"/>
        <v>Small</v>
      </c>
    </row>
    <row r="2835" spans="8:13" ht="15.75" customHeight="1">
      <c r="H2835" s="37">
        <v>43271</v>
      </c>
      <c r="I2835" s="6" t="s">
        <v>138</v>
      </c>
      <c r="J2835" s="6" t="s">
        <v>205</v>
      </c>
      <c r="K2835" s="6">
        <v>1</v>
      </c>
      <c r="L2835" s="6">
        <v>10.37</v>
      </c>
      <c r="M2835" s="31" t="str">
        <f t="shared" si="0"/>
        <v>Small</v>
      </c>
    </row>
    <row r="2836" spans="8:13" ht="15.75" customHeight="1">
      <c r="H2836" s="37">
        <v>43228</v>
      </c>
      <c r="I2836" s="6" t="s">
        <v>158</v>
      </c>
      <c r="J2836" s="6" t="s">
        <v>156</v>
      </c>
      <c r="K2836" s="6">
        <v>1</v>
      </c>
      <c r="L2836" s="6">
        <v>19.86</v>
      </c>
      <c r="M2836" s="31" t="str">
        <f t="shared" si="0"/>
        <v>Small</v>
      </c>
    </row>
    <row r="2837" spans="8:13" ht="15.75" customHeight="1">
      <c r="H2837" s="37">
        <v>43333</v>
      </c>
      <c r="I2837" s="6" t="s">
        <v>177</v>
      </c>
      <c r="J2837" s="6" t="s">
        <v>156</v>
      </c>
      <c r="K2837" s="6">
        <v>1</v>
      </c>
      <c r="L2837" s="6">
        <v>10.32</v>
      </c>
      <c r="M2837" s="31" t="str">
        <f t="shared" si="0"/>
        <v>Small</v>
      </c>
    </row>
    <row r="2838" spans="8:13" ht="15.75" customHeight="1">
      <c r="H2838" s="37">
        <v>43148</v>
      </c>
      <c r="I2838" s="6" t="s">
        <v>198</v>
      </c>
      <c r="J2838" s="6" t="s">
        <v>210</v>
      </c>
      <c r="K2838" s="6">
        <v>2</v>
      </c>
      <c r="L2838" s="6">
        <v>38.06</v>
      </c>
      <c r="M2838" s="31" t="str">
        <f t="shared" si="0"/>
        <v>Small</v>
      </c>
    </row>
    <row r="2839" spans="8:13" ht="15.75" customHeight="1">
      <c r="H2839" s="37">
        <v>43234</v>
      </c>
      <c r="I2839" s="6" t="s">
        <v>158</v>
      </c>
      <c r="J2839" s="6" t="s">
        <v>185</v>
      </c>
      <c r="K2839" s="6">
        <v>5</v>
      </c>
      <c r="L2839" s="6">
        <v>84.45</v>
      </c>
      <c r="M2839" s="31" t="str">
        <f t="shared" si="0"/>
        <v>Small</v>
      </c>
    </row>
    <row r="2840" spans="8:13" ht="15.75" customHeight="1">
      <c r="H2840" s="37">
        <v>43401</v>
      </c>
      <c r="I2840" s="6" t="s">
        <v>193</v>
      </c>
      <c r="J2840" s="6" t="s">
        <v>211</v>
      </c>
      <c r="K2840" s="6">
        <v>2</v>
      </c>
      <c r="L2840" s="6">
        <v>26.88</v>
      </c>
      <c r="M2840" s="31" t="str">
        <f t="shared" si="0"/>
        <v>Small</v>
      </c>
    </row>
    <row r="2841" spans="8:13" ht="15.75" customHeight="1">
      <c r="H2841" s="37">
        <v>43456</v>
      </c>
      <c r="I2841" s="6" t="s">
        <v>158</v>
      </c>
      <c r="J2841" s="6" t="s">
        <v>156</v>
      </c>
      <c r="K2841" s="6">
        <v>4</v>
      </c>
      <c r="L2841" s="6">
        <v>58.52</v>
      </c>
      <c r="M2841" s="31" t="str">
        <f t="shared" si="0"/>
        <v>Small</v>
      </c>
    </row>
    <row r="2842" spans="8:13" ht="15.75" customHeight="1">
      <c r="H2842" s="37">
        <v>43197</v>
      </c>
      <c r="I2842" s="6" t="s">
        <v>168</v>
      </c>
      <c r="J2842" s="6" t="s">
        <v>187</v>
      </c>
      <c r="K2842" s="6">
        <v>1</v>
      </c>
      <c r="L2842" s="6">
        <v>10.81</v>
      </c>
      <c r="M2842" s="31" t="str">
        <f t="shared" si="0"/>
        <v>Small</v>
      </c>
    </row>
    <row r="2843" spans="8:13" ht="15.75" customHeight="1">
      <c r="H2843" s="37">
        <v>43463</v>
      </c>
      <c r="I2843" s="6" t="s">
        <v>141</v>
      </c>
      <c r="J2843" s="6" t="s">
        <v>239</v>
      </c>
      <c r="K2843" s="6">
        <v>38</v>
      </c>
      <c r="L2843" s="6">
        <v>456.06</v>
      </c>
      <c r="M2843" s="31" t="str">
        <f t="shared" si="0"/>
        <v>Large</v>
      </c>
    </row>
    <row r="2844" spans="8:13" ht="15.75" customHeight="1">
      <c r="H2844" s="37">
        <v>43433</v>
      </c>
      <c r="I2844" s="6" t="s">
        <v>168</v>
      </c>
      <c r="J2844" s="6" t="s">
        <v>203</v>
      </c>
      <c r="K2844" s="6">
        <v>1</v>
      </c>
      <c r="L2844" s="6">
        <v>11.33</v>
      </c>
      <c r="M2844" s="31" t="str">
        <f t="shared" si="0"/>
        <v>Small</v>
      </c>
    </row>
    <row r="2845" spans="8:13" ht="15.75" customHeight="1">
      <c r="H2845" s="37">
        <v>43228</v>
      </c>
      <c r="I2845" s="6" t="s">
        <v>168</v>
      </c>
      <c r="J2845" s="6" t="s">
        <v>185</v>
      </c>
      <c r="K2845" s="6">
        <v>2</v>
      </c>
      <c r="L2845" s="6">
        <v>35.200000000000003</v>
      </c>
      <c r="M2845" s="31" t="str">
        <f t="shared" si="0"/>
        <v>Small</v>
      </c>
    </row>
    <row r="2846" spans="8:13" ht="15.75" customHeight="1">
      <c r="H2846" s="37">
        <v>43122</v>
      </c>
      <c r="I2846" s="6" t="s">
        <v>175</v>
      </c>
      <c r="J2846" s="6" t="s">
        <v>192</v>
      </c>
      <c r="K2846" s="6">
        <v>3</v>
      </c>
      <c r="L2846" s="6">
        <v>37.020000000000003</v>
      </c>
      <c r="M2846" s="31" t="str">
        <f t="shared" si="0"/>
        <v>Small</v>
      </c>
    </row>
    <row r="2847" spans="8:13" ht="15.75" customHeight="1">
      <c r="H2847" s="37">
        <v>43302</v>
      </c>
      <c r="I2847" s="6" t="s">
        <v>165</v>
      </c>
      <c r="J2847" s="6" t="s">
        <v>196</v>
      </c>
      <c r="K2847" s="6">
        <v>1</v>
      </c>
      <c r="L2847" s="6">
        <v>16.66</v>
      </c>
      <c r="M2847" s="31" t="str">
        <f t="shared" si="0"/>
        <v>Small</v>
      </c>
    </row>
    <row r="2848" spans="8:13" ht="15.75" customHeight="1">
      <c r="H2848" s="37">
        <v>43229</v>
      </c>
      <c r="I2848" s="6" t="s">
        <v>168</v>
      </c>
      <c r="J2848" s="6" t="s">
        <v>180</v>
      </c>
      <c r="K2848" s="6">
        <v>2</v>
      </c>
      <c r="L2848" s="6">
        <v>24.22</v>
      </c>
      <c r="M2848" s="31" t="str">
        <f t="shared" si="0"/>
        <v>Small</v>
      </c>
    </row>
    <row r="2849" spans="8:13" ht="15.75" customHeight="1">
      <c r="H2849" s="37">
        <v>43431</v>
      </c>
      <c r="I2849" s="6" t="s">
        <v>158</v>
      </c>
      <c r="J2849" s="6" t="s">
        <v>219</v>
      </c>
      <c r="K2849" s="6">
        <v>4</v>
      </c>
      <c r="L2849" s="6">
        <v>40.6</v>
      </c>
      <c r="M2849" s="31" t="str">
        <f t="shared" si="0"/>
        <v>Small</v>
      </c>
    </row>
    <row r="2850" spans="8:13" ht="15.75" customHeight="1">
      <c r="H2850" s="37">
        <v>43442</v>
      </c>
      <c r="I2850" s="6" t="s">
        <v>168</v>
      </c>
      <c r="J2850" s="6" t="s">
        <v>174</v>
      </c>
      <c r="K2850" s="6">
        <v>1</v>
      </c>
      <c r="L2850" s="6">
        <v>16.489999999999998</v>
      </c>
      <c r="M2850" s="31" t="str">
        <f t="shared" si="0"/>
        <v>Small</v>
      </c>
    </row>
    <row r="2851" spans="8:13" ht="15.75" customHeight="1">
      <c r="H2851" s="37">
        <v>43312</v>
      </c>
      <c r="I2851" s="6" t="s">
        <v>175</v>
      </c>
      <c r="J2851" s="6" t="s">
        <v>184</v>
      </c>
      <c r="K2851" s="6">
        <v>2</v>
      </c>
      <c r="L2851" s="6">
        <v>31.46</v>
      </c>
      <c r="M2851" s="31" t="str">
        <f t="shared" si="0"/>
        <v>Small</v>
      </c>
    </row>
    <row r="2852" spans="8:13" ht="15.75" customHeight="1">
      <c r="H2852" s="37">
        <v>43415</v>
      </c>
      <c r="I2852" s="6" t="s">
        <v>163</v>
      </c>
      <c r="J2852" s="6" t="s">
        <v>237</v>
      </c>
      <c r="K2852" s="6">
        <v>48</v>
      </c>
      <c r="L2852" s="6">
        <v>362.67</v>
      </c>
      <c r="M2852" s="31" t="str">
        <f t="shared" si="0"/>
        <v>Large</v>
      </c>
    </row>
    <row r="2853" spans="8:13" ht="15.75" customHeight="1">
      <c r="H2853" s="37">
        <v>43120</v>
      </c>
      <c r="I2853" s="6" t="s">
        <v>201</v>
      </c>
      <c r="J2853" s="6" t="s">
        <v>172</v>
      </c>
      <c r="K2853" s="6">
        <v>5</v>
      </c>
      <c r="L2853" s="6">
        <v>57.12</v>
      </c>
      <c r="M2853" s="31" t="str">
        <f t="shared" si="0"/>
        <v>Small</v>
      </c>
    </row>
    <row r="2854" spans="8:13" ht="15.75" customHeight="1">
      <c r="H2854" s="37">
        <v>43207</v>
      </c>
      <c r="I2854" s="6" t="s">
        <v>135</v>
      </c>
      <c r="J2854" s="6" t="s">
        <v>157</v>
      </c>
      <c r="K2854" s="6">
        <v>1</v>
      </c>
      <c r="L2854" s="6">
        <v>18.53</v>
      </c>
      <c r="M2854" s="31" t="str">
        <f t="shared" si="0"/>
        <v>Small</v>
      </c>
    </row>
    <row r="2855" spans="8:13" ht="15.75" customHeight="1">
      <c r="H2855" s="37">
        <v>43236</v>
      </c>
      <c r="I2855" s="6" t="s">
        <v>158</v>
      </c>
      <c r="J2855" s="6" t="s">
        <v>207</v>
      </c>
      <c r="K2855" s="6">
        <v>2</v>
      </c>
      <c r="L2855" s="6">
        <v>22.16</v>
      </c>
      <c r="M2855" s="31" t="str">
        <f t="shared" si="0"/>
        <v>Small</v>
      </c>
    </row>
    <row r="2856" spans="8:13" ht="15.75" customHeight="1">
      <c r="H2856" s="37">
        <v>43464</v>
      </c>
      <c r="I2856" s="6" t="s">
        <v>158</v>
      </c>
      <c r="J2856" s="6" t="s">
        <v>231</v>
      </c>
      <c r="K2856" s="6">
        <v>2</v>
      </c>
      <c r="L2856" s="6">
        <v>38.5</v>
      </c>
      <c r="M2856" s="31" t="str">
        <f t="shared" si="0"/>
        <v>Small</v>
      </c>
    </row>
    <row r="2857" spans="8:13" ht="15.75" customHeight="1">
      <c r="H2857" s="37">
        <v>43251</v>
      </c>
      <c r="I2857" s="6" t="s">
        <v>160</v>
      </c>
      <c r="J2857" s="6" t="s">
        <v>187</v>
      </c>
      <c r="K2857" s="6">
        <v>46</v>
      </c>
      <c r="L2857" s="6">
        <v>294.69</v>
      </c>
      <c r="M2857" s="31" t="str">
        <f t="shared" si="0"/>
        <v>Large</v>
      </c>
    </row>
    <row r="2858" spans="8:13" ht="15.75" customHeight="1">
      <c r="H2858" s="37">
        <v>43123</v>
      </c>
      <c r="I2858" s="6" t="s">
        <v>160</v>
      </c>
      <c r="J2858" s="6" t="s">
        <v>204</v>
      </c>
      <c r="K2858" s="6">
        <v>2</v>
      </c>
      <c r="L2858" s="6">
        <v>33.26</v>
      </c>
      <c r="M2858" s="31" t="str">
        <f t="shared" si="0"/>
        <v>Small</v>
      </c>
    </row>
    <row r="2859" spans="8:13" ht="15.75" customHeight="1">
      <c r="H2859" s="37">
        <v>43117</v>
      </c>
      <c r="I2859" s="6" t="s">
        <v>163</v>
      </c>
      <c r="J2859" s="6" t="s">
        <v>234</v>
      </c>
      <c r="K2859" s="6">
        <v>4</v>
      </c>
      <c r="L2859" s="6">
        <v>51.04</v>
      </c>
      <c r="M2859" s="31" t="str">
        <f t="shared" si="0"/>
        <v>Small</v>
      </c>
    </row>
    <row r="2860" spans="8:13" ht="15.75" customHeight="1">
      <c r="H2860" s="37">
        <v>43107</v>
      </c>
      <c r="I2860" s="6" t="s">
        <v>168</v>
      </c>
      <c r="J2860" s="6" t="s">
        <v>167</v>
      </c>
      <c r="K2860" s="6">
        <v>1</v>
      </c>
      <c r="L2860" s="6">
        <v>10.19</v>
      </c>
      <c r="M2860" s="31" t="str">
        <f t="shared" si="0"/>
        <v>Small</v>
      </c>
    </row>
    <row r="2861" spans="8:13" ht="15.75" customHeight="1">
      <c r="H2861" s="37">
        <v>43238</v>
      </c>
      <c r="I2861" s="6" t="s">
        <v>168</v>
      </c>
      <c r="J2861" s="6" t="s">
        <v>220</v>
      </c>
      <c r="K2861" s="6">
        <v>3</v>
      </c>
      <c r="L2861" s="6">
        <v>42.78</v>
      </c>
      <c r="M2861" s="31" t="str">
        <f t="shared" si="0"/>
        <v>Small</v>
      </c>
    </row>
    <row r="2862" spans="8:13" ht="15.75" customHeight="1">
      <c r="H2862" s="37">
        <v>43408</v>
      </c>
      <c r="I2862" s="6" t="s">
        <v>175</v>
      </c>
      <c r="J2862" s="6" t="s">
        <v>157</v>
      </c>
      <c r="K2862" s="6">
        <v>1</v>
      </c>
      <c r="L2862" s="6">
        <v>16.47</v>
      </c>
      <c r="M2862" s="31" t="str">
        <f t="shared" si="0"/>
        <v>Small</v>
      </c>
    </row>
    <row r="2863" spans="8:13" ht="15.75" customHeight="1">
      <c r="H2863" s="37">
        <v>43427</v>
      </c>
      <c r="I2863" s="6" t="s">
        <v>138</v>
      </c>
      <c r="J2863" s="6" t="s">
        <v>169</v>
      </c>
      <c r="K2863" s="6">
        <v>1</v>
      </c>
      <c r="L2863" s="6">
        <v>19.559999999999999</v>
      </c>
      <c r="M2863" s="31" t="str">
        <f t="shared" si="0"/>
        <v>Small</v>
      </c>
    </row>
    <row r="2864" spans="8:13" ht="15.75" customHeight="1">
      <c r="H2864" s="37">
        <v>43361</v>
      </c>
      <c r="I2864" s="6" t="s">
        <v>160</v>
      </c>
      <c r="J2864" s="6" t="s">
        <v>185</v>
      </c>
      <c r="K2864" s="6">
        <v>2</v>
      </c>
      <c r="L2864" s="6">
        <v>23</v>
      </c>
      <c r="M2864" s="31" t="str">
        <f t="shared" si="0"/>
        <v>Small</v>
      </c>
    </row>
    <row r="2865" spans="8:13" ht="15.75" customHeight="1">
      <c r="H2865" s="37">
        <v>43421</v>
      </c>
      <c r="I2865" s="6" t="s">
        <v>158</v>
      </c>
      <c r="J2865" s="6" t="s">
        <v>194</v>
      </c>
      <c r="K2865" s="6">
        <v>1</v>
      </c>
      <c r="L2865" s="6">
        <v>15.55</v>
      </c>
      <c r="M2865" s="31" t="str">
        <f t="shared" si="0"/>
        <v>Small</v>
      </c>
    </row>
    <row r="2866" spans="8:13" ht="15.75" customHeight="1">
      <c r="H2866" s="37">
        <v>43312</v>
      </c>
      <c r="I2866" s="6" t="s">
        <v>190</v>
      </c>
      <c r="J2866" s="6" t="s">
        <v>225</v>
      </c>
      <c r="K2866" s="6">
        <v>2</v>
      </c>
      <c r="L2866" s="6">
        <v>27.96</v>
      </c>
      <c r="M2866" s="31" t="str">
        <f t="shared" si="0"/>
        <v>Small</v>
      </c>
    </row>
    <row r="2867" spans="8:13" ht="15.75" customHeight="1">
      <c r="H2867" s="37">
        <v>43293</v>
      </c>
      <c r="I2867" s="6" t="s">
        <v>171</v>
      </c>
      <c r="J2867" s="6" t="s">
        <v>234</v>
      </c>
      <c r="K2867" s="6">
        <v>3</v>
      </c>
      <c r="L2867" s="6">
        <v>51.75</v>
      </c>
      <c r="M2867" s="31" t="str">
        <f t="shared" si="0"/>
        <v>Small</v>
      </c>
    </row>
    <row r="2868" spans="8:13" ht="15.75" customHeight="1">
      <c r="H2868" s="37">
        <v>43424</v>
      </c>
      <c r="I2868" s="6" t="s">
        <v>190</v>
      </c>
      <c r="J2868" s="6" t="s">
        <v>156</v>
      </c>
      <c r="K2868" s="6">
        <v>2</v>
      </c>
      <c r="L2868" s="6">
        <v>38.24</v>
      </c>
      <c r="M2868" s="31" t="str">
        <f t="shared" si="0"/>
        <v>Small</v>
      </c>
    </row>
    <row r="2869" spans="8:13" ht="15.75" customHeight="1">
      <c r="H2869" s="37">
        <v>43359</v>
      </c>
      <c r="I2869" s="6" t="s">
        <v>141</v>
      </c>
      <c r="J2869" s="6" t="s">
        <v>185</v>
      </c>
      <c r="K2869" s="6">
        <v>1</v>
      </c>
      <c r="L2869" s="6">
        <v>19.989999999999998</v>
      </c>
      <c r="M2869" s="31" t="str">
        <f t="shared" si="0"/>
        <v>Small</v>
      </c>
    </row>
    <row r="2870" spans="8:13" ht="15.75" customHeight="1">
      <c r="H2870" s="37">
        <v>43289</v>
      </c>
      <c r="I2870" s="6" t="s">
        <v>163</v>
      </c>
      <c r="J2870" s="6" t="s">
        <v>187</v>
      </c>
      <c r="K2870" s="6">
        <v>72</v>
      </c>
      <c r="L2870" s="6">
        <v>734.03</v>
      </c>
      <c r="M2870" s="31" t="str">
        <f t="shared" si="0"/>
        <v>Large</v>
      </c>
    </row>
    <row r="2871" spans="8:13" ht="15.75" customHeight="1">
      <c r="H2871" s="37">
        <v>43314</v>
      </c>
      <c r="I2871" s="6" t="s">
        <v>168</v>
      </c>
      <c r="J2871" s="6" t="s">
        <v>174</v>
      </c>
      <c r="K2871" s="6">
        <v>4</v>
      </c>
      <c r="L2871" s="6">
        <v>52.68</v>
      </c>
      <c r="M2871" s="31" t="str">
        <f t="shared" si="0"/>
        <v>Small</v>
      </c>
    </row>
    <row r="2872" spans="8:13" ht="15.75" customHeight="1">
      <c r="H2872" s="37">
        <v>43262</v>
      </c>
      <c r="I2872" s="6" t="s">
        <v>168</v>
      </c>
      <c r="J2872" s="6" t="s">
        <v>169</v>
      </c>
      <c r="K2872" s="6">
        <v>6</v>
      </c>
      <c r="L2872" s="6">
        <v>67.78</v>
      </c>
      <c r="M2872" s="31" t="str">
        <f t="shared" si="0"/>
        <v>Small</v>
      </c>
    </row>
    <row r="2873" spans="8:13" ht="15.75" customHeight="1">
      <c r="H2873" s="37">
        <v>43409</v>
      </c>
      <c r="I2873" s="6" t="s">
        <v>163</v>
      </c>
      <c r="J2873" s="6" t="s">
        <v>181</v>
      </c>
      <c r="K2873" s="6">
        <v>2</v>
      </c>
      <c r="L2873" s="6">
        <v>27.18</v>
      </c>
      <c r="M2873" s="31" t="str">
        <f t="shared" si="0"/>
        <v>Small</v>
      </c>
    </row>
    <row r="2874" spans="8:13" ht="15.75" customHeight="1">
      <c r="H2874" s="37">
        <v>43255</v>
      </c>
      <c r="I2874" s="6" t="s">
        <v>158</v>
      </c>
      <c r="J2874" s="6" t="s">
        <v>184</v>
      </c>
      <c r="K2874" s="6">
        <v>1</v>
      </c>
      <c r="L2874" s="6">
        <v>13.51</v>
      </c>
      <c r="M2874" s="31" t="str">
        <f t="shared" si="0"/>
        <v>Small</v>
      </c>
    </row>
    <row r="2875" spans="8:13" ht="15.75" customHeight="1">
      <c r="H2875" s="37">
        <v>43295</v>
      </c>
      <c r="I2875" s="6" t="s">
        <v>141</v>
      </c>
      <c r="J2875" s="6" t="s">
        <v>170</v>
      </c>
      <c r="K2875" s="6">
        <v>1</v>
      </c>
      <c r="L2875" s="6">
        <v>16.5</v>
      </c>
      <c r="M2875" s="31" t="str">
        <f t="shared" si="0"/>
        <v>Small</v>
      </c>
    </row>
    <row r="2876" spans="8:13" ht="15.75" customHeight="1">
      <c r="H2876" s="37">
        <v>43219</v>
      </c>
      <c r="I2876" s="6" t="s">
        <v>198</v>
      </c>
      <c r="J2876" s="6" t="s">
        <v>228</v>
      </c>
      <c r="K2876" s="6">
        <v>2</v>
      </c>
      <c r="L2876" s="6">
        <v>39.840000000000003</v>
      </c>
      <c r="M2876" s="31" t="str">
        <f t="shared" si="0"/>
        <v>Small</v>
      </c>
    </row>
    <row r="2877" spans="8:13" ht="15.75" customHeight="1">
      <c r="H2877" s="37">
        <v>43410</v>
      </c>
      <c r="I2877" s="6" t="s">
        <v>160</v>
      </c>
      <c r="J2877" s="6" t="s">
        <v>156</v>
      </c>
      <c r="K2877" s="6">
        <v>1</v>
      </c>
      <c r="L2877" s="6">
        <v>16.690000000000001</v>
      </c>
      <c r="M2877" s="31" t="str">
        <f t="shared" si="0"/>
        <v>Small</v>
      </c>
    </row>
    <row r="2878" spans="8:13" ht="15.75" customHeight="1">
      <c r="H2878" s="37">
        <v>43319</v>
      </c>
      <c r="I2878" s="6" t="s">
        <v>160</v>
      </c>
      <c r="J2878" s="6" t="s">
        <v>167</v>
      </c>
      <c r="K2878" s="6">
        <v>2</v>
      </c>
      <c r="L2878" s="6">
        <v>25.14</v>
      </c>
      <c r="M2878" s="31" t="str">
        <f t="shared" si="0"/>
        <v>Small</v>
      </c>
    </row>
    <row r="2879" spans="8:13" ht="15.75" customHeight="1">
      <c r="H2879" s="37">
        <v>43198</v>
      </c>
      <c r="I2879" s="6" t="s">
        <v>175</v>
      </c>
      <c r="J2879" s="6" t="s">
        <v>185</v>
      </c>
      <c r="K2879" s="6">
        <v>2</v>
      </c>
      <c r="L2879" s="6">
        <v>34.54</v>
      </c>
      <c r="M2879" s="31" t="str">
        <f t="shared" si="0"/>
        <v>Small</v>
      </c>
    </row>
    <row r="2880" spans="8:13" ht="15.75" customHeight="1">
      <c r="H2880" s="37">
        <v>43171</v>
      </c>
      <c r="I2880" s="6" t="s">
        <v>163</v>
      </c>
      <c r="J2880" s="6" t="s">
        <v>156</v>
      </c>
      <c r="K2880" s="6">
        <v>2</v>
      </c>
      <c r="L2880" s="6">
        <v>31.42</v>
      </c>
      <c r="M2880" s="31" t="str">
        <f t="shared" si="0"/>
        <v>Small</v>
      </c>
    </row>
    <row r="2881" spans="8:13" ht="15.75" customHeight="1">
      <c r="H2881" s="37">
        <v>43233</v>
      </c>
      <c r="I2881" s="6" t="s">
        <v>198</v>
      </c>
      <c r="J2881" s="6" t="s">
        <v>206</v>
      </c>
      <c r="K2881" s="6">
        <v>2</v>
      </c>
      <c r="L2881" s="6">
        <v>29.3</v>
      </c>
      <c r="M2881" s="31" t="str">
        <f t="shared" si="0"/>
        <v>Small</v>
      </c>
    </row>
    <row r="2882" spans="8:13" ht="15.75" customHeight="1">
      <c r="H2882" s="37">
        <v>43349</v>
      </c>
      <c r="I2882" s="6" t="s">
        <v>168</v>
      </c>
      <c r="J2882" s="6" t="s">
        <v>209</v>
      </c>
      <c r="K2882" s="6">
        <v>2</v>
      </c>
      <c r="L2882" s="6">
        <v>25.68</v>
      </c>
      <c r="M2882" s="31" t="str">
        <f t="shared" si="0"/>
        <v>Small</v>
      </c>
    </row>
    <row r="2883" spans="8:13" ht="15.75" customHeight="1">
      <c r="H2883" s="37">
        <v>43309</v>
      </c>
      <c r="I2883" s="6" t="s">
        <v>168</v>
      </c>
      <c r="J2883" s="6" t="s">
        <v>173</v>
      </c>
      <c r="K2883" s="6">
        <v>1</v>
      </c>
      <c r="L2883" s="6">
        <v>19.190000000000001</v>
      </c>
      <c r="M2883" s="31" t="str">
        <f t="shared" si="0"/>
        <v>Small</v>
      </c>
    </row>
    <row r="2884" spans="8:13" ht="15.75" customHeight="1">
      <c r="H2884" s="37">
        <v>43437</v>
      </c>
      <c r="I2884" s="6" t="s">
        <v>158</v>
      </c>
      <c r="J2884" s="6" t="s">
        <v>156</v>
      </c>
      <c r="K2884" s="6">
        <v>2</v>
      </c>
      <c r="L2884" s="6">
        <v>29.82</v>
      </c>
      <c r="M2884" s="31" t="str">
        <f t="shared" si="0"/>
        <v>Small</v>
      </c>
    </row>
    <row r="2885" spans="8:13" ht="15.75" customHeight="1">
      <c r="H2885" s="37">
        <v>43450</v>
      </c>
      <c r="I2885" s="6" t="s">
        <v>201</v>
      </c>
      <c r="J2885" s="6" t="s">
        <v>156</v>
      </c>
      <c r="K2885" s="6">
        <v>1</v>
      </c>
      <c r="L2885" s="6">
        <v>10.86</v>
      </c>
      <c r="M2885" s="31" t="str">
        <f t="shared" si="0"/>
        <v>Small</v>
      </c>
    </row>
    <row r="2886" spans="8:13" ht="15.75" customHeight="1">
      <c r="H2886" s="37">
        <v>43129</v>
      </c>
      <c r="I2886" s="6" t="s">
        <v>175</v>
      </c>
      <c r="J2886" s="6" t="s">
        <v>204</v>
      </c>
      <c r="K2886" s="6">
        <v>2</v>
      </c>
      <c r="L2886" s="6">
        <v>33.520000000000003</v>
      </c>
      <c r="M2886" s="31" t="str">
        <f t="shared" si="0"/>
        <v>Small</v>
      </c>
    </row>
    <row r="2887" spans="8:13" ht="15.75" customHeight="1">
      <c r="H2887" s="37">
        <v>43118</v>
      </c>
      <c r="I2887" s="6" t="s">
        <v>163</v>
      </c>
      <c r="J2887" s="6" t="s">
        <v>156</v>
      </c>
      <c r="K2887" s="6">
        <v>1</v>
      </c>
      <c r="L2887" s="6">
        <v>14.85</v>
      </c>
      <c r="M2887" s="31" t="str">
        <f t="shared" si="0"/>
        <v>Small</v>
      </c>
    </row>
    <row r="2888" spans="8:13" ht="15.75" customHeight="1">
      <c r="H2888" s="37">
        <v>43431</v>
      </c>
      <c r="I2888" s="6" t="s">
        <v>171</v>
      </c>
      <c r="J2888" s="6" t="s">
        <v>185</v>
      </c>
      <c r="K2888" s="6">
        <v>1</v>
      </c>
      <c r="L2888" s="6">
        <v>11.52</v>
      </c>
      <c r="M2888" s="31" t="str">
        <f t="shared" si="0"/>
        <v>Small</v>
      </c>
    </row>
    <row r="2889" spans="8:13" ht="15.75" customHeight="1">
      <c r="H2889" s="37">
        <v>43266</v>
      </c>
      <c r="I2889" s="6" t="s">
        <v>163</v>
      </c>
      <c r="J2889" s="6" t="s">
        <v>156</v>
      </c>
      <c r="K2889" s="6">
        <v>6</v>
      </c>
      <c r="L2889" s="6">
        <v>86.94</v>
      </c>
      <c r="M2889" s="31" t="str">
        <f t="shared" si="0"/>
        <v>Small</v>
      </c>
    </row>
    <row r="2890" spans="8:13" ht="15.75" customHeight="1">
      <c r="H2890" s="37">
        <v>43311</v>
      </c>
      <c r="I2890" s="6" t="s">
        <v>168</v>
      </c>
      <c r="J2890" s="6" t="s">
        <v>169</v>
      </c>
      <c r="K2890" s="6">
        <v>1</v>
      </c>
      <c r="L2890" s="6">
        <v>15.66</v>
      </c>
      <c r="M2890" s="31" t="str">
        <f t="shared" si="0"/>
        <v>Small</v>
      </c>
    </row>
    <row r="2891" spans="8:13" ht="15.75" customHeight="1">
      <c r="H2891" s="37">
        <v>43200</v>
      </c>
      <c r="I2891" s="6" t="s">
        <v>224</v>
      </c>
      <c r="J2891" s="6" t="s">
        <v>180</v>
      </c>
      <c r="K2891" s="6">
        <v>3</v>
      </c>
      <c r="L2891" s="6">
        <v>45.03</v>
      </c>
      <c r="M2891" s="31" t="str">
        <f t="shared" si="0"/>
        <v>Small</v>
      </c>
    </row>
    <row r="2892" spans="8:13" ht="15.75" customHeight="1">
      <c r="H2892" s="37">
        <v>43464</v>
      </c>
      <c r="I2892" s="6" t="s">
        <v>168</v>
      </c>
      <c r="J2892" s="6" t="s">
        <v>184</v>
      </c>
      <c r="K2892" s="6">
        <v>4</v>
      </c>
      <c r="L2892" s="6">
        <v>60.8</v>
      </c>
      <c r="M2892" s="31" t="str">
        <f t="shared" si="0"/>
        <v>Small</v>
      </c>
    </row>
    <row r="2893" spans="8:13" ht="15.75" customHeight="1">
      <c r="H2893" s="37">
        <v>43251</v>
      </c>
      <c r="I2893" s="6" t="s">
        <v>158</v>
      </c>
      <c r="J2893" s="6" t="s">
        <v>185</v>
      </c>
      <c r="K2893" s="6">
        <v>1</v>
      </c>
      <c r="L2893" s="6">
        <v>13.09</v>
      </c>
      <c r="M2893" s="31" t="str">
        <f t="shared" si="0"/>
        <v>Small</v>
      </c>
    </row>
    <row r="2894" spans="8:13" ht="15.75" customHeight="1">
      <c r="H2894" s="37">
        <v>43168</v>
      </c>
      <c r="I2894" s="6" t="s">
        <v>160</v>
      </c>
      <c r="J2894" s="6" t="s">
        <v>191</v>
      </c>
      <c r="K2894" s="6">
        <v>2</v>
      </c>
      <c r="L2894" s="6">
        <v>21.82</v>
      </c>
      <c r="M2894" s="31" t="str">
        <f t="shared" si="0"/>
        <v>Small</v>
      </c>
    </row>
    <row r="2895" spans="8:13" ht="15.75" customHeight="1">
      <c r="H2895" s="37">
        <v>43209</v>
      </c>
      <c r="I2895" s="6" t="s">
        <v>171</v>
      </c>
      <c r="J2895" s="6" t="s">
        <v>184</v>
      </c>
      <c r="K2895" s="6">
        <v>2</v>
      </c>
      <c r="L2895" s="6">
        <v>31.48</v>
      </c>
      <c r="M2895" s="31" t="str">
        <f t="shared" si="0"/>
        <v>Small</v>
      </c>
    </row>
    <row r="2896" spans="8:13" ht="15.75" customHeight="1">
      <c r="H2896" s="37">
        <v>43438</v>
      </c>
      <c r="I2896" s="6" t="s">
        <v>155</v>
      </c>
      <c r="J2896" s="6" t="s">
        <v>173</v>
      </c>
      <c r="K2896" s="6">
        <v>2</v>
      </c>
      <c r="L2896" s="6">
        <v>30.56</v>
      </c>
      <c r="M2896" s="31" t="str">
        <f t="shared" si="0"/>
        <v>Small</v>
      </c>
    </row>
    <row r="2897" spans="8:13" ht="15.75" customHeight="1">
      <c r="H2897" s="37">
        <v>43462</v>
      </c>
      <c r="I2897" s="6" t="s">
        <v>141</v>
      </c>
      <c r="J2897" s="6" t="s">
        <v>237</v>
      </c>
      <c r="K2897" s="6">
        <v>2</v>
      </c>
      <c r="L2897" s="6">
        <v>36.86</v>
      </c>
      <c r="M2897" s="31" t="str">
        <f t="shared" si="0"/>
        <v>Small</v>
      </c>
    </row>
    <row r="2898" spans="8:13" ht="15.75" customHeight="1">
      <c r="H2898" s="37">
        <v>43285</v>
      </c>
      <c r="I2898" s="6" t="s">
        <v>168</v>
      </c>
      <c r="J2898" s="6" t="s">
        <v>156</v>
      </c>
      <c r="K2898" s="6">
        <v>3</v>
      </c>
      <c r="L2898" s="6">
        <v>56.82</v>
      </c>
      <c r="M2898" s="31" t="str">
        <f t="shared" si="0"/>
        <v>Small</v>
      </c>
    </row>
    <row r="2899" spans="8:13" ht="15.75" customHeight="1">
      <c r="H2899" s="37">
        <v>43423</v>
      </c>
      <c r="I2899" s="6" t="s">
        <v>175</v>
      </c>
      <c r="J2899" s="6" t="s">
        <v>236</v>
      </c>
      <c r="K2899" s="6">
        <v>1</v>
      </c>
      <c r="L2899" s="6">
        <v>17.96</v>
      </c>
      <c r="M2899" s="31" t="str">
        <f t="shared" si="0"/>
        <v>Small</v>
      </c>
    </row>
    <row r="2900" spans="8:13" ht="15.75" customHeight="1">
      <c r="H2900" s="37">
        <v>43264</v>
      </c>
      <c r="I2900" s="6" t="s">
        <v>158</v>
      </c>
      <c r="J2900" s="6" t="s">
        <v>192</v>
      </c>
      <c r="K2900" s="6">
        <v>2</v>
      </c>
      <c r="L2900" s="6">
        <v>32.1</v>
      </c>
      <c r="M2900" s="31" t="str">
        <f t="shared" si="0"/>
        <v>Small</v>
      </c>
    </row>
    <row r="2901" spans="8:13" ht="15.75" customHeight="1">
      <c r="H2901" s="37">
        <v>43403</v>
      </c>
      <c r="I2901" s="6" t="s">
        <v>135</v>
      </c>
      <c r="J2901" s="6" t="s">
        <v>231</v>
      </c>
      <c r="K2901" s="6">
        <v>2</v>
      </c>
      <c r="L2901" s="6">
        <v>34.68</v>
      </c>
      <c r="M2901" s="31" t="str">
        <f t="shared" si="0"/>
        <v>Small</v>
      </c>
    </row>
    <row r="2902" spans="8:13" ht="15.75" customHeight="1">
      <c r="H2902" s="37">
        <v>43237</v>
      </c>
      <c r="I2902" s="6" t="s">
        <v>158</v>
      </c>
      <c r="J2902" s="6" t="s">
        <v>187</v>
      </c>
      <c r="K2902" s="6">
        <v>3</v>
      </c>
      <c r="L2902" s="6">
        <v>39.51</v>
      </c>
      <c r="M2902" s="31" t="str">
        <f t="shared" si="0"/>
        <v>Small</v>
      </c>
    </row>
    <row r="2903" spans="8:13" ht="15.75" customHeight="1">
      <c r="H2903" s="37">
        <v>43114</v>
      </c>
      <c r="I2903" s="6" t="s">
        <v>158</v>
      </c>
      <c r="J2903" s="6" t="s">
        <v>180</v>
      </c>
      <c r="K2903" s="6">
        <v>2</v>
      </c>
      <c r="L2903" s="6">
        <v>31.92</v>
      </c>
      <c r="M2903" s="31" t="str">
        <f t="shared" si="0"/>
        <v>Small</v>
      </c>
    </row>
    <row r="2904" spans="8:13" ht="15.75" customHeight="1">
      <c r="H2904" s="37">
        <v>43356</v>
      </c>
      <c r="I2904" s="6" t="s">
        <v>198</v>
      </c>
      <c r="J2904" s="6" t="s">
        <v>156</v>
      </c>
      <c r="K2904" s="6">
        <v>43</v>
      </c>
      <c r="L2904" s="6">
        <v>316.67</v>
      </c>
      <c r="M2904" s="31" t="str">
        <f t="shared" si="0"/>
        <v>Large</v>
      </c>
    </row>
    <row r="2905" spans="8:13" ht="15.75" customHeight="1">
      <c r="H2905" s="37">
        <v>43425</v>
      </c>
      <c r="I2905" s="6" t="s">
        <v>175</v>
      </c>
      <c r="J2905" s="6" t="s">
        <v>156</v>
      </c>
      <c r="K2905" s="6">
        <v>2</v>
      </c>
      <c r="L2905" s="6">
        <v>33.82</v>
      </c>
      <c r="M2905" s="31" t="str">
        <f t="shared" si="0"/>
        <v>Small</v>
      </c>
    </row>
    <row r="2906" spans="8:13" ht="15.75" customHeight="1">
      <c r="H2906" s="37">
        <v>43115</v>
      </c>
      <c r="I2906" s="6" t="s">
        <v>158</v>
      </c>
      <c r="J2906" s="6" t="s">
        <v>156</v>
      </c>
      <c r="K2906" s="6">
        <v>2</v>
      </c>
      <c r="L2906" s="6">
        <v>26.54</v>
      </c>
      <c r="M2906" s="31" t="str">
        <f t="shared" si="0"/>
        <v>Small</v>
      </c>
    </row>
    <row r="2907" spans="8:13" ht="15.75" customHeight="1">
      <c r="H2907" s="37">
        <v>43112</v>
      </c>
      <c r="I2907" s="6" t="s">
        <v>175</v>
      </c>
      <c r="J2907" s="6" t="s">
        <v>205</v>
      </c>
      <c r="K2907" s="6">
        <v>1</v>
      </c>
      <c r="L2907" s="6">
        <v>19.22</v>
      </c>
      <c r="M2907" s="31" t="str">
        <f t="shared" si="0"/>
        <v>Small</v>
      </c>
    </row>
    <row r="2908" spans="8:13" ht="15.75" customHeight="1">
      <c r="H2908" s="37">
        <v>43381</v>
      </c>
      <c r="I2908" s="6" t="s">
        <v>216</v>
      </c>
      <c r="J2908" s="6" t="s">
        <v>180</v>
      </c>
      <c r="K2908" s="6">
        <v>2</v>
      </c>
      <c r="L2908" s="6">
        <v>37.32</v>
      </c>
      <c r="M2908" s="31" t="str">
        <f t="shared" si="0"/>
        <v>Small</v>
      </c>
    </row>
    <row r="2909" spans="8:13" ht="15.75" customHeight="1">
      <c r="H2909" s="37">
        <v>43317</v>
      </c>
      <c r="I2909" s="6" t="s">
        <v>216</v>
      </c>
      <c r="J2909" s="6" t="s">
        <v>172</v>
      </c>
      <c r="K2909" s="6">
        <v>4</v>
      </c>
      <c r="L2909" s="6">
        <v>53.32</v>
      </c>
      <c r="M2909" s="31" t="str">
        <f t="shared" si="0"/>
        <v>Small</v>
      </c>
    </row>
    <row r="2910" spans="8:13" ht="15.75" customHeight="1">
      <c r="H2910" s="37">
        <v>43220</v>
      </c>
      <c r="I2910" s="6" t="s">
        <v>175</v>
      </c>
      <c r="J2910" s="6" t="s">
        <v>185</v>
      </c>
      <c r="K2910" s="6">
        <v>3</v>
      </c>
      <c r="L2910" s="6">
        <v>33.39</v>
      </c>
      <c r="M2910" s="31" t="str">
        <f t="shared" si="0"/>
        <v>Small</v>
      </c>
    </row>
    <row r="2911" spans="8:13" ht="15.75" customHeight="1">
      <c r="H2911" s="37">
        <v>43403</v>
      </c>
      <c r="I2911" s="6" t="s">
        <v>160</v>
      </c>
      <c r="J2911" s="6" t="s">
        <v>184</v>
      </c>
      <c r="K2911" s="6">
        <v>1</v>
      </c>
      <c r="L2911" s="6">
        <v>13.16</v>
      </c>
      <c r="M2911" s="31" t="str">
        <f t="shared" si="0"/>
        <v>Small</v>
      </c>
    </row>
    <row r="2912" spans="8:13" ht="15.75" customHeight="1">
      <c r="H2912" s="37">
        <v>43285</v>
      </c>
      <c r="I2912" s="6" t="s">
        <v>141</v>
      </c>
      <c r="J2912" s="6" t="s">
        <v>187</v>
      </c>
      <c r="K2912" s="6">
        <v>2</v>
      </c>
      <c r="L2912" s="6">
        <v>21.18</v>
      </c>
      <c r="M2912" s="31" t="str">
        <f t="shared" si="0"/>
        <v>Small</v>
      </c>
    </row>
    <row r="2913" spans="8:13" ht="15.75" customHeight="1">
      <c r="H2913" s="37">
        <v>43212</v>
      </c>
      <c r="I2913" s="6" t="s">
        <v>160</v>
      </c>
      <c r="J2913" s="6" t="s">
        <v>241</v>
      </c>
      <c r="K2913" s="6">
        <v>36</v>
      </c>
      <c r="L2913" s="6">
        <v>243.83</v>
      </c>
      <c r="M2913" s="31" t="str">
        <f t="shared" si="0"/>
        <v>Small</v>
      </c>
    </row>
    <row r="2914" spans="8:13" ht="15.75" customHeight="1">
      <c r="H2914" s="37">
        <v>43224</v>
      </c>
      <c r="I2914" s="6" t="s">
        <v>163</v>
      </c>
      <c r="J2914" s="6" t="s">
        <v>156</v>
      </c>
      <c r="K2914" s="6">
        <v>2</v>
      </c>
      <c r="L2914" s="6">
        <v>31.04</v>
      </c>
      <c r="M2914" s="31" t="str">
        <f t="shared" si="0"/>
        <v>Small</v>
      </c>
    </row>
    <row r="2915" spans="8:13" ht="15.75" customHeight="1">
      <c r="H2915" s="37">
        <v>43300</v>
      </c>
      <c r="I2915" s="6" t="s">
        <v>158</v>
      </c>
      <c r="J2915" s="6" t="s">
        <v>203</v>
      </c>
      <c r="K2915" s="6">
        <v>1</v>
      </c>
      <c r="L2915" s="6">
        <v>17.2</v>
      </c>
      <c r="M2915" s="31" t="str">
        <f t="shared" si="0"/>
        <v>Small</v>
      </c>
    </row>
    <row r="2916" spans="8:13" ht="15.75" customHeight="1">
      <c r="H2916" s="37">
        <v>43322</v>
      </c>
      <c r="I2916" s="6" t="s">
        <v>158</v>
      </c>
      <c r="J2916" s="6" t="s">
        <v>156</v>
      </c>
      <c r="K2916" s="6">
        <v>2</v>
      </c>
      <c r="L2916" s="6">
        <v>22.9</v>
      </c>
      <c r="M2916" s="31" t="str">
        <f t="shared" si="0"/>
        <v>Small</v>
      </c>
    </row>
    <row r="2917" spans="8:13" ht="15.75" customHeight="1">
      <c r="H2917" s="37">
        <v>43425</v>
      </c>
      <c r="I2917" s="6" t="s">
        <v>200</v>
      </c>
      <c r="J2917" s="6" t="s">
        <v>156</v>
      </c>
      <c r="K2917" s="6">
        <v>3</v>
      </c>
      <c r="L2917" s="6">
        <v>33.479999999999997</v>
      </c>
      <c r="M2917" s="31" t="str">
        <f t="shared" si="0"/>
        <v>Small</v>
      </c>
    </row>
    <row r="2918" spans="8:13" ht="15.75" customHeight="1">
      <c r="H2918" s="37">
        <v>43461</v>
      </c>
      <c r="I2918" s="6" t="s">
        <v>127</v>
      </c>
      <c r="J2918" s="6" t="s">
        <v>182</v>
      </c>
      <c r="K2918" s="6">
        <v>1</v>
      </c>
      <c r="L2918" s="6">
        <v>19.649999999999999</v>
      </c>
      <c r="M2918" s="31" t="str">
        <f t="shared" si="0"/>
        <v>Small</v>
      </c>
    </row>
    <row r="2919" spans="8:13" ht="15.75" customHeight="1">
      <c r="H2919" s="37">
        <v>43430</v>
      </c>
      <c r="I2919" s="6" t="s">
        <v>171</v>
      </c>
      <c r="J2919" s="6" t="s">
        <v>210</v>
      </c>
      <c r="K2919" s="6">
        <v>4</v>
      </c>
      <c r="L2919" s="6">
        <v>53.76</v>
      </c>
      <c r="M2919" s="31" t="str">
        <f t="shared" si="0"/>
        <v>Small</v>
      </c>
    </row>
    <row r="2920" spans="8:13" ht="15.75" customHeight="1">
      <c r="H2920" s="37">
        <v>43465</v>
      </c>
      <c r="I2920" s="6" t="s">
        <v>193</v>
      </c>
      <c r="J2920" s="6" t="s">
        <v>204</v>
      </c>
      <c r="K2920" s="6">
        <v>2</v>
      </c>
      <c r="L2920" s="6">
        <v>33.46</v>
      </c>
      <c r="M2920" s="31" t="str">
        <f t="shared" si="0"/>
        <v>Small</v>
      </c>
    </row>
    <row r="2921" spans="8:13" ht="15.75" customHeight="1">
      <c r="H2921" s="37">
        <v>43458</v>
      </c>
      <c r="I2921" s="6" t="s">
        <v>201</v>
      </c>
      <c r="J2921" s="6" t="s">
        <v>231</v>
      </c>
      <c r="K2921" s="6">
        <v>2</v>
      </c>
      <c r="L2921" s="6">
        <v>37.22</v>
      </c>
      <c r="M2921" s="31" t="str">
        <f t="shared" si="0"/>
        <v>Small</v>
      </c>
    </row>
    <row r="2922" spans="8:13" ht="15.75" customHeight="1">
      <c r="H2922" s="37">
        <v>43113</v>
      </c>
      <c r="I2922" s="6" t="s">
        <v>158</v>
      </c>
      <c r="J2922" s="6" t="s">
        <v>167</v>
      </c>
      <c r="K2922" s="6">
        <v>2</v>
      </c>
      <c r="L2922" s="6">
        <v>30.56</v>
      </c>
      <c r="M2922" s="31" t="str">
        <f t="shared" si="0"/>
        <v>Small</v>
      </c>
    </row>
    <row r="2923" spans="8:13" ht="15.75" customHeight="1">
      <c r="H2923" s="37">
        <v>43361</v>
      </c>
      <c r="I2923" s="6" t="s">
        <v>198</v>
      </c>
      <c r="J2923" s="6" t="s">
        <v>182</v>
      </c>
      <c r="K2923" s="6">
        <v>1</v>
      </c>
      <c r="L2923" s="6">
        <v>11.05</v>
      </c>
      <c r="M2923" s="31" t="str">
        <f t="shared" si="0"/>
        <v>Small</v>
      </c>
    </row>
    <row r="2924" spans="8:13" ht="15.75" customHeight="1">
      <c r="H2924" s="37">
        <v>43415</v>
      </c>
      <c r="I2924" s="6" t="s">
        <v>158</v>
      </c>
      <c r="J2924" s="6" t="s">
        <v>210</v>
      </c>
      <c r="K2924" s="6">
        <v>3</v>
      </c>
      <c r="L2924" s="6">
        <v>56.31</v>
      </c>
      <c r="M2924" s="31" t="str">
        <f t="shared" si="0"/>
        <v>Small</v>
      </c>
    </row>
    <row r="2925" spans="8:13" ht="15.75" customHeight="1">
      <c r="H2925" s="37">
        <v>43419</v>
      </c>
      <c r="I2925" s="6" t="s">
        <v>158</v>
      </c>
      <c r="J2925" s="6" t="s">
        <v>156</v>
      </c>
      <c r="K2925" s="6">
        <v>5</v>
      </c>
      <c r="L2925" s="6">
        <v>91.55</v>
      </c>
      <c r="M2925" s="31" t="str">
        <f t="shared" si="0"/>
        <v>Small</v>
      </c>
    </row>
    <row r="2926" spans="8:13" ht="15.75" customHeight="1">
      <c r="H2926" s="37">
        <v>43437</v>
      </c>
      <c r="I2926" s="6" t="s">
        <v>175</v>
      </c>
      <c r="J2926" s="6" t="s">
        <v>156</v>
      </c>
      <c r="K2926" s="6">
        <v>4</v>
      </c>
      <c r="L2926" s="6">
        <v>73.239999999999995</v>
      </c>
      <c r="M2926" s="31" t="str">
        <f t="shared" si="0"/>
        <v>Small</v>
      </c>
    </row>
    <row r="2927" spans="8:13" ht="15.75" customHeight="1">
      <c r="H2927" s="37">
        <v>43414</v>
      </c>
      <c r="I2927" s="6" t="s">
        <v>135</v>
      </c>
      <c r="J2927" s="6" t="s">
        <v>162</v>
      </c>
      <c r="K2927" s="6">
        <v>3</v>
      </c>
      <c r="L2927" s="6">
        <v>52.26</v>
      </c>
      <c r="M2927" s="31" t="str">
        <f t="shared" si="0"/>
        <v>Small</v>
      </c>
    </row>
    <row r="2928" spans="8:13" ht="15.75" customHeight="1">
      <c r="H2928" s="37">
        <v>43401</v>
      </c>
      <c r="I2928" s="6" t="s">
        <v>127</v>
      </c>
      <c r="J2928" s="6" t="s">
        <v>210</v>
      </c>
      <c r="K2928" s="6">
        <v>1</v>
      </c>
      <c r="L2928" s="6">
        <v>12.39</v>
      </c>
      <c r="M2928" s="31" t="str">
        <f t="shared" si="0"/>
        <v>Small</v>
      </c>
    </row>
    <row r="2929" spans="8:13" ht="15.75" customHeight="1">
      <c r="H2929" s="37">
        <v>43257</v>
      </c>
      <c r="I2929" s="6" t="s">
        <v>163</v>
      </c>
      <c r="J2929" s="6" t="s">
        <v>183</v>
      </c>
      <c r="K2929" s="6">
        <v>60</v>
      </c>
      <c r="L2929" s="6">
        <v>549.83000000000004</v>
      </c>
      <c r="M2929" s="31" t="str">
        <f t="shared" si="0"/>
        <v>Large</v>
      </c>
    </row>
    <row r="2930" spans="8:13" ht="15.75" customHeight="1">
      <c r="H2930" s="37">
        <v>43202</v>
      </c>
      <c r="I2930" s="6" t="s">
        <v>163</v>
      </c>
      <c r="J2930" s="6" t="s">
        <v>164</v>
      </c>
      <c r="K2930" s="6">
        <v>2</v>
      </c>
      <c r="L2930" s="6">
        <v>25.76</v>
      </c>
      <c r="M2930" s="31" t="str">
        <f t="shared" si="0"/>
        <v>Small</v>
      </c>
    </row>
    <row r="2931" spans="8:13" ht="15.75" customHeight="1">
      <c r="H2931" s="37">
        <v>43371</v>
      </c>
      <c r="I2931" s="6" t="s">
        <v>141</v>
      </c>
      <c r="J2931" s="6" t="s">
        <v>210</v>
      </c>
      <c r="K2931" s="6">
        <v>1</v>
      </c>
      <c r="L2931" s="6">
        <v>16.899999999999999</v>
      </c>
      <c r="M2931" s="31" t="str">
        <f t="shared" si="0"/>
        <v>Small</v>
      </c>
    </row>
    <row r="2932" spans="8:13" ht="15.75" customHeight="1">
      <c r="H2932" s="37">
        <v>43452</v>
      </c>
      <c r="I2932" s="6" t="s">
        <v>141</v>
      </c>
      <c r="J2932" s="6" t="s">
        <v>156</v>
      </c>
      <c r="K2932" s="6">
        <v>57</v>
      </c>
      <c r="L2932" s="6">
        <v>468.47</v>
      </c>
      <c r="M2932" s="31" t="str">
        <f t="shared" si="0"/>
        <v>Large</v>
      </c>
    </row>
    <row r="2933" spans="8:13" ht="15.75" customHeight="1">
      <c r="H2933" s="37">
        <v>43463</v>
      </c>
      <c r="I2933" s="6" t="s">
        <v>168</v>
      </c>
      <c r="J2933" s="6" t="s">
        <v>204</v>
      </c>
      <c r="K2933" s="6">
        <v>2</v>
      </c>
      <c r="L2933" s="6">
        <v>22.74</v>
      </c>
      <c r="M2933" s="31" t="str">
        <f t="shared" si="0"/>
        <v>Small</v>
      </c>
    </row>
    <row r="2934" spans="8:13" ht="15.75" customHeight="1">
      <c r="H2934" s="37">
        <v>43128</v>
      </c>
      <c r="I2934" s="6" t="s">
        <v>168</v>
      </c>
      <c r="J2934" s="6" t="s">
        <v>169</v>
      </c>
      <c r="K2934" s="6">
        <v>2</v>
      </c>
      <c r="L2934" s="6">
        <v>32.44</v>
      </c>
      <c r="M2934" s="31" t="str">
        <f t="shared" si="0"/>
        <v>Small</v>
      </c>
    </row>
    <row r="2935" spans="8:13" ht="15.75" customHeight="1">
      <c r="H2935" s="37">
        <v>43247</v>
      </c>
      <c r="I2935" s="6" t="s">
        <v>160</v>
      </c>
      <c r="J2935" s="6" t="s">
        <v>172</v>
      </c>
      <c r="K2935" s="6">
        <v>3</v>
      </c>
      <c r="L2935" s="6">
        <v>42.93</v>
      </c>
      <c r="M2935" s="31" t="str">
        <f t="shared" si="0"/>
        <v>Small</v>
      </c>
    </row>
    <row r="2936" spans="8:13" ht="15.75" customHeight="1">
      <c r="H2936" s="37">
        <v>43249</v>
      </c>
      <c r="I2936" s="6" t="s">
        <v>168</v>
      </c>
      <c r="J2936" s="6" t="s">
        <v>176</v>
      </c>
      <c r="K2936" s="6">
        <v>1</v>
      </c>
      <c r="L2936" s="6">
        <v>13.81</v>
      </c>
      <c r="M2936" s="31" t="str">
        <f t="shared" si="0"/>
        <v>Small</v>
      </c>
    </row>
    <row r="2937" spans="8:13" ht="15.75" customHeight="1">
      <c r="H2937" s="37">
        <v>43258</v>
      </c>
      <c r="I2937" s="6" t="s">
        <v>216</v>
      </c>
      <c r="J2937" s="6" t="s">
        <v>191</v>
      </c>
      <c r="K2937" s="6">
        <v>2</v>
      </c>
      <c r="L2937" s="6">
        <v>31.28</v>
      </c>
      <c r="M2937" s="31" t="str">
        <f t="shared" si="0"/>
        <v>Small</v>
      </c>
    </row>
    <row r="2938" spans="8:13" ht="15.75" customHeight="1">
      <c r="H2938" s="37">
        <v>43431</v>
      </c>
      <c r="I2938" s="6" t="s">
        <v>163</v>
      </c>
      <c r="J2938" s="6" t="s">
        <v>174</v>
      </c>
      <c r="K2938" s="6">
        <v>1</v>
      </c>
      <c r="L2938" s="6">
        <v>12.72</v>
      </c>
      <c r="M2938" s="31" t="str">
        <f t="shared" si="0"/>
        <v>Small</v>
      </c>
    </row>
    <row r="2939" spans="8:13" ht="15.75" customHeight="1">
      <c r="H2939" s="37">
        <v>43435</v>
      </c>
      <c r="I2939" s="6" t="s">
        <v>193</v>
      </c>
      <c r="J2939" s="6" t="s">
        <v>156</v>
      </c>
      <c r="K2939" s="6">
        <v>2</v>
      </c>
      <c r="L2939" s="6">
        <v>26.14</v>
      </c>
      <c r="M2939" s="31" t="str">
        <f t="shared" si="0"/>
        <v>Small</v>
      </c>
    </row>
    <row r="2940" spans="8:13" ht="15.75" customHeight="1">
      <c r="H2940" s="37">
        <v>43410</v>
      </c>
      <c r="I2940" s="6" t="s">
        <v>163</v>
      </c>
      <c r="J2940" s="6" t="s">
        <v>156</v>
      </c>
      <c r="K2940" s="6">
        <v>1</v>
      </c>
      <c r="L2940" s="6">
        <v>13.81</v>
      </c>
      <c r="M2940" s="31" t="str">
        <f t="shared" si="0"/>
        <v>Small</v>
      </c>
    </row>
    <row r="2941" spans="8:13" ht="15.75" customHeight="1">
      <c r="H2941" s="37">
        <v>43446</v>
      </c>
      <c r="I2941" s="6" t="s">
        <v>141</v>
      </c>
      <c r="J2941" s="6" t="s">
        <v>221</v>
      </c>
      <c r="K2941" s="6">
        <v>2</v>
      </c>
      <c r="L2941" s="6">
        <v>27.92</v>
      </c>
      <c r="M2941" s="31" t="str">
        <f t="shared" si="0"/>
        <v>Small</v>
      </c>
    </row>
    <row r="2942" spans="8:13" ht="15.75" customHeight="1">
      <c r="H2942" s="37">
        <v>43425</v>
      </c>
      <c r="I2942" s="6" t="s">
        <v>223</v>
      </c>
      <c r="J2942" s="6" t="s">
        <v>183</v>
      </c>
      <c r="K2942" s="6">
        <v>2</v>
      </c>
      <c r="L2942" s="6">
        <v>31.7</v>
      </c>
      <c r="M2942" s="31" t="str">
        <f t="shared" si="0"/>
        <v>Small</v>
      </c>
    </row>
    <row r="2943" spans="8:13" ht="15.75" customHeight="1">
      <c r="H2943" s="37">
        <v>43454</v>
      </c>
      <c r="I2943" s="6" t="s">
        <v>200</v>
      </c>
      <c r="J2943" s="6" t="s">
        <v>211</v>
      </c>
      <c r="K2943" s="6">
        <v>2</v>
      </c>
      <c r="L2943" s="6">
        <v>23.8</v>
      </c>
      <c r="M2943" s="31" t="str">
        <f t="shared" si="0"/>
        <v>Small</v>
      </c>
    </row>
    <row r="2944" spans="8:13" ht="15.75" customHeight="1">
      <c r="H2944" s="37">
        <v>43182</v>
      </c>
      <c r="I2944" s="6" t="s">
        <v>218</v>
      </c>
      <c r="J2944" s="6" t="s">
        <v>156</v>
      </c>
      <c r="K2944" s="6">
        <v>60</v>
      </c>
      <c r="L2944" s="6">
        <v>503.39</v>
      </c>
      <c r="M2944" s="31" t="str">
        <f t="shared" si="0"/>
        <v>Large</v>
      </c>
    </row>
    <row r="2945" spans="8:13" ht="15.75" customHeight="1">
      <c r="H2945" s="37">
        <v>43440</v>
      </c>
      <c r="I2945" s="6" t="s">
        <v>198</v>
      </c>
      <c r="J2945" s="6" t="s">
        <v>236</v>
      </c>
      <c r="K2945" s="6">
        <v>1</v>
      </c>
      <c r="L2945" s="6">
        <v>15.72</v>
      </c>
      <c r="M2945" s="31" t="str">
        <f t="shared" si="0"/>
        <v>Small</v>
      </c>
    </row>
    <row r="2946" spans="8:13" ht="15.75" customHeight="1">
      <c r="H2946" s="37">
        <v>43255</v>
      </c>
      <c r="I2946" s="6" t="s">
        <v>175</v>
      </c>
      <c r="J2946" s="6" t="s">
        <v>156</v>
      </c>
      <c r="K2946" s="6">
        <v>1</v>
      </c>
      <c r="L2946" s="6">
        <v>17.22</v>
      </c>
      <c r="M2946" s="31" t="str">
        <f t="shared" si="0"/>
        <v>Small</v>
      </c>
    </row>
    <row r="2947" spans="8:13" ht="15.75" customHeight="1">
      <c r="H2947" s="37">
        <v>43450</v>
      </c>
      <c r="I2947" s="6" t="s">
        <v>198</v>
      </c>
      <c r="J2947" s="6" t="s">
        <v>157</v>
      </c>
      <c r="K2947" s="6">
        <v>1</v>
      </c>
      <c r="L2947" s="6">
        <v>14.97</v>
      </c>
      <c r="M2947" s="31" t="str">
        <f t="shared" si="0"/>
        <v>Small</v>
      </c>
    </row>
    <row r="2948" spans="8:13" ht="15.75" customHeight="1">
      <c r="H2948" s="37">
        <v>43418</v>
      </c>
      <c r="I2948" s="6" t="s">
        <v>135</v>
      </c>
      <c r="J2948" s="6" t="s">
        <v>156</v>
      </c>
      <c r="K2948" s="6">
        <v>48</v>
      </c>
      <c r="L2948" s="6">
        <v>373.68</v>
      </c>
      <c r="M2948" s="31" t="str">
        <f t="shared" si="0"/>
        <v>Large</v>
      </c>
    </row>
    <row r="2949" spans="8:13" ht="15.75" customHeight="1">
      <c r="H2949" s="37">
        <v>43408</v>
      </c>
      <c r="I2949" s="6" t="s">
        <v>177</v>
      </c>
      <c r="J2949" s="6" t="s">
        <v>184</v>
      </c>
      <c r="K2949" s="6">
        <v>2</v>
      </c>
      <c r="L2949" s="6">
        <v>22.88</v>
      </c>
      <c r="M2949" s="31" t="str">
        <f t="shared" si="0"/>
        <v>Small</v>
      </c>
    </row>
    <row r="2950" spans="8:13" ht="15.75" customHeight="1">
      <c r="H2950" s="37">
        <v>43420</v>
      </c>
      <c r="I2950" s="6" t="s">
        <v>163</v>
      </c>
      <c r="J2950" s="6" t="s">
        <v>187</v>
      </c>
      <c r="K2950" s="6">
        <v>3</v>
      </c>
      <c r="L2950" s="6">
        <v>38.369999999999997</v>
      </c>
      <c r="M2950" s="31" t="str">
        <f t="shared" si="0"/>
        <v>Small</v>
      </c>
    </row>
    <row r="2951" spans="8:13" ht="15.75" customHeight="1">
      <c r="H2951" s="37">
        <v>43344</v>
      </c>
      <c r="I2951" s="6" t="s">
        <v>190</v>
      </c>
      <c r="J2951" s="6" t="s">
        <v>235</v>
      </c>
      <c r="K2951" s="6">
        <v>1</v>
      </c>
      <c r="L2951" s="6">
        <v>11.47</v>
      </c>
      <c r="M2951" s="31" t="str">
        <f t="shared" si="0"/>
        <v>Small</v>
      </c>
    </row>
    <row r="2952" spans="8:13" ht="15.75" customHeight="1">
      <c r="H2952" s="37">
        <v>43361</v>
      </c>
      <c r="I2952" s="6" t="s">
        <v>135</v>
      </c>
      <c r="J2952" s="6" t="s">
        <v>166</v>
      </c>
      <c r="K2952" s="6">
        <v>36</v>
      </c>
      <c r="L2952" s="6">
        <v>319.62</v>
      </c>
      <c r="M2952" s="31" t="str">
        <f t="shared" si="0"/>
        <v>Large</v>
      </c>
    </row>
    <row r="2953" spans="8:13" ht="15.75" customHeight="1">
      <c r="H2953" s="37">
        <v>43187</v>
      </c>
      <c r="I2953" s="6" t="s">
        <v>177</v>
      </c>
      <c r="J2953" s="6" t="s">
        <v>186</v>
      </c>
      <c r="K2953" s="6">
        <v>4</v>
      </c>
      <c r="L2953" s="6">
        <v>56.68</v>
      </c>
      <c r="M2953" s="31" t="str">
        <f t="shared" si="0"/>
        <v>Small</v>
      </c>
    </row>
    <row r="2954" spans="8:13" ht="15.75" customHeight="1">
      <c r="H2954" s="37">
        <v>43462</v>
      </c>
      <c r="I2954" s="6" t="s">
        <v>163</v>
      </c>
      <c r="J2954" s="6" t="s">
        <v>169</v>
      </c>
      <c r="K2954" s="6">
        <v>2</v>
      </c>
      <c r="L2954" s="6">
        <v>31.76</v>
      </c>
      <c r="M2954" s="31" t="str">
        <f t="shared" si="0"/>
        <v>Small</v>
      </c>
    </row>
    <row r="2955" spans="8:13" ht="15.75" customHeight="1">
      <c r="H2955" s="37">
        <v>43447</v>
      </c>
      <c r="I2955" s="6" t="s">
        <v>163</v>
      </c>
      <c r="J2955" s="6" t="s">
        <v>156</v>
      </c>
      <c r="K2955" s="6">
        <v>2</v>
      </c>
      <c r="L2955" s="6">
        <v>31.68</v>
      </c>
      <c r="M2955" s="31" t="str">
        <f t="shared" si="0"/>
        <v>Small</v>
      </c>
    </row>
    <row r="2956" spans="8:13" ht="15.75" customHeight="1">
      <c r="H2956" s="37">
        <v>43242</v>
      </c>
      <c r="I2956" s="6" t="s">
        <v>141</v>
      </c>
      <c r="J2956" s="6" t="s">
        <v>173</v>
      </c>
      <c r="K2956" s="6">
        <v>1</v>
      </c>
      <c r="L2956" s="6">
        <v>10.71</v>
      </c>
      <c r="M2956" s="31" t="str">
        <f t="shared" si="0"/>
        <v>Small</v>
      </c>
    </row>
    <row r="2957" spans="8:13" ht="15.75" customHeight="1">
      <c r="H2957" s="37">
        <v>43228</v>
      </c>
      <c r="I2957" s="6" t="s">
        <v>175</v>
      </c>
      <c r="J2957" s="6" t="s">
        <v>157</v>
      </c>
      <c r="K2957" s="6">
        <v>1</v>
      </c>
      <c r="L2957" s="6">
        <v>19.89</v>
      </c>
      <c r="M2957" s="31" t="str">
        <f t="shared" si="0"/>
        <v>Small</v>
      </c>
    </row>
    <row r="2958" spans="8:13" ht="15.75" customHeight="1">
      <c r="H2958" s="37">
        <v>43276</v>
      </c>
      <c r="I2958" s="6" t="s">
        <v>198</v>
      </c>
      <c r="J2958" s="6" t="s">
        <v>156</v>
      </c>
      <c r="K2958" s="6">
        <v>1</v>
      </c>
      <c r="L2958" s="6">
        <v>17.989999999999998</v>
      </c>
      <c r="M2958" s="31" t="str">
        <f t="shared" si="0"/>
        <v>Small</v>
      </c>
    </row>
    <row r="2959" spans="8:13" ht="15.75" customHeight="1">
      <c r="H2959" s="37">
        <v>43243</v>
      </c>
      <c r="I2959" s="6" t="s">
        <v>158</v>
      </c>
      <c r="J2959" s="6" t="s">
        <v>157</v>
      </c>
      <c r="K2959" s="6">
        <v>2</v>
      </c>
      <c r="L2959" s="6">
        <v>20.12</v>
      </c>
      <c r="M2959" s="31" t="str">
        <f t="shared" si="0"/>
        <v>Small</v>
      </c>
    </row>
    <row r="2960" spans="8:13" ht="15.75" customHeight="1">
      <c r="H2960" s="37">
        <v>43317</v>
      </c>
      <c r="I2960" s="6" t="s">
        <v>158</v>
      </c>
      <c r="J2960" s="6" t="s">
        <v>170</v>
      </c>
      <c r="K2960" s="6">
        <v>2</v>
      </c>
      <c r="L2960" s="6">
        <v>33.08</v>
      </c>
      <c r="M2960" s="31" t="str">
        <f t="shared" si="0"/>
        <v>Small</v>
      </c>
    </row>
    <row r="2961" spans="8:13" ht="15.75" customHeight="1">
      <c r="H2961" s="37">
        <v>43372</v>
      </c>
      <c r="I2961" s="6" t="s">
        <v>193</v>
      </c>
      <c r="J2961" s="6" t="s">
        <v>156</v>
      </c>
      <c r="K2961" s="6">
        <v>2</v>
      </c>
      <c r="L2961" s="6">
        <v>26.28</v>
      </c>
      <c r="M2961" s="31" t="str">
        <f t="shared" si="0"/>
        <v>Small</v>
      </c>
    </row>
    <row r="2962" spans="8:13" ht="15.75" customHeight="1">
      <c r="H2962" s="37">
        <v>43297</v>
      </c>
      <c r="I2962" s="6" t="s">
        <v>158</v>
      </c>
      <c r="J2962" s="6" t="s">
        <v>162</v>
      </c>
      <c r="K2962" s="6">
        <v>2</v>
      </c>
      <c r="L2962" s="6">
        <v>34.659999999999997</v>
      </c>
      <c r="M2962" s="31" t="str">
        <f t="shared" si="0"/>
        <v>Small</v>
      </c>
    </row>
    <row r="2963" spans="8:13" ht="15.75" customHeight="1">
      <c r="H2963" s="37">
        <v>43258</v>
      </c>
      <c r="I2963" s="6" t="s">
        <v>158</v>
      </c>
      <c r="J2963" s="6" t="s">
        <v>185</v>
      </c>
      <c r="K2963" s="6">
        <v>2</v>
      </c>
      <c r="L2963" s="6">
        <v>23.66</v>
      </c>
      <c r="M2963" s="31" t="str">
        <f t="shared" si="0"/>
        <v>Small</v>
      </c>
    </row>
    <row r="2964" spans="8:13" ht="15.75" customHeight="1">
      <c r="H2964" s="37">
        <v>43294</v>
      </c>
      <c r="I2964" s="6" t="s">
        <v>127</v>
      </c>
      <c r="J2964" s="6" t="s">
        <v>233</v>
      </c>
      <c r="K2964" s="6">
        <v>4</v>
      </c>
      <c r="L2964" s="6">
        <v>71.88</v>
      </c>
      <c r="M2964" s="31" t="str">
        <f t="shared" si="0"/>
        <v>Small</v>
      </c>
    </row>
    <row r="2965" spans="8:13" ht="15.75" customHeight="1">
      <c r="H2965" s="37">
        <v>43465</v>
      </c>
      <c r="I2965" s="6" t="s">
        <v>163</v>
      </c>
      <c r="J2965" s="6" t="s">
        <v>174</v>
      </c>
      <c r="K2965" s="6">
        <v>1</v>
      </c>
      <c r="L2965" s="6">
        <v>12.29</v>
      </c>
      <c r="M2965" s="31" t="str">
        <f t="shared" si="0"/>
        <v>Small</v>
      </c>
    </row>
    <row r="2966" spans="8:13" ht="15.75" customHeight="1">
      <c r="H2966" s="37">
        <v>43450</v>
      </c>
      <c r="I2966" s="6" t="s">
        <v>175</v>
      </c>
      <c r="J2966" s="6" t="s">
        <v>156</v>
      </c>
      <c r="K2966" s="6">
        <v>2</v>
      </c>
      <c r="L2966" s="6">
        <v>24.38</v>
      </c>
      <c r="M2966" s="31" t="str">
        <f t="shared" si="0"/>
        <v>Small</v>
      </c>
    </row>
    <row r="2967" spans="8:13" ht="15.75" customHeight="1">
      <c r="H2967" s="37">
        <v>43244</v>
      </c>
      <c r="I2967" s="6" t="s">
        <v>175</v>
      </c>
      <c r="J2967" s="6" t="s">
        <v>199</v>
      </c>
      <c r="K2967" s="6">
        <v>2</v>
      </c>
      <c r="L2967" s="6">
        <v>31.4</v>
      </c>
      <c r="M2967" s="31" t="str">
        <f t="shared" si="0"/>
        <v>Small</v>
      </c>
    </row>
    <row r="2968" spans="8:13" ht="15.75" customHeight="1">
      <c r="H2968" s="37">
        <v>43451</v>
      </c>
      <c r="I2968" s="6" t="s">
        <v>175</v>
      </c>
      <c r="J2968" s="6" t="s">
        <v>156</v>
      </c>
      <c r="K2968" s="6">
        <v>1</v>
      </c>
      <c r="L2968" s="6">
        <v>13.33</v>
      </c>
      <c r="M2968" s="31" t="str">
        <f t="shared" si="0"/>
        <v>Small</v>
      </c>
    </row>
    <row r="2969" spans="8:13" ht="15.75" customHeight="1">
      <c r="H2969" s="37">
        <v>43272</v>
      </c>
      <c r="I2969" s="6" t="s">
        <v>135</v>
      </c>
      <c r="J2969" s="6" t="s">
        <v>156</v>
      </c>
      <c r="K2969" s="6">
        <v>2</v>
      </c>
      <c r="L2969" s="6">
        <v>38.119999999999997</v>
      </c>
      <c r="M2969" s="31" t="str">
        <f t="shared" si="0"/>
        <v>Small</v>
      </c>
    </row>
    <row r="2970" spans="8:13" ht="15.75" customHeight="1">
      <c r="H2970" s="37">
        <v>43135</v>
      </c>
      <c r="I2970" s="6" t="s">
        <v>175</v>
      </c>
      <c r="J2970" s="6" t="s">
        <v>184</v>
      </c>
      <c r="K2970" s="6">
        <v>3</v>
      </c>
      <c r="L2970" s="6">
        <v>47.67</v>
      </c>
      <c r="M2970" s="31" t="str">
        <f t="shared" si="0"/>
        <v>Small</v>
      </c>
    </row>
    <row r="2971" spans="8:13" ht="15.75" customHeight="1">
      <c r="H2971" s="37">
        <v>43416</v>
      </c>
      <c r="I2971" s="6" t="s">
        <v>168</v>
      </c>
      <c r="J2971" s="6" t="s">
        <v>192</v>
      </c>
      <c r="K2971" s="6">
        <v>3</v>
      </c>
      <c r="L2971" s="6">
        <v>39.090000000000003</v>
      </c>
      <c r="M2971" s="31" t="str">
        <f t="shared" si="0"/>
        <v>Small</v>
      </c>
    </row>
    <row r="2972" spans="8:13" ht="15.75" customHeight="1">
      <c r="H2972" s="37">
        <v>43395</v>
      </c>
      <c r="I2972" s="6" t="s">
        <v>175</v>
      </c>
      <c r="J2972" s="6" t="s">
        <v>205</v>
      </c>
      <c r="K2972" s="6">
        <v>2</v>
      </c>
      <c r="L2972" s="6">
        <v>30.86</v>
      </c>
      <c r="M2972" s="31" t="str">
        <f t="shared" si="0"/>
        <v>Small</v>
      </c>
    </row>
    <row r="2973" spans="8:13" ht="15.75" customHeight="1">
      <c r="H2973" s="37">
        <v>43318</v>
      </c>
      <c r="I2973" s="6" t="s">
        <v>218</v>
      </c>
      <c r="J2973" s="6" t="s">
        <v>162</v>
      </c>
      <c r="K2973" s="6">
        <v>1</v>
      </c>
      <c r="L2973" s="6">
        <v>11.11</v>
      </c>
      <c r="M2973" s="31" t="str">
        <f t="shared" si="0"/>
        <v>Small</v>
      </c>
    </row>
    <row r="2974" spans="8:13" ht="15.75" customHeight="1">
      <c r="H2974" s="37">
        <v>43374</v>
      </c>
      <c r="I2974" s="6" t="s">
        <v>158</v>
      </c>
      <c r="J2974" s="6" t="s">
        <v>172</v>
      </c>
      <c r="K2974" s="6">
        <v>2</v>
      </c>
      <c r="L2974" s="6">
        <v>37.68</v>
      </c>
      <c r="M2974" s="31" t="str">
        <f t="shared" si="0"/>
        <v>Small</v>
      </c>
    </row>
    <row r="2975" spans="8:13" ht="15.75" customHeight="1">
      <c r="H2975" s="37">
        <v>43315</v>
      </c>
      <c r="I2975" s="6" t="s">
        <v>171</v>
      </c>
      <c r="J2975" s="6" t="s">
        <v>185</v>
      </c>
      <c r="K2975" s="6">
        <v>2</v>
      </c>
      <c r="L2975" s="6">
        <v>20.440000000000001</v>
      </c>
      <c r="M2975" s="31" t="str">
        <f t="shared" si="0"/>
        <v>Small</v>
      </c>
    </row>
    <row r="2976" spans="8:13" ht="15.75" customHeight="1">
      <c r="H2976" s="37">
        <v>43360</v>
      </c>
      <c r="I2976" s="6" t="s">
        <v>160</v>
      </c>
      <c r="J2976" s="6" t="s">
        <v>156</v>
      </c>
      <c r="K2976" s="6">
        <v>2</v>
      </c>
      <c r="L2976" s="6">
        <v>38.94</v>
      </c>
      <c r="M2976" s="31" t="str">
        <f t="shared" si="0"/>
        <v>Small</v>
      </c>
    </row>
    <row r="2977" spans="8:13" ht="15.75" customHeight="1">
      <c r="H2977" s="37">
        <v>43432</v>
      </c>
      <c r="I2977" s="6" t="s">
        <v>175</v>
      </c>
      <c r="J2977" s="6" t="s">
        <v>170</v>
      </c>
      <c r="K2977" s="6">
        <v>2</v>
      </c>
      <c r="L2977" s="6">
        <v>37.22</v>
      </c>
      <c r="M2977" s="31" t="str">
        <f t="shared" si="0"/>
        <v>Small</v>
      </c>
    </row>
    <row r="2978" spans="8:13" ht="15.75" customHeight="1">
      <c r="H2978" s="37">
        <v>43348</v>
      </c>
      <c r="I2978" s="6" t="s">
        <v>190</v>
      </c>
      <c r="J2978" s="6" t="s">
        <v>228</v>
      </c>
      <c r="K2978" s="6">
        <v>3</v>
      </c>
      <c r="L2978" s="6">
        <v>40.35</v>
      </c>
      <c r="M2978" s="31" t="str">
        <f t="shared" si="0"/>
        <v>Small</v>
      </c>
    </row>
    <row r="2979" spans="8:13" ht="15.75" customHeight="1">
      <c r="H2979" s="37">
        <v>43290</v>
      </c>
      <c r="I2979" s="6" t="s">
        <v>175</v>
      </c>
      <c r="J2979" s="6" t="s">
        <v>240</v>
      </c>
      <c r="K2979" s="6">
        <v>6</v>
      </c>
      <c r="L2979" s="6">
        <v>86.96</v>
      </c>
      <c r="M2979" s="31" t="str">
        <f t="shared" si="0"/>
        <v>Small</v>
      </c>
    </row>
    <row r="2980" spans="8:13" ht="15.75" customHeight="1">
      <c r="H2980" s="37">
        <v>43425</v>
      </c>
      <c r="I2980" s="6" t="s">
        <v>168</v>
      </c>
      <c r="J2980" s="6" t="s">
        <v>222</v>
      </c>
      <c r="K2980" s="6">
        <v>1</v>
      </c>
      <c r="L2980" s="6">
        <v>14.85</v>
      </c>
      <c r="M2980" s="31" t="str">
        <f t="shared" si="0"/>
        <v>Small</v>
      </c>
    </row>
    <row r="2981" spans="8:13" ht="15.75" customHeight="1">
      <c r="H2981" s="37">
        <v>43157</v>
      </c>
      <c r="I2981" s="6" t="s">
        <v>163</v>
      </c>
      <c r="J2981" s="6" t="s">
        <v>167</v>
      </c>
      <c r="K2981" s="6">
        <v>1</v>
      </c>
      <c r="L2981" s="6">
        <v>19.440000000000001</v>
      </c>
      <c r="M2981" s="31" t="str">
        <f t="shared" si="0"/>
        <v>Small</v>
      </c>
    </row>
    <row r="2982" spans="8:13" ht="15.75" customHeight="1">
      <c r="H2982" s="37">
        <v>43446</v>
      </c>
      <c r="I2982" s="6" t="s">
        <v>175</v>
      </c>
      <c r="J2982" s="6" t="s">
        <v>156</v>
      </c>
      <c r="K2982" s="6">
        <v>2</v>
      </c>
      <c r="L2982" s="6">
        <v>34.479999999999997</v>
      </c>
      <c r="M2982" s="31" t="str">
        <f t="shared" si="0"/>
        <v>Small</v>
      </c>
    </row>
    <row r="2983" spans="8:13" ht="15.75" customHeight="1">
      <c r="H2983" s="37">
        <v>43394</v>
      </c>
      <c r="I2983" s="6" t="s">
        <v>201</v>
      </c>
      <c r="J2983" s="6" t="s">
        <v>156</v>
      </c>
      <c r="K2983" s="6">
        <v>4</v>
      </c>
      <c r="L2983" s="6">
        <v>41</v>
      </c>
      <c r="M2983" s="31" t="str">
        <f t="shared" si="0"/>
        <v>Small</v>
      </c>
    </row>
    <row r="2984" spans="8:13" ht="15.75" customHeight="1">
      <c r="H2984" s="37">
        <v>43115</v>
      </c>
      <c r="I2984" s="6" t="s">
        <v>165</v>
      </c>
      <c r="J2984" s="6" t="s">
        <v>156</v>
      </c>
      <c r="K2984" s="6">
        <v>1</v>
      </c>
      <c r="L2984" s="6">
        <v>17.510000000000002</v>
      </c>
      <c r="M2984" s="31" t="str">
        <f t="shared" si="0"/>
        <v>Small</v>
      </c>
    </row>
    <row r="2985" spans="8:13" ht="15.75" customHeight="1">
      <c r="H2985" s="37">
        <v>43399</v>
      </c>
      <c r="I2985" s="6" t="s">
        <v>163</v>
      </c>
      <c r="J2985" s="6" t="s">
        <v>156</v>
      </c>
      <c r="K2985" s="6">
        <v>1</v>
      </c>
      <c r="L2985" s="6">
        <v>10.62</v>
      </c>
      <c r="M2985" s="31" t="str">
        <f t="shared" si="0"/>
        <v>Small</v>
      </c>
    </row>
    <row r="2986" spans="8:13" ht="15.75" customHeight="1">
      <c r="H2986" s="37">
        <v>43443</v>
      </c>
      <c r="I2986" s="6" t="s">
        <v>168</v>
      </c>
      <c r="J2986" s="6" t="s">
        <v>179</v>
      </c>
      <c r="K2986" s="6">
        <v>2</v>
      </c>
      <c r="L2986" s="6">
        <v>34.24</v>
      </c>
      <c r="M2986" s="31" t="str">
        <f t="shared" si="0"/>
        <v>Small</v>
      </c>
    </row>
    <row r="2987" spans="8:13" ht="15.75" customHeight="1">
      <c r="H2987" s="37">
        <v>43107</v>
      </c>
      <c r="I2987" s="6" t="s">
        <v>135</v>
      </c>
      <c r="J2987" s="6" t="s">
        <v>156</v>
      </c>
      <c r="K2987" s="6">
        <v>1</v>
      </c>
      <c r="L2987" s="6">
        <v>19.16</v>
      </c>
      <c r="M2987" s="31" t="str">
        <f t="shared" si="0"/>
        <v>Small</v>
      </c>
    </row>
    <row r="2988" spans="8:13" ht="15.75" customHeight="1">
      <c r="H2988" s="37">
        <v>43427</v>
      </c>
      <c r="I2988" s="6" t="s">
        <v>138</v>
      </c>
      <c r="J2988" s="6" t="s">
        <v>202</v>
      </c>
      <c r="K2988" s="6">
        <v>2</v>
      </c>
      <c r="L2988" s="6">
        <v>36.5</v>
      </c>
      <c r="M2988" s="31" t="str">
        <f t="shared" si="0"/>
        <v>Small</v>
      </c>
    </row>
    <row r="2989" spans="8:13" ht="15.75" customHeight="1">
      <c r="H2989" s="37">
        <v>43420</v>
      </c>
      <c r="I2989" s="6" t="s">
        <v>158</v>
      </c>
      <c r="J2989" s="6" t="s">
        <v>156</v>
      </c>
      <c r="K2989" s="6">
        <v>1</v>
      </c>
      <c r="L2989" s="6">
        <v>17.13</v>
      </c>
      <c r="M2989" s="31" t="str">
        <f t="shared" si="0"/>
        <v>Small</v>
      </c>
    </row>
    <row r="2990" spans="8:13" ht="15.75" customHeight="1">
      <c r="H2990" s="37">
        <v>43360</v>
      </c>
      <c r="I2990" s="6" t="s">
        <v>218</v>
      </c>
      <c r="J2990" s="6" t="s">
        <v>164</v>
      </c>
      <c r="K2990" s="6">
        <v>1</v>
      </c>
      <c r="L2990" s="6">
        <v>16.18</v>
      </c>
      <c r="M2990" s="31" t="str">
        <f t="shared" si="0"/>
        <v>Small</v>
      </c>
    </row>
    <row r="2991" spans="8:13" ht="15.75" customHeight="1">
      <c r="H2991" s="37">
        <v>43423</v>
      </c>
      <c r="I2991" s="6" t="s">
        <v>135</v>
      </c>
      <c r="J2991" s="6" t="s">
        <v>156</v>
      </c>
      <c r="K2991" s="6">
        <v>2</v>
      </c>
      <c r="L2991" s="6">
        <v>21.54</v>
      </c>
      <c r="M2991" s="31" t="str">
        <f t="shared" si="0"/>
        <v>Small</v>
      </c>
    </row>
    <row r="2992" spans="8:13" ht="15.75" customHeight="1">
      <c r="H2992" s="37">
        <v>43263</v>
      </c>
      <c r="I2992" s="6" t="s">
        <v>216</v>
      </c>
      <c r="J2992" s="6" t="s">
        <v>166</v>
      </c>
      <c r="K2992" s="6">
        <v>4</v>
      </c>
      <c r="L2992" s="6">
        <v>62.4</v>
      </c>
      <c r="M2992" s="31" t="str">
        <f t="shared" si="0"/>
        <v>Small</v>
      </c>
    </row>
    <row r="2993" spans="8:13" ht="15.75" customHeight="1">
      <c r="H2993" s="37">
        <v>43465</v>
      </c>
      <c r="I2993" s="6" t="s">
        <v>160</v>
      </c>
      <c r="J2993" s="6" t="s">
        <v>191</v>
      </c>
      <c r="K2993" s="6">
        <v>2</v>
      </c>
      <c r="L2993" s="6">
        <v>24.8</v>
      </c>
      <c r="M2993" s="31" t="str">
        <f t="shared" si="0"/>
        <v>Small</v>
      </c>
    </row>
    <row r="2994" spans="8:13" ht="15.75" customHeight="1">
      <c r="H2994" s="37">
        <v>43428</v>
      </c>
      <c r="I2994" s="6" t="s">
        <v>193</v>
      </c>
      <c r="J2994" s="6" t="s">
        <v>231</v>
      </c>
      <c r="K2994" s="6">
        <v>1</v>
      </c>
      <c r="L2994" s="6">
        <v>19.59</v>
      </c>
      <c r="M2994" s="31" t="str">
        <f t="shared" si="0"/>
        <v>Small</v>
      </c>
    </row>
    <row r="2995" spans="8:13" ht="15.75" customHeight="1">
      <c r="H2995" s="37">
        <v>43426</v>
      </c>
      <c r="I2995" s="6" t="s">
        <v>198</v>
      </c>
      <c r="J2995" s="6" t="s">
        <v>187</v>
      </c>
      <c r="K2995" s="6">
        <v>31</v>
      </c>
      <c r="L2995" s="6">
        <v>261.55</v>
      </c>
      <c r="M2995" s="31" t="str">
        <f t="shared" si="0"/>
        <v>Large</v>
      </c>
    </row>
    <row r="2996" spans="8:13" ht="15.75" customHeight="1">
      <c r="H2996" s="37">
        <v>43430</v>
      </c>
      <c r="I2996" s="6" t="s">
        <v>216</v>
      </c>
      <c r="J2996" s="6" t="s">
        <v>170</v>
      </c>
      <c r="K2996" s="6">
        <v>2</v>
      </c>
      <c r="L2996" s="6">
        <v>27.18</v>
      </c>
      <c r="M2996" s="31" t="str">
        <f t="shared" si="0"/>
        <v>Small</v>
      </c>
    </row>
    <row r="2997" spans="8:13" ht="15.75" customHeight="1">
      <c r="H2997" s="37">
        <v>43458</v>
      </c>
      <c r="I2997" s="6" t="s">
        <v>171</v>
      </c>
      <c r="J2997" s="6" t="s">
        <v>211</v>
      </c>
      <c r="K2997" s="6">
        <v>1</v>
      </c>
      <c r="L2997" s="6">
        <v>11.03</v>
      </c>
      <c r="M2997" s="31" t="str">
        <f t="shared" si="0"/>
        <v>Small</v>
      </c>
    </row>
    <row r="2998" spans="8:13" ht="15.75" customHeight="1">
      <c r="H2998" s="37">
        <v>43282</v>
      </c>
      <c r="I2998" s="6" t="s">
        <v>198</v>
      </c>
      <c r="J2998" s="6" t="s">
        <v>156</v>
      </c>
      <c r="K2998" s="6">
        <v>72</v>
      </c>
      <c r="L2998" s="6">
        <v>577.44000000000005</v>
      </c>
      <c r="M2998" s="31" t="str">
        <f t="shared" si="0"/>
        <v>Large</v>
      </c>
    </row>
    <row r="2999" spans="8:13" ht="15.75" customHeight="1">
      <c r="H2999" s="37">
        <v>43425</v>
      </c>
      <c r="I2999" s="6" t="s">
        <v>168</v>
      </c>
      <c r="J2999" s="6" t="s">
        <v>186</v>
      </c>
      <c r="K2999" s="6">
        <v>1</v>
      </c>
      <c r="L2999" s="6">
        <v>18.78</v>
      </c>
      <c r="M2999" s="31" t="str">
        <f t="shared" si="0"/>
        <v>Small</v>
      </c>
    </row>
    <row r="3000" spans="8:13" ht="15.75" customHeight="1">
      <c r="H3000" s="37">
        <v>43256</v>
      </c>
      <c r="I3000" s="6" t="s">
        <v>141</v>
      </c>
      <c r="J3000" s="6" t="s">
        <v>210</v>
      </c>
      <c r="K3000" s="6">
        <v>2</v>
      </c>
      <c r="L3000" s="6">
        <v>36.68</v>
      </c>
      <c r="M3000" s="31" t="str">
        <f t="shared" si="0"/>
        <v>Small</v>
      </c>
    </row>
    <row r="3001" spans="8:13" ht="15.75" customHeight="1">
      <c r="H3001" s="37">
        <v>43126</v>
      </c>
      <c r="I3001" s="6" t="s">
        <v>198</v>
      </c>
      <c r="J3001" s="6" t="s">
        <v>211</v>
      </c>
      <c r="K3001" s="6">
        <v>2</v>
      </c>
      <c r="L3001" s="6">
        <v>23.12</v>
      </c>
      <c r="M3001" s="31" t="str">
        <f t="shared" si="0"/>
        <v>Small</v>
      </c>
    </row>
    <row r="3002" spans="8:13" ht="15.75" customHeight="1">
      <c r="H3002" s="37">
        <v>43283</v>
      </c>
      <c r="I3002" s="6" t="s">
        <v>163</v>
      </c>
      <c r="J3002" s="6" t="s">
        <v>185</v>
      </c>
      <c r="K3002" s="6">
        <v>2</v>
      </c>
      <c r="L3002" s="6">
        <v>23.36</v>
      </c>
      <c r="M3002" s="31" t="str">
        <f t="shared" si="0"/>
        <v>Small</v>
      </c>
    </row>
    <row r="3003" spans="8:13" ht="15.75" customHeight="1">
      <c r="H3003" s="37">
        <v>43164</v>
      </c>
      <c r="I3003" s="6" t="s">
        <v>168</v>
      </c>
      <c r="J3003" s="6" t="s">
        <v>161</v>
      </c>
      <c r="K3003" s="6">
        <v>2</v>
      </c>
      <c r="L3003" s="6">
        <v>28.2</v>
      </c>
      <c r="M3003" s="31" t="str">
        <f t="shared" si="0"/>
        <v>Small</v>
      </c>
    </row>
    <row r="3004" spans="8:13" ht="15.75" customHeight="1">
      <c r="H3004" s="37">
        <v>43429</v>
      </c>
      <c r="I3004" s="6" t="s">
        <v>155</v>
      </c>
      <c r="J3004" s="6" t="s">
        <v>174</v>
      </c>
      <c r="K3004" s="6">
        <v>3</v>
      </c>
      <c r="L3004" s="6">
        <v>52.83</v>
      </c>
      <c r="M3004" s="31" t="str">
        <f t="shared" si="0"/>
        <v>Small</v>
      </c>
    </row>
    <row r="3005" spans="8:13" ht="15.75" customHeight="1">
      <c r="H3005" s="37">
        <v>43440</v>
      </c>
      <c r="I3005" s="6" t="s">
        <v>135</v>
      </c>
      <c r="J3005" s="6" t="s">
        <v>156</v>
      </c>
      <c r="K3005" s="6">
        <v>3</v>
      </c>
      <c r="L3005" s="6">
        <v>41.61</v>
      </c>
      <c r="M3005" s="31" t="str">
        <f t="shared" si="0"/>
        <v>Small</v>
      </c>
    </row>
    <row r="3006" spans="8:13" ht="15.75" customHeight="1">
      <c r="H3006" s="37">
        <v>43133</v>
      </c>
      <c r="I3006" s="6" t="s">
        <v>163</v>
      </c>
      <c r="J3006" s="6" t="s">
        <v>156</v>
      </c>
      <c r="K3006" s="6">
        <v>1</v>
      </c>
      <c r="L3006" s="6">
        <v>19.11</v>
      </c>
      <c r="M3006" s="31" t="str">
        <f t="shared" si="0"/>
        <v>Small</v>
      </c>
    </row>
    <row r="3007" spans="8:13" ht="15.75" customHeight="1">
      <c r="H3007" s="37">
        <v>43448</v>
      </c>
      <c r="I3007" s="6" t="s">
        <v>190</v>
      </c>
      <c r="J3007" s="6" t="s">
        <v>194</v>
      </c>
      <c r="K3007" s="6">
        <v>2</v>
      </c>
      <c r="L3007" s="6">
        <v>32.380000000000003</v>
      </c>
      <c r="M3007" s="31" t="str">
        <f t="shared" si="0"/>
        <v>Small</v>
      </c>
    </row>
    <row r="3008" spans="8:13" ht="15.75" customHeight="1">
      <c r="H3008" s="37">
        <v>43184</v>
      </c>
      <c r="I3008" s="6" t="s">
        <v>158</v>
      </c>
      <c r="J3008" s="6" t="s">
        <v>156</v>
      </c>
      <c r="K3008" s="6">
        <v>2</v>
      </c>
      <c r="L3008" s="6">
        <v>30.36</v>
      </c>
      <c r="M3008" s="31" t="str">
        <f t="shared" si="0"/>
        <v>Small</v>
      </c>
    </row>
    <row r="3009" spans="8:13" ht="15.75" customHeight="1">
      <c r="H3009" s="37">
        <v>43456</v>
      </c>
      <c r="I3009" s="6" t="s">
        <v>158</v>
      </c>
      <c r="J3009" s="6" t="s">
        <v>161</v>
      </c>
      <c r="K3009" s="6">
        <v>2</v>
      </c>
      <c r="L3009" s="6">
        <v>39.24</v>
      </c>
      <c r="M3009" s="31" t="str">
        <f t="shared" si="0"/>
        <v>Small</v>
      </c>
    </row>
    <row r="3010" spans="8:13" ht="15.75" customHeight="1">
      <c r="H3010" s="37">
        <v>43184</v>
      </c>
      <c r="I3010" s="6" t="s">
        <v>141</v>
      </c>
      <c r="J3010" s="6" t="s">
        <v>156</v>
      </c>
      <c r="K3010" s="6">
        <v>2</v>
      </c>
      <c r="L3010" s="6">
        <v>26.02</v>
      </c>
      <c r="M3010" s="31" t="str">
        <f t="shared" si="0"/>
        <v>Small</v>
      </c>
    </row>
    <row r="3011" spans="8:13" ht="15.75" customHeight="1">
      <c r="H3011" s="37">
        <v>43138</v>
      </c>
      <c r="I3011" s="6" t="s">
        <v>163</v>
      </c>
      <c r="J3011" s="6" t="s">
        <v>156</v>
      </c>
      <c r="K3011" s="6">
        <v>1</v>
      </c>
      <c r="L3011" s="6">
        <v>19.03</v>
      </c>
      <c r="M3011" s="31" t="str">
        <f t="shared" si="0"/>
        <v>Small</v>
      </c>
    </row>
    <row r="3012" spans="8:13" ht="15.75" customHeight="1">
      <c r="H3012" s="37">
        <v>43402</v>
      </c>
      <c r="I3012" s="6" t="s">
        <v>171</v>
      </c>
      <c r="J3012" s="6" t="s">
        <v>179</v>
      </c>
      <c r="K3012" s="6">
        <v>2</v>
      </c>
      <c r="L3012" s="6">
        <v>31.24</v>
      </c>
      <c r="M3012" s="31" t="str">
        <f t="shared" si="0"/>
        <v>Small</v>
      </c>
    </row>
    <row r="3013" spans="8:13" ht="15.75" customHeight="1">
      <c r="H3013" s="37">
        <v>43220</v>
      </c>
      <c r="I3013" s="6" t="s">
        <v>175</v>
      </c>
      <c r="J3013" s="6" t="s">
        <v>156</v>
      </c>
      <c r="K3013" s="6">
        <v>2</v>
      </c>
      <c r="L3013" s="6">
        <v>30.7</v>
      </c>
      <c r="M3013" s="31" t="str">
        <f t="shared" si="0"/>
        <v>Small</v>
      </c>
    </row>
    <row r="3014" spans="8:13" ht="15.75" customHeight="1">
      <c r="H3014" s="37">
        <v>43214</v>
      </c>
      <c r="I3014" s="6" t="s">
        <v>135</v>
      </c>
      <c r="J3014" s="6" t="s">
        <v>240</v>
      </c>
      <c r="K3014" s="6">
        <v>1</v>
      </c>
      <c r="L3014" s="6">
        <v>14.24</v>
      </c>
      <c r="M3014" s="31" t="str">
        <f t="shared" si="0"/>
        <v>Small</v>
      </c>
    </row>
    <row r="3015" spans="8:13" ht="15.75" customHeight="1">
      <c r="H3015" s="37">
        <v>43309</v>
      </c>
      <c r="I3015" s="6" t="s">
        <v>177</v>
      </c>
      <c r="J3015" s="6" t="s">
        <v>212</v>
      </c>
      <c r="K3015" s="6">
        <v>1</v>
      </c>
      <c r="L3015" s="6">
        <v>10.47</v>
      </c>
      <c r="M3015" s="31" t="str">
        <f t="shared" si="0"/>
        <v>Small</v>
      </c>
    </row>
    <row r="3016" spans="8:13" ht="15.75" customHeight="1">
      <c r="H3016" s="37">
        <v>43406</v>
      </c>
      <c r="I3016" s="6" t="s">
        <v>175</v>
      </c>
      <c r="J3016" s="6" t="s">
        <v>210</v>
      </c>
      <c r="K3016" s="6">
        <v>3</v>
      </c>
      <c r="L3016" s="6">
        <v>50.94</v>
      </c>
      <c r="M3016" s="31" t="str">
        <f t="shared" si="0"/>
        <v>Small</v>
      </c>
    </row>
    <row r="3017" spans="8:13" ht="15.75" customHeight="1">
      <c r="H3017" s="37">
        <v>43143</v>
      </c>
      <c r="I3017" s="6" t="s">
        <v>163</v>
      </c>
      <c r="J3017" s="6" t="s">
        <v>187</v>
      </c>
      <c r="K3017" s="6">
        <v>1</v>
      </c>
      <c r="L3017" s="6">
        <v>19.649999999999999</v>
      </c>
      <c r="M3017" s="31" t="str">
        <f t="shared" si="0"/>
        <v>Small</v>
      </c>
    </row>
    <row r="3018" spans="8:13" ht="15.75" customHeight="1">
      <c r="H3018" s="37">
        <v>43425</v>
      </c>
      <c r="I3018" s="6" t="s">
        <v>175</v>
      </c>
      <c r="J3018" s="6" t="s">
        <v>185</v>
      </c>
      <c r="K3018" s="6">
        <v>1</v>
      </c>
      <c r="L3018" s="6">
        <v>15.57</v>
      </c>
      <c r="M3018" s="31" t="str">
        <f t="shared" si="0"/>
        <v>Small</v>
      </c>
    </row>
    <row r="3019" spans="8:13" ht="15.75" customHeight="1">
      <c r="H3019" s="37">
        <v>43443</v>
      </c>
      <c r="I3019" s="6" t="s">
        <v>168</v>
      </c>
      <c r="J3019" s="6" t="s">
        <v>187</v>
      </c>
      <c r="K3019" s="6">
        <v>55</v>
      </c>
      <c r="L3019" s="6">
        <v>328.52</v>
      </c>
      <c r="M3019" s="31" t="str">
        <f t="shared" si="0"/>
        <v>Large</v>
      </c>
    </row>
    <row r="3020" spans="8:13" ht="15.75" customHeight="1">
      <c r="H3020" s="37">
        <v>43461</v>
      </c>
      <c r="I3020" s="6" t="s">
        <v>168</v>
      </c>
      <c r="J3020" s="6" t="s">
        <v>234</v>
      </c>
      <c r="K3020" s="6">
        <v>2</v>
      </c>
      <c r="L3020" s="6">
        <v>27.32</v>
      </c>
      <c r="M3020" s="31" t="str">
        <f t="shared" si="0"/>
        <v>Small</v>
      </c>
    </row>
    <row r="3021" spans="8:13" ht="15.75" customHeight="1">
      <c r="H3021" s="37">
        <v>43313</v>
      </c>
      <c r="I3021" s="6" t="s">
        <v>224</v>
      </c>
      <c r="J3021" s="6" t="s">
        <v>172</v>
      </c>
      <c r="K3021" s="6">
        <v>1</v>
      </c>
      <c r="L3021" s="6">
        <v>19.010000000000002</v>
      </c>
      <c r="M3021" s="31" t="str">
        <f t="shared" si="0"/>
        <v>Small</v>
      </c>
    </row>
    <row r="3022" spans="8:13" ht="15.75" customHeight="1">
      <c r="H3022" s="37">
        <v>43273</v>
      </c>
      <c r="I3022" s="6" t="s">
        <v>141</v>
      </c>
      <c r="J3022" s="6" t="s">
        <v>212</v>
      </c>
      <c r="K3022" s="6">
        <v>5</v>
      </c>
      <c r="L3022" s="6">
        <v>73.010000000000005</v>
      </c>
      <c r="M3022" s="31" t="str">
        <f t="shared" si="0"/>
        <v>Small</v>
      </c>
    </row>
    <row r="3023" spans="8:13" ht="15.75" customHeight="1">
      <c r="H3023" s="37">
        <v>43355</v>
      </c>
      <c r="I3023" s="6" t="s">
        <v>158</v>
      </c>
      <c r="J3023" s="6" t="s">
        <v>184</v>
      </c>
      <c r="K3023" s="6">
        <v>5</v>
      </c>
      <c r="L3023" s="6">
        <v>89.35</v>
      </c>
      <c r="M3023" s="31" t="str">
        <f t="shared" si="0"/>
        <v>Small</v>
      </c>
    </row>
    <row r="3024" spans="8:13" ht="15.75" customHeight="1">
      <c r="H3024" s="37">
        <v>43184</v>
      </c>
      <c r="I3024" s="6" t="s">
        <v>198</v>
      </c>
      <c r="J3024" s="6" t="s">
        <v>182</v>
      </c>
      <c r="K3024" s="6">
        <v>1</v>
      </c>
      <c r="L3024" s="6">
        <v>14.67</v>
      </c>
      <c r="M3024" s="31" t="str">
        <f t="shared" si="0"/>
        <v>Small</v>
      </c>
    </row>
    <row r="3025" spans="8:13" ht="15.75" customHeight="1">
      <c r="H3025" s="37">
        <v>43441</v>
      </c>
      <c r="I3025" s="6" t="s">
        <v>171</v>
      </c>
      <c r="J3025" s="6" t="s">
        <v>169</v>
      </c>
      <c r="K3025" s="6">
        <v>1</v>
      </c>
      <c r="L3025" s="6">
        <v>15.47</v>
      </c>
      <c r="M3025" s="31" t="str">
        <f t="shared" si="0"/>
        <v>Small</v>
      </c>
    </row>
    <row r="3026" spans="8:13" ht="15.75" customHeight="1">
      <c r="H3026" s="37">
        <v>43323</v>
      </c>
      <c r="I3026" s="6" t="s">
        <v>127</v>
      </c>
      <c r="J3026" s="6" t="s">
        <v>185</v>
      </c>
      <c r="K3026" s="6">
        <v>2</v>
      </c>
      <c r="L3026" s="6">
        <v>36.28</v>
      </c>
      <c r="M3026" s="31" t="str">
        <f t="shared" si="0"/>
        <v>Small</v>
      </c>
    </row>
    <row r="3027" spans="8:13" ht="15.75" customHeight="1">
      <c r="H3027" s="37">
        <v>43133</v>
      </c>
      <c r="I3027" s="6" t="s">
        <v>160</v>
      </c>
      <c r="J3027" s="6" t="s">
        <v>203</v>
      </c>
      <c r="K3027" s="6">
        <v>2</v>
      </c>
      <c r="L3027" s="6">
        <v>39.5</v>
      </c>
      <c r="M3027" s="31" t="str">
        <f t="shared" si="0"/>
        <v>Small</v>
      </c>
    </row>
    <row r="3028" spans="8:13" ht="15.75" customHeight="1">
      <c r="H3028" s="37">
        <v>43213</v>
      </c>
      <c r="I3028" s="6" t="s">
        <v>141</v>
      </c>
      <c r="J3028" s="6" t="s">
        <v>176</v>
      </c>
      <c r="K3028" s="6">
        <v>1</v>
      </c>
      <c r="L3028" s="6">
        <v>17.97</v>
      </c>
      <c r="M3028" s="31" t="str">
        <f t="shared" si="0"/>
        <v>Small</v>
      </c>
    </row>
    <row r="3029" spans="8:13" ht="15.75" customHeight="1">
      <c r="H3029" s="37">
        <v>43416</v>
      </c>
      <c r="I3029" s="6" t="s">
        <v>158</v>
      </c>
      <c r="J3029" s="6" t="s">
        <v>170</v>
      </c>
      <c r="K3029" s="6">
        <v>1</v>
      </c>
      <c r="L3029" s="6">
        <v>14.24</v>
      </c>
      <c r="M3029" s="31" t="str">
        <f t="shared" si="0"/>
        <v>Small</v>
      </c>
    </row>
    <row r="3030" spans="8:13" ht="15.75" customHeight="1">
      <c r="H3030" s="37">
        <v>43295</v>
      </c>
      <c r="I3030" s="6" t="s">
        <v>175</v>
      </c>
      <c r="J3030" s="6" t="s">
        <v>156</v>
      </c>
      <c r="K3030" s="6">
        <v>2</v>
      </c>
      <c r="L3030" s="6">
        <v>34.799999999999997</v>
      </c>
      <c r="M3030" s="31" t="str">
        <f t="shared" si="0"/>
        <v>Small</v>
      </c>
    </row>
    <row r="3031" spans="8:13" ht="15.75" customHeight="1">
      <c r="H3031" s="37">
        <v>43456</v>
      </c>
      <c r="I3031" s="6" t="s">
        <v>177</v>
      </c>
      <c r="J3031" s="6" t="s">
        <v>239</v>
      </c>
      <c r="K3031" s="6">
        <v>1</v>
      </c>
      <c r="L3031" s="6">
        <v>12.67</v>
      </c>
      <c r="M3031" s="31" t="str">
        <f t="shared" si="0"/>
        <v>Small</v>
      </c>
    </row>
    <row r="3032" spans="8:13" ht="15.75" customHeight="1">
      <c r="H3032" s="37">
        <v>43237</v>
      </c>
      <c r="I3032" s="6" t="s">
        <v>141</v>
      </c>
      <c r="J3032" s="6" t="s">
        <v>217</v>
      </c>
      <c r="K3032" s="6">
        <v>2</v>
      </c>
      <c r="L3032" s="6">
        <v>24.06</v>
      </c>
      <c r="M3032" s="31" t="str">
        <f t="shared" si="0"/>
        <v>Small</v>
      </c>
    </row>
    <row r="3033" spans="8:13" ht="15.75" customHeight="1">
      <c r="H3033" s="37">
        <v>43443</v>
      </c>
      <c r="I3033" s="6" t="s">
        <v>163</v>
      </c>
      <c r="J3033" s="6" t="s">
        <v>170</v>
      </c>
      <c r="K3033" s="6">
        <v>1</v>
      </c>
      <c r="L3033" s="6">
        <v>13.81</v>
      </c>
      <c r="M3033" s="31" t="str">
        <f t="shared" si="0"/>
        <v>Small</v>
      </c>
    </row>
    <row r="3034" spans="8:13" ht="15.75" customHeight="1">
      <c r="H3034" s="37">
        <v>43202</v>
      </c>
      <c r="I3034" s="6" t="s">
        <v>160</v>
      </c>
      <c r="J3034" s="6" t="s">
        <v>169</v>
      </c>
      <c r="K3034" s="6">
        <v>1</v>
      </c>
      <c r="L3034" s="6">
        <v>11.22</v>
      </c>
      <c r="M3034" s="31" t="str">
        <f t="shared" si="0"/>
        <v>Small</v>
      </c>
    </row>
    <row r="3035" spans="8:13" ht="15.75" customHeight="1">
      <c r="H3035" s="37">
        <v>43416</v>
      </c>
      <c r="I3035" s="6" t="s">
        <v>198</v>
      </c>
      <c r="J3035" s="6" t="s">
        <v>194</v>
      </c>
      <c r="K3035" s="6">
        <v>2</v>
      </c>
      <c r="L3035" s="6">
        <v>37.340000000000003</v>
      </c>
      <c r="M3035" s="31" t="str">
        <f t="shared" si="0"/>
        <v>Small</v>
      </c>
    </row>
    <row r="3036" spans="8:13" ht="15.75" customHeight="1">
      <c r="H3036" s="37">
        <v>43361</v>
      </c>
      <c r="I3036" s="6" t="s">
        <v>171</v>
      </c>
      <c r="J3036" s="6" t="s">
        <v>156</v>
      </c>
      <c r="K3036" s="6">
        <v>32</v>
      </c>
      <c r="L3036" s="6">
        <v>274.43</v>
      </c>
      <c r="M3036" s="31" t="str">
        <f t="shared" si="0"/>
        <v>Large</v>
      </c>
    </row>
    <row r="3037" spans="8:13" ht="15.75" customHeight="1">
      <c r="H3037" s="37">
        <v>43408</v>
      </c>
      <c r="I3037" s="6" t="s">
        <v>198</v>
      </c>
      <c r="J3037" s="6" t="s">
        <v>184</v>
      </c>
      <c r="K3037" s="6">
        <v>1</v>
      </c>
      <c r="L3037" s="6">
        <v>11.53</v>
      </c>
      <c r="M3037" s="31" t="str">
        <f t="shared" si="0"/>
        <v>Small</v>
      </c>
    </row>
    <row r="3038" spans="8:13" ht="15.75" customHeight="1">
      <c r="H3038" s="37">
        <v>43398</v>
      </c>
      <c r="I3038" s="6" t="s">
        <v>141</v>
      </c>
      <c r="J3038" s="6" t="s">
        <v>212</v>
      </c>
      <c r="K3038" s="6">
        <v>1</v>
      </c>
      <c r="L3038" s="6">
        <v>13.35</v>
      </c>
      <c r="M3038" s="31" t="str">
        <f t="shared" si="0"/>
        <v>Small</v>
      </c>
    </row>
    <row r="3039" spans="8:13" ht="15.75" customHeight="1">
      <c r="H3039" s="37">
        <v>43193</v>
      </c>
      <c r="I3039" s="6" t="s">
        <v>163</v>
      </c>
      <c r="J3039" s="6" t="s">
        <v>167</v>
      </c>
      <c r="K3039" s="6">
        <v>3</v>
      </c>
      <c r="L3039" s="6">
        <v>34.799999999999997</v>
      </c>
      <c r="M3039" s="31" t="str">
        <f t="shared" si="0"/>
        <v>Small</v>
      </c>
    </row>
    <row r="3040" spans="8:13" ht="15.75" customHeight="1">
      <c r="H3040" s="37">
        <v>43356</v>
      </c>
      <c r="I3040" s="6" t="s">
        <v>200</v>
      </c>
      <c r="J3040" s="6" t="s">
        <v>185</v>
      </c>
      <c r="K3040" s="6">
        <v>48</v>
      </c>
      <c r="L3040" s="6">
        <v>332.22</v>
      </c>
      <c r="M3040" s="31" t="str">
        <f t="shared" si="0"/>
        <v>Large</v>
      </c>
    </row>
    <row r="3041" spans="8:13" ht="15.75" customHeight="1">
      <c r="H3041" s="37">
        <v>43153</v>
      </c>
      <c r="I3041" s="6" t="s">
        <v>127</v>
      </c>
      <c r="J3041" s="6" t="s">
        <v>156</v>
      </c>
      <c r="K3041" s="6">
        <v>60</v>
      </c>
      <c r="L3041" s="6">
        <v>389.73</v>
      </c>
      <c r="M3041" s="31" t="str">
        <f t="shared" si="0"/>
        <v>Large</v>
      </c>
    </row>
    <row r="3042" spans="8:13" ht="15.75" customHeight="1">
      <c r="H3042" s="37">
        <v>43404</v>
      </c>
      <c r="I3042" s="6" t="s">
        <v>175</v>
      </c>
      <c r="J3042" s="6" t="s">
        <v>156</v>
      </c>
      <c r="K3042" s="6">
        <v>4</v>
      </c>
      <c r="L3042" s="6">
        <v>55.88</v>
      </c>
      <c r="M3042" s="31" t="str">
        <f t="shared" si="0"/>
        <v>Small</v>
      </c>
    </row>
    <row r="3043" spans="8:13" ht="15.75" customHeight="1">
      <c r="H3043" s="37">
        <v>43307</v>
      </c>
      <c r="I3043" s="6" t="s">
        <v>168</v>
      </c>
      <c r="J3043" s="6" t="s">
        <v>170</v>
      </c>
      <c r="K3043" s="6">
        <v>50</v>
      </c>
      <c r="L3043" s="6">
        <v>466.4</v>
      </c>
      <c r="M3043" s="31" t="str">
        <f t="shared" si="0"/>
        <v>Large</v>
      </c>
    </row>
    <row r="3044" spans="8:13" ht="15.75" customHeight="1">
      <c r="H3044" s="37">
        <v>43422</v>
      </c>
      <c r="I3044" s="6" t="s">
        <v>138</v>
      </c>
      <c r="J3044" s="6" t="s">
        <v>172</v>
      </c>
      <c r="K3044" s="6">
        <v>2</v>
      </c>
      <c r="L3044" s="6">
        <v>21.3</v>
      </c>
      <c r="M3044" s="31" t="str">
        <f t="shared" si="0"/>
        <v>Small</v>
      </c>
    </row>
    <row r="3045" spans="8:13" ht="15.75" customHeight="1">
      <c r="H3045" s="37">
        <v>43409</v>
      </c>
      <c r="I3045" s="6" t="s">
        <v>218</v>
      </c>
      <c r="J3045" s="6" t="s">
        <v>197</v>
      </c>
      <c r="K3045" s="6">
        <v>1</v>
      </c>
      <c r="L3045" s="6">
        <v>12.51</v>
      </c>
      <c r="M3045" s="31" t="str">
        <f t="shared" si="0"/>
        <v>Small</v>
      </c>
    </row>
    <row r="3046" spans="8:13" ht="15.75" customHeight="1">
      <c r="H3046" s="37">
        <v>43465</v>
      </c>
      <c r="I3046" s="6" t="s">
        <v>158</v>
      </c>
      <c r="J3046" s="6" t="s">
        <v>164</v>
      </c>
      <c r="K3046" s="6">
        <v>1</v>
      </c>
      <c r="L3046" s="6">
        <v>19.47</v>
      </c>
      <c r="M3046" s="31" t="str">
        <f t="shared" si="0"/>
        <v>Small</v>
      </c>
    </row>
    <row r="3047" spans="8:13" ht="15.75" customHeight="1">
      <c r="H3047" s="37">
        <v>43418</v>
      </c>
      <c r="I3047" s="6" t="s">
        <v>158</v>
      </c>
      <c r="J3047" s="6" t="s">
        <v>157</v>
      </c>
      <c r="K3047" s="6">
        <v>1</v>
      </c>
      <c r="L3047" s="6">
        <v>13.71</v>
      </c>
      <c r="M3047" s="31" t="str">
        <f t="shared" si="0"/>
        <v>Small</v>
      </c>
    </row>
    <row r="3048" spans="8:13" ht="15.75" customHeight="1">
      <c r="H3048" s="37">
        <v>43379</v>
      </c>
      <c r="I3048" s="6" t="s">
        <v>141</v>
      </c>
      <c r="J3048" s="6" t="s">
        <v>156</v>
      </c>
      <c r="K3048" s="6">
        <v>1</v>
      </c>
      <c r="L3048" s="6">
        <v>14.45</v>
      </c>
      <c r="M3048" s="31" t="str">
        <f t="shared" si="0"/>
        <v>Small</v>
      </c>
    </row>
    <row r="3049" spans="8:13" ht="15.75" customHeight="1">
      <c r="H3049" s="37">
        <v>43260</v>
      </c>
      <c r="I3049" s="6" t="s">
        <v>141</v>
      </c>
      <c r="J3049" s="6" t="s">
        <v>156</v>
      </c>
      <c r="K3049" s="6">
        <v>1</v>
      </c>
      <c r="L3049" s="6">
        <v>15.51</v>
      </c>
      <c r="M3049" s="31" t="str">
        <f t="shared" si="0"/>
        <v>Small</v>
      </c>
    </row>
    <row r="3050" spans="8:13" ht="15.75" customHeight="1">
      <c r="H3050" s="37">
        <v>43269</v>
      </c>
      <c r="I3050" s="6" t="s">
        <v>158</v>
      </c>
      <c r="J3050" s="6" t="s">
        <v>211</v>
      </c>
      <c r="K3050" s="6">
        <v>1</v>
      </c>
      <c r="L3050" s="6">
        <v>10.55</v>
      </c>
      <c r="M3050" s="31" t="str">
        <f t="shared" si="0"/>
        <v>Small</v>
      </c>
    </row>
    <row r="3051" spans="8:13" ht="15.75" customHeight="1">
      <c r="H3051" s="37">
        <v>43446</v>
      </c>
      <c r="I3051" s="6" t="s">
        <v>141</v>
      </c>
      <c r="J3051" s="6" t="s">
        <v>211</v>
      </c>
      <c r="K3051" s="6">
        <v>49</v>
      </c>
      <c r="L3051" s="6">
        <v>371.35</v>
      </c>
      <c r="M3051" s="31" t="str">
        <f t="shared" si="0"/>
        <v>Large</v>
      </c>
    </row>
    <row r="3052" spans="8:13" ht="15.75" customHeight="1">
      <c r="H3052" s="37">
        <v>43268</v>
      </c>
      <c r="I3052" s="6" t="s">
        <v>168</v>
      </c>
      <c r="J3052" s="6" t="s">
        <v>185</v>
      </c>
      <c r="K3052" s="6">
        <v>2</v>
      </c>
      <c r="L3052" s="6">
        <v>20.82</v>
      </c>
      <c r="M3052" s="31" t="str">
        <f t="shared" si="0"/>
        <v>Small</v>
      </c>
    </row>
    <row r="3053" spans="8:13" ht="15.75" customHeight="1">
      <c r="H3053" s="37">
        <v>43133</v>
      </c>
      <c r="I3053" s="6" t="s">
        <v>158</v>
      </c>
      <c r="J3053" s="6" t="s">
        <v>180</v>
      </c>
      <c r="K3053" s="6">
        <v>2</v>
      </c>
      <c r="L3053" s="6">
        <v>23.62</v>
      </c>
      <c r="M3053" s="31" t="str">
        <f t="shared" si="0"/>
        <v>Small</v>
      </c>
    </row>
    <row r="3054" spans="8:13" ht="15.75" customHeight="1">
      <c r="H3054" s="37">
        <v>43313</v>
      </c>
      <c r="I3054" s="6" t="s">
        <v>160</v>
      </c>
      <c r="J3054" s="6" t="s">
        <v>241</v>
      </c>
      <c r="K3054" s="6">
        <v>3</v>
      </c>
      <c r="L3054" s="6">
        <v>39.659999999999997</v>
      </c>
      <c r="M3054" s="31" t="str">
        <f t="shared" si="0"/>
        <v>Small</v>
      </c>
    </row>
    <row r="3055" spans="8:13" ht="15.75" customHeight="1">
      <c r="H3055" s="37">
        <v>43155</v>
      </c>
      <c r="I3055" s="6" t="s">
        <v>158</v>
      </c>
      <c r="J3055" s="6" t="s">
        <v>166</v>
      </c>
      <c r="K3055" s="6">
        <v>2</v>
      </c>
      <c r="L3055" s="6">
        <v>36.840000000000003</v>
      </c>
      <c r="M3055" s="31" t="str">
        <f t="shared" si="0"/>
        <v>Small</v>
      </c>
    </row>
    <row r="3056" spans="8:13" ht="15.75" customHeight="1">
      <c r="H3056" s="37">
        <v>43350</v>
      </c>
      <c r="I3056" s="6" t="s">
        <v>193</v>
      </c>
      <c r="J3056" s="6" t="s">
        <v>185</v>
      </c>
      <c r="K3056" s="6">
        <v>3</v>
      </c>
      <c r="L3056" s="6">
        <v>58.32</v>
      </c>
      <c r="M3056" s="31" t="str">
        <f t="shared" si="0"/>
        <v>Small</v>
      </c>
    </row>
    <row r="3057" spans="8:13" ht="15.75" customHeight="1">
      <c r="H3057" s="37">
        <v>43116</v>
      </c>
      <c r="I3057" s="6" t="s">
        <v>198</v>
      </c>
      <c r="J3057" s="6" t="s">
        <v>238</v>
      </c>
      <c r="K3057" s="6">
        <v>2</v>
      </c>
      <c r="L3057" s="6">
        <v>31.08</v>
      </c>
      <c r="M3057" s="31" t="str">
        <f t="shared" si="0"/>
        <v>Small</v>
      </c>
    </row>
    <row r="3058" spans="8:13" ht="15.75" customHeight="1">
      <c r="H3058" s="37">
        <v>43426</v>
      </c>
      <c r="I3058" s="6" t="s">
        <v>198</v>
      </c>
      <c r="J3058" s="6" t="s">
        <v>215</v>
      </c>
      <c r="K3058" s="6">
        <v>2</v>
      </c>
      <c r="L3058" s="6">
        <v>34.6</v>
      </c>
      <c r="M3058" s="31" t="str">
        <f t="shared" si="0"/>
        <v>Small</v>
      </c>
    </row>
    <row r="3059" spans="8:13" ht="15.75" customHeight="1">
      <c r="H3059" s="37">
        <v>43155</v>
      </c>
      <c r="I3059" s="6" t="s">
        <v>175</v>
      </c>
      <c r="J3059" s="6" t="s">
        <v>184</v>
      </c>
      <c r="K3059" s="6">
        <v>2</v>
      </c>
      <c r="L3059" s="6">
        <v>24.28</v>
      </c>
      <c r="M3059" s="31" t="str">
        <f t="shared" si="0"/>
        <v>Small</v>
      </c>
    </row>
    <row r="3060" spans="8:13" ht="15.75" customHeight="1">
      <c r="H3060" s="37">
        <v>43191</v>
      </c>
      <c r="I3060" s="6" t="s">
        <v>168</v>
      </c>
      <c r="J3060" s="6" t="s">
        <v>199</v>
      </c>
      <c r="K3060" s="6">
        <v>1</v>
      </c>
      <c r="L3060" s="6">
        <v>11.02</v>
      </c>
      <c r="M3060" s="31" t="str">
        <f t="shared" si="0"/>
        <v>Small</v>
      </c>
    </row>
    <row r="3061" spans="8:13" ht="15.75" customHeight="1">
      <c r="H3061" s="37">
        <v>43419</v>
      </c>
      <c r="I3061" s="6" t="s">
        <v>135</v>
      </c>
      <c r="J3061" s="6" t="s">
        <v>211</v>
      </c>
      <c r="K3061" s="6">
        <v>2</v>
      </c>
      <c r="L3061" s="6">
        <v>28.88</v>
      </c>
      <c r="M3061" s="31" t="str">
        <f t="shared" si="0"/>
        <v>Small</v>
      </c>
    </row>
    <row r="3062" spans="8:13" ht="15.75" customHeight="1">
      <c r="H3062" s="37">
        <v>43429</v>
      </c>
      <c r="I3062" s="6" t="s">
        <v>223</v>
      </c>
      <c r="J3062" s="6" t="s">
        <v>186</v>
      </c>
      <c r="K3062" s="6">
        <v>2</v>
      </c>
      <c r="L3062" s="6">
        <v>37.520000000000003</v>
      </c>
      <c r="M3062" s="31" t="str">
        <f t="shared" si="0"/>
        <v>Small</v>
      </c>
    </row>
    <row r="3063" spans="8:13" ht="15.75" customHeight="1">
      <c r="H3063" s="37">
        <v>43162</v>
      </c>
      <c r="I3063" s="6" t="s">
        <v>198</v>
      </c>
      <c r="J3063" s="6" t="s">
        <v>172</v>
      </c>
      <c r="K3063" s="6">
        <v>2</v>
      </c>
      <c r="L3063" s="6">
        <v>38.4</v>
      </c>
      <c r="M3063" s="31" t="str">
        <f t="shared" si="0"/>
        <v>Small</v>
      </c>
    </row>
    <row r="3064" spans="8:13" ht="15.75" customHeight="1">
      <c r="H3064" s="37">
        <v>43415</v>
      </c>
      <c r="I3064" s="6" t="s">
        <v>193</v>
      </c>
      <c r="J3064" s="6" t="s">
        <v>231</v>
      </c>
      <c r="K3064" s="6">
        <v>1</v>
      </c>
      <c r="L3064" s="6">
        <v>16.72</v>
      </c>
      <c r="M3064" s="31" t="str">
        <f t="shared" si="0"/>
        <v>Small</v>
      </c>
    </row>
    <row r="3065" spans="8:13" ht="15.75" customHeight="1">
      <c r="H3065" s="37">
        <v>43414</v>
      </c>
      <c r="I3065" s="6" t="s">
        <v>158</v>
      </c>
      <c r="J3065" s="6" t="s">
        <v>235</v>
      </c>
      <c r="K3065" s="6">
        <v>1</v>
      </c>
      <c r="L3065" s="6">
        <v>10.99</v>
      </c>
      <c r="M3065" s="31" t="str">
        <f t="shared" si="0"/>
        <v>Small</v>
      </c>
    </row>
    <row r="3066" spans="8:13" ht="15.75" customHeight="1">
      <c r="H3066" s="37">
        <v>43217</v>
      </c>
      <c r="I3066" s="6" t="s">
        <v>177</v>
      </c>
      <c r="J3066" s="6" t="s">
        <v>199</v>
      </c>
      <c r="K3066" s="6">
        <v>75</v>
      </c>
      <c r="L3066" s="6">
        <v>417.75</v>
      </c>
      <c r="M3066" s="31" t="str">
        <f t="shared" si="0"/>
        <v>Large</v>
      </c>
    </row>
    <row r="3067" spans="8:13" ht="15.75" customHeight="1">
      <c r="H3067" s="37">
        <v>43134</v>
      </c>
      <c r="I3067" s="6" t="s">
        <v>160</v>
      </c>
      <c r="J3067" s="6" t="s">
        <v>184</v>
      </c>
      <c r="K3067" s="6">
        <v>3</v>
      </c>
      <c r="L3067" s="6">
        <v>43.62</v>
      </c>
      <c r="M3067" s="31" t="str">
        <f t="shared" si="0"/>
        <v>Small</v>
      </c>
    </row>
    <row r="3068" spans="8:13" ht="15.75" customHeight="1">
      <c r="H3068" s="37">
        <v>43217</v>
      </c>
      <c r="I3068" s="6" t="s">
        <v>198</v>
      </c>
      <c r="J3068" s="6" t="s">
        <v>230</v>
      </c>
      <c r="K3068" s="6">
        <v>2</v>
      </c>
      <c r="L3068" s="6">
        <v>34.840000000000003</v>
      </c>
      <c r="M3068" s="31" t="str">
        <f t="shared" si="0"/>
        <v>Small</v>
      </c>
    </row>
    <row r="3069" spans="8:13" ht="15.75" customHeight="1">
      <c r="H3069" s="37">
        <v>43414</v>
      </c>
      <c r="I3069" s="6" t="s">
        <v>127</v>
      </c>
      <c r="J3069" s="6" t="s">
        <v>233</v>
      </c>
      <c r="K3069" s="6">
        <v>2</v>
      </c>
      <c r="L3069" s="6">
        <v>28.36</v>
      </c>
      <c r="M3069" s="31" t="str">
        <f t="shared" si="0"/>
        <v>Small</v>
      </c>
    </row>
    <row r="3070" spans="8:13" ht="15.75" customHeight="1">
      <c r="H3070" s="37">
        <v>43205</v>
      </c>
      <c r="I3070" s="6" t="s">
        <v>155</v>
      </c>
      <c r="J3070" s="6" t="s">
        <v>180</v>
      </c>
      <c r="K3070" s="6">
        <v>2</v>
      </c>
      <c r="L3070" s="6">
        <v>22.56</v>
      </c>
      <c r="M3070" s="31" t="str">
        <f t="shared" si="0"/>
        <v>Small</v>
      </c>
    </row>
    <row r="3071" spans="8:13" ht="15.75" customHeight="1">
      <c r="H3071" s="37">
        <v>43439</v>
      </c>
      <c r="I3071" s="6" t="s">
        <v>158</v>
      </c>
      <c r="J3071" s="6" t="s">
        <v>208</v>
      </c>
      <c r="K3071" s="6">
        <v>1</v>
      </c>
      <c r="L3071" s="6">
        <v>11.59</v>
      </c>
      <c r="M3071" s="31" t="str">
        <f t="shared" si="0"/>
        <v>Small</v>
      </c>
    </row>
    <row r="3072" spans="8:13" ht="15.75" customHeight="1">
      <c r="H3072" s="37">
        <v>43322</v>
      </c>
      <c r="I3072" s="6" t="s">
        <v>141</v>
      </c>
      <c r="J3072" s="6" t="s">
        <v>181</v>
      </c>
      <c r="K3072" s="6">
        <v>1</v>
      </c>
      <c r="L3072" s="6">
        <v>10.71</v>
      </c>
      <c r="M3072" s="31" t="str">
        <f t="shared" si="0"/>
        <v>Small</v>
      </c>
    </row>
    <row r="3073" spans="8:13" ht="15.75" customHeight="1">
      <c r="H3073" s="37">
        <v>43450</v>
      </c>
      <c r="I3073" s="6" t="s">
        <v>190</v>
      </c>
      <c r="J3073" s="6" t="s">
        <v>170</v>
      </c>
      <c r="K3073" s="6">
        <v>2</v>
      </c>
      <c r="L3073" s="6">
        <v>35.200000000000003</v>
      </c>
      <c r="M3073" s="31" t="str">
        <f t="shared" si="0"/>
        <v>Small</v>
      </c>
    </row>
    <row r="3074" spans="8:13" ht="15.75" customHeight="1">
      <c r="H3074" s="37">
        <v>43449</v>
      </c>
      <c r="I3074" s="6" t="s">
        <v>158</v>
      </c>
      <c r="J3074" s="6" t="s">
        <v>195</v>
      </c>
      <c r="K3074" s="6">
        <v>2</v>
      </c>
      <c r="L3074" s="6">
        <v>33.64</v>
      </c>
      <c r="M3074" s="31" t="str">
        <f t="shared" si="0"/>
        <v>Small</v>
      </c>
    </row>
    <row r="3075" spans="8:13" ht="15.75" customHeight="1">
      <c r="H3075" s="37">
        <v>43175</v>
      </c>
      <c r="I3075" s="6" t="s">
        <v>171</v>
      </c>
      <c r="J3075" s="6" t="s">
        <v>181</v>
      </c>
      <c r="K3075" s="6">
        <v>1</v>
      </c>
      <c r="L3075" s="6">
        <v>19.95</v>
      </c>
      <c r="M3075" s="31" t="str">
        <f t="shared" si="0"/>
        <v>Small</v>
      </c>
    </row>
    <row r="3076" spans="8:13" ht="15.75" customHeight="1">
      <c r="H3076" s="37">
        <v>43461</v>
      </c>
      <c r="I3076" s="6" t="s">
        <v>158</v>
      </c>
      <c r="J3076" s="6" t="s">
        <v>156</v>
      </c>
      <c r="K3076" s="6">
        <v>1</v>
      </c>
      <c r="L3076" s="6">
        <v>11.1</v>
      </c>
      <c r="M3076" s="31" t="str">
        <f t="shared" si="0"/>
        <v>Small</v>
      </c>
    </row>
    <row r="3077" spans="8:13" ht="15.75" customHeight="1">
      <c r="H3077" s="37">
        <v>43430</v>
      </c>
      <c r="I3077" s="6" t="s">
        <v>168</v>
      </c>
      <c r="J3077" s="6" t="s">
        <v>232</v>
      </c>
      <c r="K3077" s="6">
        <v>3</v>
      </c>
      <c r="L3077" s="6">
        <v>32.97</v>
      </c>
      <c r="M3077" s="31" t="str">
        <f t="shared" si="0"/>
        <v>Small</v>
      </c>
    </row>
    <row r="3078" spans="8:13" ht="15.75" customHeight="1">
      <c r="H3078" s="37">
        <v>43131</v>
      </c>
      <c r="I3078" s="6" t="s">
        <v>201</v>
      </c>
      <c r="J3078" s="6" t="s">
        <v>209</v>
      </c>
      <c r="K3078" s="6">
        <v>2</v>
      </c>
      <c r="L3078" s="6">
        <v>35.119999999999997</v>
      </c>
      <c r="M3078" s="31" t="str">
        <f t="shared" si="0"/>
        <v>Small</v>
      </c>
    </row>
    <row r="3079" spans="8:13" ht="15.75" customHeight="1">
      <c r="H3079" s="37">
        <v>43343</v>
      </c>
      <c r="I3079" s="6" t="s">
        <v>168</v>
      </c>
      <c r="J3079" s="6" t="s">
        <v>156</v>
      </c>
      <c r="K3079" s="6">
        <v>2</v>
      </c>
      <c r="L3079" s="6">
        <v>29.62</v>
      </c>
      <c r="M3079" s="31" t="str">
        <f t="shared" si="0"/>
        <v>Small</v>
      </c>
    </row>
    <row r="3080" spans="8:13" ht="15.75" customHeight="1">
      <c r="H3080" s="37">
        <v>43423</v>
      </c>
      <c r="I3080" s="6" t="s">
        <v>168</v>
      </c>
      <c r="J3080" s="6" t="s">
        <v>162</v>
      </c>
      <c r="K3080" s="6">
        <v>1</v>
      </c>
      <c r="L3080" s="6">
        <v>14.04</v>
      </c>
      <c r="M3080" s="31" t="str">
        <f t="shared" si="0"/>
        <v>Small</v>
      </c>
    </row>
    <row r="3081" spans="8:13" ht="15.75" customHeight="1">
      <c r="H3081" s="37">
        <v>43353</v>
      </c>
      <c r="I3081" s="6" t="s">
        <v>141</v>
      </c>
      <c r="J3081" s="6" t="s">
        <v>203</v>
      </c>
      <c r="K3081" s="6">
        <v>3</v>
      </c>
      <c r="L3081" s="6">
        <v>34.08</v>
      </c>
      <c r="M3081" s="31" t="str">
        <f t="shared" si="0"/>
        <v>Small</v>
      </c>
    </row>
    <row r="3082" spans="8:13" ht="15.75" customHeight="1">
      <c r="H3082" s="37">
        <v>43415</v>
      </c>
      <c r="I3082" s="6" t="s">
        <v>135</v>
      </c>
      <c r="J3082" s="6" t="s">
        <v>156</v>
      </c>
      <c r="K3082" s="6">
        <v>2</v>
      </c>
      <c r="L3082" s="6">
        <v>36.76</v>
      </c>
      <c r="M3082" s="31" t="str">
        <f t="shared" si="0"/>
        <v>Small</v>
      </c>
    </row>
    <row r="3083" spans="8:13" ht="15.75" customHeight="1">
      <c r="H3083" s="37">
        <v>43226</v>
      </c>
      <c r="I3083" s="6" t="s">
        <v>141</v>
      </c>
      <c r="J3083" s="6" t="s">
        <v>213</v>
      </c>
      <c r="K3083" s="6">
        <v>2</v>
      </c>
      <c r="L3083" s="6">
        <v>31.04</v>
      </c>
      <c r="M3083" s="31" t="str">
        <f t="shared" si="0"/>
        <v>Small</v>
      </c>
    </row>
    <row r="3084" spans="8:13" ht="15.75" customHeight="1">
      <c r="H3084" s="37">
        <v>43285</v>
      </c>
      <c r="I3084" s="6" t="s">
        <v>177</v>
      </c>
      <c r="J3084" s="6" t="s">
        <v>181</v>
      </c>
      <c r="K3084" s="6">
        <v>1</v>
      </c>
      <c r="L3084" s="6">
        <v>14.04</v>
      </c>
      <c r="M3084" s="31" t="str">
        <f t="shared" si="0"/>
        <v>Small</v>
      </c>
    </row>
    <row r="3085" spans="8:13" ht="15.75" customHeight="1">
      <c r="H3085" s="37">
        <v>43421</v>
      </c>
      <c r="I3085" s="6" t="s">
        <v>158</v>
      </c>
      <c r="J3085" s="6" t="s">
        <v>214</v>
      </c>
      <c r="K3085" s="6">
        <v>3</v>
      </c>
      <c r="L3085" s="6">
        <v>34.08</v>
      </c>
      <c r="M3085" s="31" t="str">
        <f t="shared" si="0"/>
        <v>Small</v>
      </c>
    </row>
    <row r="3086" spans="8:13" ht="15.75" customHeight="1">
      <c r="H3086" s="37">
        <v>43127</v>
      </c>
      <c r="I3086" s="6" t="s">
        <v>160</v>
      </c>
      <c r="J3086" s="6" t="s">
        <v>211</v>
      </c>
      <c r="K3086" s="6">
        <v>1</v>
      </c>
      <c r="L3086" s="6">
        <v>14.51</v>
      </c>
      <c r="M3086" s="31" t="str">
        <f t="shared" si="0"/>
        <v>Small</v>
      </c>
    </row>
    <row r="3087" spans="8:13" ht="15.75" customHeight="1">
      <c r="H3087" s="37">
        <v>43458</v>
      </c>
      <c r="I3087" s="6" t="s">
        <v>160</v>
      </c>
      <c r="J3087" s="6" t="s">
        <v>169</v>
      </c>
      <c r="K3087" s="6">
        <v>2</v>
      </c>
      <c r="L3087" s="6">
        <v>23.72</v>
      </c>
      <c r="M3087" s="31" t="str">
        <f t="shared" si="0"/>
        <v>Small</v>
      </c>
    </row>
    <row r="3088" spans="8:13" ht="15.75" customHeight="1">
      <c r="H3088" s="37">
        <v>43151</v>
      </c>
      <c r="I3088" s="6" t="s">
        <v>168</v>
      </c>
      <c r="J3088" s="6" t="s">
        <v>180</v>
      </c>
      <c r="K3088" s="6">
        <v>2</v>
      </c>
      <c r="L3088" s="6">
        <v>34.58</v>
      </c>
      <c r="M3088" s="31" t="str">
        <f t="shared" si="0"/>
        <v>Small</v>
      </c>
    </row>
    <row r="3089" spans="8:13" ht="15.75" customHeight="1">
      <c r="H3089" s="37">
        <v>43127</v>
      </c>
      <c r="I3089" s="6" t="s">
        <v>193</v>
      </c>
      <c r="J3089" s="6" t="s">
        <v>194</v>
      </c>
      <c r="K3089" s="6">
        <v>2</v>
      </c>
      <c r="L3089" s="6">
        <v>29.5</v>
      </c>
      <c r="M3089" s="31" t="str">
        <f t="shared" si="0"/>
        <v>Small</v>
      </c>
    </row>
    <row r="3090" spans="8:13" ht="15.75" customHeight="1">
      <c r="H3090" s="37">
        <v>43224</v>
      </c>
      <c r="I3090" s="6" t="s">
        <v>216</v>
      </c>
      <c r="J3090" s="6" t="s">
        <v>210</v>
      </c>
      <c r="K3090" s="6">
        <v>1</v>
      </c>
      <c r="L3090" s="6">
        <v>17.489999999999998</v>
      </c>
      <c r="M3090" s="31" t="str">
        <f t="shared" si="0"/>
        <v>Small</v>
      </c>
    </row>
    <row r="3091" spans="8:13" ht="15.75" customHeight="1">
      <c r="H3091" s="37">
        <v>43303</v>
      </c>
      <c r="I3091" s="6" t="s">
        <v>198</v>
      </c>
      <c r="J3091" s="6" t="s">
        <v>179</v>
      </c>
      <c r="K3091" s="6">
        <v>2</v>
      </c>
      <c r="L3091" s="6">
        <v>33.04</v>
      </c>
      <c r="M3091" s="31" t="str">
        <f t="shared" si="0"/>
        <v>Small</v>
      </c>
    </row>
    <row r="3092" spans="8:13" ht="15.75" customHeight="1">
      <c r="H3092" s="37">
        <v>43188</v>
      </c>
      <c r="I3092" s="6" t="s">
        <v>223</v>
      </c>
      <c r="J3092" s="6" t="s">
        <v>156</v>
      </c>
      <c r="K3092" s="6">
        <v>2</v>
      </c>
      <c r="L3092" s="6">
        <v>33.979999999999997</v>
      </c>
      <c r="M3092" s="31" t="str">
        <f t="shared" si="0"/>
        <v>Small</v>
      </c>
    </row>
    <row r="3093" spans="8:13" ht="15.75" customHeight="1">
      <c r="H3093" s="37">
        <v>43423</v>
      </c>
      <c r="I3093" s="6" t="s">
        <v>177</v>
      </c>
      <c r="J3093" s="6" t="s">
        <v>156</v>
      </c>
      <c r="K3093" s="6">
        <v>2</v>
      </c>
      <c r="L3093" s="6">
        <v>28.98</v>
      </c>
      <c r="M3093" s="31" t="str">
        <f t="shared" si="0"/>
        <v>Small</v>
      </c>
    </row>
    <row r="3094" spans="8:13" ht="15.75" customHeight="1">
      <c r="H3094" s="37">
        <v>43451</v>
      </c>
      <c r="I3094" s="6" t="s">
        <v>168</v>
      </c>
      <c r="J3094" s="6" t="s">
        <v>180</v>
      </c>
      <c r="K3094" s="6">
        <v>48</v>
      </c>
      <c r="L3094" s="6">
        <v>465</v>
      </c>
      <c r="M3094" s="31" t="str">
        <f t="shared" si="0"/>
        <v>Large</v>
      </c>
    </row>
    <row r="3095" spans="8:13" ht="15.75" customHeight="1">
      <c r="H3095" s="37">
        <v>43115</v>
      </c>
      <c r="I3095" s="6" t="s">
        <v>158</v>
      </c>
      <c r="J3095" s="6" t="s">
        <v>228</v>
      </c>
      <c r="K3095" s="6">
        <v>2</v>
      </c>
      <c r="L3095" s="6">
        <v>22.66</v>
      </c>
      <c r="M3095" s="31" t="str">
        <f t="shared" si="0"/>
        <v>Small</v>
      </c>
    </row>
    <row r="3096" spans="8:13" ht="15.75" customHeight="1">
      <c r="H3096" s="37">
        <v>43144</v>
      </c>
      <c r="I3096" s="6" t="s">
        <v>190</v>
      </c>
      <c r="J3096" s="6" t="s">
        <v>172</v>
      </c>
      <c r="K3096" s="6">
        <v>5</v>
      </c>
      <c r="L3096" s="6">
        <v>73.709999999999994</v>
      </c>
      <c r="M3096" s="31" t="str">
        <f t="shared" si="0"/>
        <v>Small</v>
      </c>
    </row>
    <row r="3097" spans="8:13" ht="15.75" customHeight="1">
      <c r="H3097" s="37">
        <v>43434</v>
      </c>
      <c r="I3097" s="6" t="s">
        <v>158</v>
      </c>
      <c r="J3097" s="6" t="s">
        <v>214</v>
      </c>
      <c r="K3097" s="6">
        <v>4</v>
      </c>
      <c r="L3097" s="6">
        <v>75.08</v>
      </c>
      <c r="M3097" s="31" t="str">
        <f t="shared" si="0"/>
        <v>Small</v>
      </c>
    </row>
    <row r="3098" spans="8:13" ht="15.75" customHeight="1">
      <c r="H3098" s="37">
        <v>43455</v>
      </c>
      <c r="I3098" s="6" t="s">
        <v>158</v>
      </c>
      <c r="J3098" s="6" t="s">
        <v>239</v>
      </c>
      <c r="K3098" s="6">
        <v>3</v>
      </c>
      <c r="L3098" s="6">
        <v>31.23</v>
      </c>
      <c r="M3098" s="31" t="str">
        <f t="shared" si="0"/>
        <v>Small</v>
      </c>
    </row>
    <row r="3099" spans="8:13" ht="15.75" customHeight="1">
      <c r="H3099" s="37">
        <v>43440</v>
      </c>
      <c r="I3099" s="6" t="s">
        <v>141</v>
      </c>
      <c r="J3099" s="6" t="s">
        <v>204</v>
      </c>
      <c r="K3099" s="6">
        <v>6</v>
      </c>
      <c r="L3099" s="6">
        <v>88.14</v>
      </c>
      <c r="M3099" s="31" t="str">
        <f t="shared" si="0"/>
        <v>Small</v>
      </c>
    </row>
    <row r="3100" spans="8:13" ht="15.75" customHeight="1">
      <c r="H3100" s="37">
        <v>43267</v>
      </c>
      <c r="I3100" s="6" t="s">
        <v>160</v>
      </c>
      <c r="J3100" s="6" t="s">
        <v>241</v>
      </c>
      <c r="K3100" s="6">
        <v>72</v>
      </c>
      <c r="L3100" s="6">
        <v>421.29</v>
      </c>
      <c r="M3100" s="31" t="str">
        <f t="shared" si="0"/>
        <v>Large</v>
      </c>
    </row>
    <row r="3101" spans="8:13" ht="15.75" customHeight="1">
      <c r="H3101" s="37">
        <v>43193</v>
      </c>
      <c r="I3101" s="6" t="s">
        <v>127</v>
      </c>
      <c r="J3101" s="6" t="s">
        <v>184</v>
      </c>
      <c r="K3101" s="6">
        <v>2</v>
      </c>
      <c r="L3101" s="6">
        <v>23.1</v>
      </c>
      <c r="M3101" s="31" t="str">
        <f t="shared" si="0"/>
        <v>Small</v>
      </c>
    </row>
    <row r="3102" spans="8:13" ht="15.75" customHeight="1">
      <c r="H3102" s="37">
        <v>43258</v>
      </c>
      <c r="I3102" s="6" t="s">
        <v>171</v>
      </c>
      <c r="J3102" s="6" t="s">
        <v>161</v>
      </c>
      <c r="K3102" s="6">
        <v>1</v>
      </c>
      <c r="L3102" s="6">
        <v>11.3</v>
      </c>
      <c r="M3102" s="31" t="str">
        <f t="shared" si="0"/>
        <v>Small</v>
      </c>
    </row>
    <row r="3103" spans="8:13" ht="15.75" customHeight="1">
      <c r="H3103" s="37">
        <v>43330</v>
      </c>
      <c r="I3103" s="6" t="s">
        <v>138</v>
      </c>
      <c r="J3103" s="6" t="s">
        <v>187</v>
      </c>
      <c r="K3103" s="6">
        <v>1</v>
      </c>
      <c r="L3103" s="6">
        <v>14.15</v>
      </c>
      <c r="M3103" s="31" t="str">
        <f t="shared" si="0"/>
        <v>Small</v>
      </c>
    </row>
    <row r="3104" spans="8:13" ht="15.75" customHeight="1">
      <c r="H3104" s="37">
        <v>43451</v>
      </c>
      <c r="I3104" s="6" t="s">
        <v>193</v>
      </c>
      <c r="J3104" s="6" t="s">
        <v>208</v>
      </c>
      <c r="K3104" s="6">
        <v>1</v>
      </c>
      <c r="L3104" s="6">
        <v>19.920000000000002</v>
      </c>
      <c r="M3104" s="31" t="str">
        <f t="shared" si="0"/>
        <v>Small</v>
      </c>
    </row>
    <row r="3105" spans="8:13" ht="15.75" customHeight="1">
      <c r="H3105" s="37">
        <v>43126</v>
      </c>
      <c r="I3105" s="6" t="s">
        <v>163</v>
      </c>
      <c r="J3105" s="6" t="s">
        <v>185</v>
      </c>
      <c r="K3105" s="6">
        <v>2</v>
      </c>
      <c r="L3105" s="6">
        <v>24.56</v>
      </c>
      <c r="M3105" s="31" t="str">
        <f t="shared" si="0"/>
        <v>Small</v>
      </c>
    </row>
    <row r="3106" spans="8:13" ht="15.75" customHeight="1">
      <c r="H3106" s="37">
        <v>43464</v>
      </c>
      <c r="I3106" s="6" t="s">
        <v>158</v>
      </c>
      <c r="J3106" s="6" t="s">
        <v>164</v>
      </c>
      <c r="K3106" s="6">
        <v>3</v>
      </c>
      <c r="L3106" s="6">
        <v>50.34</v>
      </c>
      <c r="M3106" s="31" t="str">
        <f t="shared" si="0"/>
        <v>Small</v>
      </c>
    </row>
    <row r="3107" spans="8:13" ht="15.75" customHeight="1">
      <c r="H3107" s="37">
        <v>43178</v>
      </c>
      <c r="I3107" s="6" t="s">
        <v>171</v>
      </c>
      <c r="J3107" s="6" t="s">
        <v>156</v>
      </c>
      <c r="K3107" s="6">
        <v>2</v>
      </c>
      <c r="L3107" s="6">
        <v>36.799999999999997</v>
      </c>
      <c r="M3107" s="31" t="str">
        <f t="shared" si="0"/>
        <v>Small</v>
      </c>
    </row>
    <row r="3108" spans="8:13" ht="15.75" customHeight="1">
      <c r="H3108" s="37">
        <v>43289</v>
      </c>
      <c r="I3108" s="6" t="s">
        <v>138</v>
      </c>
      <c r="J3108" s="6" t="s">
        <v>156</v>
      </c>
      <c r="K3108" s="6">
        <v>2</v>
      </c>
      <c r="L3108" s="6">
        <v>30.56</v>
      </c>
      <c r="M3108" s="31" t="str">
        <f t="shared" si="0"/>
        <v>Small</v>
      </c>
    </row>
    <row r="3109" spans="8:13" ht="15.75" customHeight="1">
      <c r="H3109" s="37">
        <v>43201</v>
      </c>
      <c r="I3109" s="6" t="s">
        <v>135</v>
      </c>
      <c r="J3109" s="6" t="s">
        <v>182</v>
      </c>
      <c r="K3109" s="6">
        <v>2</v>
      </c>
      <c r="L3109" s="6">
        <v>21.7</v>
      </c>
      <c r="M3109" s="31" t="str">
        <f t="shared" si="0"/>
        <v>Small</v>
      </c>
    </row>
    <row r="3110" spans="8:13" ht="15.75" customHeight="1">
      <c r="H3110" s="37">
        <v>43358</v>
      </c>
      <c r="I3110" s="6" t="s">
        <v>158</v>
      </c>
      <c r="J3110" s="6" t="s">
        <v>176</v>
      </c>
      <c r="K3110" s="6">
        <v>1</v>
      </c>
      <c r="L3110" s="6">
        <v>12.29</v>
      </c>
      <c r="M3110" s="31" t="str">
        <f t="shared" si="0"/>
        <v>Small</v>
      </c>
    </row>
    <row r="3111" spans="8:13" ht="15.75" customHeight="1">
      <c r="H3111" s="37">
        <v>43431</v>
      </c>
      <c r="I3111" s="6" t="s">
        <v>160</v>
      </c>
      <c r="J3111" s="6" t="s">
        <v>156</v>
      </c>
      <c r="K3111" s="6">
        <v>1</v>
      </c>
      <c r="L3111" s="6">
        <v>13.13</v>
      </c>
      <c r="M3111" s="31" t="str">
        <f t="shared" si="0"/>
        <v>Small</v>
      </c>
    </row>
    <row r="3112" spans="8:13" ht="15.75" customHeight="1">
      <c r="H3112" s="37">
        <v>43113</v>
      </c>
      <c r="I3112" s="6" t="s">
        <v>171</v>
      </c>
      <c r="J3112" s="6" t="s">
        <v>236</v>
      </c>
      <c r="K3112" s="6">
        <v>2</v>
      </c>
      <c r="L3112" s="6">
        <v>28.62</v>
      </c>
      <c r="M3112" s="31" t="str">
        <f t="shared" si="0"/>
        <v>Small</v>
      </c>
    </row>
    <row r="3113" spans="8:13" ht="15.75" customHeight="1">
      <c r="H3113" s="37">
        <v>43153</v>
      </c>
      <c r="I3113" s="6" t="s">
        <v>163</v>
      </c>
      <c r="J3113" s="6" t="s">
        <v>226</v>
      </c>
      <c r="K3113" s="6">
        <v>1</v>
      </c>
      <c r="L3113" s="6">
        <v>15.25</v>
      </c>
      <c r="M3113" s="31" t="str">
        <f t="shared" si="0"/>
        <v>Small</v>
      </c>
    </row>
    <row r="3114" spans="8:13" ht="15.75" customHeight="1">
      <c r="H3114" s="37">
        <v>43218</v>
      </c>
      <c r="I3114" s="6" t="s">
        <v>190</v>
      </c>
      <c r="J3114" s="6" t="s">
        <v>215</v>
      </c>
      <c r="K3114" s="6">
        <v>2</v>
      </c>
      <c r="L3114" s="6">
        <v>26.02</v>
      </c>
      <c r="M3114" s="31" t="str">
        <f t="shared" si="0"/>
        <v>Small</v>
      </c>
    </row>
    <row r="3115" spans="8:13" ht="15.75" customHeight="1">
      <c r="H3115" s="37">
        <v>43428</v>
      </c>
      <c r="I3115" s="6" t="s">
        <v>175</v>
      </c>
      <c r="J3115" s="6" t="s">
        <v>180</v>
      </c>
      <c r="K3115" s="6">
        <v>2</v>
      </c>
      <c r="L3115" s="6">
        <v>29.38</v>
      </c>
      <c r="M3115" s="31" t="str">
        <f t="shared" si="0"/>
        <v>Small</v>
      </c>
    </row>
    <row r="3116" spans="8:13" ht="15.75" customHeight="1">
      <c r="H3116" s="37">
        <v>43421</v>
      </c>
      <c r="I3116" s="6" t="s">
        <v>135</v>
      </c>
      <c r="J3116" s="6" t="s">
        <v>156</v>
      </c>
      <c r="K3116" s="6">
        <v>4</v>
      </c>
      <c r="L3116" s="6">
        <v>66</v>
      </c>
      <c r="M3116" s="31" t="str">
        <f t="shared" si="0"/>
        <v>Small</v>
      </c>
    </row>
    <row r="3117" spans="8:13" ht="15.75" customHeight="1">
      <c r="H3117" s="37">
        <v>43435</v>
      </c>
      <c r="I3117" s="6" t="s">
        <v>135</v>
      </c>
      <c r="J3117" s="6" t="s">
        <v>170</v>
      </c>
      <c r="K3117" s="6">
        <v>6</v>
      </c>
      <c r="L3117" s="6">
        <v>73.540000000000006</v>
      </c>
      <c r="M3117" s="31" t="str">
        <f t="shared" si="0"/>
        <v>Small</v>
      </c>
    </row>
    <row r="3118" spans="8:13" ht="15.75" customHeight="1">
      <c r="H3118" s="37">
        <v>43416</v>
      </c>
      <c r="I3118" s="6" t="s">
        <v>158</v>
      </c>
      <c r="J3118" s="6" t="s">
        <v>227</v>
      </c>
      <c r="K3118" s="6">
        <v>2</v>
      </c>
      <c r="L3118" s="6">
        <v>21.78</v>
      </c>
      <c r="M3118" s="31" t="str">
        <f t="shared" si="0"/>
        <v>Small</v>
      </c>
    </row>
    <row r="3119" spans="8:13" ht="15.75" customHeight="1">
      <c r="H3119" s="37">
        <v>43418</v>
      </c>
      <c r="I3119" s="6" t="s">
        <v>216</v>
      </c>
      <c r="J3119" s="6" t="s">
        <v>185</v>
      </c>
      <c r="K3119" s="6">
        <v>1</v>
      </c>
      <c r="L3119" s="6">
        <v>18.100000000000001</v>
      </c>
      <c r="M3119" s="31" t="str">
        <f t="shared" si="0"/>
        <v>Small</v>
      </c>
    </row>
    <row r="3120" spans="8:13" ht="15.75" customHeight="1">
      <c r="H3120" s="37">
        <v>43142</v>
      </c>
      <c r="I3120" s="6" t="s">
        <v>135</v>
      </c>
      <c r="J3120" s="6" t="s">
        <v>185</v>
      </c>
      <c r="K3120" s="6">
        <v>48</v>
      </c>
      <c r="L3120" s="6">
        <v>364.58</v>
      </c>
      <c r="M3120" s="31" t="str">
        <f t="shared" si="0"/>
        <v>Large</v>
      </c>
    </row>
    <row r="3121" spans="8:13" ht="15.75" customHeight="1">
      <c r="H3121" s="37">
        <v>43339</v>
      </c>
      <c r="I3121" s="6" t="s">
        <v>158</v>
      </c>
      <c r="J3121" s="6" t="s">
        <v>185</v>
      </c>
      <c r="K3121" s="6">
        <v>4</v>
      </c>
      <c r="L3121" s="6">
        <v>46.04</v>
      </c>
      <c r="M3121" s="31" t="str">
        <f t="shared" si="0"/>
        <v>Small</v>
      </c>
    </row>
    <row r="3122" spans="8:13" ht="15.75" customHeight="1">
      <c r="H3122" s="37">
        <v>43173</v>
      </c>
      <c r="I3122" s="6" t="s">
        <v>171</v>
      </c>
      <c r="J3122" s="6" t="s">
        <v>185</v>
      </c>
      <c r="K3122" s="6">
        <v>2</v>
      </c>
      <c r="L3122" s="6">
        <v>24.96</v>
      </c>
      <c r="M3122" s="31" t="str">
        <f t="shared" si="0"/>
        <v>Small</v>
      </c>
    </row>
    <row r="3123" spans="8:13" ht="15.75" customHeight="1">
      <c r="H3123" s="37">
        <v>43359</v>
      </c>
      <c r="I3123" s="6" t="s">
        <v>216</v>
      </c>
      <c r="J3123" s="6" t="s">
        <v>227</v>
      </c>
      <c r="K3123" s="6">
        <v>4</v>
      </c>
      <c r="L3123" s="6">
        <v>63.56</v>
      </c>
      <c r="M3123" s="31" t="str">
        <f t="shared" si="0"/>
        <v>Small</v>
      </c>
    </row>
    <row r="3124" spans="8:13" ht="15.75" customHeight="1">
      <c r="H3124" s="37">
        <v>43261</v>
      </c>
      <c r="I3124" s="6" t="s">
        <v>165</v>
      </c>
      <c r="J3124" s="6" t="s">
        <v>166</v>
      </c>
      <c r="K3124" s="6">
        <v>2</v>
      </c>
      <c r="L3124" s="6">
        <v>27.18</v>
      </c>
      <c r="M3124" s="31" t="str">
        <f t="shared" si="0"/>
        <v>Small</v>
      </c>
    </row>
    <row r="3125" spans="8:13" ht="15.75" customHeight="1">
      <c r="H3125" s="37">
        <v>43341</v>
      </c>
      <c r="I3125" s="6" t="s">
        <v>158</v>
      </c>
      <c r="J3125" s="6" t="s">
        <v>228</v>
      </c>
      <c r="K3125" s="6">
        <v>58</v>
      </c>
      <c r="L3125" s="6">
        <v>471.25</v>
      </c>
      <c r="M3125" s="31" t="str">
        <f t="shared" si="0"/>
        <v>Large</v>
      </c>
    </row>
    <row r="3126" spans="8:13" ht="15.75" customHeight="1">
      <c r="H3126" s="37">
        <v>43464</v>
      </c>
      <c r="I3126" s="6" t="s">
        <v>218</v>
      </c>
      <c r="J3126" s="6" t="s">
        <v>227</v>
      </c>
      <c r="K3126" s="6">
        <v>1</v>
      </c>
      <c r="L3126" s="6">
        <v>17.77</v>
      </c>
      <c r="M3126" s="31" t="str">
        <f t="shared" si="0"/>
        <v>Small</v>
      </c>
    </row>
    <row r="3127" spans="8:13" ht="15.75" customHeight="1">
      <c r="H3127" s="37">
        <v>43393</v>
      </c>
      <c r="I3127" s="6" t="s">
        <v>160</v>
      </c>
      <c r="J3127" s="6" t="s">
        <v>235</v>
      </c>
      <c r="K3127" s="6">
        <v>2</v>
      </c>
      <c r="L3127" s="6">
        <v>30.64</v>
      </c>
      <c r="M3127" s="31" t="str">
        <f t="shared" si="0"/>
        <v>Small</v>
      </c>
    </row>
    <row r="3128" spans="8:13" ht="15.75" customHeight="1">
      <c r="H3128" s="37">
        <v>43271</v>
      </c>
      <c r="I3128" s="6" t="s">
        <v>175</v>
      </c>
      <c r="J3128" s="6" t="s">
        <v>208</v>
      </c>
      <c r="K3128" s="6">
        <v>2</v>
      </c>
      <c r="L3128" s="6">
        <v>25.06</v>
      </c>
      <c r="M3128" s="31" t="str">
        <f t="shared" si="0"/>
        <v>Small</v>
      </c>
    </row>
    <row r="3129" spans="8:13" ht="15.75" customHeight="1">
      <c r="H3129" s="37">
        <v>43116</v>
      </c>
      <c r="I3129" s="6" t="s">
        <v>141</v>
      </c>
      <c r="J3129" s="6" t="s">
        <v>241</v>
      </c>
      <c r="K3129" s="6">
        <v>2</v>
      </c>
      <c r="L3129" s="6">
        <v>24.72</v>
      </c>
      <c r="M3129" s="31" t="str">
        <f t="shared" si="0"/>
        <v>Small</v>
      </c>
    </row>
    <row r="3130" spans="8:13" ht="15.75" customHeight="1">
      <c r="H3130" s="37">
        <v>43406</v>
      </c>
      <c r="I3130" s="6" t="s">
        <v>141</v>
      </c>
      <c r="J3130" s="6" t="s">
        <v>184</v>
      </c>
      <c r="K3130" s="6">
        <v>2</v>
      </c>
      <c r="L3130" s="6">
        <v>26.76</v>
      </c>
      <c r="M3130" s="31" t="str">
        <f t="shared" si="0"/>
        <v>Small</v>
      </c>
    </row>
    <row r="3131" spans="8:13" ht="15.75" customHeight="1">
      <c r="H3131" s="37">
        <v>43156</v>
      </c>
      <c r="I3131" s="6" t="s">
        <v>135</v>
      </c>
      <c r="J3131" s="6" t="s">
        <v>182</v>
      </c>
      <c r="K3131" s="6">
        <v>2</v>
      </c>
      <c r="L3131" s="6">
        <v>32.6</v>
      </c>
      <c r="M3131" s="31" t="str">
        <f t="shared" si="0"/>
        <v>Small</v>
      </c>
    </row>
    <row r="3132" spans="8:13" ht="15.75" customHeight="1">
      <c r="H3132" s="37">
        <v>43332</v>
      </c>
      <c r="I3132" s="6" t="s">
        <v>158</v>
      </c>
      <c r="J3132" s="6" t="s">
        <v>187</v>
      </c>
      <c r="K3132" s="6">
        <v>2</v>
      </c>
      <c r="L3132" s="6">
        <v>21.04</v>
      </c>
      <c r="M3132" s="31" t="str">
        <f t="shared" si="0"/>
        <v>Small</v>
      </c>
    </row>
    <row r="3133" spans="8:13" ht="15.75" customHeight="1">
      <c r="H3133" s="37">
        <v>43181</v>
      </c>
      <c r="I3133" s="6" t="s">
        <v>163</v>
      </c>
      <c r="J3133" s="6" t="s">
        <v>184</v>
      </c>
      <c r="K3133" s="6">
        <v>1</v>
      </c>
      <c r="L3133" s="6">
        <v>12.06</v>
      </c>
      <c r="M3133" s="31" t="str">
        <f t="shared" si="0"/>
        <v>Small</v>
      </c>
    </row>
    <row r="3134" spans="8:13" ht="15.75" customHeight="1">
      <c r="H3134" s="37">
        <v>43461</v>
      </c>
      <c r="I3134" s="6" t="s">
        <v>160</v>
      </c>
      <c r="J3134" s="6" t="s">
        <v>185</v>
      </c>
      <c r="K3134" s="6">
        <v>2</v>
      </c>
      <c r="L3134" s="6">
        <v>36.979999999999997</v>
      </c>
      <c r="M3134" s="31" t="str">
        <f t="shared" si="0"/>
        <v>Small</v>
      </c>
    </row>
    <row r="3135" spans="8:13" ht="15.75" customHeight="1">
      <c r="H3135" s="37">
        <v>43145</v>
      </c>
      <c r="I3135" s="6" t="s">
        <v>175</v>
      </c>
      <c r="J3135" s="6" t="s">
        <v>241</v>
      </c>
      <c r="K3135" s="6">
        <v>1</v>
      </c>
      <c r="L3135" s="6">
        <v>10.83</v>
      </c>
      <c r="M3135" s="31" t="str">
        <f t="shared" si="0"/>
        <v>Small</v>
      </c>
    </row>
    <row r="3136" spans="8:13" ht="15.75" customHeight="1">
      <c r="H3136" s="37">
        <v>43429</v>
      </c>
      <c r="I3136" s="6" t="s">
        <v>135</v>
      </c>
      <c r="J3136" s="6" t="s">
        <v>189</v>
      </c>
      <c r="K3136" s="6">
        <v>1</v>
      </c>
      <c r="L3136" s="6">
        <v>15.8</v>
      </c>
      <c r="M3136" s="31" t="str">
        <f t="shared" si="0"/>
        <v>Small</v>
      </c>
    </row>
    <row r="3137" spans="8:13" ht="15.75" customHeight="1">
      <c r="H3137" s="37">
        <v>43297</v>
      </c>
      <c r="I3137" s="6" t="s">
        <v>171</v>
      </c>
      <c r="J3137" s="6" t="s">
        <v>195</v>
      </c>
      <c r="K3137" s="6">
        <v>1</v>
      </c>
      <c r="L3137" s="6">
        <v>10.24</v>
      </c>
      <c r="M3137" s="31" t="str">
        <f t="shared" si="0"/>
        <v>Small</v>
      </c>
    </row>
    <row r="3138" spans="8:13" ht="15.75" customHeight="1">
      <c r="H3138" s="37">
        <v>43387</v>
      </c>
      <c r="I3138" s="6" t="s">
        <v>175</v>
      </c>
      <c r="J3138" s="6" t="s">
        <v>184</v>
      </c>
      <c r="K3138" s="6">
        <v>60</v>
      </c>
      <c r="L3138" s="6">
        <v>432.6</v>
      </c>
      <c r="M3138" s="31" t="str">
        <f t="shared" si="0"/>
        <v>Large</v>
      </c>
    </row>
    <row r="3139" spans="8:13" ht="15.75" customHeight="1">
      <c r="H3139" s="37">
        <v>43249</v>
      </c>
      <c r="I3139" s="6" t="s">
        <v>190</v>
      </c>
      <c r="J3139" s="6" t="s">
        <v>184</v>
      </c>
      <c r="K3139" s="6">
        <v>1</v>
      </c>
      <c r="L3139" s="6">
        <v>15.39</v>
      </c>
      <c r="M3139" s="31" t="str">
        <f t="shared" si="0"/>
        <v>Small</v>
      </c>
    </row>
    <row r="3140" spans="8:13" ht="15.75" customHeight="1">
      <c r="H3140" s="37">
        <v>43441</v>
      </c>
      <c r="I3140" s="6" t="s">
        <v>216</v>
      </c>
      <c r="J3140" s="6" t="s">
        <v>228</v>
      </c>
      <c r="K3140" s="6">
        <v>1</v>
      </c>
      <c r="L3140" s="6">
        <v>18.920000000000002</v>
      </c>
      <c r="M3140" s="31" t="str">
        <f t="shared" si="0"/>
        <v>Small</v>
      </c>
    </row>
    <row r="3141" spans="8:13" ht="15.75" customHeight="1">
      <c r="H3141" s="37">
        <v>43441</v>
      </c>
      <c r="I3141" s="6" t="s">
        <v>175</v>
      </c>
      <c r="J3141" s="6" t="s">
        <v>162</v>
      </c>
      <c r="K3141" s="6">
        <v>2</v>
      </c>
      <c r="L3141" s="6">
        <v>30.68</v>
      </c>
      <c r="M3141" s="31" t="str">
        <f t="shared" si="0"/>
        <v>Small</v>
      </c>
    </row>
    <row r="3142" spans="8:13" ht="15.75" customHeight="1">
      <c r="H3142" s="37">
        <v>43113</v>
      </c>
      <c r="I3142" s="6" t="s">
        <v>168</v>
      </c>
      <c r="J3142" s="6" t="s">
        <v>187</v>
      </c>
      <c r="K3142" s="6">
        <v>1</v>
      </c>
      <c r="L3142" s="6">
        <v>14.53</v>
      </c>
      <c r="M3142" s="31" t="str">
        <f t="shared" si="0"/>
        <v>Small</v>
      </c>
    </row>
    <row r="3143" spans="8:13" ht="15.75" customHeight="1">
      <c r="H3143" s="37">
        <v>43413</v>
      </c>
      <c r="I3143" s="6" t="s">
        <v>218</v>
      </c>
      <c r="J3143" s="6" t="s">
        <v>186</v>
      </c>
      <c r="K3143" s="6">
        <v>1</v>
      </c>
      <c r="L3143" s="6">
        <v>16.57</v>
      </c>
      <c r="M3143" s="31" t="str">
        <f t="shared" si="0"/>
        <v>Small</v>
      </c>
    </row>
    <row r="3144" spans="8:13" ht="15.75" customHeight="1">
      <c r="H3144" s="37">
        <v>43445</v>
      </c>
      <c r="I3144" s="6" t="s">
        <v>163</v>
      </c>
      <c r="J3144" s="6" t="s">
        <v>206</v>
      </c>
      <c r="K3144" s="6">
        <v>1</v>
      </c>
      <c r="L3144" s="6">
        <v>15.79</v>
      </c>
      <c r="M3144" s="31" t="str">
        <f t="shared" si="0"/>
        <v>Small</v>
      </c>
    </row>
    <row r="3145" spans="8:13" ht="15.75" customHeight="1">
      <c r="H3145" s="37">
        <v>43216</v>
      </c>
      <c r="I3145" s="6" t="s">
        <v>171</v>
      </c>
      <c r="J3145" s="6" t="s">
        <v>185</v>
      </c>
      <c r="K3145" s="6">
        <v>2</v>
      </c>
      <c r="L3145" s="6">
        <v>23.82</v>
      </c>
      <c r="M3145" s="31" t="str">
        <f t="shared" si="0"/>
        <v>Small</v>
      </c>
    </row>
    <row r="3146" spans="8:13" ht="15.75" customHeight="1">
      <c r="H3146" s="37">
        <v>43401</v>
      </c>
      <c r="I3146" s="6" t="s">
        <v>175</v>
      </c>
      <c r="J3146" s="6" t="s">
        <v>156</v>
      </c>
      <c r="K3146" s="6">
        <v>1</v>
      </c>
      <c r="L3146" s="6">
        <v>14.01</v>
      </c>
      <c r="M3146" s="31" t="str">
        <f t="shared" si="0"/>
        <v>Small</v>
      </c>
    </row>
    <row r="3147" spans="8:13" ht="15.75" customHeight="1">
      <c r="H3147" s="37">
        <v>43316</v>
      </c>
      <c r="I3147" s="6" t="s">
        <v>158</v>
      </c>
      <c r="J3147" s="6" t="s">
        <v>180</v>
      </c>
      <c r="K3147" s="6">
        <v>2</v>
      </c>
      <c r="L3147" s="6">
        <v>38.74</v>
      </c>
      <c r="M3147" s="31" t="str">
        <f t="shared" si="0"/>
        <v>Small</v>
      </c>
    </row>
    <row r="3148" spans="8:13" ht="15.75" customHeight="1">
      <c r="H3148" s="37">
        <v>43430</v>
      </c>
      <c r="I3148" s="6" t="s">
        <v>160</v>
      </c>
      <c r="J3148" s="6" t="s">
        <v>156</v>
      </c>
      <c r="K3148" s="6">
        <v>49</v>
      </c>
      <c r="L3148" s="6">
        <v>294.88</v>
      </c>
      <c r="M3148" s="31" t="str">
        <f t="shared" si="0"/>
        <v>Large</v>
      </c>
    </row>
    <row r="3149" spans="8:13" ht="15.75" customHeight="1">
      <c r="H3149" s="37">
        <v>43451</v>
      </c>
      <c r="I3149" s="6" t="s">
        <v>218</v>
      </c>
      <c r="J3149" s="6" t="s">
        <v>241</v>
      </c>
      <c r="K3149" s="6">
        <v>2</v>
      </c>
      <c r="L3149" s="6">
        <v>38.619999999999997</v>
      </c>
      <c r="M3149" s="31" t="str">
        <f t="shared" si="0"/>
        <v>Small</v>
      </c>
    </row>
    <row r="3150" spans="8:13" ht="15.75" customHeight="1">
      <c r="H3150" s="37">
        <v>43431</v>
      </c>
      <c r="I3150" s="6" t="s">
        <v>198</v>
      </c>
      <c r="J3150" s="6" t="s">
        <v>191</v>
      </c>
      <c r="K3150" s="6">
        <v>1</v>
      </c>
      <c r="L3150" s="6">
        <v>13.69</v>
      </c>
      <c r="M3150" s="31" t="str">
        <f t="shared" si="0"/>
        <v>Small</v>
      </c>
    </row>
    <row r="3151" spans="8:13" ht="15.75" customHeight="1">
      <c r="H3151" s="37">
        <v>43415</v>
      </c>
      <c r="I3151" s="6" t="s">
        <v>175</v>
      </c>
      <c r="J3151" s="6" t="s">
        <v>222</v>
      </c>
      <c r="K3151" s="6">
        <v>1</v>
      </c>
      <c r="L3151" s="6">
        <v>18.77</v>
      </c>
      <c r="M3151" s="31" t="str">
        <f t="shared" si="0"/>
        <v>Small</v>
      </c>
    </row>
    <row r="3152" spans="8:13" ht="15.75" customHeight="1">
      <c r="H3152" s="37">
        <v>43444</v>
      </c>
      <c r="I3152" s="6" t="s">
        <v>168</v>
      </c>
      <c r="J3152" s="6" t="s">
        <v>228</v>
      </c>
      <c r="K3152" s="6">
        <v>60</v>
      </c>
      <c r="L3152" s="6">
        <v>437.58</v>
      </c>
      <c r="M3152" s="31" t="str">
        <f t="shared" si="0"/>
        <v>Large</v>
      </c>
    </row>
    <row r="3153" spans="8:13" ht="15.75" customHeight="1">
      <c r="H3153" s="37">
        <v>43259</v>
      </c>
      <c r="I3153" s="6" t="s">
        <v>160</v>
      </c>
      <c r="J3153" s="6" t="s">
        <v>194</v>
      </c>
      <c r="K3153" s="6">
        <v>3</v>
      </c>
      <c r="L3153" s="6">
        <v>51.09</v>
      </c>
      <c r="M3153" s="31" t="str">
        <f t="shared" si="0"/>
        <v>Small</v>
      </c>
    </row>
    <row r="3154" spans="8:13" ht="15.75" customHeight="1">
      <c r="H3154" s="37">
        <v>43280</v>
      </c>
      <c r="I3154" s="6" t="s">
        <v>163</v>
      </c>
      <c r="J3154" s="6" t="s">
        <v>236</v>
      </c>
      <c r="K3154" s="6">
        <v>2</v>
      </c>
      <c r="L3154" s="6">
        <v>28.1</v>
      </c>
      <c r="M3154" s="31" t="str">
        <f t="shared" si="0"/>
        <v>Small</v>
      </c>
    </row>
    <row r="3155" spans="8:13" ht="15.75" customHeight="1">
      <c r="H3155" s="37">
        <v>43407</v>
      </c>
      <c r="I3155" s="6" t="s">
        <v>138</v>
      </c>
      <c r="J3155" s="6" t="s">
        <v>156</v>
      </c>
      <c r="K3155" s="6">
        <v>2</v>
      </c>
      <c r="L3155" s="6">
        <v>23.52</v>
      </c>
      <c r="M3155" s="31" t="str">
        <f t="shared" si="0"/>
        <v>Small</v>
      </c>
    </row>
    <row r="3156" spans="8:13" ht="15.75" customHeight="1">
      <c r="H3156" s="37">
        <v>43450</v>
      </c>
      <c r="I3156" s="6" t="s">
        <v>163</v>
      </c>
      <c r="J3156" s="6" t="s">
        <v>156</v>
      </c>
      <c r="K3156" s="6">
        <v>1</v>
      </c>
      <c r="L3156" s="6">
        <v>15.97</v>
      </c>
      <c r="M3156" s="31" t="str">
        <f t="shared" si="0"/>
        <v>Small</v>
      </c>
    </row>
    <row r="3157" spans="8:13" ht="15.75" customHeight="1">
      <c r="H3157" s="37">
        <v>43340</v>
      </c>
      <c r="I3157" s="6" t="s">
        <v>175</v>
      </c>
      <c r="J3157" s="6" t="s">
        <v>187</v>
      </c>
      <c r="K3157" s="6">
        <v>2</v>
      </c>
      <c r="L3157" s="6">
        <v>21.14</v>
      </c>
      <c r="M3157" s="31" t="str">
        <f t="shared" si="0"/>
        <v>Small</v>
      </c>
    </row>
    <row r="3158" spans="8:13" ht="15.75" customHeight="1">
      <c r="H3158" s="37">
        <v>43285</v>
      </c>
      <c r="I3158" s="6" t="s">
        <v>190</v>
      </c>
      <c r="J3158" s="6" t="s">
        <v>188</v>
      </c>
      <c r="K3158" s="6">
        <v>74</v>
      </c>
      <c r="L3158" s="6">
        <v>600.46</v>
      </c>
      <c r="M3158" s="31" t="str">
        <f t="shared" si="0"/>
        <v>Large</v>
      </c>
    </row>
    <row r="3159" spans="8:13" ht="15.75" customHeight="1">
      <c r="H3159" s="37">
        <v>43374</v>
      </c>
      <c r="I3159" s="6" t="s">
        <v>141</v>
      </c>
      <c r="J3159" s="6" t="s">
        <v>186</v>
      </c>
      <c r="K3159" s="6">
        <v>1</v>
      </c>
      <c r="L3159" s="6">
        <v>10.99</v>
      </c>
      <c r="M3159" s="31" t="str">
        <f t="shared" si="0"/>
        <v>Small</v>
      </c>
    </row>
    <row r="3160" spans="8:13" ht="15.75" customHeight="1">
      <c r="H3160" s="37">
        <v>43263</v>
      </c>
      <c r="I3160" s="6" t="s">
        <v>218</v>
      </c>
      <c r="J3160" s="6" t="s">
        <v>156</v>
      </c>
      <c r="K3160" s="6">
        <v>1</v>
      </c>
      <c r="L3160" s="6">
        <v>15.89</v>
      </c>
      <c r="M3160" s="31" t="str">
        <f t="shared" si="0"/>
        <v>Small</v>
      </c>
    </row>
    <row r="3161" spans="8:13" ht="15.75" customHeight="1">
      <c r="H3161" s="37">
        <v>43252</v>
      </c>
      <c r="I3161" s="6" t="s">
        <v>198</v>
      </c>
      <c r="J3161" s="6" t="s">
        <v>157</v>
      </c>
      <c r="K3161" s="6">
        <v>1</v>
      </c>
      <c r="L3161" s="6">
        <v>14.11</v>
      </c>
      <c r="M3161" s="31" t="str">
        <f t="shared" si="0"/>
        <v>Small</v>
      </c>
    </row>
    <row r="3162" spans="8:13" ht="15.75" customHeight="1">
      <c r="H3162" s="37">
        <v>43425</v>
      </c>
      <c r="I3162" s="6" t="s">
        <v>201</v>
      </c>
      <c r="J3162" s="6" t="s">
        <v>179</v>
      </c>
      <c r="K3162" s="6">
        <v>2</v>
      </c>
      <c r="L3162" s="6">
        <v>30.06</v>
      </c>
      <c r="M3162" s="31" t="str">
        <f t="shared" si="0"/>
        <v>Small</v>
      </c>
    </row>
    <row r="3163" spans="8:13" ht="15.75" customHeight="1">
      <c r="H3163" s="37">
        <v>43116</v>
      </c>
      <c r="I3163" s="6" t="s">
        <v>190</v>
      </c>
      <c r="J3163" s="6" t="s">
        <v>219</v>
      </c>
      <c r="K3163" s="6">
        <v>2</v>
      </c>
      <c r="L3163" s="6">
        <v>39.36</v>
      </c>
      <c r="M3163" s="31" t="str">
        <f t="shared" si="0"/>
        <v>Small</v>
      </c>
    </row>
    <row r="3164" spans="8:13" ht="15.75" customHeight="1">
      <c r="H3164" s="37">
        <v>43353</v>
      </c>
      <c r="I3164" s="6" t="s">
        <v>158</v>
      </c>
      <c r="J3164" s="6" t="s">
        <v>207</v>
      </c>
      <c r="K3164" s="6">
        <v>2</v>
      </c>
      <c r="L3164" s="6">
        <v>39.340000000000003</v>
      </c>
      <c r="M3164" s="31" t="str">
        <f t="shared" si="0"/>
        <v>Small</v>
      </c>
    </row>
    <row r="3165" spans="8:13" ht="15.75" customHeight="1">
      <c r="H3165" s="37">
        <v>43237</v>
      </c>
      <c r="I3165" s="6" t="s">
        <v>163</v>
      </c>
      <c r="J3165" s="6" t="s">
        <v>169</v>
      </c>
      <c r="K3165" s="6">
        <v>1</v>
      </c>
      <c r="L3165" s="6">
        <v>11.89</v>
      </c>
      <c r="M3165" s="31" t="str">
        <f t="shared" si="0"/>
        <v>Small</v>
      </c>
    </row>
    <row r="3166" spans="8:13" ht="15.75" customHeight="1">
      <c r="H3166" s="37">
        <v>43417</v>
      </c>
      <c r="I3166" s="6" t="s">
        <v>175</v>
      </c>
      <c r="J3166" s="6" t="s">
        <v>182</v>
      </c>
      <c r="K3166" s="6">
        <v>3</v>
      </c>
      <c r="L3166" s="6">
        <v>48.06</v>
      </c>
      <c r="M3166" s="31" t="str">
        <f t="shared" si="0"/>
        <v>Small</v>
      </c>
    </row>
    <row r="3167" spans="8:13" ht="15.75" customHeight="1">
      <c r="H3167" s="37">
        <v>43426</v>
      </c>
      <c r="I3167" s="6" t="s">
        <v>175</v>
      </c>
      <c r="J3167" s="6" t="s">
        <v>232</v>
      </c>
      <c r="K3167" s="6">
        <v>1</v>
      </c>
      <c r="L3167" s="6">
        <v>15.45</v>
      </c>
      <c r="M3167" s="31" t="str">
        <f t="shared" si="0"/>
        <v>Small</v>
      </c>
    </row>
    <row r="3168" spans="8:13" ht="15.75" customHeight="1">
      <c r="H3168" s="37">
        <v>43370</v>
      </c>
      <c r="I3168" s="6" t="s">
        <v>165</v>
      </c>
      <c r="J3168" s="6" t="s">
        <v>184</v>
      </c>
      <c r="K3168" s="6">
        <v>1</v>
      </c>
      <c r="L3168" s="6">
        <v>16.78</v>
      </c>
      <c r="M3168" s="31" t="str">
        <f t="shared" si="0"/>
        <v>Small</v>
      </c>
    </row>
    <row r="3169" spans="8:13" ht="15.75" customHeight="1">
      <c r="H3169" s="37">
        <v>43465</v>
      </c>
      <c r="I3169" s="6" t="s">
        <v>168</v>
      </c>
      <c r="J3169" s="6" t="s">
        <v>185</v>
      </c>
      <c r="K3169" s="6">
        <v>2</v>
      </c>
      <c r="L3169" s="6">
        <v>38.76</v>
      </c>
      <c r="M3169" s="31" t="str">
        <f t="shared" si="0"/>
        <v>Small</v>
      </c>
    </row>
    <row r="3170" spans="8:13" ht="15.75" customHeight="1">
      <c r="H3170" s="37">
        <v>43138</v>
      </c>
      <c r="I3170" s="6" t="s">
        <v>165</v>
      </c>
      <c r="J3170" s="6" t="s">
        <v>156</v>
      </c>
      <c r="K3170" s="6">
        <v>5</v>
      </c>
      <c r="L3170" s="6">
        <v>54.5</v>
      </c>
      <c r="M3170" s="31" t="str">
        <f t="shared" si="0"/>
        <v>Small</v>
      </c>
    </row>
    <row r="3171" spans="8:13" ht="15.75" customHeight="1">
      <c r="H3171" s="37">
        <v>43301</v>
      </c>
      <c r="I3171" s="6" t="s">
        <v>158</v>
      </c>
      <c r="J3171" s="6" t="s">
        <v>213</v>
      </c>
      <c r="K3171" s="6">
        <v>57</v>
      </c>
      <c r="L3171" s="6">
        <v>496.47</v>
      </c>
      <c r="M3171" s="31" t="str">
        <f t="shared" si="0"/>
        <v>Large</v>
      </c>
    </row>
    <row r="3172" spans="8:13" ht="15.75" customHeight="1">
      <c r="H3172" s="37">
        <v>43167</v>
      </c>
      <c r="I3172" s="6" t="s">
        <v>135</v>
      </c>
      <c r="J3172" s="6" t="s">
        <v>229</v>
      </c>
      <c r="K3172" s="6">
        <v>55</v>
      </c>
      <c r="L3172" s="6">
        <v>368.23</v>
      </c>
      <c r="M3172" s="31" t="str">
        <f t="shared" si="0"/>
        <v>Large</v>
      </c>
    </row>
    <row r="3173" spans="8:13" ht="15.75" customHeight="1">
      <c r="H3173" s="37">
        <v>43444</v>
      </c>
      <c r="I3173" s="6" t="s">
        <v>127</v>
      </c>
      <c r="J3173" s="6" t="s">
        <v>210</v>
      </c>
      <c r="K3173" s="6">
        <v>1</v>
      </c>
      <c r="L3173" s="6">
        <v>16.579999999999998</v>
      </c>
      <c r="M3173" s="31" t="str">
        <f t="shared" si="0"/>
        <v>Small</v>
      </c>
    </row>
    <row r="3174" spans="8:13" ht="15.75" customHeight="1">
      <c r="H3174" s="37">
        <v>43356</v>
      </c>
      <c r="I3174" s="6" t="s">
        <v>160</v>
      </c>
      <c r="J3174" s="6" t="s">
        <v>170</v>
      </c>
      <c r="K3174" s="6">
        <v>2</v>
      </c>
      <c r="L3174" s="6">
        <v>38</v>
      </c>
      <c r="M3174" s="31" t="str">
        <f t="shared" si="0"/>
        <v>Small</v>
      </c>
    </row>
    <row r="3175" spans="8:13" ht="15.75" customHeight="1">
      <c r="H3175" s="37">
        <v>43411</v>
      </c>
      <c r="I3175" s="6" t="s">
        <v>224</v>
      </c>
      <c r="J3175" s="6" t="s">
        <v>156</v>
      </c>
      <c r="K3175" s="6">
        <v>2</v>
      </c>
      <c r="L3175" s="6">
        <v>37.64</v>
      </c>
      <c r="M3175" s="31" t="str">
        <f t="shared" si="0"/>
        <v>Small</v>
      </c>
    </row>
    <row r="3176" spans="8:13" ht="15.75" customHeight="1">
      <c r="H3176" s="37">
        <v>43405</v>
      </c>
      <c r="I3176" s="6" t="s">
        <v>193</v>
      </c>
      <c r="J3176" s="6" t="s">
        <v>156</v>
      </c>
      <c r="K3176" s="6">
        <v>64</v>
      </c>
      <c r="L3176" s="6">
        <v>365.89</v>
      </c>
      <c r="M3176" s="31" t="str">
        <f t="shared" si="0"/>
        <v>Large</v>
      </c>
    </row>
    <row r="3177" spans="8:13" ht="15.75" customHeight="1">
      <c r="H3177" s="37">
        <v>43455</v>
      </c>
      <c r="I3177" s="6" t="s">
        <v>138</v>
      </c>
      <c r="J3177" s="6" t="s">
        <v>169</v>
      </c>
      <c r="K3177" s="6">
        <v>1</v>
      </c>
      <c r="L3177" s="6">
        <v>16.07</v>
      </c>
      <c r="M3177" s="31" t="str">
        <f t="shared" si="0"/>
        <v>Small</v>
      </c>
    </row>
    <row r="3178" spans="8:13" ht="15.75" customHeight="1">
      <c r="H3178" s="37">
        <v>43423</v>
      </c>
      <c r="I3178" s="6" t="s">
        <v>160</v>
      </c>
      <c r="J3178" s="6" t="s">
        <v>162</v>
      </c>
      <c r="K3178" s="6">
        <v>2</v>
      </c>
      <c r="L3178" s="6">
        <v>22.68</v>
      </c>
      <c r="M3178" s="31" t="str">
        <f t="shared" si="0"/>
        <v>Small</v>
      </c>
    </row>
    <row r="3179" spans="8:13" ht="15.75" customHeight="1">
      <c r="H3179" s="37">
        <v>43401</v>
      </c>
      <c r="I3179" s="6" t="s">
        <v>200</v>
      </c>
      <c r="J3179" s="6" t="s">
        <v>203</v>
      </c>
      <c r="K3179" s="6">
        <v>1</v>
      </c>
      <c r="L3179" s="6">
        <v>12.23</v>
      </c>
      <c r="M3179" s="31" t="str">
        <f t="shared" si="0"/>
        <v>Small</v>
      </c>
    </row>
    <row r="3180" spans="8:13" ht="15.75" customHeight="1">
      <c r="H3180" s="37">
        <v>43393</v>
      </c>
      <c r="I3180" s="6" t="s">
        <v>200</v>
      </c>
      <c r="J3180" s="6" t="s">
        <v>156</v>
      </c>
      <c r="K3180" s="6">
        <v>3</v>
      </c>
      <c r="L3180" s="6">
        <v>47.1</v>
      </c>
      <c r="M3180" s="31" t="str">
        <f t="shared" si="0"/>
        <v>Small</v>
      </c>
    </row>
    <row r="3181" spans="8:13" ht="15.75" customHeight="1">
      <c r="H3181" s="37">
        <v>43355</v>
      </c>
      <c r="I3181" s="6" t="s">
        <v>200</v>
      </c>
      <c r="J3181" s="6" t="s">
        <v>156</v>
      </c>
      <c r="K3181" s="6">
        <v>3</v>
      </c>
      <c r="L3181" s="6">
        <v>35.94</v>
      </c>
      <c r="M3181" s="31" t="str">
        <f t="shared" si="0"/>
        <v>Small</v>
      </c>
    </row>
    <row r="3182" spans="8:13" ht="15.75" customHeight="1">
      <c r="H3182" s="37">
        <v>43241</v>
      </c>
      <c r="I3182" s="6" t="s">
        <v>160</v>
      </c>
      <c r="J3182" s="6" t="s">
        <v>194</v>
      </c>
      <c r="K3182" s="6">
        <v>2</v>
      </c>
      <c r="L3182" s="6">
        <v>27.66</v>
      </c>
      <c r="M3182" s="31" t="str">
        <f t="shared" si="0"/>
        <v>Small</v>
      </c>
    </row>
    <row r="3183" spans="8:13" ht="15.75" customHeight="1">
      <c r="H3183" s="37">
        <v>43216</v>
      </c>
      <c r="I3183" s="6" t="s">
        <v>175</v>
      </c>
      <c r="J3183" s="6" t="s">
        <v>194</v>
      </c>
      <c r="K3183" s="6">
        <v>2</v>
      </c>
      <c r="L3183" s="6">
        <v>28.56</v>
      </c>
      <c r="M3183" s="31" t="str">
        <f t="shared" si="0"/>
        <v>Small</v>
      </c>
    </row>
    <row r="3184" spans="8:13" ht="15.75" customHeight="1">
      <c r="H3184" s="37">
        <v>43447</v>
      </c>
      <c r="I3184" s="6" t="s">
        <v>141</v>
      </c>
      <c r="J3184" s="6" t="s">
        <v>170</v>
      </c>
      <c r="K3184" s="6">
        <v>2</v>
      </c>
      <c r="L3184" s="6">
        <v>28.66</v>
      </c>
      <c r="M3184" s="31" t="str">
        <f t="shared" si="0"/>
        <v>Small</v>
      </c>
    </row>
    <row r="3185" spans="8:13" ht="15.75" customHeight="1">
      <c r="H3185" s="37">
        <v>43441</v>
      </c>
      <c r="I3185" s="6" t="s">
        <v>198</v>
      </c>
      <c r="J3185" s="6" t="s">
        <v>185</v>
      </c>
      <c r="K3185" s="6">
        <v>2</v>
      </c>
      <c r="L3185" s="6">
        <v>29.06</v>
      </c>
      <c r="M3185" s="31" t="str">
        <f t="shared" si="0"/>
        <v>Small</v>
      </c>
    </row>
    <row r="3186" spans="8:13" ht="15.75" customHeight="1">
      <c r="H3186" s="37">
        <v>43124</v>
      </c>
      <c r="I3186" s="6" t="s">
        <v>168</v>
      </c>
      <c r="J3186" s="6" t="s">
        <v>241</v>
      </c>
      <c r="K3186" s="6">
        <v>2</v>
      </c>
      <c r="L3186" s="6">
        <v>21.6</v>
      </c>
      <c r="M3186" s="31" t="str">
        <f t="shared" si="0"/>
        <v>Small</v>
      </c>
    </row>
    <row r="3187" spans="8:13" ht="15.75" customHeight="1">
      <c r="H3187" s="37">
        <v>43108</v>
      </c>
      <c r="I3187" s="6" t="s">
        <v>201</v>
      </c>
      <c r="J3187" s="6" t="s">
        <v>241</v>
      </c>
      <c r="K3187" s="6">
        <v>2</v>
      </c>
      <c r="L3187" s="6">
        <v>31.68</v>
      </c>
      <c r="M3187" s="31" t="str">
        <f t="shared" si="0"/>
        <v>Small</v>
      </c>
    </row>
    <row r="3188" spans="8:13" ht="15.75" customHeight="1">
      <c r="H3188" s="37">
        <v>43253</v>
      </c>
      <c r="I3188" s="6" t="s">
        <v>175</v>
      </c>
      <c r="J3188" s="6" t="s">
        <v>187</v>
      </c>
      <c r="K3188" s="6">
        <v>2</v>
      </c>
      <c r="L3188" s="6">
        <v>27.64</v>
      </c>
      <c r="M3188" s="31" t="str">
        <f t="shared" si="0"/>
        <v>Small</v>
      </c>
    </row>
    <row r="3189" spans="8:13" ht="15.75" customHeight="1">
      <c r="H3189" s="37">
        <v>43141</v>
      </c>
      <c r="I3189" s="6" t="s">
        <v>135</v>
      </c>
      <c r="J3189" s="6" t="s">
        <v>156</v>
      </c>
      <c r="K3189" s="6">
        <v>2</v>
      </c>
      <c r="L3189" s="6">
        <v>23.46</v>
      </c>
      <c r="M3189" s="31" t="str">
        <f t="shared" si="0"/>
        <v>Small</v>
      </c>
    </row>
    <row r="3190" spans="8:13" ht="15.75" customHeight="1">
      <c r="H3190" s="37">
        <v>43439</v>
      </c>
      <c r="I3190" s="6" t="s">
        <v>158</v>
      </c>
      <c r="J3190" s="6" t="s">
        <v>169</v>
      </c>
      <c r="K3190" s="6">
        <v>1</v>
      </c>
      <c r="L3190" s="6">
        <v>12.86</v>
      </c>
      <c r="M3190" s="31" t="str">
        <f t="shared" si="0"/>
        <v>Small</v>
      </c>
    </row>
    <row r="3191" spans="8:13" ht="15.75" customHeight="1">
      <c r="H3191" s="37">
        <v>43250</v>
      </c>
      <c r="I3191" s="6" t="s">
        <v>158</v>
      </c>
      <c r="J3191" s="6" t="s">
        <v>227</v>
      </c>
      <c r="K3191" s="6">
        <v>1</v>
      </c>
      <c r="L3191" s="6">
        <v>14.55</v>
      </c>
      <c r="M3191" s="31" t="str">
        <f t="shared" si="0"/>
        <v>Small</v>
      </c>
    </row>
    <row r="3192" spans="8:13" ht="15.75" customHeight="1">
      <c r="H3192" s="37">
        <v>43438</v>
      </c>
      <c r="I3192" s="6" t="s">
        <v>135</v>
      </c>
      <c r="J3192" s="6" t="s">
        <v>230</v>
      </c>
      <c r="K3192" s="6">
        <v>4</v>
      </c>
      <c r="L3192" s="6">
        <v>78</v>
      </c>
      <c r="M3192" s="31" t="str">
        <f t="shared" si="0"/>
        <v>Small</v>
      </c>
    </row>
    <row r="3193" spans="8:13" ht="15.75" customHeight="1">
      <c r="H3193" s="37">
        <v>43222</v>
      </c>
      <c r="I3193" s="6" t="s">
        <v>175</v>
      </c>
      <c r="J3193" s="6" t="s">
        <v>187</v>
      </c>
      <c r="K3193" s="6">
        <v>1</v>
      </c>
      <c r="L3193" s="6">
        <v>11.37</v>
      </c>
      <c r="M3193" s="31" t="str">
        <f t="shared" si="0"/>
        <v>Small</v>
      </c>
    </row>
    <row r="3194" spans="8:13" ht="15.75" customHeight="1">
      <c r="H3194" s="37">
        <v>43107</v>
      </c>
      <c r="I3194" s="6" t="s">
        <v>168</v>
      </c>
      <c r="J3194" s="6" t="s">
        <v>185</v>
      </c>
      <c r="K3194" s="6">
        <v>2</v>
      </c>
      <c r="L3194" s="6">
        <v>20.52</v>
      </c>
      <c r="M3194" s="31" t="str">
        <f t="shared" si="0"/>
        <v>Small</v>
      </c>
    </row>
    <row r="3195" spans="8:13" ht="15.75" customHeight="1">
      <c r="H3195" s="37">
        <v>43431</v>
      </c>
      <c r="I3195" s="6" t="s">
        <v>168</v>
      </c>
      <c r="J3195" s="6" t="s">
        <v>184</v>
      </c>
      <c r="K3195" s="6">
        <v>2</v>
      </c>
      <c r="L3195" s="6">
        <v>34.9</v>
      </c>
      <c r="M3195" s="31" t="str">
        <f t="shared" si="0"/>
        <v>Small</v>
      </c>
    </row>
    <row r="3196" spans="8:13" ht="15.75" customHeight="1">
      <c r="H3196" s="37">
        <v>43174</v>
      </c>
      <c r="I3196" s="6" t="s">
        <v>175</v>
      </c>
      <c r="J3196" s="6" t="s">
        <v>187</v>
      </c>
      <c r="K3196" s="6">
        <v>3</v>
      </c>
      <c r="L3196" s="6">
        <v>51.12</v>
      </c>
      <c r="M3196" s="31" t="str">
        <f t="shared" si="0"/>
        <v>Small</v>
      </c>
    </row>
    <row r="3197" spans="8:13" ht="15.75" customHeight="1">
      <c r="H3197" s="37">
        <v>43309</v>
      </c>
      <c r="I3197" s="6" t="s">
        <v>155</v>
      </c>
      <c r="J3197" s="6" t="s">
        <v>156</v>
      </c>
      <c r="K3197" s="6">
        <v>3</v>
      </c>
      <c r="L3197" s="6">
        <v>52.65</v>
      </c>
      <c r="M3197" s="31" t="str">
        <f t="shared" si="0"/>
        <v>Small</v>
      </c>
    </row>
    <row r="3198" spans="8:13" ht="15.75" customHeight="1">
      <c r="H3198" s="37">
        <v>43293</v>
      </c>
      <c r="I3198" s="6" t="s">
        <v>201</v>
      </c>
      <c r="J3198" s="6" t="s">
        <v>156</v>
      </c>
      <c r="K3198" s="6">
        <v>4</v>
      </c>
      <c r="L3198" s="6">
        <v>60.56</v>
      </c>
      <c r="M3198" s="31" t="str">
        <f t="shared" si="0"/>
        <v>Small</v>
      </c>
    </row>
    <row r="3199" spans="8:13" ht="15.75" customHeight="1">
      <c r="H3199" s="37">
        <v>43183</v>
      </c>
      <c r="I3199" s="6" t="s">
        <v>155</v>
      </c>
      <c r="J3199" s="6" t="s">
        <v>185</v>
      </c>
      <c r="K3199" s="6">
        <v>3</v>
      </c>
      <c r="L3199" s="6">
        <v>51.75</v>
      </c>
      <c r="M3199" s="31" t="str">
        <f t="shared" si="0"/>
        <v>Small</v>
      </c>
    </row>
    <row r="3200" spans="8:13" ht="15.75" customHeight="1">
      <c r="H3200" s="37">
        <v>43214</v>
      </c>
      <c r="I3200" s="6" t="s">
        <v>200</v>
      </c>
      <c r="J3200" s="6" t="s">
        <v>191</v>
      </c>
      <c r="K3200" s="6">
        <v>24</v>
      </c>
      <c r="L3200" s="6">
        <v>185.22</v>
      </c>
      <c r="M3200" s="31" t="str">
        <f t="shared" si="0"/>
        <v>Small</v>
      </c>
    </row>
    <row r="3201" spans="8:13" ht="15.75" customHeight="1">
      <c r="H3201" s="37">
        <v>43462</v>
      </c>
      <c r="I3201" s="6" t="s">
        <v>175</v>
      </c>
      <c r="J3201" s="6" t="s">
        <v>187</v>
      </c>
      <c r="K3201" s="6">
        <v>3</v>
      </c>
      <c r="L3201" s="6">
        <v>35.64</v>
      </c>
      <c r="M3201" s="31" t="str">
        <f t="shared" si="0"/>
        <v>Small</v>
      </c>
    </row>
    <row r="3202" spans="8:13" ht="15.75" customHeight="1">
      <c r="H3202" s="37">
        <v>43426</v>
      </c>
      <c r="I3202" s="6" t="s">
        <v>158</v>
      </c>
      <c r="J3202" s="6" t="s">
        <v>227</v>
      </c>
      <c r="K3202" s="6">
        <v>4</v>
      </c>
      <c r="L3202" s="6">
        <v>70.760000000000005</v>
      </c>
      <c r="M3202" s="31" t="str">
        <f t="shared" si="0"/>
        <v>Small</v>
      </c>
    </row>
    <row r="3203" spans="8:13" ht="15.75" customHeight="1">
      <c r="H3203" s="37">
        <v>43172</v>
      </c>
      <c r="I3203" s="6" t="s">
        <v>198</v>
      </c>
      <c r="J3203" s="6" t="s">
        <v>181</v>
      </c>
      <c r="K3203" s="6">
        <v>1</v>
      </c>
      <c r="L3203" s="6">
        <v>16.12</v>
      </c>
      <c r="M3203" s="31" t="str">
        <f t="shared" si="0"/>
        <v>Small</v>
      </c>
    </row>
    <row r="3204" spans="8:13" ht="15.75" customHeight="1">
      <c r="H3204" s="37">
        <v>43431</v>
      </c>
      <c r="I3204" s="6" t="s">
        <v>175</v>
      </c>
      <c r="J3204" s="6" t="s">
        <v>156</v>
      </c>
      <c r="K3204" s="6">
        <v>72</v>
      </c>
      <c r="L3204" s="6">
        <v>578.88</v>
      </c>
      <c r="M3204" s="31" t="str">
        <f t="shared" si="0"/>
        <v>Large</v>
      </c>
    </row>
    <row r="3205" spans="8:13" ht="15.75" customHeight="1">
      <c r="H3205" s="37">
        <v>43178</v>
      </c>
      <c r="I3205" s="6" t="s">
        <v>190</v>
      </c>
      <c r="J3205" s="6" t="s">
        <v>184</v>
      </c>
      <c r="K3205" s="6">
        <v>4</v>
      </c>
      <c r="L3205" s="6">
        <v>50.56</v>
      </c>
      <c r="M3205" s="31" t="str">
        <f t="shared" si="0"/>
        <v>Small</v>
      </c>
    </row>
    <row r="3206" spans="8:13" ht="15.75" customHeight="1">
      <c r="H3206" s="37">
        <v>43310</v>
      </c>
      <c r="I3206" s="6" t="s">
        <v>168</v>
      </c>
      <c r="J3206" s="6" t="s">
        <v>234</v>
      </c>
      <c r="K3206" s="6">
        <v>3</v>
      </c>
      <c r="L3206" s="6">
        <v>43.95</v>
      </c>
      <c r="M3206" s="31" t="str">
        <f t="shared" si="0"/>
        <v>Small</v>
      </c>
    </row>
    <row r="3207" spans="8:13" ht="15.75" customHeight="1">
      <c r="H3207" s="37">
        <v>43288</v>
      </c>
      <c r="I3207" s="6" t="s">
        <v>175</v>
      </c>
      <c r="J3207" s="6" t="s">
        <v>211</v>
      </c>
      <c r="K3207" s="6">
        <v>1</v>
      </c>
      <c r="L3207" s="6">
        <v>12.19</v>
      </c>
      <c r="M3207" s="31" t="str">
        <f t="shared" si="0"/>
        <v>Small</v>
      </c>
    </row>
    <row r="3208" spans="8:13" ht="15.75" customHeight="1">
      <c r="H3208" s="37">
        <v>43339</v>
      </c>
      <c r="I3208" s="6" t="s">
        <v>158</v>
      </c>
      <c r="J3208" s="6" t="s">
        <v>213</v>
      </c>
      <c r="K3208" s="6">
        <v>2</v>
      </c>
      <c r="L3208" s="6">
        <v>39.979999999999997</v>
      </c>
      <c r="M3208" s="31" t="str">
        <f t="shared" si="0"/>
        <v>Small</v>
      </c>
    </row>
    <row r="3209" spans="8:13" ht="15.75" customHeight="1">
      <c r="H3209" s="37">
        <v>43450</v>
      </c>
      <c r="I3209" s="6" t="s">
        <v>127</v>
      </c>
      <c r="J3209" s="6" t="s">
        <v>156</v>
      </c>
      <c r="K3209" s="6">
        <v>3</v>
      </c>
      <c r="L3209" s="6">
        <v>52.08</v>
      </c>
      <c r="M3209" s="31" t="str">
        <f t="shared" si="0"/>
        <v>Small</v>
      </c>
    </row>
    <row r="3210" spans="8:13" ht="15.75" customHeight="1">
      <c r="H3210" s="37">
        <v>43144</v>
      </c>
      <c r="I3210" s="6" t="s">
        <v>193</v>
      </c>
      <c r="J3210" s="6" t="s">
        <v>222</v>
      </c>
      <c r="K3210" s="6">
        <v>48</v>
      </c>
      <c r="L3210" s="6">
        <v>352.68</v>
      </c>
      <c r="M3210" s="31" t="str">
        <f t="shared" si="0"/>
        <v>Large</v>
      </c>
    </row>
    <row r="3211" spans="8:13" ht="15.75" customHeight="1">
      <c r="H3211" s="37">
        <v>43419</v>
      </c>
      <c r="I3211" s="6" t="s">
        <v>127</v>
      </c>
      <c r="J3211" s="6" t="s">
        <v>169</v>
      </c>
      <c r="K3211" s="6">
        <v>1</v>
      </c>
      <c r="L3211" s="6">
        <v>16.28</v>
      </c>
      <c r="M3211" s="31" t="str">
        <f t="shared" si="0"/>
        <v>Small</v>
      </c>
    </row>
    <row r="3212" spans="8:13" ht="15.75" customHeight="1">
      <c r="H3212" s="37">
        <v>43379</v>
      </c>
      <c r="I3212" s="6" t="s">
        <v>216</v>
      </c>
      <c r="J3212" s="6" t="s">
        <v>156</v>
      </c>
      <c r="K3212" s="6">
        <v>4</v>
      </c>
      <c r="L3212" s="6">
        <v>47.36</v>
      </c>
      <c r="M3212" s="31" t="str">
        <f t="shared" si="0"/>
        <v>Small</v>
      </c>
    </row>
    <row r="3213" spans="8:13" ht="15.75" customHeight="1">
      <c r="H3213" s="37">
        <v>43307</v>
      </c>
      <c r="I3213" s="6" t="s">
        <v>198</v>
      </c>
      <c r="J3213" s="6" t="s">
        <v>194</v>
      </c>
      <c r="K3213" s="6">
        <v>1</v>
      </c>
      <c r="L3213" s="6">
        <v>13.03</v>
      </c>
      <c r="M3213" s="31" t="str">
        <f t="shared" si="0"/>
        <v>Small</v>
      </c>
    </row>
    <row r="3214" spans="8:13" ht="15.75" customHeight="1">
      <c r="H3214" s="37">
        <v>43331</v>
      </c>
      <c r="I3214" s="6" t="s">
        <v>224</v>
      </c>
      <c r="J3214" s="6" t="s">
        <v>208</v>
      </c>
      <c r="K3214" s="6">
        <v>2</v>
      </c>
      <c r="L3214" s="6">
        <v>35.22</v>
      </c>
      <c r="M3214" s="31" t="str">
        <f t="shared" si="0"/>
        <v>Small</v>
      </c>
    </row>
    <row r="3215" spans="8:13" ht="15.75" customHeight="1">
      <c r="H3215" s="37">
        <v>43447</v>
      </c>
      <c r="I3215" s="6" t="s">
        <v>135</v>
      </c>
      <c r="J3215" s="6" t="s">
        <v>164</v>
      </c>
      <c r="K3215" s="6">
        <v>2</v>
      </c>
      <c r="L3215" s="6">
        <v>33.659999999999997</v>
      </c>
      <c r="M3215" s="31" t="str">
        <f t="shared" si="0"/>
        <v>Small</v>
      </c>
    </row>
    <row r="3216" spans="8:13" ht="15.75" customHeight="1">
      <c r="H3216" s="37">
        <v>43406</v>
      </c>
      <c r="I3216" s="6" t="s">
        <v>158</v>
      </c>
      <c r="J3216" s="6" t="s">
        <v>185</v>
      </c>
      <c r="K3216" s="6">
        <v>1</v>
      </c>
      <c r="L3216" s="6">
        <v>12.91</v>
      </c>
      <c r="M3216" s="31" t="str">
        <f t="shared" si="0"/>
        <v>Small</v>
      </c>
    </row>
    <row r="3217" spans="8:13" ht="15.75" customHeight="1">
      <c r="H3217" s="37">
        <v>43116</v>
      </c>
      <c r="I3217" s="6" t="s">
        <v>141</v>
      </c>
      <c r="J3217" s="6" t="s">
        <v>169</v>
      </c>
      <c r="K3217" s="6">
        <v>24</v>
      </c>
      <c r="L3217" s="6">
        <v>164.11</v>
      </c>
      <c r="M3217" s="31" t="str">
        <f t="shared" si="0"/>
        <v>Small</v>
      </c>
    </row>
    <row r="3218" spans="8:13" ht="15.75" customHeight="1">
      <c r="H3218" s="37">
        <v>43275</v>
      </c>
      <c r="I3218" s="6" t="s">
        <v>171</v>
      </c>
      <c r="J3218" s="6" t="s">
        <v>173</v>
      </c>
      <c r="K3218" s="6">
        <v>61</v>
      </c>
      <c r="L3218" s="6">
        <v>324.5</v>
      </c>
      <c r="M3218" s="31" t="str">
        <f t="shared" si="0"/>
        <v>Large</v>
      </c>
    </row>
    <row r="3219" spans="8:13" ht="15.75" customHeight="1">
      <c r="H3219" s="37">
        <v>43352</v>
      </c>
      <c r="I3219" s="6" t="s">
        <v>141</v>
      </c>
      <c r="J3219" s="6" t="s">
        <v>156</v>
      </c>
      <c r="K3219" s="6">
        <v>2</v>
      </c>
      <c r="L3219" s="6">
        <v>29.24</v>
      </c>
      <c r="M3219" s="31" t="str">
        <f t="shared" si="0"/>
        <v>Small</v>
      </c>
    </row>
    <row r="3220" spans="8:13" ht="15.75" customHeight="1">
      <c r="H3220" s="37">
        <v>43152</v>
      </c>
      <c r="I3220" s="6" t="s">
        <v>165</v>
      </c>
      <c r="J3220" s="6" t="s">
        <v>199</v>
      </c>
      <c r="K3220" s="6">
        <v>48</v>
      </c>
      <c r="L3220" s="6">
        <v>384.91</v>
      </c>
      <c r="M3220" s="31" t="str">
        <f t="shared" si="0"/>
        <v>Large</v>
      </c>
    </row>
    <row r="3221" spans="8:13" ht="15.75" customHeight="1">
      <c r="H3221" s="37">
        <v>43458</v>
      </c>
      <c r="I3221" s="6" t="s">
        <v>158</v>
      </c>
      <c r="J3221" s="6" t="s">
        <v>225</v>
      </c>
      <c r="K3221" s="6">
        <v>4</v>
      </c>
      <c r="L3221" s="6">
        <v>60.92</v>
      </c>
      <c r="M3221" s="31" t="str">
        <f t="shared" si="0"/>
        <v>Small</v>
      </c>
    </row>
    <row r="3222" spans="8:13" ht="15.75" customHeight="1">
      <c r="H3222" s="37">
        <v>43249</v>
      </c>
      <c r="I3222" s="6" t="s">
        <v>127</v>
      </c>
      <c r="J3222" s="6" t="s">
        <v>227</v>
      </c>
      <c r="K3222" s="6">
        <v>1</v>
      </c>
      <c r="L3222" s="6">
        <v>18.61</v>
      </c>
      <c r="M3222" s="31" t="str">
        <f t="shared" si="0"/>
        <v>Small</v>
      </c>
    </row>
    <row r="3223" spans="8:13" ht="15.75" customHeight="1">
      <c r="H3223" s="37">
        <v>43141</v>
      </c>
      <c r="I3223" s="6" t="s">
        <v>158</v>
      </c>
      <c r="J3223" s="6" t="s">
        <v>181</v>
      </c>
      <c r="K3223" s="6">
        <v>1</v>
      </c>
      <c r="L3223" s="6">
        <v>13.4</v>
      </c>
      <c r="M3223" s="31" t="str">
        <f t="shared" si="0"/>
        <v>Small</v>
      </c>
    </row>
    <row r="3224" spans="8:13" ht="15.75" customHeight="1">
      <c r="H3224" s="37">
        <v>43444</v>
      </c>
      <c r="I3224" s="6" t="s">
        <v>168</v>
      </c>
      <c r="J3224" s="6" t="s">
        <v>214</v>
      </c>
      <c r="K3224" s="6">
        <v>1</v>
      </c>
      <c r="L3224" s="6">
        <v>15.46</v>
      </c>
      <c r="M3224" s="31" t="str">
        <f t="shared" si="0"/>
        <v>Small</v>
      </c>
    </row>
    <row r="3225" spans="8:13" ht="15.75" customHeight="1">
      <c r="H3225" s="37">
        <v>43148</v>
      </c>
      <c r="I3225" s="6" t="s">
        <v>160</v>
      </c>
      <c r="J3225" s="6" t="s">
        <v>186</v>
      </c>
      <c r="K3225" s="6">
        <v>49</v>
      </c>
      <c r="L3225" s="6">
        <v>416.75</v>
      </c>
      <c r="M3225" s="31" t="str">
        <f t="shared" si="0"/>
        <v>Large</v>
      </c>
    </row>
    <row r="3226" spans="8:13" ht="15.75" customHeight="1">
      <c r="H3226" s="37">
        <v>43330</v>
      </c>
      <c r="I3226" s="6" t="s">
        <v>158</v>
      </c>
      <c r="J3226" s="6" t="s">
        <v>211</v>
      </c>
      <c r="K3226" s="6">
        <v>2</v>
      </c>
      <c r="L3226" s="6">
        <v>38.979999999999997</v>
      </c>
      <c r="M3226" s="31" t="str">
        <f t="shared" si="0"/>
        <v>Small</v>
      </c>
    </row>
    <row r="3227" spans="8:13" ht="15.75" customHeight="1">
      <c r="H3227" s="37">
        <v>43253</v>
      </c>
      <c r="I3227" s="6" t="s">
        <v>163</v>
      </c>
      <c r="J3227" s="6" t="s">
        <v>205</v>
      </c>
      <c r="K3227" s="6">
        <v>2</v>
      </c>
      <c r="L3227" s="6">
        <v>29</v>
      </c>
      <c r="M3227" s="31" t="str">
        <f t="shared" si="0"/>
        <v>Small</v>
      </c>
    </row>
    <row r="3228" spans="8:13" ht="15.75" customHeight="1">
      <c r="H3228" s="37">
        <v>43461</v>
      </c>
      <c r="I3228" s="6" t="s">
        <v>193</v>
      </c>
      <c r="J3228" s="6" t="s">
        <v>156</v>
      </c>
      <c r="K3228" s="6">
        <v>2</v>
      </c>
      <c r="L3228" s="6">
        <v>39.619999999999997</v>
      </c>
      <c r="M3228" s="31" t="str">
        <f t="shared" si="0"/>
        <v>Small</v>
      </c>
    </row>
    <row r="3229" spans="8:13" ht="15.75" customHeight="1">
      <c r="H3229" s="37">
        <v>43391</v>
      </c>
      <c r="I3229" s="6" t="s">
        <v>141</v>
      </c>
      <c r="J3229" s="6" t="s">
        <v>221</v>
      </c>
      <c r="K3229" s="6">
        <v>2</v>
      </c>
      <c r="L3229" s="6">
        <v>21.46</v>
      </c>
      <c r="M3229" s="31" t="str">
        <f t="shared" si="0"/>
        <v>Small</v>
      </c>
    </row>
    <row r="3230" spans="8:13" ht="15.75" customHeight="1">
      <c r="H3230" s="37">
        <v>43281</v>
      </c>
      <c r="I3230" s="6" t="s">
        <v>163</v>
      </c>
      <c r="J3230" s="6" t="s">
        <v>162</v>
      </c>
      <c r="K3230" s="6">
        <v>53</v>
      </c>
      <c r="L3230" s="6">
        <v>400.31</v>
      </c>
      <c r="M3230" s="31" t="str">
        <f t="shared" si="0"/>
        <v>Large</v>
      </c>
    </row>
    <row r="3231" spans="8:13" ht="15.75" customHeight="1">
      <c r="H3231" s="37">
        <v>43406</v>
      </c>
      <c r="I3231" s="6" t="s">
        <v>127</v>
      </c>
      <c r="J3231" s="6" t="s">
        <v>226</v>
      </c>
      <c r="K3231" s="6">
        <v>2</v>
      </c>
      <c r="L3231" s="6">
        <v>30.1</v>
      </c>
      <c r="M3231" s="31" t="str">
        <f t="shared" si="0"/>
        <v>Small</v>
      </c>
    </row>
    <row r="3232" spans="8:13" ht="15.75" customHeight="1">
      <c r="H3232" s="37">
        <v>43408</v>
      </c>
      <c r="I3232" s="6" t="s">
        <v>141</v>
      </c>
      <c r="J3232" s="6" t="s">
        <v>181</v>
      </c>
      <c r="K3232" s="6">
        <v>1</v>
      </c>
      <c r="L3232" s="6">
        <v>17.93</v>
      </c>
      <c r="M3232" s="31" t="str">
        <f t="shared" si="0"/>
        <v>Small</v>
      </c>
    </row>
    <row r="3233" spans="8:13" ht="15.75" customHeight="1">
      <c r="H3233" s="37">
        <v>43398</v>
      </c>
      <c r="I3233" s="6" t="s">
        <v>177</v>
      </c>
      <c r="J3233" s="6" t="s">
        <v>191</v>
      </c>
      <c r="K3233" s="6">
        <v>1</v>
      </c>
      <c r="L3233" s="6">
        <v>16.66</v>
      </c>
      <c r="M3233" s="31" t="str">
        <f t="shared" si="0"/>
        <v>Small</v>
      </c>
    </row>
    <row r="3234" spans="8:13" ht="15.75" customHeight="1">
      <c r="H3234" s="37">
        <v>43239</v>
      </c>
      <c r="I3234" s="6" t="s">
        <v>141</v>
      </c>
      <c r="J3234" s="6" t="s">
        <v>172</v>
      </c>
      <c r="K3234" s="6">
        <v>2</v>
      </c>
      <c r="L3234" s="6">
        <v>27.44</v>
      </c>
      <c r="M3234" s="31" t="str">
        <f t="shared" si="0"/>
        <v>Small</v>
      </c>
    </row>
    <row r="3235" spans="8:13" ht="15.75" customHeight="1">
      <c r="H3235" s="37">
        <v>43448</v>
      </c>
      <c r="I3235" s="6" t="s">
        <v>158</v>
      </c>
      <c r="J3235" s="6" t="s">
        <v>156</v>
      </c>
      <c r="K3235" s="6">
        <v>1</v>
      </c>
      <c r="L3235" s="6">
        <v>19.59</v>
      </c>
      <c r="M3235" s="31" t="str">
        <f t="shared" si="0"/>
        <v>Small</v>
      </c>
    </row>
    <row r="3236" spans="8:13" ht="15.75" customHeight="1">
      <c r="H3236" s="37">
        <v>43418</v>
      </c>
      <c r="I3236" s="6" t="s">
        <v>158</v>
      </c>
      <c r="J3236" s="6" t="s">
        <v>184</v>
      </c>
      <c r="K3236" s="6">
        <v>1</v>
      </c>
      <c r="L3236" s="6">
        <v>10.29</v>
      </c>
      <c r="M3236" s="31" t="str">
        <f t="shared" si="0"/>
        <v>Small</v>
      </c>
    </row>
    <row r="3237" spans="8:13" ht="15.75" customHeight="1">
      <c r="H3237" s="37">
        <v>43210</v>
      </c>
      <c r="I3237" s="6" t="s">
        <v>135</v>
      </c>
      <c r="J3237" s="6" t="s">
        <v>170</v>
      </c>
      <c r="K3237" s="6">
        <v>1</v>
      </c>
      <c r="L3237" s="6">
        <v>10.25</v>
      </c>
      <c r="M3237" s="31" t="str">
        <f t="shared" si="0"/>
        <v>Small</v>
      </c>
    </row>
    <row r="3238" spans="8:13" ht="15.75" customHeight="1">
      <c r="H3238" s="37">
        <v>43274</v>
      </c>
      <c r="I3238" s="6" t="s">
        <v>158</v>
      </c>
      <c r="J3238" s="6" t="s">
        <v>156</v>
      </c>
      <c r="K3238" s="6">
        <v>1</v>
      </c>
      <c r="L3238" s="6">
        <v>10.46</v>
      </c>
      <c r="M3238" s="31" t="str">
        <f t="shared" si="0"/>
        <v>Small</v>
      </c>
    </row>
    <row r="3239" spans="8:13" ht="15.75" customHeight="1">
      <c r="H3239" s="37">
        <v>43284</v>
      </c>
      <c r="I3239" s="6" t="s">
        <v>163</v>
      </c>
      <c r="J3239" s="6" t="s">
        <v>186</v>
      </c>
      <c r="K3239" s="6">
        <v>2</v>
      </c>
      <c r="L3239" s="6">
        <v>38.64</v>
      </c>
      <c r="M3239" s="31" t="str">
        <f t="shared" si="0"/>
        <v>Small</v>
      </c>
    </row>
    <row r="3240" spans="8:13" ht="15.75" customHeight="1">
      <c r="H3240" s="37">
        <v>43405</v>
      </c>
      <c r="I3240" s="6" t="s">
        <v>168</v>
      </c>
      <c r="J3240" s="6" t="s">
        <v>219</v>
      </c>
      <c r="K3240" s="6">
        <v>3</v>
      </c>
      <c r="L3240" s="6">
        <v>41.13</v>
      </c>
      <c r="M3240" s="31" t="str">
        <f t="shared" si="0"/>
        <v>Small</v>
      </c>
    </row>
    <row r="3241" spans="8:13" ht="15.75" customHeight="1">
      <c r="H3241" s="37">
        <v>43287</v>
      </c>
      <c r="I3241" s="6" t="s">
        <v>160</v>
      </c>
      <c r="J3241" s="6" t="s">
        <v>159</v>
      </c>
      <c r="K3241" s="6">
        <v>1</v>
      </c>
      <c r="L3241" s="6">
        <v>10.42</v>
      </c>
      <c r="M3241" s="31" t="str">
        <f t="shared" si="0"/>
        <v>Small</v>
      </c>
    </row>
    <row r="3242" spans="8:13" ht="15.75" customHeight="1">
      <c r="H3242" s="37">
        <v>43310</v>
      </c>
      <c r="I3242" s="6" t="s">
        <v>198</v>
      </c>
      <c r="J3242" s="6" t="s">
        <v>180</v>
      </c>
      <c r="K3242" s="6">
        <v>2</v>
      </c>
      <c r="L3242" s="6">
        <v>21.04</v>
      </c>
      <c r="M3242" s="31" t="str">
        <f t="shared" si="0"/>
        <v>Small</v>
      </c>
    </row>
    <row r="3243" spans="8:13" ht="15.75" customHeight="1">
      <c r="H3243" s="37">
        <v>43443</v>
      </c>
      <c r="I3243" s="6" t="s">
        <v>141</v>
      </c>
      <c r="J3243" s="6" t="s">
        <v>191</v>
      </c>
      <c r="K3243" s="6">
        <v>3</v>
      </c>
      <c r="L3243" s="6">
        <v>44.46</v>
      </c>
      <c r="M3243" s="31" t="str">
        <f t="shared" si="0"/>
        <v>Small</v>
      </c>
    </row>
    <row r="3244" spans="8:13" ht="15.75" customHeight="1">
      <c r="H3244" s="37">
        <v>43454</v>
      </c>
      <c r="I3244" s="6" t="s">
        <v>160</v>
      </c>
      <c r="J3244" s="6" t="s">
        <v>233</v>
      </c>
      <c r="K3244" s="6">
        <v>2</v>
      </c>
      <c r="L3244" s="6">
        <v>29.86</v>
      </c>
      <c r="M3244" s="31" t="str">
        <f t="shared" si="0"/>
        <v>Small</v>
      </c>
    </row>
    <row r="3245" spans="8:13" ht="15.75" customHeight="1">
      <c r="H3245" s="37">
        <v>43455</v>
      </c>
      <c r="I3245" s="6" t="s">
        <v>158</v>
      </c>
      <c r="J3245" s="6" t="s">
        <v>214</v>
      </c>
      <c r="K3245" s="6">
        <v>2</v>
      </c>
      <c r="L3245" s="6">
        <v>28.7</v>
      </c>
      <c r="M3245" s="31" t="str">
        <f t="shared" si="0"/>
        <v>Small</v>
      </c>
    </row>
    <row r="3246" spans="8:13" ht="15.75" customHeight="1">
      <c r="H3246" s="37">
        <v>43403</v>
      </c>
      <c r="I3246" s="6" t="s">
        <v>141</v>
      </c>
      <c r="J3246" s="6" t="s">
        <v>156</v>
      </c>
      <c r="K3246" s="6">
        <v>2</v>
      </c>
      <c r="L3246" s="6">
        <v>36.46</v>
      </c>
      <c r="M3246" s="31" t="str">
        <f t="shared" si="0"/>
        <v>Small</v>
      </c>
    </row>
    <row r="3247" spans="8:13" ht="15.75" customHeight="1">
      <c r="H3247" s="37">
        <v>43360</v>
      </c>
      <c r="I3247" s="6" t="s">
        <v>141</v>
      </c>
      <c r="J3247" s="6" t="s">
        <v>210</v>
      </c>
      <c r="K3247" s="6">
        <v>2</v>
      </c>
      <c r="L3247" s="6">
        <v>29.26</v>
      </c>
      <c r="M3247" s="31" t="str">
        <f t="shared" si="0"/>
        <v>Small</v>
      </c>
    </row>
    <row r="3248" spans="8:13" ht="15.75" customHeight="1">
      <c r="H3248" s="37">
        <v>43453</v>
      </c>
      <c r="I3248" s="6" t="s">
        <v>135</v>
      </c>
      <c r="J3248" s="6" t="s">
        <v>170</v>
      </c>
      <c r="K3248" s="6">
        <v>2</v>
      </c>
      <c r="L3248" s="6">
        <v>35.06</v>
      </c>
      <c r="M3248" s="31" t="str">
        <f t="shared" si="0"/>
        <v>Small</v>
      </c>
    </row>
    <row r="3249" spans="8:13" ht="15.75" customHeight="1">
      <c r="H3249" s="37">
        <v>43151</v>
      </c>
      <c r="I3249" s="6" t="s">
        <v>158</v>
      </c>
      <c r="J3249" s="6" t="s">
        <v>185</v>
      </c>
      <c r="K3249" s="6">
        <v>3</v>
      </c>
      <c r="L3249" s="6">
        <v>43.65</v>
      </c>
      <c r="M3249" s="31" t="str">
        <f t="shared" si="0"/>
        <v>Small</v>
      </c>
    </row>
    <row r="3250" spans="8:13" ht="15.75" customHeight="1">
      <c r="H3250" s="37">
        <v>43309</v>
      </c>
      <c r="I3250" s="6" t="s">
        <v>171</v>
      </c>
      <c r="J3250" s="6" t="s">
        <v>180</v>
      </c>
      <c r="K3250" s="6">
        <v>2</v>
      </c>
      <c r="L3250" s="6">
        <v>35.36</v>
      </c>
      <c r="M3250" s="31" t="str">
        <f t="shared" si="0"/>
        <v>Small</v>
      </c>
    </row>
    <row r="3251" spans="8:13" ht="15.75" customHeight="1">
      <c r="H3251" s="37">
        <v>43407</v>
      </c>
      <c r="I3251" s="6" t="s">
        <v>190</v>
      </c>
      <c r="J3251" s="6" t="s">
        <v>156</v>
      </c>
      <c r="K3251" s="6">
        <v>3</v>
      </c>
      <c r="L3251" s="6">
        <v>51.3</v>
      </c>
      <c r="M3251" s="31" t="str">
        <f t="shared" si="0"/>
        <v>Small</v>
      </c>
    </row>
    <row r="3252" spans="8:13" ht="15.75" customHeight="1">
      <c r="H3252" s="37">
        <v>43428</v>
      </c>
      <c r="I3252" s="6" t="s">
        <v>168</v>
      </c>
      <c r="J3252" s="6" t="s">
        <v>186</v>
      </c>
      <c r="K3252" s="6">
        <v>1</v>
      </c>
      <c r="L3252" s="6">
        <v>11.03</v>
      </c>
      <c r="M3252" s="31" t="str">
        <f t="shared" si="0"/>
        <v>Small</v>
      </c>
    </row>
    <row r="3253" spans="8:13" ht="15.75" customHeight="1">
      <c r="H3253" s="37">
        <v>43212</v>
      </c>
      <c r="I3253" s="6" t="s">
        <v>175</v>
      </c>
      <c r="J3253" s="6" t="s">
        <v>222</v>
      </c>
      <c r="K3253" s="6">
        <v>2</v>
      </c>
      <c r="L3253" s="6">
        <v>37.159999999999997</v>
      </c>
      <c r="M3253" s="31" t="str">
        <f t="shared" si="0"/>
        <v>Small</v>
      </c>
    </row>
    <row r="3254" spans="8:13" ht="15.75" customHeight="1">
      <c r="H3254" s="37">
        <v>43449</v>
      </c>
      <c r="I3254" s="6" t="s">
        <v>141</v>
      </c>
      <c r="J3254" s="6" t="s">
        <v>178</v>
      </c>
      <c r="K3254" s="6">
        <v>2</v>
      </c>
      <c r="L3254" s="6">
        <v>37</v>
      </c>
      <c r="M3254" s="31" t="str">
        <f t="shared" si="0"/>
        <v>Small</v>
      </c>
    </row>
    <row r="3255" spans="8:13" ht="15.75" customHeight="1">
      <c r="H3255" s="37">
        <v>43295</v>
      </c>
      <c r="I3255" s="6" t="s">
        <v>163</v>
      </c>
      <c r="J3255" s="6" t="s">
        <v>156</v>
      </c>
      <c r="K3255" s="6">
        <v>44</v>
      </c>
      <c r="L3255" s="6">
        <v>544.14</v>
      </c>
      <c r="M3255" s="31" t="str">
        <f t="shared" si="0"/>
        <v>Large</v>
      </c>
    </row>
    <row r="3256" spans="8:13" ht="15.75" customHeight="1">
      <c r="H3256" s="37">
        <v>43415</v>
      </c>
      <c r="I3256" s="6" t="s">
        <v>158</v>
      </c>
      <c r="J3256" s="6" t="s">
        <v>232</v>
      </c>
      <c r="K3256" s="6">
        <v>4</v>
      </c>
      <c r="L3256" s="6">
        <v>67.12</v>
      </c>
      <c r="M3256" s="31" t="str">
        <f t="shared" si="0"/>
        <v>Small</v>
      </c>
    </row>
    <row r="3257" spans="8:13" ht="15.75" customHeight="1">
      <c r="H3257" s="37">
        <v>43443</v>
      </c>
      <c r="I3257" s="6" t="s">
        <v>218</v>
      </c>
      <c r="J3257" s="6" t="s">
        <v>174</v>
      </c>
      <c r="K3257" s="6">
        <v>2</v>
      </c>
      <c r="L3257" s="6">
        <v>35.700000000000003</v>
      </c>
      <c r="M3257" s="31" t="str">
        <f t="shared" si="0"/>
        <v>Small</v>
      </c>
    </row>
    <row r="3258" spans="8:13" ht="15.75" customHeight="1">
      <c r="H3258" s="37">
        <v>43226</v>
      </c>
      <c r="I3258" s="6" t="s">
        <v>190</v>
      </c>
      <c r="J3258" s="6" t="s">
        <v>215</v>
      </c>
      <c r="K3258" s="6">
        <v>3</v>
      </c>
      <c r="L3258" s="6">
        <v>59.58</v>
      </c>
      <c r="M3258" s="31" t="str">
        <f t="shared" si="0"/>
        <v>Small</v>
      </c>
    </row>
    <row r="3259" spans="8:13" ht="15.75" customHeight="1">
      <c r="H3259" s="37">
        <v>43125</v>
      </c>
      <c r="I3259" s="6" t="s">
        <v>158</v>
      </c>
      <c r="J3259" s="6" t="s">
        <v>194</v>
      </c>
      <c r="K3259" s="6">
        <v>5</v>
      </c>
      <c r="L3259" s="6">
        <v>84.74</v>
      </c>
      <c r="M3259" s="31" t="str">
        <f t="shared" si="0"/>
        <v>Small</v>
      </c>
    </row>
    <row r="3260" spans="8:13" ht="15.75" customHeight="1">
      <c r="H3260" s="37">
        <v>43261</v>
      </c>
      <c r="I3260" s="6" t="s">
        <v>158</v>
      </c>
      <c r="J3260" s="6" t="s">
        <v>232</v>
      </c>
      <c r="K3260" s="6">
        <v>2</v>
      </c>
      <c r="L3260" s="6">
        <v>36.74</v>
      </c>
      <c r="M3260" s="31" t="str">
        <f t="shared" si="0"/>
        <v>Small</v>
      </c>
    </row>
    <row r="3261" spans="8:13" ht="15.75" customHeight="1">
      <c r="H3261" s="37">
        <v>43432</v>
      </c>
      <c r="I3261" s="6" t="s">
        <v>216</v>
      </c>
      <c r="J3261" s="6" t="s">
        <v>180</v>
      </c>
      <c r="K3261" s="6">
        <v>2</v>
      </c>
      <c r="L3261" s="6">
        <v>38.799999999999997</v>
      </c>
      <c r="M3261" s="31" t="str">
        <f t="shared" si="0"/>
        <v>Small</v>
      </c>
    </row>
    <row r="3262" spans="8:13" ht="15.75" customHeight="1">
      <c r="H3262" s="37">
        <v>43458</v>
      </c>
      <c r="I3262" s="6" t="s">
        <v>127</v>
      </c>
      <c r="J3262" s="6" t="s">
        <v>214</v>
      </c>
      <c r="K3262" s="6">
        <v>2</v>
      </c>
      <c r="L3262" s="6">
        <v>35.94</v>
      </c>
      <c r="M3262" s="31" t="str">
        <f t="shared" si="0"/>
        <v>Small</v>
      </c>
    </row>
    <row r="3263" spans="8:13" ht="15.75" customHeight="1">
      <c r="H3263" s="37">
        <v>43331</v>
      </c>
      <c r="I3263" s="6" t="s">
        <v>141</v>
      </c>
      <c r="J3263" s="6" t="s">
        <v>187</v>
      </c>
      <c r="K3263" s="6">
        <v>2</v>
      </c>
      <c r="L3263" s="6">
        <v>33.36</v>
      </c>
      <c r="M3263" s="31" t="str">
        <f t="shared" si="0"/>
        <v>Small</v>
      </c>
    </row>
    <row r="3264" spans="8:13" ht="15.75" customHeight="1">
      <c r="H3264" s="37">
        <v>43307</v>
      </c>
      <c r="I3264" s="6" t="s">
        <v>160</v>
      </c>
      <c r="J3264" s="6" t="s">
        <v>196</v>
      </c>
      <c r="K3264" s="6">
        <v>1</v>
      </c>
      <c r="L3264" s="6">
        <v>19.77</v>
      </c>
      <c r="M3264" s="31" t="str">
        <f t="shared" si="0"/>
        <v>Small</v>
      </c>
    </row>
    <row r="3265" spans="8:13" ht="15.75" customHeight="1">
      <c r="H3265" s="37">
        <v>43370</v>
      </c>
      <c r="I3265" s="6" t="s">
        <v>175</v>
      </c>
      <c r="J3265" s="6" t="s">
        <v>183</v>
      </c>
      <c r="K3265" s="6">
        <v>3</v>
      </c>
      <c r="L3265" s="6">
        <v>51.18</v>
      </c>
      <c r="M3265" s="31" t="str">
        <f t="shared" si="0"/>
        <v>Small</v>
      </c>
    </row>
    <row r="3266" spans="8:13" ht="15.75" customHeight="1">
      <c r="H3266" s="37">
        <v>43233</v>
      </c>
      <c r="I3266" s="6" t="s">
        <v>168</v>
      </c>
      <c r="J3266" s="6" t="s">
        <v>166</v>
      </c>
      <c r="K3266" s="6">
        <v>1</v>
      </c>
      <c r="L3266" s="6">
        <v>15.72</v>
      </c>
      <c r="M3266" s="31" t="str">
        <f t="shared" si="0"/>
        <v>Small</v>
      </c>
    </row>
    <row r="3267" spans="8:13" ht="15.75" customHeight="1">
      <c r="H3267" s="37">
        <v>43431</v>
      </c>
      <c r="I3267" s="6" t="s">
        <v>216</v>
      </c>
      <c r="J3267" s="6" t="s">
        <v>156</v>
      </c>
      <c r="K3267" s="6">
        <v>2</v>
      </c>
      <c r="L3267" s="6">
        <v>30.4</v>
      </c>
      <c r="M3267" s="31" t="str">
        <f t="shared" si="0"/>
        <v>Small</v>
      </c>
    </row>
    <row r="3268" spans="8:13" ht="15.75" customHeight="1">
      <c r="H3268" s="37">
        <v>43362</v>
      </c>
      <c r="I3268" s="6" t="s">
        <v>175</v>
      </c>
      <c r="J3268" s="6" t="s">
        <v>156</v>
      </c>
      <c r="K3268" s="6">
        <v>3</v>
      </c>
      <c r="L3268" s="6">
        <v>37.200000000000003</v>
      </c>
      <c r="M3268" s="31" t="str">
        <f t="shared" si="0"/>
        <v>Small</v>
      </c>
    </row>
    <row r="3269" spans="8:13" ht="15.75" customHeight="1">
      <c r="H3269" s="37">
        <v>43147</v>
      </c>
      <c r="I3269" s="6" t="s">
        <v>141</v>
      </c>
      <c r="J3269" s="6" t="s">
        <v>184</v>
      </c>
      <c r="K3269" s="6">
        <v>2</v>
      </c>
      <c r="L3269" s="6">
        <v>28.9</v>
      </c>
      <c r="M3269" s="31" t="str">
        <f t="shared" si="0"/>
        <v>Small</v>
      </c>
    </row>
    <row r="3270" spans="8:13" ht="15.75" customHeight="1">
      <c r="H3270" s="37">
        <v>43206</v>
      </c>
      <c r="I3270" s="6" t="s">
        <v>175</v>
      </c>
      <c r="J3270" s="6" t="s">
        <v>210</v>
      </c>
      <c r="K3270" s="6">
        <v>1</v>
      </c>
      <c r="L3270" s="6">
        <v>13.45</v>
      </c>
      <c r="M3270" s="31" t="str">
        <f t="shared" si="0"/>
        <v>Small</v>
      </c>
    </row>
    <row r="3271" spans="8:13" ht="15.75" customHeight="1">
      <c r="H3271" s="37">
        <v>43200</v>
      </c>
      <c r="I3271" s="6" t="s">
        <v>168</v>
      </c>
      <c r="J3271" s="6" t="s">
        <v>172</v>
      </c>
      <c r="K3271" s="6">
        <v>2</v>
      </c>
      <c r="L3271" s="6">
        <v>24.42</v>
      </c>
      <c r="M3271" s="31" t="str">
        <f t="shared" si="0"/>
        <v>Small</v>
      </c>
    </row>
    <row r="3272" spans="8:13" ht="15.75" customHeight="1">
      <c r="H3272" s="37">
        <v>43136</v>
      </c>
      <c r="I3272" s="6" t="s">
        <v>168</v>
      </c>
      <c r="J3272" s="6" t="s">
        <v>169</v>
      </c>
      <c r="K3272" s="6">
        <v>1</v>
      </c>
      <c r="L3272" s="6">
        <v>16.05</v>
      </c>
      <c r="M3272" s="31" t="str">
        <f t="shared" si="0"/>
        <v>Small</v>
      </c>
    </row>
    <row r="3273" spans="8:13" ht="15.75" customHeight="1">
      <c r="H3273" s="37">
        <v>43460</v>
      </c>
      <c r="I3273" s="6" t="s">
        <v>175</v>
      </c>
      <c r="J3273" s="6" t="s">
        <v>199</v>
      </c>
      <c r="K3273" s="6">
        <v>1</v>
      </c>
      <c r="L3273" s="6">
        <v>13</v>
      </c>
      <c r="M3273" s="31" t="str">
        <f t="shared" si="0"/>
        <v>Small</v>
      </c>
    </row>
    <row r="3274" spans="8:13" ht="15.75" customHeight="1">
      <c r="H3274" s="37">
        <v>43410</v>
      </c>
      <c r="I3274" s="6" t="s">
        <v>171</v>
      </c>
      <c r="J3274" s="6" t="s">
        <v>205</v>
      </c>
      <c r="K3274" s="6">
        <v>4</v>
      </c>
      <c r="L3274" s="6">
        <v>71.12</v>
      </c>
      <c r="M3274" s="31" t="str">
        <f t="shared" si="0"/>
        <v>Small</v>
      </c>
    </row>
    <row r="3275" spans="8:13" ht="15.75" customHeight="1">
      <c r="H3275" s="37">
        <v>43450</v>
      </c>
      <c r="I3275" s="6" t="s">
        <v>175</v>
      </c>
      <c r="J3275" s="6" t="s">
        <v>178</v>
      </c>
      <c r="K3275" s="6">
        <v>2</v>
      </c>
      <c r="L3275" s="6">
        <v>22.4</v>
      </c>
      <c r="M3275" s="31" t="str">
        <f t="shared" si="0"/>
        <v>Small</v>
      </c>
    </row>
    <row r="3276" spans="8:13" ht="15.75" customHeight="1">
      <c r="H3276" s="37">
        <v>43454</v>
      </c>
      <c r="I3276" s="6" t="s">
        <v>135</v>
      </c>
      <c r="J3276" s="6" t="s">
        <v>237</v>
      </c>
      <c r="K3276" s="6">
        <v>42</v>
      </c>
      <c r="L3276" s="6">
        <v>470.99</v>
      </c>
      <c r="M3276" s="31" t="str">
        <f t="shared" si="0"/>
        <v>Large</v>
      </c>
    </row>
    <row r="3277" spans="8:13" ht="15.75" customHeight="1">
      <c r="H3277" s="37">
        <v>43341</v>
      </c>
      <c r="I3277" s="6" t="s">
        <v>163</v>
      </c>
      <c r="J3277" s="6" t="s">
        <v>207</v>
      </c>
      <c r="K3277" s="6">
        <v>1</v>
      </c>
      <c r="L3277" s="6">
        <v>19.399999999999999</v>
      </c>
      <c r="M3277" s="31" t="str">
        <f t="shared" si="0"/>
        <v>Small</v>
      </c>
    </row>
    <row r="3278" spans="8:13" ht="15.75" customHeight="1">
      <c r="H3278" s="37">
        <v>43389</v>
      </c>
      <c r="I3278" s="6" t="s">
        <v>158</v>
      </c>
      <c r="J3278" s="6" t="s">
        <v>208</v>
      </c>
      <c r="K3278" s="6">
        <v>1</v>
      </c>
      <c r="L3278" s="6">
        <v>10.75</v>
      </c>
      <c r="M3278" s="31" t="str">
        <f t="shared" si="0"/>
        <v>Small</v>
      </c>
    </row>
    <row r="3279" spans="8:13" ht="15.75" customHeight="1">
      <c r="H3279" s="37">
        <v>43288</v>
      </c>
      <c r="I3279" s="6" t="s">
        <v>190</v>
      </c>
      <c r="J3279" s="6" t="s">
        <v>204</v>
      </c>
      <c r="K3279" s="6">
        <v>1</v>
      </c>
      <c r="L3279" s="6">
        <v>15.03</v>
      </c>
      <c r="M3279" s="31" t="str">
        <f t="shared" si="0"/>
        <v>Small</v>
      </c>
    </row>
    <row r="3280" spans="8:13" ht="15.75" customHeight="1">
      <c r="H3280" s="37">
        <v>43423</v>
      </c>
      <c r="I3280" s="6" t="s">
        <v>160</v>
      </c>
      <c r="J3280" s="6" t="s">
        <v>231</v>
      </c>
      <c r="K3280" s="6">
        <v>2</v>
      </c>
      <c r="L3280" s="6">
        <v>30.16</v>
      </c>
      <c r="M3280" s="31" t="str">
        <f t="shared" si="0"/>
        <v>Small</v>
      </c>
    </row>
    <row r="3281" spans="8:13" ht="15.75" customHeight="1">
      <c r="H3281" s="37">
        <v>43270</v>
      </c>
      <c r="I3281" s="6" t="s">
        <v>160</v>
      </c>
      <c r="J3281" s="6" t="s">
        <v>179</v>
      </c>
      <c r="K3281" s="6">
        <v>1</v>
      </c>
      <c r="L3281" s="6">
        <v>12.96</v>
      </c>
      <c r="M3281" s="31" t="str">
        <f t="shared" si="0"/>
        <v>Small</v>
      </c>
    </row>
    <row r="3282" spans="8:13" ht="15.75" customHeight="1">
      <c r="H3282" s="37">
        <v>43208</v>
      </c>
      <c r="I3282" s="6" t="s">
        <v>158</v>
      </c>
      <c r="J3282" s="6" t="s">
        <v>208</v>
      </c>
      <c r="K3282" s="6">
        <v>2</v>
      </c>
      <c r="L3282" s="6">
        <v>21.56</v>
      </c>
      <c r="M3282" s="31" t="str">
        <f t="shared" si="0"/>
        <v>Small</v>
      </c>
    </row>
    <row r="3283" spans="8:13" ht="15.75" customHeight="1">
      <c r="H3283" s="37">
        <v>43412</v>
      </c>
      <c r="I3283" s="6" t="s">
        <v>158</v>
      </c>
      <c r="J3283" s="6" t="s">
        <v>194</v>
      </c>
      <c r="K3283" s="6">
        <v>1</v>
      </c>
      <c r="L3283" s="6">
        <v>16.52</v>
      </c>
      <c r="M3283" s="31" t="str">
        <f t="shared" si="0"/>
        <v>Small</v>
      </c>
    </row>
    <row r="3284" spans="8:13" ht="15.75" customHeight="1">
      <c r="H3284" s="37">
        <v>43360</v>
      </c>
      <c r="I3284" s="6" t="s">
        <v>175</v>
      </c>
      <c r="J3284" s="6" t="s">
        <v>180</v>
      </c>
      <c r="K3284" s="6">
        <v>2</v>
      </c>
      <c r="L3284" s="6">
        <v>33.659999999999997</v>
      </c>
      <c r="M3284" s="31" t="str">
        <f t="shared" si="0"/>
        <v>Small</v>
      </c>
    </row>
    <row r="3285" spans="8:13" ht="15.75" customHeight="1">
      <c r="H3285" s="37">
        <v>43153</v>
      </c>
      <c r="I3285" s="6" t="s">
        <v>200</v>
      </c>
      <c r="J3285" s="6" t="s">
        <v>185</v>
      </c>
      <c r="K3285" s="6">
        <v>1</v>
      </c>
      <c r="L3285" s="6">
        <v>19.079999999999998</v>
      </c>
      <c r="M3285" s="31" t="str">
        <f t="shared" si="0"/>
        <v>Small</v>
      </c>
    </row>
    <row r="3286" spans="8:13" ht="15.75" customHeight="1">
      <c r="H3286" s="37">
        <v>43441</v>
      </c>
      <c r="I3286" s="6" t="s">
        <v>171</v>
      </c>
      <c r="J3286" s="6" t="s">
        <v>221</v>
      </c>
      <c r="K3286" s="6">
        <v>3</v>
      </c>
      <c r="L3286" s="6">
        <v>31.05</v>
      </c>
      <c r="M3286" s="31" t="str">
        <f t="shared" si="0"/>
        <v>Small</v>
      </c>
    </row>
    <row r="3287" spans="8:13" ht="15.75" customHeight="1">
      <c r="H3287" s="37">
        <v>43242</v>
      </c>
      <c r="I3287" s="6" t="s">
        <v>171</v>
      </c>
      <c r="J3287" s="6" t="s">
        <v>156</v>
      </c>
      <c r="K3287" s="6">
        <v>35</v>
      </c>
      <c r="L3287" s="6">
        <v>363.55</v>
      </c>
      <c r="M3287" s="31" t="str">
        <f t="shared" si="0"/>
        <v>Large</v>
      </c>
    </row>
    <row r="3288" spans="8:13" ht="15.75" customHeight="1">
      <c r="H3288" s="37">
        <v>43438</v>
      </c>
      <c r="I3288" s="6" t="s">
        <v>158</v>
      </c>
      <c r="J3288" s="6" t="s">
        <v>185</v>
      </c>
      <c r="K3288" s="6">
        <v>3</v>
      </c>
      <c r="L3288" s="6">
        <v>32.700000000000003</v>
      </c>
      <c r="M3288" s="31" t="str">
        <f t="shared" si="0"/>
        <v>Small</v>
      </c>
    </row>
    <row r="3289" spans="8:13" ht="15.75" customHeight="1">
      <c r="H3289" s="37">
        <v>43334</v>
      </c>
      <c r="I3289" s="6" t="s">
        <v>175</v>
      </c>
      <c r="J3289" s="6" t="s">
        <v>178</v>
      </c>
      <c r="K3289" s="6">
        <v>1</v>
      </c>
      <c r="L3289" s="6">
        <v>13.27</v>
      </c>
      <c r="M3289" s="31" t="str">
        <f t="shared" si="0"/>
        <v>Small</v>
      </c>
    </row>
    <row r="3290" spans="8:13" ht="15.75" customHeight="1">
      <c r="H3290" s="37">
        <v>43406</v>
      </c>
      <c r="I3290" s="6" t="s">
        <v>198</v>
      </c>
      <c r="J3290" s="6" t="s">
        <v>184</v>
      </c>
      <c r="K3290" s="6">
        <v>4</v>
      </c>
      <c r="L3290" s="6">
        <v>78.64</v>
      </c>
      <c r="M3290" s="31" t="str">
        <f t="shared" si="0"/>
        <v>Small</v>
      </c>
    </row>
    <row r="3291" spans="8:13" ht="15.75" customHeight="1">
      <c r="H3291" s="37">
        <v>43414</v>
      </c>
      <c r="I3291" s="6" t="s">
        <v>175</v>
      </c>
      <c r="J3291" s="6" t="s">
        <v>156</v>
      </c>
      <c r="K3291" s="6">
        <v>2</v>
      </c>
      <c r="L3291" s="6">
        <v>36.5</v>
      </c>
      <c r="M3291" s="31" t="str">
        <f t="shared" si="0"/>
        <v>Small</v>
      </c>
    </row>
    <row r="3292" spans="8:13" ht="15.75" customHeight="1">
      <c r="H3292" s="37">
        <v>43409</v>
      </c>
      <c r="I3292" s="6" t="s">
        <v>175</v>
      </c>
      <c r="J3292" s="6" t="s">
        <v>156</v>
      </c>
      <c r="K3292" s="6">
        <v>2</v>
      </c>
      <c r="L3292" s="6">
        <v>38.479999999999997</v>
      </c>
      <c r="M3292" s="31" t="str">
        <f t="shared" si="0"/>
        <v>Small</v>
      </c>
    </row>
    <row r="3293" spans="8:13" ht="15.75" customHeight="1">
      <c r="H3293" s="37">
        <v>43375</v>
      </c>
      <c r="I3293" s="6" t="s">
        <v>171</v>
      </c>
      <c r="J3293" s="6" t="s">
        <v>156</v>
      </c>
      <c r="K3293" s="6">
        <v>5</v>
      </c>
      <c r="L3293" s="6">
        <v>54.2</v>
      </c>
      <c r="M3293" s="31" t="str">
        <f t="shared" si="0"/>
        <v>Small</v>
      </c>
    </row>
    <row r="3294" spans="8:13" ht="15.75" customHeight="1">
      <c r="H3294" s="37">
        <v>43246</v>
      </c>
      <c r="I3294" s="6" t="s">
        <v>141</v>
      </c>
      <c r="J3294" s="6" t="s">
        <v>159</v>
      </c>
      <c r="K3294" s="6">
        <v>3</v>
      </c>
      <c r="L3294" s="6">
        <v>44.85</v>
      </c>
      <c r="M3294" s="31" t="str">
        <f t="shared" si="0"/>
        <v>Small</v>
      </c>
    </row>
    <row r="3295" spans="8:13" ht="15.75" customHeight="1">
      <c r="H3295" s="37">
        <v>43249</v>
      </c>
      <c r="I3295" s="6" t="s">
        <v>160</v>
      </c>
      <c r="J3295" s="6" t="s">
        <v>236</v>
      </c>
      <c r="K3295" s="6">
        <v>2</v>
      </c>
      <c r="L3295" s="6">
        <v>37.659999999999997</v>
      </c>
      <c r="M3295" s="31" t="str">
        <f t="shared" si="0"/>
        <v>Small</v>
      </c>
    </row>
    <row r="3296" spans="8:13" ht="15.75" customHeight="1">
      <c r="H3296" s="37">
        <v>43312</v>
      </c>
      <c r="I3296" s="6" t="s">
        <v>198</v>
      </c>
      <c r="J3296" s="6" t="s">
        <v>204</v>
      </c>
      <c r="K3296" s="6">
        <v>2</v>
      </c>
      <c r="L3296" s="6">
        <v>20.2</v>
      </c>
      <c r="M3296" s="31" t="str">
        <f t="shared" si="0"/>
        <v>Small</v>
      </c>
    </row>
    <row r="3297" spans="8:13" ht="15.75" customHeight="1">
      <c r="H3297" s="37">
        <v>43123</v>
      </c>
      <c r="I3297" s="6" t="s">
        <v>175</v>
      </c>
      <c r="J3297" s="6" t="s">
        <v>156</v>
      </c>
      <c r="K3297" s="6">
        <v>2</v>
      </c>
      <c r="L3297" s="6">
        <v>21.16</v>
      </c>
      <c r="M3297" s="31" t="str">
        <f t="shared" si="0"/>
        <v>Small</v>
      </c>
    </row>
    <row r="3298" spans="8:13" ht="15.75" customHeight="1">
      <c r="H3298" s="37">
        <v>43340</v>
      </c>
      <c r="I3298" s="6" t="s">
        <v>158</v>
      </c>
      <c r="J3298" s="6" t="s">
        <v>156</v>
      </c>
      <c r="K3298" s="6">
        <v>2</v>
      </c>
      <c r="L3298" s="6">
        <v>22.44</v>
      </c>
      <c r="M3298" s="31" t="str">
        <f t="shared" si="0"/>
        <v>Small</v>
      </c>
    </row>
    <row r="3299" spans="8:13" ht="15.75" customHeight="1">
      <c r="H3299" s="37">
        <v>43364</v>
      </c>
      <c r="I3299" s="6" t="s">
        <v>175</v>
      </c>
      <c r="J3299" s="6" t="s">
        <v>184</v>
      </c>
      <c r="K3299" s="6">
        <v>4</v>
      </c>
      <c r="L3299" s="6">
        <v>79.88</v>
      </c>
      <c r="M3299" s="31" t="str">
        <f t="shared" si="0"/>
        <v>Small</v>
      </c>
    </row>
    <row r="3300" spans="8:13" ht="15.75" customHeight="1">
      <c r="H3300" s="37">
        <v>43397</v>
      </c>
      <c r="I3300" s="6" t="s">
        <v>168</v>
      </c>
      <c r="J3300" s="6" t="s">
        <v>227</v>
      </c>
      <c r="K3300" s="6">
        <v>2</v>
      </c>
      <c r="L3300" s="6">
        <v>24.46</v>
      </c>
      <c r="M3300" s="31" t="str">
        <f t="shared" si="0"/>
        <v>Small</v>
      </c>
    </row>
    <row r="3301" spans="8:13" ht="15.75" customHeight="1">
      <c r="H3301" s="37">
        <v>43447</v>
      </c>
      <c r="I3301" s="6" t="s">
        <v>141</v>
      </c>
      <c r="J3301" s="6" t="s">
        <v>170</v>
      </c>
      <c r="K3301" s="6">
        <v>2</v>
      </c>
      <c r="L3301" s="6">
        <v>34.619999999999997</v>
      </c>
      <c r="M3301" s="31" t="str">
        <f t="shared" si="0"/>
        <v>Small</v>
      </c>
    </row>
    <row r="3302" spans="8:13" ht="15.75" customHeight="1">
      <c r="H3302" s="37">
        <v>43303</v>
      </c>
      <c r="I3302" s="6" t="s">
        <v>158</v>
      </c>
      <c r="J3302" s="6" t="s">
        <v>241</v>
      </c>
      <c r="K3302" s="6">
        <v>3</v>
      </c>
      <c r="L3302" s="6">
        <v>36.119999999999997</v>
      </c>
      <c r="M3302" s="31" t="str">
        <f t="shared" si="0"/>
        <v>Small</v>
      </c>
    </row>
    <row r="3303" spans="8:13" ht="15.75" customHeight="1">
      <c r="H3303" s="37">
        <v>43213</v>
      </c>
      <c r="I3303" s="6" t="s">
        <v>175</v>
      </c>
      <c r="J3303" s="6" t="s">
        <v>206</v>
      </c>
      <c r="K3303" s="6">
        <v>2</v>
      </c>
      <c r="L3303" s="6">
        <v>30.18</v>
      </c>
      <c r="M3303" s="31" t="str">
        <f t="shared" si="0"/>
        <v>Small</v>
      </c>
    </row>
    <row r="3304" spans="8:13" ht="15.75" customHeight="1">
      <c r="H3304" s="37">
        <v>43118</v>
      </c>
      <c r="I3304" s="6" t="s">
        <v>216</v>
      </c>
      <c r="J3304" s="6" t="s">
        <v>174</v>
      </c>
      <c r="K3304" s="6">
        <v>3</v>
      </c>
      <c r="L3304" s="6">
        <v>47.16</v>
      </c>
      <c r="M3304" s="31" t="str">
        <f t="shared" si="0"/>
        <v>Small</v>
      </c>
    </row>
    <row r="3305" spans="8:13" ht="15.75" customHeight="1">
      <c r="H3305" s="37">
        <v>43248</v>
      </c>
      <c r="I3305" s="6" t="s">
        <v>216</v>
      </c>
      <c r="J3305" s="6" t="s">
        <v>169</v>
      </c>
      <c r="K3305" s="6">
        <v>2</v>
      </c>
      <c r="L3305" s="6">
        <v>29.42</v>
      </c>
      <c r="M3305" s="31" t="str">
        <f t="shared" si="0"/>
        <v>Small</v>
      </c>
    </row>
    <row r="3306" spans="8:13" ht="15.75" customHeight="1">
      <c r="H3306" s="37">
        <v>43176</v>
      </c>
      <c r="I3306" s="6" t="s">
        <v>175</v>
      </c>
      <c r="J3306" s="6" t="s">
        <v>213</v>
      </c>
      <c r="K3306" s="6">
        <v>3</v>
      </c>
      <c r="L3306" s="6">
        <v>48</v>
      </c>
      <c r="M3306" s="31" t="str">
        <f t="shared" si="0"/>
        <v>Small</v>
      </c>
    </row>
    <row r="3307" spans="8:13" ht="15.75" customHeight="1">
      <c r="H3307" s="37">
        <v>43239</v>
      </c>
      <c r="I3307" s="6" t="s">
        <v>175</v>
      </c>
      <c r="J3307" s="6" t="s">
        <v>156</v>
      </c>
      <c r="K3307" s="6">
        <v>2</v>
      </c>
      <c r="L3307" s="6">
        <v>33.380000000000003</v>
      </c>
      <c r="M3307" s="31" t="str">
        <f t="shared" si="0"/>
        <v>Small</v>
      </c>
    </row>
    <row r="3308" spans="8:13" ht="15.75" customHeight="1">
      <c r="H3308" s="37">
        <v>43256</v>
      </c>
      <c r="I3308" s="6" t="s">
        <v>141</v>
      </c>
      <c r="J3308" s="6" t="s">
        <v>232</v>
      </c>
      <c r="K3308" s="6">
        <v>3</v>
      </c>
      <c r="L3308" s="6">
        <v>35.79</v>
      </c>
      <c r="M3308" s="31" t="str">
        <f t="shared" si="0"/>
        <v>Small</v>
      </c>
    </row>
    <row r="3309" spans="8:13" ht="15.75" customHeight="1">
      <c r="H3309" s="37">
        <v>43438</v>
      </c>
      <c r="I3309" s="6" t="s">
        <v>141</v>
      </c>
      <c r="J3309" s="6" t="s">
        <v>194</v>
      </c>
      <c r="K3309" s="6">
        <v>3</v>
      </c>
      <c r="L3309" s="6">
        <v>30.9</v>
      </c>
      <c r="M3309" s="31" t="str">
        <f t="shared" si="0"/>
        <v>Small</v>
      </c>
    </row>
    <row r="3310" spans="8:13" ht="15.75" customHeight="1">
      <c r="H3310" s="37">
        <v>43291</v>
      </c>
      <c r="I3310" s="6" t="s">
        <v>175</v>
      </c>
      <c r="J3310" s="6" t="s">
        <v>179</v>
      </c>
      <c r="K3310" s="6">
        <v>1</v>
      </c>
      <c r="L3310" s="6">
        <v>19.579999999999998</v>
      </c>
      <c r="M3310" s="31" t="str">
        <f t="shared" si="0"/>
        <v>Small</v>
      </c>
    </row>
    <row r="3311" spans="8:13" ht="15.75" customHeight="1">
      <c r="H3311" s="37">
        <v>43432</v>
      </c>
      <c r="I3311" s="6" t="s">
        <v>141</v>
      </c>
      <c r="J3311" s="6" t="s">
        <v>173</v>
      </c>
      <c r="K3311" s="6">
        <v>1</v>
      </c>
      <c r="L3311" s="6">
        <v>17.21</v>
      </c>
      <c r="M3311" s="31" t="str">
        <f t="shared" si="0"/>
        <v>Small</v>
      </c>
    </row>
    <row r="3312" spans="8:13" ht="15.75" customHeight="1">
      <c r="H3312" s="37">
        <v>43386</v>
      </c>
      <c r="I3312" s="6" t="s">
        <v>175</v>
      </c>
      <c r="J3312" s="6" t="s">
        <v>185</v>
      </c>
      <c r="K3312" s="6">
        <v>3</v>
      </c>
      <c r="L3312" s="6">
        <v>33.6</v>
      </c>
      <c r="M3312" s="31" t="str">
        <f t="shared" si="0"/>
        <v>Small</v>
      </c>
    </row>
    <row r="3313" spans="8:13" ht="15.75" customHeight="1">
      <c r="H3313" s="37">
        <v>43455</v>
      </c>
      <c r="I3313" s="6" t="s">
        <v>163</v>
      </c>
      <c r="J3313" s="6" t="s">
        <v>207</v>
      </c>
      <c r="K3313" s="6">
        <v>5</v>
      </c>
      <c r="L3313" s="6">
        <v>57.12</v>
      </c>
      <c r="M3313" s="31" t="str">
        <f t="shared" si="0"/>
        <v>Small</v>
      </c>
    </row>
    <row r="3314" spans="8:13" ht="15.75" customHeight="1">
      <c r="H3314" s="37">
        <v>43406</v>
      </c>
      <c r="I3314" s="6" t="s">
        <v>163</v>
      </c>
      <c r="J3314" s="6" t="s">
        <v>188</v>
      </c>
      <c r="K3314" s="6">
        <v>1</v>
      </c>
      <c r="L3314" s="6">
        <v>17.13</v>
      </c>
      <c r="M3314" s="31" t="str">
        <f t="shared" si="0"/>
        <v>Small</v>
      </c>
    </row>
    <row r="3315" spans="8:13" ht="15.75" customHeight="1">
      <c r="H3315" s="37">
        <v>43285</v>
      </c>
      <c r="I3315" s="6" t="s">
        <v>141</v>
      </c>
      <c r="J3315" s="6" t="s">
        <v>169</v>
      </c>
      <c r="K3315" s="6">
        <v>3</v>
      </c>
      <c r="L3315" s="6">
        <v>39.54</v>
      </c>
      <c r="M3315" s="31" t="str">
        <f t="shared" si="0"/>
        <v>Small</v>
      </c>
    </row>
    <row r="3316" spans="8:13" ht="15.75" customHeight="1">
      <c r="H3316" s="37">
        <v>43108</v>
      </c>
      <c r="I3316" s="6" t="s">
        <v>177</v>
      </c>
      <c r="J3316" s="6" t="s">
        <v>217</v>
      </c>
      <c r="K3316" s="6">
        <v>4</v>
      </c>
      <c r="L3316" s="6">
        <v>46.52</v>
      </c>
      <c r="M3316" s="31" t="str">
        <f t="shared" si="0"/>
        <v>Small</v>
      </c>
    </row>
    <row r="3317" spans="8:13" ht="15.75" customHeight="1">
      <c r="H3317" s="37">
        <v>43465</v>
      </c>
      <c r="I3317" s="6" t="s">
        <v>175</v>
      </c>
      <c r="J3317" s="6" t="s">
        <v>185</v>
      </c>
      <c r="K3317" s="6">
        <v>4</v>
      </c>
      <c r="L3317" s="6">
        <v>71.56</v>
      </c>
      <c r="M3317" s="31" t="str">
        <f t="shared" si="0"/>
        <v>Small</v>
      </c>
    </row>
    <row r="3318" spans="8:13" ht="15.75" customHeight="1">
      <c r="H3318" s="37">
        <v>43352</v>
      </c>
      <c r="I3318" s="6" t="s">
        <v>135</v>
      </c>
      <c r="J3318" s="6" t="s">
        <v>172</v>
      </c>
      <c r="K3318" s="6">
        <v>1</v>
      </c>
      <c r="L3318" s="6">
        <v>14.13</v>
      </c>
      <c r="M3318" s="31" t="str">
        <f t="shared" si="0"/>
        <v>Small</v>
      </c>
    </row>
    <row r="3319" spans="8:13" ht="15.75" customHeight="1">
      <c r="H3319" s="37">
        <v>43410</v>
      </c>
      <c r="I3319" s="6" t="s">
        <v>158</v>
      </c>
      <c r="J3319" s="6" t="s">
        <v>185</v>
      </c>
      <c r="K3319" s="6">
        <v>2</v>
      </c>
      <c r="L3319" s="6">
        <v>20.16</v>
      </c>
      <c r="M3319" s="31" t="str">
        <f t="shared" si="0"/>
        <v>Small</v>
      </c>
    </row>
    <row r="3320" spans="8:13" ht="15.75" customHeight="1">
      <c r="H3320" s="37">
        <v>43411</v>
      </c>
      <c r="I3320" s="6" t="s">
        <v>198</v>
      </c>
      <c r="J3320" s="6" t="s">
        <v>169</v>
      </c>
      <c r="K3320" s="6">
        <v>2</v>
      </c>
      <c r="L3320" s="6">
        <v>28.28</v>
      </c>
      <c r="M3320" s="31" t="str">
        <f t="shared" si="0"/>
        <v>Small</v>
      </c>
    </row>
    <row r="3321" spans="8:13" ht="15.75" customHeight="1">
      <c r="H3321" s="37">
        <v>43419</v>
      </c>
      <c r="I3321" s="6" t="s">
        <v>163</v>
      </c>
      <c r="J3321" s="6" t="s">
        <v>156</v>
      </c>
      <c r="K3321" s="6">
        <v>2</v>
      </c>
      <c r="L3321" s="6">
        <v>36.92</v>
      </c>
      <c r="M3321" s="31" t="str">
        <f t="shared" si="0"/>
        <v>Small</v>
      </c>
    </row>
    <row r="3322" spans="8:13" ht="15.75" customHeight="1">
      <c r="H3322" s="37">
        <v>43174</v>
      </c>
      <c r="I3322" s="6" t="s">
        <v>135</v>
      </c>
      <c r="J3322" s="6" t="s">
        <v>179</v>
      </c>
      <c r="K3322" s="6">
        <v>1</v>
      </c>
      <c r="L3322" s="6">
        <v>16.98</v>
      </c>
      <c r="M3322" s="31" t="str">
        <f t="shared" si="0"/>
        <v>Small</v>
      </c>
    </row>
    <row r="3323" spans="8:13" ht="15.75" customHeight="1">
      <c r="H3323" s="37">
        <v>43188</v>
      </c>
      <c r="I3323" s="6" t="s">
        <v>158</v>
      </c>
      <c r="J3323" s="6" t="s">
        <v>202</v>
      </c>
      <c r="K3323" s="6">
        <v>2</v>
      </c>
      <c r="L3323" s="6">
        <v>38.74</v>
      </c>
      <c r="M3323" s="31" t="str">
        <f t="shared" si="0"/>
        <v>Small</v>
      </c>
    </row>
    <row r="3324" spans="8:13" ht="15.75" customHeight="1">
      <c r="H3324" s="37">
        <v>43156</v>
      </c>
      <c r="I3324" s="6" t="s">
        <v>224</v>
      </c>
      <c r="J3324" s="6" t="s">
        <v>180</v>
      </c>
      <c r="K3324" s="6">
        <v>2</v>
      </c>
      <c r="L3324" s="6">
        <v>29.86</v>
      </c>
      <c r="M3324" s="31" t="str">
        <f t="shared" si="0"/>
        <v>Small</v>
      </c>
    </row>
    <row r="3325" spans="8:13" ht="15.75" customHeight="1">
      <c r="H3325" s="37">
        <v>43411</v>
      </c>
      <c r="I3325" s="6" t="s">
        <v>175</v>
      </c>
      <c r="J3325" s="6" t="s">
        <v>225</v>
      </c>
      <c r="K3325" s="6">
        <v>2</v>
      </c>
      <c r="L3325" s="6">
        <v>26.82</v>
      </c>
      <c r="M3325" s="31" t="str">
        <f t="shared" si="0"/>
        <v>Small</v>
      </c>
    </row>
    <row r="3326" spans="8:13" ht="15.75" customHeight="1">
      <c r="H3326" s="37">
        <v>43284</v>
      </c>
      <c r="I3326" s="6" t="s">
        <v>201</v>
      </c>
      <c r="J3326" s="6" t="s">
        <v>184</v>
      </c>
      <c r="K3326" s="6">
        <v>2</v>
      </c>
      <c r="L3326" s="6">
        <v>37.380000000000003</v>
      </c>
      <c r="M3326" s="31" t="str">
        <f t="shared" si="0"/>
        <v>Small</v>
      </c>
    </row>
    <row r="3327" spans="8:13" ht="15.75" customHeight="1">
      <c r="H3327" s="37">
        <v>43459</v>
      </c>
      <c r="I3327" s="6" t="s">
        <v>175</v>
      </c>
      <c r="J3327" s="6" t="s">
        <v>231</v>
      </c>
      <c r="K3327" s="6">
        <v>2</v>
      </c>
      <c r="L3327" s="6">
        <v>33.92</v>
      </c>
      <c r="M3327" s="31" t="str">
        <f t="shared" si="0"/>
        <v>Small</v>
      </c>
    </row>
    <row r="3328" spans="8:13" ht="15.75" customHeight="1">
      <c r="H3328" s="37">
        <v>43369</v>
      </c>
      <c r="I3328" s="6" t="s">
        <v>163</v>
      </c>
      <c r="J3328" s="6" t="s">
        <v>199</v>
      </c>
      <c r="K3328" s="6">
        <v>2</v>
      </c>
      <c r="L3328" s="6">
        <v>38.4</v>
      </c>
      <c r="M3328" s="31" t="str">
        <f t="shared" si="0"/>
        <v>Small</v>
      </c>
    </row>
    <row r="3329" spans="8:13" ht="15.75" customHeight="1">
      <c r="H3329" s="37">
        <v>43299</v>
      </c>
      <c r="I3329" s="6" t="s">
        <v>168</v>
      </c>
      <c r="J3329" s="6" t="s">
        <v>188</v>
      </c>
      <c r="K3329" s="6">
        <v>2</v>
      </c>
      <c r="L3329" s="6">
        <v>28.6</v>
      </c>
      <c r="M3329" s="31" t="str">
        <f t="shared" si="0"/>
        <v>Small</v>
      </c>
    </row>
    <row r="3330" spans="8:13" ht="15.75" customHeight="1">
      <c r="H3330" s="37">
        <v>43422</v>
      </c>
      <c r="I3330" s="6" t="s">
        <v>158</v>
      </c>
      <c r="J3330" s="6" t="s">
        <v>167</v>
      </c>
      <c r="K3330" s="6">
        <v>2</v>
      </c>
      <c r="L3330" s="6">
        <v>31.32</v>
      </c>
      <c r="M3330" s="31" t="str">
        <f t="shared" si="0"/>
        <v>Small</v>
      </c>
    </row>
    <row r="3331" spans="8:13" ht="15.75" customHeight="1">
      <c r="H3331" s="37">
        <v>43185</v>
      </c>
      <c r="I3331" s="6" t="s">
        <v>175</v>
      </c>
      <c r="J3331" s="6" t="s">
        <v>185</v>
      </c>
      <c r="K3331" s="6">
        <v>1</v>
      </c>
      <c r="L3331" s="6">
        <v>18.63</v>
      </c>
      <c r="M3331" s="31" t="str">
        <f t="shared" si="0"/>
        <v>Small</v>
      </c>
    </row>
    <row r="3332" spans="8:13" ht="15.75" customHeight="1">
      <c r="H3332" s="37">
        <v>43308</v>
      </c>
      <c r="I3332" s="6" t="s">
        <v>175</v>
      </c>
      <c r="J3332" s="6" t="s">
        <v>156</v>
      </c>
      <c r="K3332" s="6">
        <v>2</v>
      </c>
      <c r="L3332" s="6">
        <v>39.6</v>
      </c>
      <c r="M3332" s="31" t="str">
        <f t="shared" si="0"/>
        <v>Small</v>
      </c>
    </row>
    <row r="3333" spans="8:13" ht="15.75" customHeight="1">
      <c r="H3333" s="37">
        <v>43430</v>
      </c>
      <c r="I3333" s="6" t="s">
        <v>163</v>
      </c>
      <c r="J3333" s="6" t="s">
        <v>236</v>
      </c>
      <c r="K3333" s="6">
        <v>1</v>
      </c>
      <c r="L3333" s="6">
        <v>18.8</v>
      </c>
      <c r="M3333" s="31" t="str">
        <f t="shared" si="0"/>
        <v>Small</v>
      </c>
    </row>
    <row r="3334" spans="8:13" ht="15.75" customHeight="1">
      <c r="H3334" s="37">
        <v>43462</v>
      </c>
      <c r="I3334" s="6" t="s">
        <v>163</v>
      </c>
      <c r="J3334" s="6" t="s">
        <v>202</v>
      </c>
      <c r="K3334" s="6">
        <v>36</v>
      </c>
      <c r="L3334" s="6">
        <v>345.37</v>
      </c>
      <c r="M3334" s="31" t="str">
        <f t="shared" si="0"/>
        <v>Large</v>
      </c>
    </row>
    <row r="3335" spans="8:13" ht="15.75" customHeight="1">
      <c r="H3335" s="37">
        <v>43446</v>
      </c>
      <c r="I3335" s="6" t="s">
        <v>158</v>
      </c>
      <c r="J3335" s="6" t="s">
        <v>210</v>
      </c>
      <c r="K3335" s="6">
        <v>4</v>
      </c>
      <c r="L3335" s="6">
        <v>45.96</v>
      </c>
      <c r="M3335" s="31" t="str">
        <f t="shared" si="0"/>
        <v>Small</v>
      </c>
    </row>
    <row r="3336" spans="8:13" ht="15.75" customHeight="1">
      <c r="H3336" s="37">
        <v>43421</v>
      </c>
      <c r="I3336" s="6" t="s">
        <v>158</v>
      </c>
      <c r="J3336" s="6" t="s">
        <v>210</v>
      </c>
      <c r="K3336" s="6">
        <v>4</v>
      </c>
      <c r="L3336" s="6">
        <v>56.16</v>
      </c>
      <c r="M3336" s="31" t="str">
        <f t="shared" si="0"/>
        <v>Small</v>
      </c>
    </row>
    <row r="3337" spans="8:13" ht="15.75" customHeight="1">
      <c r="H3337" s="37">
        <v>43327</v>
      </c>
      <c r="I3337" s="6" t="s">
        <v>158</v>
      </c>
      <c r="J3337" s="6" t="s">
        <v>156</v>
      </c>
      <c r="K3337" s="6">
        <v>3</v>
      </c>
      <c r="L3337" s="6">
        <v>31.05</v>
      </c>
      <c r="M3337" s="31" t="str">
        <f t="shared" si="0"/>
        <v>Small</v>
      </c>
    </row>
    <row r="3338" spans="8:13" ht="15.75" customHeight="1">
      <c r="H3338" s="37">
        <v>43149</v>
      </c>
      <c r="I3338" s="6" t="s">
        <v>141</v>
      </c>
      <c r="J3338" s="6" t="s">
        <v>156</v>
      </c>
      <c r="K3338" s="6">
        <v>1</v>
      </c>
      <c r="L3338" s="6">
        <v>18.739999999999998</v>
      </c>
      <c r="M3338" s="31" t="str">
        <f t="shared" si="0"/>
        <v>Small</v>
      </c>
    </row>
    <row r="3339" spans="8:13" ht="15.75" customHeight="1">
      <c r="H3339" s="37">
        <v>43445</v>
      </c>
      <c r="I3339" s="6" t="s">
        <v>175</v>
      </c>
      <c r="J3339" s="6" t="s">
        <v>210</v>
      </c>
      <c r="K3339" s="6">
        <v>3</v>
      </c>
      <c r="L3339" s="6">
        <v>53.73</v>
      </c>
      <c r="M3339" s="31" t="str">
        <f t="shared" si="0"/>
        <v>Small</v>
      </c>
    </row>
    <row r="3340" spans="8:13" ht="15.75" customHeight="1">
      <c r="H3340" s="37">
        <v>43338</v>
      </c>
      <c r="I3340" s="6" t="s">
        <v>163</v>
      </c>
      <c r="J3340" s="6" t="s">
        <v>185</v>
      </c>
      <c r="K3340" s="6">
        <v>2</v>
      </c>
      <c r="L3340" s="6">
        <v>22.34</v>
      </c>
      <c r="M3340" s="31" t="str">
        <f t="shared" si="0"/>
        <v>Small</v>
      </c>
    </row>
    <row r="3341" spans="8:13" ht="15.75" customHeight="1">
      <c r="H3341" s="37">
        <v>43447</v>
      </c>
      <c r="I3341" s="6" t="s">
        <v>141</v>
      </c>
      <c r="J3341" s="6" t="s">
        <v>159</v>
      </c>
      <c r="K3341" s="6">
        <v>2</v>
      </c>
      <c r="L3341" s="6">
        <v>32.08</v>
      </c>
      <c r="M3341" s="31" t="str">
        <f t="shared" si="0"/>
        <v>Small</v>
      </c>
    </row>
    <row r="3342" spans="8:13" ht="15.75" customHeight="1">
      <c r="H3342" s="37">
        <v>43402</v>
      </c>
      <c r="I3342" s="6" t="s">
        <v>168</v>
      </c>
      <c r="J3342" s="6" t="s">
        <v>159</v>
      </c>
      <c r="K3342" s="6">
        <v>2</v>
      </c>
      <c r="L3342" s="6">
        <v>25.82</v>
      </c>
      <c r="M3342" s="31" t="str">
        <f t="shared" si="0"/>
        <v>Small</v>
      </c>
    </row>
    <row r="3343" spans="8:13" ht="15.75" customHeight="1">
      <c r="H3343" s="37">
        <v>43323</v>
      </c>
      <c r="I3343" s="6" t="s">
        <v>190</v>
      </c>
      <c r="J3343" s="6" t="s">
        <v>238</v>
      </c>
      <c r="K3343" s="6">
        <v>2</v>
      </c>
      <c r="L3343" s="6">
        <v>26.26</v>
      </c>
      <c r="M3343" s="31" t="str">
        <f t="shared" si="0"/>
        <v>Small</v>
      </c>
    </row>
    <row r="3344" spans="8:13" ht="15.75" customHeight="1">
      <c r="H3344" s="37">
        <v>43279</v>
      </c>
      <c r="I3344" s="6" t="s">
        <v>141</v>
      </c>
      <c r="J3344" s="6" t="s">
        <v>211</v>
      </c>
      <c r="K3344" s="6">
        <v>2</v>
      </c>
      <c r="L3344" s="6">
        <v>22.88</v>
      </c>
      <c r="M3344" s="31" t="str">
        <f t="shared" si="0"/>
        <v>Small</v>
      </c>
    </row>
    <row r="3345" spans="8:13" ht="15.75" customHeight="1">
      <c r="H3345" s="37">
        <v>43375</v>
      </c>
      <c r="I3345" s="6" t="s">
        <v>163</v>
      </c>
      <c r="J3345" s="6" t="s">
        <v>197</v>
      </c>
      <c r="K3345" s="6">
        <v>3</v>
      </c>
      <c r="L3345" s="6">
        <v>52.56</v>
      </c>
      <c r="M3345" s="31" t="str">
        <f t="shared" si="0"/>
        <v>Small</v>
      </c>
    </row>
    <row r="3346" spans="8:13" ht="15.75" customHeight="1">
      <c r="H3346" s="37">
        <v>43162</v>
      </c>
      <c r="I3346" s="6" t="s">
        <v>193</v>
      </c>
      <c r="J3346" s="6" t="s">
        <v>184</v>
      </c>
      <c r="K3346" s="6">
        <v>1</v>
      </c>
      <c r="L3346" s="6">
        <v>13.88</v>
      </c>
      <c r="M3346" s="31" t="str">
        <f t="shared" si="0"/>
        <v>Small</v>
      </c>
    </row>
    <row r="3347" spans="8:13" ht="15.75" customHeight="1">
      <c r="H3347" s="37">
        <v>43232</v>
      </c>
      <c r="I3347" s="6" t="s">
        <v>190</v>
      </c>
      <c r="J3347" s="6" t="s">
        <v>156</v>
      </c>
      <c r="K3347" s="6">
        <v>2</v>
      </c>
      <c r="L3347" s="6">
        <v>28.32</v>
      </c>
      <c r="M3347" s="31" t="str">
        <f t="shared" si="0"/>
        <v>Small</v>
      </c>
    </row>
    <row r="3348" spans="8:13" ht="15.75" customHeight="1">
      <c r="H3348" s="37">
        <v>43308</v>
      </c>
      <c r="I3348" s="6" t="s">
        <v>158</v>
      </c>
      <c r="J3348" s="6" t="s">
        <v>189</v>
      </c>
      <c r="K3348" s="6">
        <v>1</v>
      </c>
      <c r="L3348" s="6">
        <v>18.059999999999999</v>
      </c>
      <c r="M3348" s="31" t="str">
        <f t="shared" si="0"/>
        <v>Small</v>
      </c>
    </row>
    <row r="3349" spans="8:13" ht="15.75" customHeight="1">
      <c r="H3349" s="37">
        <v>43429</v>
      </c>
      <c r="I3349" s="6" t="s">
        <v>165</v>
      </c>
      <c r="J3349" s="6" t="s">
        <v>172</v>
      </c>
      <c r="K3349" s="6">
        <v>1</v>
      </c>
      <c r="L3349" s="6">
        <v>14.31</v>
      </c>
      <c r="M3349" s="31" t="str">
        <f t="shared" si="0"/>
        <v>Small</v>
      </c>
    </row>
    <row r="3350" spans="8:13" ht="15.75" customHeight="1">
      <c r="H3350" s="37">
        <v>43368</v>
      </c>
      <c r="I3350" s="6" t="s">
        <v>158</v>
      </c>
      <c r="J3350" s="6" t="s">
        <v>156</v>
      </c>
      <c r="K3350" s="6">
        <v>2</v>
      </c>
      <c r="L3350" s="6">
        <v>29.84</v>
      </c>
      <c r="M3350" s="31" t="str">
        <f t="shared" si="0"/>
        <v>Small</v>
      </c>
    </row>
    <row r="3351" spans="8:13" ht="15.75" customHeight="1">
      <c r="H3351" s="37">
        <v>43331</v>
      </c>
      <c r="I3351" s="6" t="s">
        <v>158</v>
      </c>
      <c r="J3351" s="6" t="s">
        <v>173</v>
      </c>
      <c r="K3351" s="6">
        <v>1</v>
      </c>
      <c r="L3351" s="6">
        <v>15.3</v>
      </c>
      <c r="M3351" s="31" t="str">
        <f t="shared" si="0"/>
        <v>Small</v>
      </c>
    </row>
    <row r="3352" spans="8:13" ht="15.75" customHeight="1">
      <c r="H3352" s="37">
        <v>43382</v>
      </c>
      <c r="I3352" s="6" t="s">
        <v>141</v>
      </c>
      <c r="J3352" s="6" t="s">
        <v>241</v>
      </c>
      <c r="K3352" s="6">
        <v>1</v>
      </c>
      <c r="L3352" s="6">
        <v>15.69</v>
      </c>
      <c r="M3352" s="31" t="str">
        <f t="shared" si="0"/>
        <v>Small</v>
      </c>
    </row>
    <row r="3353" spans="8:13" ht="15.75" customHeight="1">
      <c r="H3353" s="37">
        <v>43281</v>
      </c>
      <c r="I3353" s="6" t="s">
        <v>175</v>
      </c>
      <c r="J3353" s="6" t="s">
        <v>239</v>
      </c>
      <c r="K3353" s="6">
        <v>1</v>
      </c>
      <c r="L3353" s="6">
        <v>11.14</v>
      </c>
      <c r="M3353" s="31" t="str">
        <f t="shared" si="0"/>
        <v>Small</v>
      </c>
    </row>
    <row r="3354" spans="8:13" ht="15.75" customHeight="1">
      <c r="H3354" s="37">
        <v>43342</v>
      </c>
      <c r="I3354" s="6" t="s">
        <v>163</v>
      </c>
      <c r="J3354" s="6" t="s">
        <v>164</v>
      </c>
      <c r="K3354" s="6">
        <v>1</v>
      </c>
      <c r="L3354" s="6">
        <v>13.14</v>
      </c>
      <c r="M3354" s="31" t="str">
        <f t="shared" si="0"/>
        <v>Small</v>
      </c>
    </row>
    <row r="3355" spans="8:13" ht="15.75" customHeight="1">
      <c r="H3355" s="37">
        <v>43211</v>
      </c>
      <c r="I3355" s="6" t="s">
        <v>175</v>
      </c>
      <c r="J3355" s="6" t="s">
        <v>178</v>
      </c>
      <c r="K3355" s="6">
        <v>1</v>
      </c>
      <c r="L3355" s="6">
        <v>19.71</v>
      </c>
      <c r="M3355" s="31" t="str">
        <f t="shared" si="0"/>
        <v>Small</v>
      </c>
    </row>
    <row r="3356" spans="8:13" ht="15.75" customHeight="1">
      <c r="H3356" s="37">
        <v>43353</v>
      </c>
      <c r="I3356" s="6" t="s">
        <v>175</v>
      </c>
      <c r="J3356" s="6" t="s">
        <v>208</v>
      </c>
      <c r="K3356" s="6">
        <v>1</v>
      </c>
      <c r="L3356" s="6">
        <v>17.91</v>
      </c>
      <c r="M3356" s="31" t="str">
        <f t="shared" si="0"/>
        <v>Small</v>
      </c>
    </row>
    <row r="3357" spans="8:13" ht="15.75" customHeight="1">
      <c r="H3357" s="37">
        <v>43190</v>
      </c>
      <c r="I3357" s="6" t="s">
        <v>190</v>
      </c>
      <c r="J3357" s="6" t="s">
        <v>203</v>
      </c>
      <c r="K3357" s="6">
        <v>55</v>
      </c>
      <c r="L3357" s="6">
        <v>568.72</v>
      </c>
      <c r="M3357" s="31" t="str">
        <f t="shared" si="0"/>
        <v>Large</v>
      </c>
    </row>
    <row r="3358" spans="8:13" ht="15.75" customHeight="1">
      <c r="H3358" s="37">
        <v>43201</v>
      </c>
      <c r="I3358" s="6" t="s">
        <v>163</v>
      </c>
      <c r="J3358" s="6" t="s">
        <v>182</v>
      </c>
      <c r="K3358" s="6">
        <v>2</v>
      </c>
      <c r="L3358" s="6">
        <v>26.66</v>
      </c>
      <c r="M3358" s="31" t="str">
        <f t="shared" si="0"/>
        <v>Small</v>
      </c>
    </row>
    <row r="3359" spans="8:13" ht="15.75" customHeight="1">
      <c r="H3359" s="37">
        <v>43383</v>
      </c>
      <c r="I3359" s="6" t="s">
        <v>127</v>
      </c>
      <c r="J3359" s="6" t="s">
        <v>194</v>
      </c>
      <c r="K3359" s="6">
        <v>2</v>
      </c>
      <c r="L3359" s="6">
        <v>27.06</v>
      </c>
      <c r="M3359" s="31" t="str">
        <f t="shared" si="0"/>
        <v>Small</v>
      </c>
    </row>
    <row r="3360" spans="8:13" ht="15.75" customHeight="1">
      <c r="H3360" s="37">
        <v>43464</v>
      </c>
      <c r="I3360" s="6" t="s">
        <v>141</v>
      </c>
      <c r="J3360" s="6" t="s">
        <v>207</v>
      </c>
      <c r="K3360" s="6">
        <v>4</v>
      </c>
      <c r="L3360" s="6">
        <v>47.28</v>
      </c>
      <c r="M3360" s="31" t="str">
        <f t="shared" si="0"/>
        <v>Small</v>
      </c>
    </row>
    <row r="3361" spans="8:13" ht="15.75" customHeight="1">
      <c r="H3361" s="37">
        <v>43417</v>
      </c>
      <c r="I3361" s="6" t="s">
        <v>158</v>
      </c>
      <c r="J3361" s="6" t="s">
        <v>211</v>
      </c>
      <c r="K3361" s="6">
        <v>2</v>
      </c>
      <c r="L3361" s="6">
        <v>31.76</v>
      </c>
      <c r="M3361" s="31" t="str">
        <f t="shared" si="0"/>
        <v>Small</v>
      </c>
    </row>
    <row r="3362" spans="8:13" ht="15.75" customHeight="1">
      <c r="H3362" s="37">
        <v>43329</v>
      </c>
      <c r="I3362" s="6" t="s">
        <v>163</v>
      </c>
      <c r="J3362" s="6" t="s">
        <v>156</v>
      </c>
      <c r="K3362" s="6">
        <v>2</v>
      </c>
      <c r="L3362" s="6">
        <v>35.18</v>
      </c>
      <c r="M3362" s="31" t="str">
        <f t="shared" si="0"/>
        <v>Small</v>
      </c>
    </row>
    <row r="3363" spans="8:13" ht="15.75" customHeight="1">
      <c r="H3363" s="37">
        <v>43350</v>
      </c>
      <c r="I3363" s="6" t="s">
        <v>218</v>
      </c>
      <c r="J3363" s="6" t="s">
        <v>208</v>
      </c>
      <c r="K3363" s="6">
        <v>5</v>
      </c>
      <c r="L3363" s="6">
        <v>89.94</v>
      </c>
      <c r="M3363" s="31" t="str">
        <f t="shared" si="0"/>
        <v>Small</v>
      </c>
    </row>
    <row r="3364" spans="8:13" ht="15.75" customHeight="1">
      <c r="H3364" s="37">
        <v>43414</v>
      </c>
      <c r="I3364" s="6" t="s">
        <v>168</v>
      </c>
      <c r="J3364" s="6" t="s">
        <v>185</v>
      </c>
      <c r="K3364" s="6">
        <v>2</v>
      </c>
      <c r="L3364" s="6">
        <v>31.44</v>
      </c>
      <c r="M3364" s="31" t="str">
        <f t="shared" si="0"/>
        <v>Small</v>
      </c>
    </row>
    <row r="3365" spans="8:13" ht="15.75" customHeight="1">
      <c r="H3365" s="37">
        <v>43177</v>
      </c>
      <c r="I3365" s="6" t="s">
        <v>158</v>
      </c>
      <c r="J3365" s="6" t="s">
        <v>185</v>
      </c>
      <c r="K3365" s="6">
        <v>1</v>
      </c>
      <c r="L3365" s="6">
        <v>14.98</v>
      </c>
      <c r="M3365" s="31" t="str">
        <f t="shared" si="0"/>
        <v>Small</v>
      </c>
    </row>
    <row r="3366" spans="8:13" ht="15.75" customHeight="1">
      <c r="H3366" s="37">
        <v>43328</v>
      </c>
      <c r="I3366" s="6" t="s">
        <v>175</v>
      </c>
      <c r="J3366" s="6" t="s">
        <v>236</v>
      </c>
      <c r="K3366" s="6">
        <v>3</v>
      </c>
      <c r="L3366" s="6">
        <v>37.29</v>
      </c>
      <c r="M3366" s="31" t="str">
        <f t="shared" si="0"/>
        <v>Small</v>
      </c>
    </row>
    <row r="3367" spans="8:13" ht="15.75" customHeight="1">
      <c r="H3367" s="37">
        <v>43361</v>
      </c>
      <c r="I3367" s="6" t="s">
        <v>158</v>
      </c>
      <c r="J3367" s="6" t="s">
        <v>167</v>
      </c>
      <c r="K3367" s="6">
        <v>12</v>
      </c>
      <c r="L3367" s="6">
        <v>145.97999999999999</v>
      </c>
      <c r="M3367" s="31" t="str">
        <f t="shared" si="0"/>
        <v>Small</v>
      </c>
    </row>
    <row r="3368" spans="8:13" ht="15.75" customHeight="1">
      <c r="H3368" s="37">
        <v>43340</v>
      </c>
      <c r="I3368" s="6" t="s">
        <v>135</v>
      </c>
      <c r="J3368" s="6" t="s">
        <v>178</v>
      </c>
      <c r="K3368" s="6">
        <v>4</v>
      </c>
      <c r="L3368" s="6">
        <v>67.44</v>
      </c>
      <c r="M3368" s="31" t="str">
        <f t="shared" si="0"/>
        <v>Small</v>
      </c>
    </row>
    <row r="3369" spans="8:13" ht="15.75" customHeight="1">
      <c r="H3369" s="37">
        <v>43400</v>
      </c>
      <c r="I3369" s="6" t="s">
        <v>168</v>
      </c>
      <c r="J3369" s="6" t="s">
        <v>210</v>
      </c>
      <c r="K3369" s="6">
        <v>3</v>
      </c>
      <c r="L3369" s="6">
        <v>36.270000000000003</v>
      </c>
      <c r="M3369" s="31" t="str">
        <f t="shared" si="0"/>
        <v>Small</v>
      </c>
    </row>
    <row r="3370" spans="8:13" ht="15.75" customHeight="1">
      <c r="H3370" s="37">
        <v>43430</v>
      </c>
      <c r="I3370" s="6" t="s">
        <v>175</v>
      </c>
      <c r="J3370" s="6" t="s">
        <v>174</v>
      </c>
      <c r="K3370" s="6">
        <v>2</v>
      </c>
      <c r="L3370" s="6">
        <v>33.92</v>
      </c>
      <c r="M3370" s="31" t="str">
        <f t="shared" si="0"/>
        <v>Small</v>
      </c>
    </row>
    <row r="3371" spans="8:13" ht="15.75" customHeight="1">
      <c r="H3371" s="37">
        <v>43463</v>
      </c>
      <c r="I3371" s="6" t="s">
        <v>135</v>
      </c>
      <c r="J3371" s="6" t="s">
        <v>188</v>
      </c>
      <c r="K3371" s="6">
        <v>2</v>
      </c>
      <c r="L3371" s="6">
        <v>33.82</v>
      </c>
      <c r="M3371" s="31" t="str">
        <f t="shared" si="0"/>
        <v>Small</v>
      </c>
    </row>
    <row r="3372" spans="8:13" ht="15.75" customHeight="1">
      <c r="H3372" s="37">
        <v>43406</v>
      </c>
      <c r="I3372" s="6" t="s">
        <v>141</v>
      </c>
      <c r="J3372" s="6" t="s">
        <v>156</v>
      </c>
      <c r="K3372" s="6">
        <v>6</v>
      </c>
      <c r="L3372" s="6">
        <v>64.260000000000005</v>
      </c>
      <c r="M3372" s="31" t="str">
        <f t="shared" si="0"/>
        <v>Small</v>
      </c>
    </row>
    <row r="3373" spans="8:13" ht="15.75" customHeight="1">
      <c r="H3373" s="37">
        <v>43282</v>
      </c>
      <c r="I3373" s="6" t="s">
        <v>163</v>
      </c>
      <c r="J3373" s="6" t="s">
        <v>196</v>
      </c>
      <c r="K3373" s="6">
        <v>3</v>
      </c>
      <c r="L3373" s="6">
        <v>45.66</v>
      </c>
      <c r="M3373" s="31" t="str">
        <f t="shared" si="0"/>
        <v>Small</v>
      </c>
    </row>
    <row r="3374" spans="8:13" ht="15.75" customHeight="1">
      <c r="H3374" s="37">
        <v>43459</v>
      </c>
      <c r="I3374" s="6" t="s">
        <v>171</v>
      </c>
      <c r="J3374" s="6" t="s">
        <v>195</v>
      </c>
      <c r="K3374" s="6">
        <v>2</v>
      </c>
      <c r="L3374" s="6">
        <v>35.76</v>
      </c>
      <c r="M3374" s="31" t="str">
        <f t="shared" si="0"/>
        <v>Small</v>
      </c>
    </row>
    <row r="3375" spans="8:13" ht="15.75" customHeight="1">
      <c r="H3375" s="37">
        <v>43275</v>
      </c>
      <c r="I3375" s="6" t="s">
        <v>175</v>
      </c>
      <c r="J3375" s="6" t="s">
        <v>226</v>
      </c>
      <c r="K3375" s="6">
        <v>3</v>
      </c>
      <c r="L3375" s="6">
        <v>53.4</v>
      </c>
      <c r="M3375" s="31" t="str">
        <f t="shared" si="0"/>
        <v>Small</v>
      </c>
    </row>
    <row r="3376" spans="8:13" ht="15.75" customHeight="1">
      <c r="H3376" s="37">
        <v>43186</v>
      </c>
      <c r="I3376" s="6" t="s">
        <v>168</v>
      </c>
      <c r="J3376" s="6" t="s">
        <v>232</v>
      </c>
      <c r="K3376" s="6">
        <v>2</v>
      </c>
      <c r="L3376" s="6">
        <v>34.520000000000003</v>
      </c>
      <c r="M3376" s="31" t="str">
        <f t="shared" si="0"/>
        <v>Small</v>
      </c>
    </row>
    <row r="3377" spans="8:13" ht="15.75" customHeight="1">
      <c r="H3377" s="37">
        <v>43456</v>
      </c>
      <c r="I3377" s="6" t="s">
        <v>168</v>
      </c>
      <c r="J3377" s="6" t="s">
        <v>156</v>
      </c>
      <c r="K3377" s="6">
        <v>2</v>
      </c>
      <c r="L3377" s="6">
        <v>37.28</v>
      </c>
      <c r="M3377" s="31" t="str">
        <f t="shared" si="0"/>
        <v>Small</v>
      </c>
    </row>
    <row r="3378" spans="8:13" ht="15.75" customHeight="1">
      <c r="H3378" s="37">
        <v>43159</v>
      </c>
      <c r="I3378" s="6" t="s">
        <v>163</v>
      </c>
      <c r="J3378" s="6" t="s">
        <v>235</v>
      </c>
      <c r="K3378" s="6">
        <v>2</v>
      </c>
      <c r="L3378" s="6">
        <v>33.56</v>
      </c>
      <c r="M3378" s="31" t="str">
        <f t="shared" si="0"/>
        <v>Small</v>
      </c>
    </row>
    <row r="3379" spans="8:13" ht="15.75" customHeight="1">
      <c r="H3379" s="37">
        <v>43220</v>
      </c>
      <c r="I3379" s="6" t="s">
        <v>168</v>
      </c>
      <c r="J3379" s="6" t="s">
        <v>174</v>
      </c>
      <c r="K3379" s="6">
        <v>6</v>
      </c>
      <c r="L3379" s="6">
        <v>92.7</v>
      </c>
      <c r="M3379" s="31" t="str">
        <f t="shared" si="0"/>
        <v>Small</v>
      </c>
    </row>
    <row r="3380" spans="8:13" ht="15.75" customHeight="1">
      <c r="H3380" s="37">
        <v>43158</v>
      </c>
      <c r="I3380" s="6" t="s">
        <v>163</v>
      </c>
      <c r="J3380" s="6" t="s">
        <v>232</v>
      </c>
      <c r="K3380" s="6">
        <v>24</v>
      </c>
      <c r="L3380" s="6">
        <v>237.6</v>
      </c>
      <c r="M3380" s="31" t="str">
        <f t="shared" si="0"/>
        <v>Small</v>
      </c>
    </row>
    <row r="3381" spans="8:13" ht="15.75" customHeight="1">
      <c r="H3381" s="37">
        <v>43112</v>
      </c>
      <c r="I3381" s="6" t="s">
        <v>141</v>
      </c>
      <c r="J3381" s="6" t="s">
        <v>179</v>
      </c>
      <c r="K3381" s="6">
        <v>4</v>
      </c>
      <c r="L3381" s="6">
        <v>51.88</v>
      </c>
      <c r="M3381" s="31" t="str">
        <f t="shared" si="0"/>
        <v>Small</v>
      </c>
    </row>
    <row r="3382" spans="8:13" ht="15.75" customHeight="1">
      <c r="H3382" s="37">
        <v>43239</v>
      </c>
      <c r="I3382" s="6" t="s">
        <v>224</v>
      </c>
      <c r="J3382" s="6" t="s">
        <v>176</v>
      </c>
      <c r="K3382" s="6">
        <v>1</v>
      </c>
      <c r="L3382" s="6">
        <v>14.68</v>
      </c>
      <c r="M3382" s="31" t="str">
        <f t="shared" si="0"/>
        <v>Small</v>
      </c>
    </row>
    <row r="3383" spans="8:13" ht="15.75" customHeight="1">
      <c r="H3383" s="37">
        <v>43283</v>
      </c>
      <c r="I3383" s="6" t="s">
        <v>160</v>
      </c>
      <c r="J3383" s="6" t="s">
        <v>203</v>
      </c>
      <c r="K3383" s="6">
        <v>2</v>
      </c>
      <c r="L3383" s="6">
        <v>30.2</v>
      </c>
      <c r="M3383" s="31" t="str">
        <f t="shared" si="0"/>
        <v>Small</v>
      </c>
    </row>
    <row r="3384" spans="8:13" ht="15.75" customHeight="1">
      <c r="H3384" s="37">
        <v>43370</v>
      </c>
      <c r="I3384" s="6" t="s">
        <v>198</v>
      </c>
      <c r="J3384" s="6" t="s">
        <v>166</v>
      </c>
      <c r="K3384" s="6">
        <v>3</v>
      </c>
      <c r="L3384" s="6">
        <v>59.61</v>
      </c>
      <c r="M3384" s="31" t="str">
        <f t="shared" si="0"/>
        <v>Small</v>
      </c>
    </row>
    <row r="3385" spans="8:13" ht="15.75" customHeight="1">
      <c r="H3385" s="37">
        <v>43445</v>
      </c>
      <c r="I3385" s="6" t="s">
        <v>168</v>
      </c>
      <c r="J3385" s="6" t="s">
        <v>179</v>
      </c>
      <c r="K3385" s="6">
        <v>3</v>
      </c>
      <c r="L3385" s="6">
        <v>31.98</v>
      </c>
      <c r="M3385" s="31" t="str">
        <f t="shared" si="0"/>
        <v>Small</v>
      </c>
    </row>
    <row r="3386" spans="8:13" ht="15.75" customHeight="1">
      <c r="H3386" s="37">
        <v>43438</v>
      </c>
      <c r="I3386" s="6" t="s">
        <v>163</v>
      </c>
      <c r="J3386" s="6" t="s">
        <v>221</v>
      </c>
      <c r="K3386" s="6">
        <v>2</v>
      </c>
      <c r="L3386" s="6">
        <v>35.840000000000003</v>
      </c>
      <c r="M3386" s="31" t="str">
        <f t="shared" si="0"/>
        <v>Small</v>
      </c>
    </row>
    <row r="3387" spans="8:13" ht="15.75" customHeight="1">
      <c r="H3387" s="37">
        <v>43106</v>
      </c>
      <c r="I3387" s="6" t="s">
        <v>158</v>
      </c>
      <c r="J3387" s="6" t="s">
        <v>184</v>
      </c>
      <c r="K3387" s="6">
        <v>2</v>
      </c>
      <c r="L3387" s="6">
        <v>38.08</v>
      </c>
      <c r="M3387" s="31" t="str">
        <f t="shared" si="0"/>
        <v>Small</v>
      </c>
    </row>
    <row r="3388" spans="8:13" ht="15.75" customHeight="1">
      <c r="H3388" s="37">
        <v>43169</v>
      </c>
      <c r="I3388" s="6" t="s">
        <v>201</v>
      </c>
      <c r="J3388" s="6" t="s">
        <v>195</v>
      </c>
      <c r="K3388" s="6">
        <v>3</v>
      </c>
      <c r="L3388" s="6">
        <v>45.3</v>
      </c>
      <c r="M3388" s="31" t="str">
        <f t="shared" si="0"/>
        <v>Small</v>
      </c>
    </row>
    <row r="3389" spans="8:13" ht="15.75" customHeight="1">
      <c r="H3389" s="37">
        <v>43434</v>
      </c>
      <c r="I3389" s="6" t="s">
        <v>141</v>
      </c>
      <c r="J3389" s="6" t="s">
        <v>156</v>
      </c>
      <c r="K3389" s="6">
        <v>1</v>
      </c>
      <c r="L3389" s="6">
        <v>16.21</v>
      </c>
      <c r="M3389" s="31" t="str">
        <f t="shared" si="0"/>
        <v>Small</v>
      </c>
    </row>
    <row r="3390" spans="8:13" ht="15.75" customHeight="1">
      <c r="H3390" s="37">
        <v>43214</v>
      </c>
      <c r="I3390" s="6" t="s">
        <v>190</v>
      </c>
      <c r="J3390" s="6" t="s">
        <v>156</v>
      </c>
      <c r="K3390" s="6">
        <v>4</v>
      </c>
      <c r="L3390" s="6">
        <v>53.8</v>
      </c>
      <c r="M3390" s="31" t="str">
        <f t="shared" si="0"/>
        <v>Small</v>
      </c>
    </row>
    <row r="3391" spans="8:13" ht="15.75" customHeight="1">
      <c r="H3391" s="37">
        <v>43334</v>
      </c>
      <c r="I3391" s="6" t="s">
        <v>163</v>
      </c>
      <c r="J3391" s="6" t="s">
        <v>167</v>
      </c>
      <c r="K3391" s="6">
        <v>2</v>
      </c>
      <c r="L3391" s="6">
        <v>35.06</v>
      </c>
      <c r="M3391" s="31" t="str">
        <f t="shared" si="0"/>
        <v>Small</v>
      </c>
    </row>
    <row r="3392" spans="8:13" ht="15.75" customHeight="1">
      <c r="H3392" s="37">
        <v>43321</v>
      </c>
      <c r="I3392" s="6" t="s">
        <v>158</v>
      </c>
      <c r="J3392" s="6" t="s">
        <v>197</v>
      </c>
      <c r="K3392" s="6">
        <v>3</v>
      </c>
      <c r="L3392" s="6">
        <v>44.67</v>
      </c>
      <c r="M3392" s="31" t="str">
        <f t="shared" si="0"/>
        <v>Small</v>
      </c>
    </row>
    <row r="3393" spans="8:13" ht="15.75" customHeight="1">
      <c r="H3393" s="37">
        <v>43366</v>
      </c>
      <c r="I3393" s="6" t="s">
        <v>158</v>
      </c>
      <c r="J3393" s="6" t="s">
        <v>156</v>
      </c>
      <c r="K3393" s="6">
        <v>1</v>
      </c>
      <c r="L3393" s="6">
        <v>11.48</v>
      </c>
      <c r="M3393" s="31" t="str">
        <f t="shared" si="0"/>
        <v>Small</v>
      </c>
    </row>
    <row r="3394" spans="8:13" ht="15.75" customHeight="1">
      <c r="H3394" s="37">
        <v>43443</v>
      </c>
      <c r="I3394" s="6" t="s">
        <v>163</v>
      </c>
      <c r="J3394" s="6" t="s">
        <v>204</v>
      </c>
      <c r="K3394" s="6">
        <v>3</v>
      </c>
      <c r="L3394" s="6">
        <v>46.92</v>
      </c>
      <c r="M3394" s="31" t="str">
        <f t="shared" si="0"/>
        <v>Small</v>
      </c>
    </row>
    <row r="3395" spans="8:13" ht="15.75" customHeight="1">
      <c r="H3395" s="37">
        <v>43451</v>
      </c>
      <c r="I3395" s="6" t="s">
        <v>158</v>
      </c>
      <c r="J3395" s="6" t="s">
        <v>184</v>
      </c>
      <c r="K3395" s="6">
        <v>1</v>
      </c>
      <c r="L3395" s="6">
        <v>10.57</v>
      </c>
      <c r="M3395" s="31" t="str">
        <f t="shared" si="0"/>
        <v>Small</v>
      </c>
    </row>
    <row r="3396" spans="8:13" ht="15.75" customHeight="1">
      <c r="H3396" s="37">
        <v>43446</v>
      </c>
      <c r="I3396" s="6" t="s">
        <v>175</v>
      </c>
      <c r="J3396" s="6" t="s">
        <v>164</v>
      </c>
      <c r="K3396" s="6">
        <v>1</v>
      </c>
      <c r="L3396" s="6">
        <v>19.260000000000002</v>
      </c>
      <c r="M3396" s="31" t="str">
        <f t="shared" si="0"/>
        <v>Small</v>
      </c>
    </row>
    <row r="3397" spans="8:13" ht="15.75" customHeight="1">
      <c r="H3397" s="37">
        <v>43442</v>
      </c>
      <c r="I3397" s="6" t="s">
        <v>168</v>
      </c>
      <c r="J3397" s="6" t="s">
        <v>185</v>
      </c>
      <c r="K3397" s="6">
        <v>2</v>
      </c>
      <c r="L3397" s="6">
        <v>34.840000000000003</v>
      </c>
      <c r="M3397" s="31" t="str">
        <f t="shared" si="0"/>
        <v>Small</v>
      </c>
    </row>
    <row r="3398" spans="8:13" ht="15.75" customHeight="1">
      <c r="H3398" s="37">
        <v>43419</v>
      </c>
      <c r="I3398" s="6" t="s">
        <v>135</v>
      </c>
      <c r="J3398" s="6" t="s">
        <v>156</v>
      </c>
      <c r="K3398" s="6">
        <v>1</v>
      </c>
      <c r="L3398" s="6">
        <v>10.28</v>
      </c>
      <c r="M3398" s="31" t="str">
        <f t="shared" si="0"/>
        <v>Small</v>
      </c>
    </row>
    <row r="3399" spans="8:13" ht="15.75" customHeight="1">
      <c r="H3399" s="37">
        <v>43154</v>
      </c>
      <c r="I3399" s="6" t="s">
        <v>158</v>
      </c>
      <c r="J3399" s="6" t="s">
        <v>156</v>
      </c>
      <c r="K3399" s="6">
        <v>2</v>
      </c>
      <c r="L3399" s="6">
        <v>22.36</v>
      </c>
      <c r="M3399" s="31" t="str">
        <f t="shared" si="0"/>
        <v>Small</v>
      </c>
    </row>
    <row r="3400" spans="8:13" ht="15.75" customHeight="1">
      <c r="H3400" s="37">
        <v>43390</v>
      </c>
      <c r="I3400" s="6" t="s">
        <v>171</v>
      </c>
      <c r="J3400" s="6" t="s">
        <v>239</v>
      </c>
      <c r="K3400" s="6">
        <v>2</v>
      </c>
      <c r="L3400" s="6">
        <v>32.5</v>
      </c>
      <c r="M3400" s="31" t="str">
        <f t="shared" si="0"/>
        <v>Small</v>
      </c>
    </row>
    <row r="3401" spans="8:13" ht="15.75" customHeight="1">
      <c r="H3401" s="37">
        <v>43449</v>
      </c>
      <c r="I3401" s="6" t="s">
        <v>168</v>
      </c>
      <c r="J3401" s="6" t="s">
        <v>161</v>
      </c>
      <c r="K3401" s="6">
        <v>1</v>
      </c>
      <c r="L3401" s="6">
        <v>10.51</v>
      </c>
      <c r="M3401" s="31" t="str">
        <f t="shared" si="0"/>
        <v>Small</v>
      </c>
    </row>
    <row r="3402" spans="8:13" ht="15.75" customHeight="1">
      <c r="H3402" s="37">
        <v>43430</v>
      </c>
      <c r="I3402" s="6" t="s">
        <v>171</v>
      </c>
      <c r="J3402" s="6" t="s">
        <v>217</v>
      </c>
      <c r="K3402" s="6">
        <v>2</v>
      </c>
      <c r="L3402" s="6">
        <v>36.979999999999997</v>
      </c>
      <c r="M3402" s="31" t="str">
        <f t="shared" si="0"/>
        <v>Small</v>
      </c>
    </row>
    <row r="3403" spans="8:13" ht="15.75" customHeight="1">
      <c r="H3403" s="37">
        <v>43423</v>
      </c>
      <c r="I3403" s="6" t="s">
        <v>175</v>
      </c>
      <c r="J3403" s="6" t="s">
        <v>185</v>
      </c>
      <c r="K3403" s="6">
        <v>1</v>
      </c>
      <c r="L3403" s="6">
        <v>17.3</v>
      </c>
      <c r="M3403" s="31" t="str">
        <f t="shared" si="0"/>
        <v>Small</v>
      </c>
    </row>
    <row r="3404" spans="8:13" ht="15.75" customHeight="1">
      <c r="H3404" s="37">
        <v>43247</v>
      </c>
      <c r="I3404" s="6" t="s">
        <v>168</v>
      </c>
      <c r="J3404" s="6" t="s">
        <v>184</v>
      </c>
      <c r="K3404" s="6">
        <v>1</v>
      </c>
      <c r="L3404" s="6">
        <v>13.75</v>
      </c>
      <c r="M3404" s="31" t="str">
        <f t="shared" si="0"/>
        <v>Small</v>
      </c>
    </row>
    <row r="3405" spans="8:13" ht="15.75" customHeight="1">
      <c r="H3405" s="37">
        <v>43179</v>
      </c>
      <c r="I3405" s="6" t="s">
        <v>141</v>
      </c>
      <c r="J3405" s="6" t="s">
        <v>156</v>
      </c>
      <c r="K3405" s="6">
        <v>2</v>
      </c>
      <c r="L3405" s="6">
        <v>23.7</v>
      </c>
      <c r="M3405" s="31" t="str">
        <f t="shared" si="0"/>
        <v>Small</v>
      </c>
    </row>
    <row r="3406" spans="8:13" ht="15.75" customHeight="1">
      <c r="H3406" s="37">
        <v>43296</v>
      </c>
      <c r="I3406" s="6" t="s">
        <v>163</v>
      </c>
      <c r="J3406" s="6" t="s">
        <v>229</v>
      </c>
      <c r="K3406" s="6">
        <v>2</v>
      </c>
      <c r="L3406" s="6">
        <v>38.5</v>
      </c>
      <c r="M3406" s="31" t="str">
        <f t="shared" si="0"/>
        <v>Small</v>
      </c>
    </row>
    <row r="3407" spans="8:13" ht="15.75" customHeight="1">
      <c r="H3407" s="37">
        <v>43421</v>
      </c>
      <c r="I3407" s="6" t="s">
        <v>198</v>
      </c>
      <c r="J3407" s="6" t="s">
        <v>214</v>
      </c>
      <c r="K3407" s="6">
        <v>3</v>
      </c>
      <c r="L3407" s="6">
        <v>57.12</v>
      </c>
      <c r="M3407" s="31" t="str">
        <f t="shared" si="0"/>
        <v>Small</v>
      </c>
    </row>
    <row r="3408" spans="8:13" ht="15.75" customHeight="1">
      <c r="H3408" s="37">
        <v>43417</v>
      </c>
      <c r="I3408" s="6" t="s">
        <v>158</v>
      </c>
      <c r="J3408" s="6" t="s">
        <v>156</v>
      </c>
      <c r="K3408" s="6">
        <v>1</v>
      </c>
      <c r="L3408" s="6">
        <v>16.37</v>
      </c>
      <c r="M3408" s="31" t="str">
        <f t="shared" si="0"/>
        <v>Small</v>
      </c>
    </row>
    <row r="3409" spans="8:13" ht="15.75" customHeight="1">
      <c r="H3409" s="37">
        <v>43254</v>
      </c>
      <c r="I3409" s="6" t="s">
        <v>175</v>
      </c>
      <c r="J3409" s="6" t="s">
        <v>194</v>
      </c>
      <c r="K3409" s="6">
        <v>2</v>
      </c>
      <c r="L3409" s="6">
        <v>25.26</v>
      </c>
      <c r="M3409" s="31" t="str">
        <f t="shared" si="0"/>
        <v>Small</v>
      </c>
    </row>
    <row r="3410" spans="8:13" ht="15.75" customHeight="1">
      <c r="H3410" s="37">
        <v>43432</v>
      </c>
      <c r="I3410" s="6" t="s">
        <v>158</v>
      </c>
      <c r="J3410" s="6" t="s">
        <v>156</v>
      </c>
      <c r="K3410" s="6">
        <v>2</v>
      </c>
      <c r="L3410" s="6">
        <v>22.58</v>
      </c>
      <c r="M3410" s="31" t="str">
        <f t="shared" si="0"/>
        <v>Small</v>
      </c>
    </row>
    <row r="3411" spans="8:13" ht="15.75" customHeight="1">
      <c r="H3411" s="37">
        <v>43424</v>
      </c>
      <c r="I3411" s="6" t="s">
        <v>141</v>
      </c>
      <c r="J3411" s="6" t="s">
        <v>164</v>
      </c>
      <c r="K3411" s="6">
        <v>2</v>
      </c>
      <c r="L3411" s="6">
        <v>20.56</v>
      </c>
      <c r="M3411" s="31" t="str">
        <f t="shared" si="0"/>
        <v>Small</v>
      </c>
    </row>
    <row r="3412" spans="8:13" ht="15.75" customHeight="1">
      <c r="H3412" s="37">
        <v>43174</v>
      </c>
      <c r="I3412" s="6" t="s">
        <v>201</v>
      </c>
      <c r="J3412" s="6" t="s">
        <v>229</v>
      </c>
      <c r="K3412" s="6">
        <v>42</v>
      </c>
      <c r="L3412" s="6">
        <v>401.72</v>
      </c>
      <c r="M3412" s="31" t="str">
        <f t="shared" si="0"/>
        <v>Large</v>
      </c>
    </row>
    <row r="3413" spans="8:13" ht="15.75" customHeight="1">
      <c r="H3413" s="37">
        <v>43306</v>
      </c>
      <c r="I3413" s="6" t="s">
        <v>141</v>
      </c>
      <c r="J3413" s="6" t="s">
        <v>232</v>
      </c>
      <c r="K3413" s="6">
        <v>2</v>
      </c>
      <c r="L3413" s="6">
        <v>20.86</v>
      </c>
      <c r="M3413" s="31" t="str">
        <f t="shared" si="0"/>
        <v>Small</v>
      </c>
    </row>
    <row r="3414" spans="8:13" ht="15.75" customHeight="1">
      <c r="H3414" s="37">
        <v>43454</v>
      </c>
      <c r="I3414" s="6" t="s">
        <v>158</v>
      </c>
      <c r="J3414" s="6" t="s">
        <v>207</v>
      </c>
      <c r="K3414" s="6">
        <v>2</v>
      </c>
      <c r="L3414" s="6">
        <v>37.72</v>
      </c>
      <c r="M3414" s="31" t="str">
        <f t="shared" si="0"/>
        <v>Small</v>
      </c>
    </row>
    <row r="3415" spans="8:13" ht="15.75" customHeight="1">
      <c r="H3415" s="37">
        <v>43274</v>
      </c>
      <c r="I3415" s="6" t="s">
        <v>175</v>
      </c>
      <c r="J3415" s="6" t="s">
        <v>156</v>
      </c>
      <c r="K3415" s="6">
        <v>2</v>
      </c>
      <c r="L3415" s="6">
        <v>23.98</v>
      </c>
      <c r="M3415" s="31" t="str">
        <f t="shared" si="0"/>
        <v>Small</v>
      </c>
    </row>
    <row r="3416" spans="8:13" ht="15.75" customHeight="1">
      <c r="H3416" s="37">
        <v>43439</v>
      </c>
      <c r="I3416" s="6" t="s">
        <v>165</v>
      </c>
      <c r="J3416" s="6" t="s">
        <v>156</v>
      </c>
      <c r="K3416" s="6">
        <v>2</v>
      </c>
      <c r="L3416" s="6">
        <v>27.72</v>
      </c>
      <c r="M3416" s="31" t="str">
        <f t="shared" si="0"/>
        <v>Small</v>
      </c>
    </row>
    <row r="3417" spans="8:13" ht="15.75" customHeight="1">
      <c r="H3417" s="37">
        <v>43107</v>
      </c>
      <c r="I3417" s="6" t="s">
        <v>127</v>
      </c>
      <c r="J3417" s="6" t="s">
        <v>185</v>
      </c>
      <c r="K3417" s="6">
        <v>3</v>
      </c>
      <c r="L3417" s="6">
        <v>57.69</v>
      </c>
      <c r="M3417" s="31" t="str">
        <f t="shared" si="0"/>
        <v>Small</v>
      </c>
    </row>
    <row r="3418" spans="8:13" ht="15.75" customHeight="1">
      <c r="H3418" s="37">
        <v>43271</v>
      </c>
      <c r="I3418" s="6" t="s">
        <v>165</v>
      </c>
      <c r="J3418" s="6" t="s">
        <v>169</v>
      </c>
      <c r="K3418" s="6">
        <v>2</v>
      </c>
      <c r="L3418" s="6">
        <v>26.76</v>
      </c>
      <c r="M3418" s="31" t="str">
        <f t="shared" si="0"/>
        <v>Small</v>
      </c>
    </row>
    <row r="3419" spans="8:13" ht="15.75" customHeight="1">
      <c r="H3419" s="37">
        <v>43273</v>
      </c>
      <c r="I3419" s="6" t="s">
        <v>165</v>
      </c>
      <c r="J3419" s="6" t="s">
        <v>170</v>
      </c>
      <c r="K3419" s="6">
        <v>1</v>
      </c>
      <c r="L3419" s="6">
        <v>17.690000000000001</v>
      </c>
      <c r="M3419" s="31" t="str">
        <f t="shared" si="0"/>
        <v>Small</v>
      </c>
    </row>
    <row r="3420" spans="8:13" ht="15.75" customHeight="1">
      <c r="H3420" s="37">
        <v>43320</v>
      </c>
      <c r="I3420" s="6" t="s">
        <v>141</v>
      </c>
      <c r="J3420" s="6" t="s">
        <v>181</v>
      </c>
      <c r="K3420" s="6">
        <v>2</v>
      </c>
      <c r="L3420" s="6">
        <v>23.34</v>
      </c>
      <c r="M3420" s="31" t="str">
        <f t="shared" si="0"/>
        <v>Small</v>
      </c>
    </row>
    <row r="3421" spans="8:13" ht="15.75" customHeight="1">
      <c r="H3421" s="37">
        <v>43144</v>
      </c>
      <c r="I3421" s="6" t="s">
        <v>135</v>
      </c>
      <c r="J3421" s="6" t="s">
        <v>169</v>
      </c>
      <c r="K3421" s="6">
        <v>67</v>
      </c>
      <c r="L3421" s="6">
        <v>482</v>
      </c>
      <c r="M3421" s="31" t="str">
        <f t="shared" si="0"/>
        <v>Large</v>
      </c>
    </row>
    <row r="3422" spans="8:13" ht="15.75" customHeight="1">
      <c r="H3422" s="37">
        <v>43129</v>
      </c>
      <c r="I3422" s="6" t="s">
        <v>163</v>
      </c>
      <c r="J3422" s="6" t="s">
        <v>195</v>
      </c>
      <c r="K3422" s="6">
        <v>1</v>
      </c>
      <c r="L3422" s="6">
        <v>12.79</v>
      </c>
      <c r="M3422" s="31" t="str">
        <f t="shared" si="0"/>
        <v>Small</v>
      </c>
    </row>
    <row r="3423" spans="8:13" ht="15.75" customHeight="1">
      <c r="H3423" s="37">
        <v>43182</v>
      </c>
      <c r="I3423" s="6" t="s">
        <v>138</v>
      </c>
      <c r="J3423" s="6" t="s">
        <v>210</v>
      </c>
      <c r="K3423" s="6">
        <v>1</v>
      </c>
      <c r="L3423" s="6">
        <v>14.28</v>
      </c>
      <c r="M3423" s="31" t="str">
        <f t="shared" si="0"/>
        <v>Small</v>
      </c>
    </row>
    <row r="3424" spans="8:13" ht="15.75" customHeight="1">
      <c r="H3424" s="37">
        <v>43367</v>
      </c>
      <c r="I3424" s="6" t="s">
        <v>158</v>
      </c>
      <c r="J3424" s="6" t="s">
        <v>157</v>
      </c>
      <c r="K3424" s="6">
        <v>4</v>
      </c>
      <c r="L3424" s="6">
        <v>51.04</v>
      </c>
      <c r="M3424" s="31" t="str">
        <f t="shared" si="0"/>
        <v>Small</v>
      </c>
    </row>
    <row r="3425" spans="8:13" ht="15.75" customHeight="1">
      <c r="H3425" s="37">
        <v>43438</v>
      </c>
      <c r="I3425" s="6" t="s">
        <v>158</v>
      </c>
      <c r="J3425" s="6" t="s">
        <v>192</v>
      </c>
      <c r="K3425" s="6">
        <v>1</v>
      </c>
      <c r="L3425" s="6">
        <v>13.37</v>
      </c>
      <c r="M3425" s="31" t="str">
        <f t="shared" si="0"/>
        <v>Small</v>
      </c>
    </row>
    <row r="3426" spans="8:13" ht="15.75" customHeight="1">
      <c r="H3426" s="37">
        <v>43249</v>
      </c>
      <c r="I3426" s="6" t="s">
        <v>175</v>
      </c>
      <c r="J3426" s="6" t="s">
        <v>185</v>
      </c>
      <c r="K3426" s="6">
        <v>3</v>
      </c>
      <c r="L3426" s="6">
        <v>43.32</v>
      </c>
      <c r="M3426" s="31" t="str">
        <f t="shared" si="0"/>
        <v>Small</v>
      </c>
    </row>
    <row r="3427" spans="8:13" ht="15.75" customHeight="1">
      <c r="H3427" s="37">
        <v>43110</v>
      </c>
      <c r="I3427" s="6" t="s">
        <v>171</v>
      </c>
      <c r="J3427" s="6" t="s">
        <v>183</v>
      </c>
      <c r="K3427" s="6">
        <v>2</v>
      </c>
      <c r="L3427" s="6">
        <v>21.62</v>
      </c>
      <c r="M3427" s="31" t="str">
        <f t="shared" si="0"/>
        <v>Small</v>
      </c>
    </row>
    <row r="3428" spans="8:13" ht="15.75" customHeight="1">
      <c r="H3428" s="37">
        <v>43462</v>
      </c>
      <c r="I3428" s="6" t="s">
        <v>168</v>
      </c>
      <c r="J3428" s="6" t="s">
        <v>209</v>
      </c>
      <c r="K3428" s="6">
        <v>2</v>
      </c>
      <c r="L3428" s="6">
        <v>31.66</v>
      </c>
      <c r="M3428" s="31" t="str">
        <f t="shared" si="0"/>
        <v>Small</v>
      </c>
    </row>
    <row r="3429" spans="8:13" ht="15.75" customHeight="1">
      <c r="H3429" s="37">
        <v>43431</v>
      </c>
      <c r="I3429" s="6" t="s">
        <v>175</v>
      </c>
      <c r="J3429" s="6" t="s">
        <v>238</v>
      </c>
      <c r="K3429" s="6">
        <v>1</v>
      </c>
      <c r="L3429" s="6">
        <v>17.100000000000001</v>
      </c>
      <c r="M3429" s="31" t="str">
        <f t="shared" si="0"/>
        <v>Small</v>
      </c>
    </row>
    <row r="3430" spans="8:13" ht="15.75" customHeight="1">
      <c r="H3430" s="37">
        <v>43458</v>
      </c>
      <c r="I3430" s="6" t="s">
        <v>135</v>
      </c>
      <c r="J3430" s="6" t="s">
        <v>210</v>
      </c>
      <c r="K3430" s="6">
        <v>2</v>
      </c>
      <c r="L3430" s="6">
        <v>23.68</v>
      </c>
      <c r="M3430" s="31" t="str">
        <f t="shared" si="0"/>
        <v>Small</v>
      </c>
    </row>
    <row r="3431" spans="8:13" ht="15.75" customHeight="1">
      <c r="H3431" s="37">
        <v>43223</v>
      </c>
      <c r="I3431" s="6" t="s">
        <v>158</v>
      </c>
      <c r="J3431" s="6" t="s">
        <v>156</v>
      </c>
      <c r="K3431" s="6">
        <v>2</v>
      </c>
      <c r="L3431" s="6">
        <v>36.64</v>
      </c>
      <c r="M3431" s="31" t="str">
        <f t="shared" si="0"/>
        <v>Small</v>
      </c>
    </row>
    <row r="3432" spans="8:13" ht="15.75" customHeight="1">
      <c r="H3432" s="37">
        <v>43129</v>
      </c>
      <c r="I3432" s="6" t="s">
        <v>168</v>
      </c>
      <c r="J3432" s="6" t="s">
        <v>210</v>
      </c>
      <c r="K3432" s="6">
        <v>2</v>
      </c>
      <c r="L3432" s="6">
        <v>34.479999999999997</v>
      </c>
      <c r="M3432" s="31" t="str">
        <f t="shared" si="0"/>
        <v>Small</v>
      </c>
    </row>
    <row r="3433" spans="8:13" ht="15.75" customHeight="1">
      <c r="H3433" s="37">
        <v>43186</v>
      </c>
      <c r="I3433" s="6" t="s">
        <v>158</v>
      </c>
      <c r="J3433" s="6" t="s">
        <v>170</v>
      </c>
      <c r="K3433" s="6">
        <v>1</v>
      </c>
      <c r="L3433" s="6">
        <v>11.13</v>
      </c>
      <c r="M3433" s="31" t="str">
        <f t="shared" si="0"/>
        <v>Small</v>
      </c>
    </row>
    <row r="3434" spans="8:13" ht="15.75" customHeight="1">
      <c r="H3434" s="37">
        <v>43369</v>
      </c>
      <c r="I3434" s="6" t="s">
        <v>160</v>
      </c>
      <c r="J3434" s="6" t="s">
        <v>156</v>
      </c>
      <c r="K3434" s="6">
        <v>3</v>
      </c>
      <c r="L3434" s="6">
        <v>42.27</v>
      </c>
      <c r="M3434" s="31" t="str">
        <f t="shared" si="0"/>
        <v>Small</v>
      </c>
    </row>
    <row r="3435" spans="8:13" ht="15.75" customHeight="1">
      <c r="H3435" s="37">
        <v>43443</v>
      </c>
      <c r="I3435" s="6" t="s">
        <v>138</v>
      </c>
      <c r="J3435" s="6" t="s">
        <v>156</v>
      </c>
      <c r="K3435" s="6">
        <v>3</v>
      </c>
      <c r="L3435" s="6">
        <v>43.14</v>
      </c>
      <c r="M3435" s="31" t="str">
        <f t="shared" si="0"/>
        <v>Small</v>
      </c>
    </row>
    <row r="3436" spans="8:13" ht="15.75" customHeight="1">
      <c r="H3436" s="37">
        <v>43453</v>
      </c>
      <c r="I3436" s="6" t="s">
        <v>198</v>
      </c>
      <c r="J3436" s="6" t="s">
        <v>186</v>
      </c>
      <c r="K3436" s="6">
        <v>3</v>
      </c>
      <c r="L3436" s="6">
        <v>46.92</v>
      </c>
      <c r="M3436" s="31" t="str">
        <f t="shared" si="0"/>
        <v>Small</v>
      </c>
    </row>
    <row r="3437" spans="8:13" ht="15.75" customHeight="1">
      <c r="H3437" s="37">
        <v>43465</v>
      </c>
      <c r="I3437" s="6" t="s">
        <v>160</v>
      </c>
      <c r="J3437" s="6" t="s">
        <v>156</v>
      </c>
      <c r="K3437" s="6">
        <v>38</v>
      </c>
      <c r="L3437" s="6">
        <v>324.42</v>
      </c>
      <c r="M3437" s="31" t="str">
        <f t="shared" si="0"/>
        <v>Large</v>
      </c>
    </row>
    <row r="3438" spans="8:13" ht="15.75" customHeight="1">
      <c r="H3438" s="37">
        <v>43386</v>
      </c>
      <c r="I3438" s="6" t="s">
        <v>158</v>
      </c>
      <c r="J3438" s="6" t="s">
        <v>234</v>
      </c>
      <c r="K3438" s="6">
        <v>1</v>
      </c>
      <c r="L3438" s="6">
        <v>18.940000000000001</v>
      </c>
      <c r="M3438" s="31" t="str">
        <f t="shared" si="0"/>
        <v>Small</v>
      </c>
    </row>
    <row r="3439" spans="8:13" ht="15.75" customHeight="1">
      <c r="H3439" s="37">
        <v>43294</v>
      </c>
      <c r="I3439" s="6" t="s">
        <v>155</v>
      </c>
      <c r="J3439" s="6" t="s">
        <v>219</v>
      </c>
      <c r="K3439" s="6">
        <v>2</v>
      </c>
      <c r="L3439" s="6">
        <v>23.92</v>
      </c>
      <c r="M3439" s="31" t="str">
        <f t="shared" si="0"/>
        <v>Small</v>
      </c>
    </row>
    <row r="3440" spans="8:13" ht="15.75" customHeight="1">
      <c r="H3440" s="37">
        <v>43258</v>
      </c>
      <c r="I3440" s="6" t="s">
        <v>163</v>
      </c>
      <c r="J3440" s="6" t="s">
        <v>194</v>
      </c>
      <c r="K3440" s="6">
        <v>77</v>
      </c>
      <c r="L3440" s="6">
        <v>662.79</v>
      </c>
      <c r="M3440" s="31" t="str">
        <f t="shared" si="0"/>
        <v>Large</v>
      </c>
    </row>
    <row r="3441" spans="8:13" ht="15.75" customHeight="1">
      <c r="H3441" s="37">
        <v>43286</v>
      </c>
      <c r="I3441" s="6" t="s">
        <v>175</v>
      </c>
      <c r="J3441" s="6" t="s">
        <v>237</v>
      </c>
      <c r="K3441" s="6">
        <v>2</v>
      </c>
      <c r="L3441" s="6">
        <v>35.6</v>
      </c>
      <c r="M3441" s="31" t="str">
        <f t="shared" si="0"/>
        <v>Small</v>
      </c>
    </row>
    <row r="3442" spans="8:13" ht="15.75" customHeight="1">
      <c r="H3442" s="37">
        <v>43162</v>
      </c>
      <c r="I3442" s="6" t="s">
        <v>127</v>
      </c>
      <c r="J3442" s="6" t="s">
        <v>156</v>
      </c>
      <c r="K3442" s="6">
        <v>1</v>
      </c>
      <c r="L3442" s="6">
        <v>12.53</v>
      </c>
      <c r="M3442" s="31" t="str">
        <f t="shared" si="0"/>
        <v>Small</v>
      </c>
    </row>
    <row r="3443" spans="8:13" ht="15.75" customHeight="1">
      <c r="H3443" s="37">
        <v>43276</v>
      </c>
      <c r="I3443" s="6" t="s">
        <v>193</v>
      </c>
      <c r="J3443" s="6" t="s">
        <v>208</v>
      </c>
      <c r="K3443" s="6">
        <v>1</v>
      </c>
      <c r="L3443" s="6">
        <v>16.54</v>
      </c>
      <c r="M3443" s="31" t="str">
        <f t="shared" si="0"/>
        <v>Small</v>
      </c>
    </row>
    <row r="3444" spans="8:13" ht="15.75" customHeight="1">
      <c r="H3444" s="37">
        <v>43461</v>
      </c>
      <c r="I3444" s="6" t="s">
        <v>175</v>
      </c>
      <c r="J3444" s="6" t="s">
        <v>156</v>
      </c>
      <c r="K3444" s="6">
        <v>2</v>
      </c>
      <c r="L3444" s="6">
        <v>24.44</v>
      </c>
      <c r="M3444" s="31" t="str">
        <f t="shared" si="0"/>
        <v>Small</v>
      </c>
    </row>
    <row r="3445" spans="8:13" ht="15.75" customHeight="1">
      <c r="H3445" s="37">
        <v>43431</v>
      </c>
      <c r="I3445" s="6" t="s">
        <v>190</v>
      </c>
      <c r="J3445" s="6" t="s">
        <v>181</v>
      </c>
      <c r="K3445" s="6">
        <v>1</v>
      </c>
      <c r="L3445" s="6">
        <v>14.56</v>
      </c>
      <c r="M3445" s="31" t="str">
        <f t="shared" si="0"/>
        <v>Small</v>
      </c>
    </row>
    <row r="3446" spans="8:13" ht="15.75" customHeight="1">
      <c r="H3446" s="37">
        <v>43129</v>
      </c>
      <c r="I3446" s="6" t="s">
        <v>141</v>
      </c>
      <c r="J3446" s="6" t="s">
        <v>173</v>
      </c>
      <c r="K3446" s="6">
        <v>1</v>
      </c>
      <c r="L3446" s="6">
        <v>20</v>
      </c>
      <c r="M3446" s="31" t="str">
        <f t="shared" si="0"/>
        <v>Small</v>
      </c>
    </row>
    <row r="3447" spans="8:13" ht="15.75" customHeight="1">
      <c r="H3447" s="37">
        <v>43192</v>
      </c>
      <c r="I3447" s="6" t="s">
        <v>141</v>
      </c>
      <c r="J3447" s="6" t="s">
        <v>156</v>
      </c>
      <c r="K3447" s="6">
        <v>2</v>
      </c>
      <c r="L3447" s="6">
        <v>26.66</v>
      </c>
      <c r="M3447" s="31" t="str">
        <f t="shared" si="0"/>
        <v>Small</v>
      </c>
    </row>
    <row r="3448" spans="8:13" ht="15.75" customHeight="1">
      <c r="H3448" s="37">
        <v>43351</v>
      </c>
      <c r="I3448" s="6" t="s">
        <v>163</v>
      </c>
      <c r="J3448" s="6" t="s">
        <v>208</v>
      </c>
      <c r="K3448" s="6">
        <v>1</v>
      </c>
      <c r="L3448" s="6">
        <v>17.68</v>
      </c>
      <c r="M3448" s="31" t="str">
        <f t="shared" si="0"/>
        <v>Small</v>
      </c>
    </row>
    <row r="3449" spans="8:13" ht="15.75" customHeight="1">
      <c r="H3449" s="37">
        <v>43368</v>
      </c>
      <c r="I3449" s="6" t="s">
        <v>141</v>
      </c>
      <c r="J3449" s="6" t="s">
        <v>187</v>
      </c>
      <c r="K3449" s="6">
        <v>1</v>
      </c>
      <c r="L3449" s="6">
        <v>14.66</v>
      </c>
      <c r="M3449" s="31" t="str">
        <f t="shared" si="0"/>
        <v>Small</v>
      </c>
    </row>
    <row r="3450" spans="8:13" ht="15.75" customHeight="1">
      <c r="H3450" s="37">
        <v>43339</v>
      </c>
      <c r="I3450" s="6" t="s">
        <v>158</v>
      </c>
      <c r="J3450" s="6" t="s">
        <v>226</v>
      </c>
      <c r="K3450" s="6">
        <v>1</v>
      </c>
      <c r="L3450" s="6">
        <v>13.99</v>
      </c>
      <c r="M3450" s="31" t="str">
        <f t="shared" si="0"/>
        <v>Small</v>
      </c>
    </row>
    <row r="3451" spans="8:13" ht="15.75" customHeight="1">
      <c r="H3451" s="37">
        <v>43118</v>
      </c>
      <c r="I3451" s="6" t="s">
        <v>141</v>
      </c>
      <c r="J3451" s="6" t="s">
        <v>221</v>
      </c>
      <c r="K3451" s="6">
        <v>4</v>
      </c>
      <c r="L3451" s="6">
        <v>59.52</v>
      </c>
      <c r="M3451" s="31" t="str">
        <f t="shared" si="0"/>
        <v>Small</v>
      </c>
    </row>
    <row r="3452" spans="8:13" ht="15.75" customHeight="1">
      <c r="H3452" s="37">
        <v>43217</v>
      </c>
      <c r="I3452" s="6" t="s">
        <v>127</v>
      </c>
      <c r="J3452" s="6" t="s">
        <v>169</v>
      </c>
      <c r="K3452" s="6">
        <v>46</v>
      </c>
      <c r="L3452" s="6">
        <v>461.74</v>
      </c>
      <c r="M3452" s="31" t="str">
        <f t="shared" si="0"/>
        <v>Large</v>
      </c>
    </row>
    <row r="3453" spans="8:13" ht="15.75" customHeight="1">
      <c r="H3453" s="37">
        <v>43132</v>
      </c>
      <c r="I3453" s="6" t="s">
        <v>141</v>
      </c>
      <c r="J3453" s="6" t="s">
        <v>217</v>
      </c>
      <c r="K3453" s="6">
        <v>1</v>
      </c>
      <c r="L3453" s="6">
        <v>17.989999999999998</v>
      </c>
      <c r="M3453" s="31" t="str">
        <f t="shared" si="0"/>
        <v>Small</v>
      </c>
    </row>
    <row r="3454" spans="8:13" ht="15.75" customHeight="1">
      <c r="H3454" s="37">
        <v>43363</v>
      </c>
      <c r="I3454" s="6" t="s">
        <v>141</v>
      </c>
      <c r="J3454" s="6" t="s">
        <v>195</v>
      </c>
      <c r="K3454" s="6">
        <v>2</v>
      </c>
      <c r="L3454" s="6">
        <v>31.4</v>
      </c>
      <c r="M3454" s="31" t="str">
        <f t="shared" si="0"/>
        <v>Small</v>
      </c>
    </row>
    <row r="3455" spans="8:13" ht="15.75" customHeight="1">
      <c r="H3455" s="37">
        <v>43260</v>
      </c>
      <c r="I3455" s="6" t="s">
        <v>141</v>
      </c>
      <c r="J3455" s="6" t="s">
        <v>191</v>
      </c>
      <c r="K3455" s="6">
        <v>3</v>
      </c>
      <c r="L3455" s="6">
        <v>32.369999999999997</v>
      </c>
      <c r="M3455" s="31" t="str">
        <f t="shared" si="0"/>
        <v>Small</v>
      </c>
    </row>
    <row r="3456" spans="8:13" ht="15.75" customHeight="1">
      <c r="H3456" s="37">
        <v>43104</v>
      </c>
      <c r="I3456" s="6" t="s">
        <v>163</v>
      </c>
      <c r="J3456" s="6" t="s">
        <v>170</v>
      </c>
      <c r="K3456" s="6">
        <v>4</v>
      </c>
      <c r="L3456" s="6">
        <v>45.4</v>
      </c>
      <c r="M3456" s="31" t="str">
        <f t="shared" si="0"/>
        <v>Small</v>
      </c>
    </row>
    <row r="3457" spans="8:13" ht="15.75" customHeight="1">
      <c r="H3457" s="37">
        <v>43431</v>
      </c>
      <c r="I3457" s="6" t="s">
        <v>163</v>
      </c>
      <c r="J3457" s="6" t="s">
        <v>194</v>
      </c>
      <c r="K3457" s="6">
        <v>1</v>
      </c>
      <c r="L3457" s="6">
        <v>17.89</v>
      </c>
      <c r="M3457" s="31" t="str">
        <f t="shared" si="0"/>
        <v>Small</v>
      </c>
    </row>
    <row r="3458" spans="8:13" ht="15.75" customHeight="1">
      <c r="H3458" s="37">
        <v>43347</v>
      </c>
      <c r="I3458" s="6" t="s">
        <v>190</v>
      </c>
      <c r="J3458" s="6" t="s">
        <v>226</v>
      </c>
      <c r="K3458" s="6">
        <v>3</v>
      </c>
      <c r="L3458" s="6">
        <v>42.81</v>
      </c>
      <c r="M3458" s="31" t="str">
        <f t="shared" si="0"/>
        <v>Small</v>
      </c>
    </row>
    <row r="3459" spans="8:13" ht="15.75" customHeight="1">
      <c r="H3459" s="37">
        <v>43121</v>
      </c>
      <c r="I3459" s="6" t="s">
        <v>200</v>
      </c>
      <c r="J3459" s="6" t="s">
        <v>169</v>
      </c>
      <c r="K3459" s="6">
        <v>1</v>
      </c>
      <c r="L3459" s="6">
        <v>15.62</v>
      </c>
      <c r="M3459" s="31" t="str">
        <f t="shared" si="0"/>
        <v>Small</v>
      </c>
    </row>
    <row r="3460" spans="8:13" ht="15.75" customHeight="1">
      <c r="H3460" s="37">
        <v>43361</v>
      </c>
      <c r="I3460" s="6" t="s">
        <v>158</v>
      </c>
      <c r="J3460" s="6" t="s">
        <v>199</v>
      </c>
      <c r="K3460" s="6">
        <v>3</v>
      </c>
      <c r="L3460" s="6">
        <v>31.95</v>
      </c>
      <c r="M3460" s="31" t="str">
        <f t="shared" si="0"/>
        <v>Small</v>
      </c>
    </row>
    <row r="3461" spans="8:13" ht="15.75" customHeight="1">
      <c r="H3461" s="37">
        <v>43450</v>
      </c>
      <c r="I3461" s="6" t="s">
        <v>168</v>
      </c>
      <c r="J3461" s="6" t="s">
        <v>179</v>
      </c>
      <c r="K3461" s="6">
        <v>65</v>
      </c>
      <c r="L3461" s="6">
        <v>549.25</v>
      </c>
      <c r="M3461" s="31" t="str">
        <f t="shared" si="0"/>
        <v>Large</v>
      </c>
    </row>
    <row r="3462" spans="8:13" ht="15.75" customHeight="1">
      <c r="H3462" s="37">
        <v>43126</v>
      </c>
      <c r="I3462" s="6" t="s">
        <v>168</v>
      </c>
      <c r="J3462" s="6" t="s">
        <v>184</v>
      </c>
      <c r="K3462" s="6">
        <v>1</v>
      </c>
      <c r="L3462" s="6">
        <v>17.39</v>
      </c>
      <c r="M3462" s="31" t="str">
        <f t="shared" si="0"/>
        <v>Small</v>
      </c>
    </row>
    <row r="3463" spans="8:13" ht="15.75" customHeight="1">
      <c r="H3463" s="37">
        <v>43316</v>
      </c>
      <c r="I3463" s="6" t="s">
        <v>141</v>
      </c>
      <c r="J3463" s="6" t="s">
        <v>199</v>
      </c>
      <c r="K3463" s="6">
        <v>1</v>
      </c>
      <c r="L3463" s="6">
        <v>18.399999999999999</v>
      </c>
      <c r="M3463" s="31" t="str">
        <f t="shared" si="0"/>
        <v>Small</v>
      </c>
    </row>
    <row r="3464" spans="8:13" ht="15.75" customHeight="1">
      <c r="H3464" s="37">
        <v>43440</v>
      </c>
      <c r="I3464" s="6" t="s">
        <v>216</v>
      </c>
      <c r="J3464" s="6" t="s">
        <v>172</v>
      </c>
      <c r="K3464" s="6">
        <v>1</v>
      </c>
      <c r="L3464" s="6">
        <v>11.91</v>
      </c>
      <c r="M3464" s="31" t="str">
        <f t="shared" si="0"/>
        <v>Small</v>
      </c>
    </row>
    <row r="3465" spans="8:13" ht="15.75" customHeight="1">
      <c r="H3465" s="37">
        <v>43180</v>
      </c>
      <c r="I3465" s="6" t="s">
        <v>168</v>
      </c>
      <c r="J3465" s="6" t="s">
        <v>157</v>
      </c>
      <c r="K3465" s="6">
        <v>2</v>
      </c>
      <c r="L3465" s="6">
        <v>28.34</v>
      </c>
      <c r="M3465" s="31" t="str">
        <f t="shared" si="0"/>
        <v>Small</v>
      </c>
    </row>
    <row r="3466" spans="8:13" ht="15.75" customHeight="1">
      <c r="H3466" s="37">
        <v>43418</v>
      </c>
      <c r="I3466" s="6" t="s">
        <v>127</v>
      </c>
      <c r="J3466" s="6" t="s">
        <v>240</v>
      </c>
      <c r="K3466" s="6">
        <v>2</v>
      </c>
      <c r="L3466" s="6">
        <v>24.84</v>
      </c>
      <c r="M3466" s="31" t="str">
        <f t="shared" si="0"/>
        <v>Small</v>
      </c>
    </row>
    <row r="3467" spans="8:13" ht="15.75" customHeight="1">
      <c r="H3467" s="37">
        <v>43448</v>
      </c>
      <c r="I3467" s="6" t="s">
        <v>168</v>
      </c>
      <c r="J3467" s="6" t="s">
        <v>173</v>
      </c>
      <c r="K3467" s="6">
        <v>2</v>
      </c>
      <c r="L3467" s="6">
        <v>25.3</v>
      </c>
      <c r="M3467" s="31" t="str">
        <f t="shared" si="0"/>
        <v>Small</v>
      </c>
    </row>
    <row r="3468" spans="8:13" ht="15.75" customHeight="1">
      <c r="H3468" s="37">
        <v>43444</v>
      </c>
      <c r="I3468" s="6" t="s">
        <v>135</v>
      </c>
      <c r="J3468" s="6" t="s">
        <v>208</v>
      </c>
      <c r="K3468" s="6">
        <v>2</v>
      </c>
      <c r="L3468" s="6">
        <v>36.36</v>
      </c>
      <c r="M3468" s="31" t="str">
        <f t="shared" si="0"/>
        <v>Small</v>
      </c>
    </row>
    <row r="3469" spans="8:13" ht="15.75" customHeight="1">
      <c r="H3469" s="37">
        <v>43450</v>
      </c>
      <c r="I3469" s="6" t="s">
        <v>141</v>
      </c>
      <c r="J3469" s="6" t="s">
        <v>195</v>
      </c>
      <c r="K3469" s="6">
        <v>1</v>
      </c>
      <c r="L3469" s="6">
        <v>14.23</v>
      </c>
      <c r="M3469" s="31" t="str">
        <f t="shared" si="0"/>
        <v>Small</v>
      </c>
    </row>
    <row r="3470" spans="8:13" ht="15.75" customHeight="1">
      <c r="H3470" s="37">
        <v>43216</v>
      </c>
      <c r="I3470" s="6" t="s">
        <v>158</v>
      </c>
      <c r="J3470" s="6" t="s">
        <v>209</v>
      </c>
      <c r="K3470" s="6">
        <v>1</v>
      </c>
      <c r="L3470" s="6">
        <v>12.44</v>
      </c>
      <c r="M3470" s="31" t="str">
        <f t="shared" si="0"/>
        <v>Small</v>
      </c>
    </row>
    <row r="3471" spans="8:13" ht="15.75" customHeight="1">
      <c r="H3471" s="37">
        <v>43176</v>
      </c>
      <c r="I3471" s="6" t="s">
        <v>168</v>
      </c>
      <c r="J3471" s="6" t="s">
        <v>233</v>
      </c>
      <c r="K3471" s="6">
        <v>1</v>
      </c>
      <c r="L3471" s="6">
        <v>10.02</v>
      </c>
      <c r="M3471" s="31" t="str">
        <f t="shared" si="0"/>
        <v>Small</v>
      </c>
    </row>
    <row r="3472" spans="8:13" ht="15.75" customHeight="1">
      <c r="H3472" s="37">
        <v>43289</v>
      </c>
      <c r="I3472" s="6" t="s">
        <v>135</v>
      </c>
      <c r="J3472" s="6" t="s">
        <v>156</v>
      </c>
      <c r="K3472" s="6">
        <v>4</v>
      </c>
      <c r="L3472" s="6">
        <v>77.36</v>
      </c>
      <c r="M3472" s="31" t="str">
        <f t="shared" si="0"/>
        <v>Small</v>
      </c>
    </row>
    <row r="3473" spans="8:13" ht="15.75" customHeight="1">
      <c r="H3473" s="37">
        <v>43274</v>
      </c>
      <c r="I3473" s="6" t="s">
        <v>175</v>
      </c>
      <c r="J3473" s="6" t="s">
        <v>185</v>
      </c>
      <c r="K3473" s="6">
        <v>1</v>
      </c>
      <c r="L3473" s="6">
        <v>11.86</v>
      </c>
      <c r="M3473" s="31" t="str">
        <f t="shared" si="0"/>
        <v>Small</v>
      </c>
    </row>
    <row r="3474" spans="8:13" ht="15.75" customHeight="1">
      <c r="H3474" s="37">
        <v>43398</v>
      </c>
      <c r="I3474" s="6" t="s">
        <v>168</v>
      </c>
      <c r="J3474" s="6" t="s">
        <v>186</v>
      </c>
      <c r="K3474" s="6">
        <v>2</v>
      </c>
      <c r="L3474" s="6">
        <v>20.260000000000002</v>
      </c>
      <c r="M3474" s="31" t="str">
        <f t="shared" si="0"/>
        <v>Small</v>
      </c>
    </row>
    <row r="3475" spans="8:13" ht="15.75" customHeight="1">
      <c r="H3475" s="37">
        <v>43420</v>
      </c>
      <c r="I3475" s="6" t="s">
        <v>160</v>
      </c>
      <c r="J3475" s="6" t="s">
        <v>167</v>
      </c>
      <c r="K3475" s="6">
        <v>2</v>
      </c>
      <c r="L3475" s="6">
        <v>34.56</v>
      </c>
      <c r="M3475" s="31" t="str">
        <f t="shared" si="0"/>
        <v>Small</v>
      </c>
    </row>
    <row r="3476" spans="8:13" ht="15.75" customHeight="1">
      <c r="H3476" s="37">
        <v>43425</v>
      </c>
      <c r="I3476" s="6" t="s">
        <v>158</v>
      </c>
      <c r="J3476" s="6" t="s">
        <v>170</v>
      </c>
      <c r="K3476" s="6">
        <v>1</v>
      </c>
      <c r="L3476" s="6">
        <v>18.899999999999999</v>
      </c>
      <c r="M3476" s="31" t="str">
        <f t="shared" si="0"/>
        <v>Small</v>
      </c>
    </row>
    <row r="3477" spans="8:13" ht="15.75" customHeight="1">
      <c r="H3477" s="37">
        <v>43122</v>
      </c>
      <c r="I3477" s="6" t="s">
        <v>158</v>
      </c>
      <c r="J3477" s="6" t="s">
        <v>156</v>
      </c>
      <c r="K3477" s="6">
        <v>3</v>
      </c>
      <c r="L3477" s="6">
        <v>35.340000000000003</v>
      </c>
      <c r="M3477" s="31" t="str">
        <f t="shared" si="0"/>
        <v>Small</v>
      </c>
    </row>
    <row r="3478" spans="8:13" ht="15.75" customHeight="1">
      <c r="H3478" s="37">
        <v>43337</v>
      </c>
      <c r="I3478" s="6" t="s">
        <v>175</v>
      </c>
      <c r="J3478" s="6" t="s">
        <v>228</v>
      </c>
      <c r="K3478" s="6">
        <v>2</v>
      </c>
      <c r="L3478" s="6">
        <v>28.22</v>
      </c>
      <c r="M3478" s="31" t="str">
        <f t="shared" si="0"/>
        <v>Small</v>
      </c>
    </row>
    <row r="3479" spans="8:13" ht="15.75" customHeight="1">
      <c r="H3479" s="37">
        <v>43406</v>
      </c>
      <c r="I3479" s="6" t="s">
        <v>168</v>
      </c>
      <c r="J3479" s="6" t="s">
        <v>202</v>
      </c>
      <c r="K3479" s="6">
        <v>3</v>
      </c>
      <c r="L3479" s="6">
        <v>33.93</v>
      </c>
      <c r="M3479" s="31" t="str">
        <f t="shared" si="0"/>
        <v>Small</v>
      </c>
    </row>
    <row r="3480" spans="8:13" ht="15.75" customHeight="1">
      <c r="H3480" s="37">
        <v>43444</v>
      </c>
      <c r="I3480" s="6" t="s">
        <v>141</v>
      </c>
      <c r="J3480" s="6" t="s">
        <v>184</v>
      </c>
      <c r="K3480" s="6">
        <v>1</v>
      </c>
      <c r="L3480" s="6">
        <v>14.54</v>
      </c>
      <c r="M3480" s="31" t="str">
        <f t="shared" si="0"/>
        <v>Small</v>
      </c>
    </row>
    <row r="3481" spans="8:13" ht="15.75" customHeight="1">
      <c r="H3481" s="37">
        <v>43175</v>
      </c>
      <c r="I3481" s="6" t="s">
        <v>201</v>
      </c>
      <c r="J3481" s="6" t="s">
        <v>164</v>
      </c>
      <c r="K3481" s="6">
        <v>2</v>
      </c>
      <c r="L3481" s="6">
        <v>21.08</v>
      </c>
      <c r="M3481" s="31" t="str">
        <f t="shared" si="0"/>
        <v>Small</v>
      </c>
    </row>
    <row r="3482" spans="8:13" ht="15.75" customHeight="1">
      <c r="H3482" s="37">
        <v>43398</v>
      </c>
      <c r="I3482" s="6" t="s">
        <v>198</v>
      </c>
      <c r="J3482" s="6" t="s">
        <v>212</v>
      </c>
      <c r="K3482" s="6">
        <v>4</v>
      </c>
      <c r="L3482" s="6">
        <v>52.6</v>
      </c>
      <c r="M3482" s="31" t="str">
        <f t="shared" si="0"/>
        <v>Small</v>
      </c>
    </row>
    <row r="3483" spans="8:13" ht="15.75" customHeight="1">
      <c r="H3483" s="37">
        <v>43455</v>
      </c>
      <c r="I3483" s="6" t="s">
        <v>155</v>
      </c>
      <c r="J3483" s="6" t="s">
        <v>172</v>
      </c>
      <c r="K3483" s="6">
        <v>3</v>
      </c>
      <c r="L3483" s="6">
        <v>42.75</v>
      </c>
      <c r="M3483" s="31" t="str">
        <f t="shared" si="0"/>
        <v>Small</v>
      </c>
    </row>
    <row r="3484" spans="8:13" ht="15.75" customHeight="1">
      <c r="H3484" s="37">
        <v>43443</v>
      </c>
      <c r="I3484" s="6" t="s">
        <v>141</v>
      </c>
      <c r="J3484" s="6" t="s">
        <v>229</v>
      </c>
      <c r="K3484" s="6">
        <v>1</v>
      </c>
      <c r="L3484" s="6">
        <v>15.15</v>
      </c>
      <c r="M3484" s="31" t="str">
        <f t="shared" si="0"/>
        <v>Small</v>
      </c>
    </row>
    <row r="3485" spans="8:13" ht="15.75" customHeight="1">
      <c r="H3485" s="37">
        <v>43456</v>
      </c>
      <c r="I3485" s="6" t="s">
        <v>158</v>
      </c>
      <c r="J3485" s="6" t="s">
        <v>210</v>
      </c>
      <c r="K3485" s="6">
        <v>3</v>
      </c>
      <c r="L3485" s="6">
        <v>48.27</v>
      </c>
      <c r="M3485" s="31" t="str">
        <f t="shared" si="0"/>
        <v>Small</v>
      </c>
    </row>
    <row r="3486" spans="8:13" ht="15.75" customHeight="1">
      <c r="H3486" s="37">
        <v>43146</v>
      </c>
      <c r="I3486" s="6" t="s">
        <v>158</v>
      </c>
      <c r="J3486" s="6" t="s">
        <v>189</v>
      </c>
      <c r="K3486" s="6">
        <v>60</v>
      </c>
      <c r="L3486" s="6">
        <v>481.45</v>
      </c>
      <c r="M3486" s="31" t="str">
        <f t="shared" si="0"/>
        <v>Large</v>
      </c>
    </row>
    <row r="3487" spans="8:13" ht="15.75" customHeight="1">
      <c r="H3487" s="37">
        <v>43293</v>
      </c>
      <c r="I3487" s="6" t="s">
        <v>175</v>
      </c>
      <c r="J3487" s="6" t="s">
        <v>185</v>
      </c>
      <c r="K3487" s="6">
        <v>2</v>
      </c>
      <c r="L3487" s="6">
        <v>28.4</v>
      </c>
      <c r="M3487" s="31" t="str">
        <f t="shared" si="0"/>
        <v>Small</v>
      </c>
    </row>
    <row r="3488" spans="8:13" ht="15.75" customHeight="1">
      <c r="H3488" s="37">
        <v>43198</v>
      </c>
      <c r="I3488" s="6" t="s">
        <v>141</v>
      </c>
      <c r="J3488" s="6" t="s">
        <v>187</v>
      </c>
      <c r="K3488" s="6">
        <v>2</v>
      </c>
      <c r="L3488" s="6">
        <v>31.42</v>
      </c>
      <c r="M3488" s="31" t="str">
        <f t="shared" si="0"/>
        <v>Small</v>
      </c>
    </row>
    <row r="3489" spans="8:13" ht="15.75" customHeight="1">
      <c r="H3489" s="37">
        <v>43360</v>
      </c>
      <c r="I3489" s="6" t="s">
        <v>135</v>
      </c>
      <c r="J3489" s="6" t="s">
        <v>156</v>
      </c>
      <c r="K3489" s="6">
        <v>2</v>
      </c>
      <c r="L3489" s="6">
        <v>29.4</v>
      </c>
      <c r="M3489" s="31" t="str">
        <f t="shared" si="0"/>
        <v>Small</v>
      </c>
    </row>
    <row r="3490" spans="8:13" ht="15.75" customHeight="1">
      <c r="H3490" s="37">
        <v>43170</v>
      </c>
      <c r="I3490" s="6" t="s">
        <v>158</v>
      </c>
      <c r="J3490" s="6" t="s">
        <v>187</v>
      </c>
      <c r="K3490" s="6">
        <v>4</v>
      </c>
      <c r="L3490" s="6">
        <v>45.12</v>
      </c>
      <c r="M3490" s="31" t="str">
        <f t="shared" si="0"/>
        <v>Small</v>
      </c>
    </row>
    <row r="3491" spans="8:13" ht="15.75" customHeight="1">
      <c r="H3491" s="37">
        <v>43452</v>
      </c>
      <c r="I3491" s="6" t="s">
        <v>163</v>
      </c>
      <c r="J3491" s="6" t="s">
        <v>237</v>
      </c>
      <c r="K3491" s="6">
        <v>1</v>
      </c>
      <c r="L3491" s="6">
        <v>18.43</v>
      </c>
      <c r="M3491" s="31" t="str">
        <f t="shared" si="0"/>
        <v>Small</v>
      </c>
    </row>
    <row r="3492" spans="8:13" ht="15.75" customHeight="1">
      <c r="H3492" s="37">
        <v>43416</v>
      </c>
      <c r="I3492" s="6" t="s">
        <v>168</v>
      </c>
      <c r="J3492" s="6" t="s">
        <v>239</v>
      </c>
      <c r="K3492" s="6">
        <v>2</v>
      </c>
      <c r="L3492" s="6">
        <v>21.66</v>
      </c>
      <c r="M3492" s="31" t="str">
        <f t="shared" si="0"/>
        <v>Small</v>
      </c>
    </row>
    <row r="3493" spans="8:13" ht="15.75" customHeight="1">
      <c r="H3493" s="37">
        <v>43289</v>
      </c>
      <c r="I3493" s="6" t="s">
        <v>175</v>
      </c>
      <c r="J3493" s="6" t="s">
        <v>206</v>
      </c>
      <c r="K3493" s="6">
        <v>3</v>
      </c>
      <c r="L3493" s="6">
        <v>36.96</v>
      </c>
      <c r="M3493" s="31" t="str">
        <f t="shared" si="0"/>
        <v>Small</v>
      </c>
    </row>
    <row r="3494" spans="8:13" ht="15.75" customHeight="1">
      <c r="H3494" s="37">
        <v>43415</v>
      </c>
      <c r="I3494" s="6" t="s">
        <v>171</v>
      </c>
      <c r="J3494" s="6" t="s">
        <v>172</v>
      </c>
      <c r="K3494" s="6">
        <v>48</v>
      </c>
      <c r="L3494" s="6">
        <v>313.42</v>
      </c>
      <c r="M3494" s="31" t="str">
        <f t="shared" si="0"/>
        <v>Large</v>
      </c>
    </row>
    <row r="3495" spans="8:13" ht="15.75" customHeight="1">
      <c r="H3495" s="37">
        <v>43327</v>
      </c>
      <c r="I3495" s="6" t="s">
        <v>160</v>
      </c>
      <c r="J3495" s="6" t="s">
        <v>169</v>
      </c>
      <c r="K3495" s="6">
        <v>2</v>
      </c>
      <c r="L3495" s="6">
        <v>36.9</v>
      </c>
      <c r="M3495" s="31" t="str">
        <f t="shared" si="0"/>
        <v>Small</v>
      </c>
    </row>
    <row r="3496" spans="8:13" ht="15.75" customHeight="1">
      <c r="H3496" s="37">
        <v>43428</v>
      </c>
      <c r="I3496" s="6" t="s">
        <v>168</v>
      </c>
      <c r="J3496" s="6" t="s">
        <v>228</v>
      </c>
      <c r="K3496" s="6">
        <v>1</v>
      </c>
      <c r="L3496" s="6">
        <v>17.899999999999999</v>
      </c>
      <c r="M3496" s="31" t="str">
        <f t="shared" si="0"/>
        <v>Small</v>
      </c>
    </row>
    <row r="3497" spans="8:13" ht="15.75" customHeight="1">
      <c r="H3497" s="37">
        <v>43225</v>
      </c>
      <c r="I3497" s="6" t="s">
        <v>223</v>
      </c>
      <c r="J3497" s="6" t="s">
        <v>156</v>
      </c>
      <c r="K3497" s="6">
        <v>60</v>
      </c>
      <c r="L3497" s="6">
        <v>387.19</v>
      </c>
      <c r="M3497" s="31" t="str">
        <f t="shared" si="0"/>
        <v>Large</v>
      </c>
    </row>
    <row r="3498" spans="8:13" ht="15.75" customHeight="1">
      <c r="H3498" s="37">
        <v>43409</v>
      </c>
      <c r="I3498" s="6" t="s">
        <v>160</v>
      </c>
      <c r="J3498" s="6" t="s">
        <v>157</v>
      </c>
      <c r="K3498" s="6">
        <v>3</v>
      </c>
      <c r="L3498" s="6">
        <v>43.8</v>
      </c>
      <c r="M3498" s="31" t="str">
        <f t="shared" si="0"/>
        <v>Small</v>
      </c>
    </row>
    <row r="3499" spans="8:13" ht="15.75" customHeight="1">
      <c r="H3499" s="37">
        <v>43323</v>
      </c>
      <c r="I3499" s="6" t="s">
        <v>160</v>
      </c>
      <c r="J3499" s="6" t="s">
        <v>215</v>
      </c>
      <c r="K3499" s="6">
        <v>1</v>
      </c>
      <c r="L3499" s="6">
        <v>16.03</v>
      </c>
      <c r="M3499" s="31" t="str">
        <f t="shared" si="0"/>
        <v>Small</v>
      </c>
    </row>
    <row r="3500" spans="8:13" ht="15.75" customHeight="1">
      <c r="H3500" s="37">
        <v>43125</v>
      </c>
      <c r="I3500" s="6" t="s">
        <v>158</v>
      </c>
      <c r="J3500" s="6" t="s">
        <v>236</v>
      </c>
      <c r="K3500" s="6">
        <v>3</v>
      </c>
      <c r="L3500" s="6">
        <v>54.6</v>
      </c>
      <c r="M3500" s="31" t="str">
        <f t="shared" si="0"/>
        <v>Small</v>
      </c>
    </row>
    <row r="3501" spans="8:13" ht="15.75" customHeight="1">
      <c r="H3501" s="37">
        <v>43221</v>
      </c>
      <c r="I3501" s="6" t="s">
        <v>135</v>
      </c>
      <c r="J3501" s="6" t="s">
        <v>179</v>
      </c>
      <c r="K3501" s="6">
        <v>3</v>
      </c>
      <c r="L3501" s="6">
        <v>44.61</v>
      </c>
      <c r="M3501" s="31" t="str">
        <f t="shared" si="0"/>
        <v>Small</v>
      </c>
    </row>
    <row r="3502" spans="8:13" ht="15.75" customHeight="1">
      <c r="H3502" s="37">
        <v>43164</v>
      </c>
      <c r="I3502" s="6" t="s">
        <v>135</v>
      </c>
      <c r="J3502" s="6" t="s">
        <v>236</v>
      </c>
      <c r="K3502" s="6">
        <v>2</v>
      </c>
      <c r="L3502" s="6">
        <v>26.54</v>
      </c>
      <c r="M3502" s="31" t="str">
        <f t="shared" si="0"/>
        <v>Small</v>
      </c>
    </row>
    <row r="3503" spans="8:13" ht="15.75" customHeight="1">
      <c r="H3503" s="37">
        <v>43445</v>
      </c>
      <c r="I3503" s="6" t="s">
        <v>158</v>
      </c>
      <c r="J3503" s="6" t="s">
        <v>156</v>
      </c>
      <c r="K3503" s="6">
        <v>3</v>
      </c>
      <c r="L3503" s="6">
        <v>49.53</v>
      </c>
      <c r="M3503" s="31" t="str">
        <f t="shared" si="0"/>
        <v>Small</v>
      </c>
    </row>
    <row r="3504" spans="8:13" ht="15.75" customHeight="1">
      <c r="H3504" s="37">
        <v>43453</v>
      </c>
      <c r="I3504" s="6" t="s">
        <v>127</v>
      </c>
      <c r="J3504" s="6" t="s">
        <v>169</v>
      </c>
      <c r="K3504" s="6">
        <v>4</v>
      </c>
      <c r="L3504" s="6">
        <v>66.28</v>
      </c>
      <c r="M3504" s="31" t="str">
        <f t="shared" si="0"/>
        <v>Small</v>
      </c>
    </row>
    <row r="3505" spans="8:13" ht="15.75" customHeight="1">
      <c r="H3505" s="37">
        <v>43427</v>
      </c>
      <c r="I3505" s="6" t="s">
        <v>168</v>
      </c>
      <c r="J3505" s="6" t="s">
        <v>213</v>
      </c>
      <c r="K3505" s="6">
        <v>2</v>
      </c>
      <c r="L3505" s="6">
        <v>20.38</v>
      </c>
      <c r="M3505" s="31" t="str">
        <f t="shared" si="0"/>
        <v>Small</v>
      </c>
    </row>
    <row r="3506" spans="8:13" ht="15.75" customHeight="1">
      <c r="H3506" s="37">
        <v>43138</v>
      </c>
      <c r="I3506" s="6" t="s">
        <v>163</v>
      </c>
      <c r="J3506" s="6" t="s">
        <v>221</v>
      </c>
      <c r="K3506" s="6">
        <v>2</v>
      </c>
      <c r="L3506" s="6">
        <v>33.54</v>
      </c>
      <c r="M3506" s="31" t="str">
        <f t="shared" si="0"/>
        <v>Small</v>
      </c>
    </row>
    <row r="3507" spans="8:13" ht="15.75" customHeight="1">
      <c r="H3507" s="37">
        <v>43232</v>
      </c>
      <c r="I3507" s="6" t="s">
        <v>163</v>
      </c>
      <c r="J3507" s="6" t="s">
        <v>188</v>
      </c>
      <c r="K3507" s="6">
        <v>1</v>
      </c>
      <c r="L3507" s="6">
        <v>11.19</v>
      </c>
      <c r="M3507" s="31" t="str">
        <f t="shared" si="0"/>
        <v>Small</v>
      </c>
    </row>
    <row r="3508" spans="8:13" ht="15.75" customHeight="1">
      <c r="H3508" s="37">
        <v>43157</v>
      </c>
      <c r="I3508" s="6" t="s">
        <v>135</v>
      </c>
      <c r="J3508" s="6" t="s">
        <v>204</v>
      </c>
      <c r="K3508" s="6">
        <v>2</v>
      </c>
      <c r="L3508" s="6">
        <v>37.479999999999997</v>
      </c>
      <c r="M3508" s="31" t="str">
        <f t="shared" si="0"/>
        <v>Small</v>
      </c>
    </row>
    <row r="3509" spans="8:13" ht="15.75" customHeight="1">
      <c r="H3509" s="37">
        <v>43218</v>
      </c>
      <c r="I3509" s="6" t="s">
        <v>158</v>
      </c>
      <c r="J3509" s="6" t="s">
        <v>221</v>
      </c>
      <c r="K3509" s="6">
        <v>3</v>
      </c>
      <c r="L3509" s="6">
        <v>52.14</v>
      </c>
      <c r="M3509" s="31" t="str">
        <f t="shared" si="0"/>
        <v>Small</v>
      </c>
    </row>
    <row r="3510" spans="8:13" ht="15.75" customHeight="1">
      <c r="H3510" s="37">
        <v>43350</v>
      </c>
      <c r="I3510" s="6" t="s">
        <v>127</v>
      </c>
      <c r="J3510" s="6" t="s">
        <v>173</v>
      </c>
      <c r="K3510" s="6">
        <v>1</v>
      </c>
      <c r="L3510" s="6">
        <v>19.05</v>
      </c>
      <c r="M3510" s="31" t="str">
        <f t="shared" si="0"/>
        <v>Small</v>
      </c>
    </row>
    <row r="3511" spans="8:13" ht="15.75" customHeight="1">
      <c r="H3511" s="37">
        <v>43430</v>
      </c>
      <c r="I3511" s="6" t="s">
        <v>171</v>
      </c>
      <c r="J3511" s="6" t="s">
        <v>156</v>
      </c>
      <c r="K3511" s="6">
        <v>1</v>
      </c>
      <c r="L3511" s="6">
        <v>18.829999999999998</v>
      </c>
      <c r="M3511" s="31" t="str">
        <f t="shared" si="0"/>
        <v>Small</v>
      </c>
    </row>
    <row r="3512" spans="8:13" ht="15.75" customHeight="1">
      <c r="H3512" s="37">
        <v>43160</v>
      </c>
      <c r="I3512" s="6" t="s">
        <v>158</v>
      </c>
      <c r="J3512" s="6" t="s">
        <v>174</v>
      </c>
      <c r="K3512" s="6">
        <v>3</v>
      </c>
      <c r="L3512" s="6">
        <v>49.41</v>
      </c>
      <c r="M3512" s="31" t="str">
        <f t="shared" si="0"/>
        <v>Small</v>
      </c>
    </row>
    <row r="3513" spans="8:13" ht="15.75" customHeight="1">
      <c r="H3513" s="37">
        <v>43197</v>
      </c>
      <c r="I3513" s="6" t="s">
        <v>175</v>
      </c>
      <c r="J3513" s="6" t="s">
        <v>194</v>
      </c>
      <c r="K3513" s="6">
        <v>1</v>
      </c>
      <c r="L3513" s="6">
        <v>12.49</v>
      </c>
      <c r="M3513" s="31" t="str">
        <f t="shared" si="0"/>
        <v>Small</v>
      </c>
    </row>
    <row r="3514" spans="8:13" ht="15.75" customHeight="1">
      <c r="H3514" s="37">
        <v>43155</v>
      </c>
      <c r="I3514" s="6" t="s">
        <v>175</v>
      </c>
      <c r="J3514" s="6" t="s">
        <v>156</v>
      </c>
      <c r="K3514" s="6">
        <v>4</v>
      </c>
      <c r="L3514" s="6">
        <v>48.48</v>
      </c>
      <c r="M3514" s="31" t="str">
        <f t="shared" si="0"/>
        <v>Small</v>
      </c>
    </row>
    <row r="3515" spans="8:13" ht="15.75" customHeight="1">
      <c r="H3515" s="37">
        <v>43420</v>
      </c>
      <c r="I3515" s="6" t="s">
        <v>168</v>
      </c>
      <c r="J3515" s="6" t="s">
        <v>197</v>
      </c>
      <c r="K3515" s="6">
        <v>6</v>
      </c>
      <c r="L3515" s="6">
        <v>96.11</v>
      </c>
      <c r="M3515" s="31" t="str">
        <f t="shared" si="0"/>
        <v>Small</v>
      </c>
    </row>
    <row r="3516" spans="8:13" ht="15.75" customHeight="1">
      <c r="H3516" s="37">
        <v>43412</v>
      </c>
      <c r="I3516" s="6" t="s">
        <v>135</v>
      </c>
      <c r="J3516" s="6" t="s">
        <v>229</v>
      </c>
      <c r="K3516" s="6">
        <v>2</v>
      </c>
      <c r="L3516" s="6">
        <v>36.36</v>
      </c>
      <c r="M3516" s="31" t="str">
        <f t="shared" si="0"/>
        <v>Small</v>
      </c>
    </row>
    <row r="3517" spans="8:13" ht="15.75" customHeight="1">
      <c r="H3517" s="37">
        <v>43419</v>
      </c>
      <c r="I3517" s="6" t="s">
        <v>141</v>
      </c>
      <c r="J3517" s="6" t="s">
        <v>161</v>
      </c>
      <c r="K3517" s="6">
        <v>2</v>
      </c>
      <c r="L3517" s="6">
        <v>28.9</v>
      </c>
      <c r="M3517" s="31" t="str">
        <f t="shared" si="0"/>
        <v>Small</v>
      </c>
    </row>
    <row r="3518" spans="8:13" ht="15.75" customHeight="1">
      <c r="H3518" s="37">
        <v>43212</v>
      </c>
      <c r="I3518" s="6" t="s">
        <v>190</v>
      </c>
      <c r="J3518" s="6" t="s">
        <v>173</v>
      </c>
      <c r="K3518" s="6">
        <v>2</v>
      </c>
      <c r="L3518" s="6">
        <v>30.04</v>
      </c>
      <c r="M3518" s="31" t="str">
        <f t="shared" si="0"/>
        <v>Small</v>
      </c>
    </row>
    <row r="3519" spans="8:13" ht="15.75" customHeight="1">
      <c r="H3519" s="37">
        <v>43254</v>
      </c>
      <c r="I3519" s="6" t="s">
        <v>138</v>
      </c>
      <c r="J3519" s="6" t="s">
        <v>180</v>
      </c>
      <c r="K3519" s="6">
        <v>4</v>
      </c>
      <c r="L3519" s="6">
        <v>63.16</v>
      </c>
      <c r="M3519" s="31" t="str">
        <f t="shared" si="0"/>
        <v>Small</v>
      </c>
    </row>
    <row r="3520" spans="8:13" ht="15.75" customHeight="1">
      <c r="H3520" s="37">
        <v>43453</v>
      </c>
      <c r="I3520" s="6" t="s">
        <v>223</v>
      </c>
      <c r="J3520" s="6" t="s">
        <v>176</v>
      </c>
      <c r="K3520" s="6">
        <v>1</v>
      </c>
      <c r="L3520" s="6">
        <v>19.420000000000002</v>
      </c>
      <c r="M3520" s="31" t="str">
        <f t="shared" si="0"/>
        <v>Small</v>
      </c>
    </row>
    <row r="3521" spans="8:13" ht="15.75" customHeight="1">
      <c r="H3521" s="37">
        <v>43441</v>
      </c>
      <c r="I3521" s="6" t="s">
        <v>141</v>
      </c>
      <c r="J3521" s="6" t="s">
        <v>217</v>
      </c>
      <c r="K3521" s="6">
        <v>3</v>
      </c>
      <c r="L3521" s="6">
        <v>32.61</v>
      </c>
      <c r="M3521" s="31" t="str">
        <f t="shared" si="0"/>
        <v>Small</v>
      </c>
    </row>
    <row r="3522" spans="8:13" ht="15.75" customHeight="1">
      <c r="H3522" s="37">
        <v>43204</v>
      </c>
      <c r="I3522" s="6" t="s">
        <v>127</v>
      </c>
      <c r="J3522" s="6" t="s">
        <v>169</v>
      </c>
      <c r="K3522" s="6">
        <v>2</v>
      </c>
      <c r="L3522" s="6">
        <v>27.02</v>
      </c>
      <c r="M3522" s="31" t="str">
        <f t="shared" si="0"/>
        <v>Small</v>
      </c>
    </row>
    <row r="3523" spans="8:13" ht="15.75" customHeight="1">
      <c r="H3523" s="37">
        <v>43441</v>
      </c>
      <c r="I3523" s="6" t="s">
        <v>200</v>
      </c>
      <c r="J3523" s="6" t="s">
        <v>209</v>
      </c>
      <c r="K3523" s="6">
        <v>1</v>
      </c>
      <c r="L3523" s="6">
        <v>19.73</v>
      </c>
      <c r="M3523" s="31" t="str">
        <f t="shared" si="0"/>
        <v>Small</v>
      </c>
    </row>
    <row r="3524" spans="8:13" ht="15.75" customHeight="1">
      <c r="H3524" s="37">
        <v>43362</v>
      </c>
      <c r="I3524" s="6" t="s">
        <v>163</v>
      </c>
      <c r="J3524" s="6" t="s">
        <v>199</v>
      </c>
      <c r="K3524" s="6">
        <v>3</v>
      </c>
      <c r="L3524" s="6">
        <v>40.14</v>
      </c>
      <c r="M3524" s="31" t="str">
        <f t="shared" si="0"/>
        <v>Small</v>
      </c>
    </row>
    <row r="3525" spans="8:13" ht="15.75" customHeight="1">
      <c r="H3525" s="37">
        <v>43448</v>
      </c>
      <c r="I3525" s="6" t="s">
        <v>171</v>
      </c>
      <c r="J3525" s="6" t="s">
        <v>240</v>
      </c>
      <c r="K3525" s="6">
        <v>1</v>
      </c>
      <c r="L3525" s="6">
        <v>10.48</v>
      </c>
      <c r="M3525" s="31" t="str">
        <f t="shared" si="0"/>
        <v>Small</v>
      </c>
    </row>
    <row r="3526" spans="8:13" ht="15.75" customHeight="1">
      <c r="H3526" s="37">
        <v>43416</v>
      </c>
      <c r="I3526" s="6" t="s">
        <v>190</v>
      </c>
      <c r="J3526" s="6" t="s">
        <v>222</v>
      </c>
      <c r="K3526" s="6">
        <v>2</v>
      </c>
      <c r="L3526" s="6">
        <v>39.42</v>
      </c>
      <c r="M3526" s="31" t="str">
        <f t="shared" si="0"/>
        <v>Small</v>
      </c>
    </row>
    <row r="3527" spans="8:13" ht="15.75" customHeight="1">
      <c r="H3527" s="37">
        <v>43428</v>
      </c>
      <c r="I3527" s="6" t="s">
        <v>198</v>
      </c>
      <c r="J3527" s="6" t="s">
        <v>203</v>
      </c>
      <c r="K3527" s="6">
        <v>2</v>
      </c>
      <c r="L3527" s="6">
        <v>28.46</v>
      </c>
      <c r="M3527" s="31" t="str">
        <f t="shared" si="0"/>
        <v>Small</v>
      </c>
    </row>
    <row r="3528" spans="8:13" ht="15.75" customHeight="1">
      <c r="H3528" s="37">
        <v>43290</v>
      </c>
      <c r="I3528" s="6" t="s">
        <v>190</v>
      </c>
      <c r="J3528" s="6" t="s">
        <v>156</v>
      </c>
      <c r="K3528" s="6">
        <v>2</v>
      </c>
      <c r="L3528" s="6">
        <v>22.06</v>
      </c>
      <c r="M3528" s="31" t="str">
        <f t="shared" si="0"/>
        <v>Small</v>
      </c>
    </row>
    <row r="3529" spans="8:13" ht="15.75" customHeight="1">
      <c r="H3529" s="37">
        <v>43111</v>
      </c>
      <c r="I3529" s="6" t="s">
        <v>193</v>
      </c>
      <c r="J3529" s="6" t="s">
        <v>217</v>
      </c>
      <c r="K3529" s="6">
        <v>1</v>
      </c>
      <c r="L3529" s="6">
        <v>11.08</v>
      </c>
      <c r="M3529" s="31" t="str">
        <f t="shared" si="0"/>
        <v>Small</v>
      </c>
    </row>
    <row r="3530" spans="8:13" ht="15.75" customHeight="1">
      <c r="H3530" s="37">
        <v>43275</v>
      </c>
      <c r="I3530" s="6" t="s">
        <v>158</v>
      </c>
      <c r="J3530" s="6" t="s">
        <v>217</v>
      </c>
      <c r="K3530" s="6">
        <v>2</v>
      </c>
      <c r="L3530" s="6">
        <v>35.14</v>
      </c>
      <c r="M3530" s="31" t="str">
        <f t="shared" si="0"/>
        <v>Small</v>
      </c>
    </row>
    <row r="3531" spans="8:13" ht="15.75" customHeight="1">
      <c r="H3531" s="37">
        <v>43428</v>
      </c>
      <c r="I3531" s="6" t="s">
        <v>135</v>
      </c>
      <c r="J3531" s="6" t="s">
        <v>184</v>
      </c>
      <c r="K3531" s="6">
        <v>1</v>
      </c>
      <c r="L3531" s="6">
        <v>13.29</v>
      </c>
      <c r="M3531" s="31" t="str">
        <f t="shared" si="0"/>
        <v>Small</v>
      </c>
    </row>
    <row r="3532" spans="8:13" ht="15.75" customHeight="1">
      <c r="H3532" s="37">
        <v>43344</v>
      </c>
      <c r="I3532" s="6" t="s">
        <v>175</v>
      </c>
      <c r="J3532" s="6" t="s">
        <v>180</v>
      </c>
      <c r="K3532" s="6">
        <v>36</v>
      </c>
      <c r="L3532" s="6">
        <v>242.57</v>
      </c>
      <c r="M3532" s="31" t="str">
        <f t="shared" si="0"/>
        <v>Small</v>
      </c>
    </row>
    <row r="3533" spans="8:13" ht="15.75" customHeight="1">
      <c r="H3533" s="37">
        <v>43411</v>
      </c>
      <c r="I3533" s="6" t="s">
        <v>141</v>
      </c>
      <c r="J3533" s="6" t="s">
        <v>199</v>
      </c>
      <c r="K3533" s="6">
        <v>2</v>
      </c>
      <c r="L3533" s="6">
        <v>21.02</v>
      </c>
      <c r="M3533" s="31" t="str">
        <f t="shared" si="0"/>
        <v>Small</v>
      </c>
    </row>
    <row r="3534" spans="8:13" ht="15.75" customHeight="1">
      <c r="H3534" s="37">
        <v>43230</v>
      </c>
      <c r="I3534" s="6" t="s">
        <v>168</v>
      </c>
      <c r="J3534" s="6" t="s">
        <v>157</v>
      </c>
      <c r="K3534" s="6">
        <v>3</v>
      </c>
      <c r="L3534" s="6">
        <v>34.68</v>
      </c>
      <c r="M3534" s="31" t="str">
        <f t="shared" si="0"/>
        <v>Small</v>
      </c>
    </row>
    <row r="3535" spans="8:13" ht="15.75" customHeight="1">
      <c r="H3535" s="37">
        <v>43383</v>
      </c>
      <c r="I3535" s="6" t="s">
        <v>158</v>
      </c>
      <c r="J3535" s="6" t="s">
        <v>217</v>
      </c>
      <c r="K3535" s="6">
        <v>2</v>
      </c>
      <c r="L3535" s="6">
        <v>37.799999999999997</v>
      </c>
      <c r="M3535" s="31" t="str">
        <f t="shared" si="0"/>
        <v>Small</v>
      </c>
    </row>
    <row r="3536" spans="8:13" ht="15.75" customHeight="1">
      <c r="H3536" s="37">
        <v>43340</v>
      </c>
      <c r="I3536" s="6" t="s">
        <v>160</v>
      </c>
      <c r="J3536" s="6" t="s">
        <v>156</v>
      </c>
      <c r="K3536" s="6">
        <v>52</v>
      </c>
      <c r="L3536" s="6">
        <v>382.89</v>
      </c>
      <c r="M3536" s="31" t="str">
        <f t="shared" si="0"/>
        <v>Large</v>
      </c>
    </row>
    <row r="3537" spans="8:13" ht="15.75" customHeight="1">
      <c r="H3537" s="37">
        <v>43178</v>
      </c>
      <c r="I3537" s="6" t="s">
        <v>223</v>
      </c>
      <c r="J3537" s="6" t="s">
        <v>217</v>
      </c>
      <c r="K3537" s="6">
        <v>2</v>
      </c>
      <c r="L3537" s="6">
        <v>26.86</v>
      </c>
      <c r="M3537" s="31" t="str">
        <f t="shared" si="0"/>
        <v>Small</v>
      </c>
    </row>
    <row r="3538" spans="8:13" ht="15.75" customHeight="1">
      <c r="H3538" s="37">
        <v>43382</v>
      </c>
      <c r="I3538" s="6" t="s">
        <v>201</v>
      </c>
      <c r="J3538" s="6" t="s">
        <v>211</v>
      </c>
      <c r="K3538" s="6">
        <v>3</v>
      </c>
      <c r="L3538" s="6">
        <v>33</v>
      </c>
      <c r="M3538" s="31" t="str">
        <f t="shared" si="0"/>
        <v>Small</v>
      </c>
    </row>
    <row r="3539" spans="8:13" ht="15.75" customHeight="1">
      <c r="H3539" s="37">
        <v>43310</v>
      </c>
      <c r="I3539" s="6" t="s">
        <v>163</v>
      </c>
      <c r="J3539" s="6" t="s">
        <v>217</v>
      </c>
      <c r="K3539" s="6">
        <v>2</v>
      </c>
      <c r="L3539" s="6">
        <v>39.06</v>
      </c>
      <c r="M3539" s="31" t="str">
        <f t="shared" si="0"/>
        <v>Small</v>
      </c>
    </row>
    <row r="3540" spans="8:13" ht="15.75" customHeight="1">
      <c r="H3540" s="37">
        <v>43249</v>
      </c>
      <c r="I3540" s="6" t="s">
        <v>160</v>
      </c>
      <c r="J3540" s="6" t="s">
        <v>179</v>
      </c>
      <c r="K3540" s="6">
        <v>3</v>
      </c>
      <c r="L3540" s="6">
        <v>37.44</v>
      </c>
      <c r="M3540" s="31" t="str">
        <f t="shared" si="0"/>
        <v>Small</v>
      </c>
    </row>
    <row r="3541" spans="8:13" ht="15.75" customHeight="1">
      <c r="H3541" s="37">
        <v>43435</v>
      </c>
      <c r="I3541" s="6" t="s">
        <v>201</v>
      </c>
      <c r="J3541" s="6" t="s">
        <v>156</v>
      </c>
      <c r="K3541" s="6">
        <v>70</v>
      </c>
      <c r="L3541" s="6">
        <v>728.78</v>
      </c>
      <c r="M3541" s="31" t="str">
        <f t="shared" si="0"/>
        <v>Large</v>
      </c>
    </row>
    <row r="3542" spans="8:13" ht="15.75" customHeight="1">
      <c r="H3542" s="37">
        <v>43193</v>
      </c>
      <c r="I3542" s="6" t="s">
        <v>198</v>
      </c>
      <c r="J3542" s="6" t="s">
        <v>156</v>
      </c>
      <c r="K3542" s="6">
        <v>4</v>
      </c>
      <c r="L3542" s="6">
        <v>68.08</v>
      </c>
      <c r="M3542" s="31" t="str">
        <f t="shared" si="0"/>
        <v>Small</v>
      </c>
    </row>
    <row r="3543" spans="8:13" ht="15.75" customHeight="1">
      <c r="H3543" s="37">
        <v>43438</v>
      </c>
      <c r="I3543" s="6" t="s">
        <v>175</v>
      </c>
      <c r="J3543" s="6" t="s">
        <v>156</v>
      </c>
      <c r="K3543" s="6">
        <v>2</v>
      </c>
      <c r="L3543" s="6">
        <v>21.88</v>
      </c>
      <c r="M3543" s="31" t="str">
        <f t="shared" si="0"/>
        <v>Small</v>
      </c>
    </row>
    <row r="3544" spans="8:13" ht="15.75" customHeight="1">
      <c r="H3544" s="37">
        <v>43279</v>
      </c>
      <c r="I3544" s="6" t="s">
        <v>163</v>
      </c>
      <c r="J3544" s="6" t="s">
        <v>212</v>
      </c>
      <c r="K3544" s="6">
        <v>1</v>
      </c>
      <c r="L3544" s="6">
        <v>12.02</v>
      </c>
      <c r="M3544" s="31" t="str">
        <f t="shared" si="0"/>
        <v>Small</v>
      </c>
    </row>
    <row r="3545" spans="8:13" ht="15.75" customHeight="1">
      <c r="H3545" s="37">
        <v>43375</v>
      </c>
      <c r="I3545" s="6" t="s">
        <v>158</v>
      </c>
      <c r="J3545" s="6" t="s">
        <v>196</v>
      </c>
      <c r="K3545" s="6">
        <v>2</v>
      </c>
      <c r="L3545" s="6">
        <v>32.58</v>
      </c>
      <c r="M3545" s="31" t="str">
        <f t="shared" si="0"/>
        <v>Small</v>
      </c>
    </row>
    <row r="3546" spans="8:13" ht="15.75" customHeight="1">
      <c r="H3546" s="37">
        <v>43344</v>
      </c>
      <c r="I3546" s="6" t="s">
        <v>198</v>
      </c>
      <c r="J3546" s="6" t="s">
        <v>170</v>
      </c>
      <c r="K3546" s="6">
        <v>2</v>
      </c>
      <c r="L3546" s="6">
        <v>24.82</v>
      </c>
      <c r="M3546" s="31" t="str">
        <f t="shared" si="0"/>
        <v>Small</v>
      </c>
    </row>
    <row r="3547" spans="8:13" ht="15.75" customHeight="1">
      <c r="H3547" s="37">
        <v>43315</v>
      </c>
      <c r="I3547" s="6" t="s">
        <v>141</v>
      </c>
      <c r="J3547" s="6" t="s">
        <v>237</v>
      </c>
      <c r="K3547" s="6">
        <v>1</v>
      </c>
      <c r="L3547" s="6">
        <v>12.25</v>
      </c>
      <c r="M3547" s="31" t="str">
        <f t="shared" si="0"/>
        <v>Small</v>
      </c>
    </row>
    <row r="3548" spans="8:13" ht="15.75" customHeight="1">
      <c r="H3548" s="37">
        <v>43363</v>
      </c>
      <c r="I3548" s="6" t="s">
        <v>190</v>
      </c>
      <c r="J3548" s="6" t="s">
        <v>156</v>
      </c>
      <c r="K3548" s="6">
        <v>2</v>
      </c>
      <c r="L3548" s="6">
        <v>32.18</v>
      </c>
      <c r="M3548" s="31" t="str">
        <f t="shared" si="0"/>
        <v>Small</v>
      </c>
    </row>
    <row r="3549" spans="8:13" ht="15.75" customHeight="1">
      <c r="H3549" s="37">
        <v>43191</v>
      </c>
      <c r="I3549" s="6" t="s">
        <v>163</v>
      </c>
      <c r="J3549" s="6" t="s">
        <v>166</v>
      </c>
      <c r="K3549" s="6">
        <v>58</v>
      </c>
      <c r="L3549" s="6">
        <v>359.97</v>
      </c>
      <c r="M3549" s="31" t="str">
        <f t="shared" si="0"/>
        <v>Large</v>
      </c>
    </row>
    <row r="3550" spans="8:13" ht="15.75" customHeight="1">
      <c r="H3550" s="37">
        <v>43457</v>
      </c>
      <c r="I3550" s="6" t="s">
        <v>198</v>
      </c>
      <c r="J3550" s="6" t="s">
        <v>235</v>
      </c>
      <c r="K3550" s="6">
        <v>3</v>
      </c>
      <c r="L3550" s="6">
        <v>42.51</v>
      </c>
      <c r="M3550" s="31" t="str">
        <f t="shared" si="0"/>
        <v>Small</v>
      </c>
    </row>
    <row r="3551" spans="8:13" ht="15.75" customHeight="1">
      <c r="H3551" s="37">
        <v>43277</v>
      </c>
      <c r="I3551" s="6" t="s">
        <v>158</v>
      </c>
      <c r="J3551" s="6" t="s">
        <v>156</v>
      </c>
      <c r="K3551" s="6">
        <v>1</v>
      </c>
      <c r="L3551" s="6">
        <v>14.07</v>
      </c>
      <c r="M3551" s="31" t="str">
        <f t="shared" si="0"/>
        <v>Small</v>
      </c>
    </row>
    <row r="3552" spans="8:13" ht="15.75" customHeight="1">
      <c r="H3552" s="37">
        <v>43339</v>
      </c>
      <c r="I3552" s="6" t="s">
        <v>141</v>
      </c>
      <c r="J3552" s="6" t="s">
        <v>187</v>
      </c>
      <c r="K3552" s="6">
        <v>1</v>
      </c>
      <c r="L3552" s="6">
        <v>16.95</v>
      </c>
      <c r="M3552" s="31" t="str">
        <f t="shared" si="0"/>
        <v>Small</v>
      </c>
    </row>
    <row r="3553" spans="8:13" ht="15.75" customHeight="1">
      <c r="H3553" s="37">
        <v>43430</v>
      </c>
      <c r="I3553" s="6" t="s">
        <v>160</v>
      </c>
      <c r="J3553" s="6" t="s">
        <v>178</v>
      </c>
      <c r="K3553" s="6">
        <v>1</v>
      </c>
      <c r="L3553" s="6">
        <v>14.82</v>
      </c>
      <c r="M3553" s="31" t="str">
        <f t="shared" si="0"/>
        <v>Small</v>
      </c>
    </row>
    <row r="3554" spans="8:13" ht="15.75" customHeight="1">
      <c r="H3554" s="37">
        <v>43281</v>
      </c>
      <c r="I3554" s="6" t="s">
        <v>155</v>
      </c>
      <c r="J3554" s="6" t="s">
        <v>172</v>
      </c>
      <c r="K3554" s="6">
        <v>2</v>
      </c>
      <c r="L3554" s="6">
        <v>36.119999999999997</v>
      </c>
      <c r="M3554" s="31" t="str">
        <f t="shared" si="0"/>
        <v>Small</v>
      </c>
    </row>
    <row r="3555" spans="8:13" ht="15.75" customHeight="1">
      <c r="H3555" s="37">
        <v>43407</v>
      </c>
      <c r="I3555" s="6" t="s">
        <v>177</v>
      </c>
      <c r="J3555" s="6" t="s">
        <v>174</v>
      </c>
      <c r="K3555" s="6">
        <v>2</v>
      </c>
      <c r="L3555" s="6">
        <v>22.68</v>
      </c>
      <c r="M3555" s="31" t="str">
        <f t="shared" si="0"/>
        <v>Small</v>
      </c>
    </row>
    <row r="3556" spans="8:13" ht="15.75" customHeight="1">
      <c r="H3556" s="37">
        <v>43330</v>
      </c>
      <c r="I3556" s="6" t="s">
        <v>168</v>
      </c>
      <c r="J3556" s="6" t="s">
        <v>184</v>
      </c>
      <c r="K3556" s="6">
        <v>3</v>
      </c>
      <c r="L3556" s="6">
        <v>44.49</v>
      </c>
      <c r="M3556" s="31" t="str">
        <f t="shared" si="0"/>
        <v>Small</v>
      </c>
    </row>
    <row r="3557" spans="8:13" ht="15.75" customHeight="1">
      <c r="H3557" s="37">
        <v>43453</v>
      </c>
      <c r="I3557" s="6" t="s">
        <v>165</v>
      </c>
      <c r="J3557" s="6" t="s">
        <v>180</v>
      </c>
      <c r="K3557" s="6">
        <v>2</v>
      </c>
      <c r="L3557" s="6">
        <v>30.84</v>
      </c>
      <c r="M3557" s="31" t="str">
        <f t="shared" si="0"/>
        <v>Small</v>
      </c>
    </row>
    <row r="3558" spans="8:13" ht="15.75" customHeight="1">
      <c r="H3558" s="37">
        <v>43410</v>
      </c>
      <c r="I3558" s="6" t="s">
        <v>158</v>
      </c>
      <c r="J3558" s="6" t="s">
        <v>156</v>
      </c>
      <c r="K3558" s="6">
        <v>1</v>
      </c>
      <c r="L3558" s="6">
        <v>16.72</v>
      </c>
      <c r="M3558" s="31" t="str">
        <f t="shared" si="0"/>
        <v>Small</v>
      </c>
    </row>
    <row r="3559" spans="8:13" ht="15.75" customHeight="1">
      <c r="H3559" s="37">
        <v>43440</v>
      </c>
      <c r="I3559" s="6" t="s">
        <v>163</v>
      </c>
      <c r="J3559" s="6" t="s">
        <v>195</v>
      </c>
      <c r="K3559" s="6">
        <v>2</v>
      </c>
      <c r="L3559" s="6">
        <v>28.66</v>
      </c>
      <c r="M3559" s="31" t="str">
        <f t="shared" si="0"/>
        <v>Small</v>
      </c>
    </row>
    <row r="3560" spans="8:13" ht="15.75" customHeight="1">
      <c r="H3560" s="37">
        <v>43439</v>
      </c>
      <c r="I3560" s="6" t="s">
        <v>141</v>
      </c>
      <c r="J3560" s="6" t="s">
        <v>157</v>
      </c>
      <c r="K3560" s="6">
        <v>2</v>
      </c>
      <c r="L3560" s="6">
        <v>23.54</v>
      </c>
      <c r="M3560" s="31" t="str">
        <f t="shared" si="0"/>
        <v>Small</v>
      </c>
    </row>
    <row r="3561" spans="8:13" ht="15.75" customHeight="1">
      <c r="H3561" s="37">
        <v>43344</v>
      </c>
      <c r="I3561" s="6" t="s">
        <v>200</v>
      </c>
      <c r="J3561" s="6" t="s">
        <v>219</v>
      </c>
      <c r="K3561" s="6">
        <v>2</v>
      </c>
      <c r="L3561" s="6">
        <v>24.84</v>
      </c>
      <c r="M3561" s="31" t="str">
        <f t="shared" si="0"/>
        <v>Small</v>
      </c>
    </row>
    <row r="3562" spans="8:13" ht="15.75" customHeight="1">
      <c r="H3562" s="37">
        <v>43349</v>
      </c>
      <c r="I3562" s="6" t="s">
        <v>163</v>
      </c>
      <c r="J3562" s="6" t="s">
        <v>212</v>
      </c>
      <c r="K3562" s="6">
        <v>3</v>
      </c>
      <c r="L3562" s="6">
        <v>59.61</v>
      </c>
      <c r="M3562" s="31" t="str">
        <f t="shared" si="0"/>
        <v>Small</v>
      </c>
    </row>
    <row r="3563" spans="8:13" ht="15.75" customHeight="1">
      <c r="H3563" s="37">
        <v>43188</v>
      </c>
      <c r="I3563" s="6" t="s">
        <v>190</v>
      </c>
      <c r="J3563" s="6" t="s">
        <v>232</v>
      </c>
      <c r="K3563" s="6">
        <v>2</v>
      </c>
      <c r="L3563" s="6">
        <v>23.1</v>
      </c>
      <c r="M3563" s="31" t="str">
        <f t="shared" si="0"/>
        <v>Small</v>
      </c>
    </row>
    <row r="3564" spans="8:13" ht="15.75" customHeight="1">
      <c r="H3564" s="37">
        <v>43423</v>
      </c>
      <c r="I3564" s="6" t="s">
        <v>158</v>
      </c>
      <c r="J3564" s="6" t="s">
        <v>209</v>
      </c>
      <c r="K3564" s="6">
        <v>2</v>
      </c>
      <c r="L3564" s="6">
        <v>33.72</v>
      </c>
      <c r="M3564" s="31" t="str">
        <f t="shared" si="0"/>
        <v>Small</v>
      </c>
    </row>
    <row r="3565" spans="8:13" ht="15.75" customHeight="1">
      <c r="H3565" s="37">
        <v>43277</v>
      </c>
      <c r="I3565" s="6" t="s">
        <v>168</v>
      </c>
      <c r="J3565" s="6" t="s">
        <v>232</v>
      </c>
      <c r="K3565" s="6">
        <v>2</v>
      </c>
      <c r="L3565" s="6">
        <v>20.54</v>
      </c>
      <c r="M3565" s="31" t="str">
        <f t="shared" si="0"/>
        <v>Small</v>
      </c>
    </row>
    <row r="3566" spans="8:13" ht="15.75" customHeight="1">
      <c r="H3566" s="37">
        <v>43370</v>
      </c>
      <c r="I3566" s="6" t="s">
        <v>200</v>
      </c>
      <c r="J3566" s="6" t="s">
        <v>184</v>
      </c>
      <c r="K3566" s="6">
        <v>3</v>
      </c>
      <c r="L3566" s="6">
        <v>47.46</v>
      </c>
      <c r="M3566" s="31" t="str">
        <f t="shared" si="0"/>
        <v>Small</v>
      </c>
    </row>
    <row r="3567" spans="8:13" ht="15.75" customHeight="1">
      <c r="H3567" s="37">
        <v>43105</v>
      </c>
      <c r="I3567" s="6" t="s">
        <v>160</v>
      </c>
      <c r="J3567" s="6" t="s">
        <v>156</v>
      </c>
      <c r="K3567" s="6">
        <v>46</v>
      </c>
      <c r="L3567" s="6">
        <v>393.58</v>
      </c>
      <c r="M3567" s="31" t="str">
        <f t="shared" si="0"/>
        <v>Large</v>
      </c>
    </row>
    <row r="3568" spans="8:13" ht="15.75" customHeight="1">
      <c r="H3568" s="37">
        <v>43465</v>
      </c>
      <c r="I3568" s="6" t="s">
        <v>175</v>
      </c>
      <c r="J3568" s="6" t="s">
        <v>236</v>
      </c>
      <c r="K3568" s="6">
        <v>4</v>
      </c>
      <c r="L3568" s="6">
        <v>41.2</v>
      </c>
      <c r="M3568" s="31" t="str">
        <f t="shared" si="0"/>
        <v>Small</v>
      </c>
    </row>
    <row r="3569" spans="8:13" ht="15.75" customHeight="1">
      <c r="H3569" s="37">
        <v>43363</v>
      </c>
      <c r="I3569" s="6" t="s">
        <v>175</v>
      </c>
      <c r="J3569" s="6" t="s">
        <v>185</v>
      </c>
      <c r="K3569" s="6">
        <v>3</v>
      </c>
      <c r="L3569" s="6">
        <v>48.42</v>
      </c>
      <c r="M3569" s="31" t="str">
        <f t="shared" si="0"/>
        <v>Small</v>
      </c>
    </row>
    <row r="3570" spans="8:13" ht="15.75" customHeight="1">
      <c r="H3570" s="37">
        <v>43115</v>
      </c>
      <c r="I3570" s="6" t="s">
        <v>141</v>
      </c>
      <c r="J3570" s="6" t="s">
        <v>229</v>
      </c>
      <c r="K3570" s="6">
        <v>2</v>
      </c>
      <c r="L3570" s="6">
        <v>20.14</v>
      </c>
      <c r="M3570" s="31" t="str">
        <f t="shared" si="0"/>
        <v>Small</v>
      </c>
    </row>
    <row r="3571" spans="8:13" ht="15.75" customHeight="1">
      <c r="H3571" s="37">
        <v>43417</v>
      </c>
      <c r="I3571" s="6" t="s">
        <v>158</v>
      </c>
      <c r="J3571" s="6" t="s">
        <v>188</v>
      </c>
      <c r="K3571" s="6">
        <v>3</v>
      </c>
      <c r="L3571" s="6">
        <v>45.33</v>
      </c>
      <c r="M3571" s="31" t="str">
        <f t="shared" si="0"/>
        <v>Small</v>
      </c>
    </row>
    <row r="3572" spans="8:13" ht="15.75" customHeight="1">
      <c r="H3572" s="37">
        <v>43422</v>
      </c>
      <c r="I3572" s="6" t="s">
        <v>190</v>
      </c>
      <c r="J3572" s="6" t="s">
        <v>236</v>
      </c>
      <c r="K3572" s="6">
        <v>2</v>
      </c>
      <c r="L3572" s="6">
        <v>35.380000000000003</v>
      </c>
      <c r="M3572" s="31" t="str">
        <f t="shared" si="0"/>
        <v>Small</v>
      </c>
    </row>
    <row r="3573" spans="8:13" ht="15.75" customHeight="1">
      <c r="H3573" s="37">
        <v>43446</v>
      </c>
      <c r="I3573" s="6" t="s">
        <v>193</v>
      </c>
      <c r="J3573" s="6" t="s">
        <v>187</v>
      </c>
      <c r="K3573" s="6">
        <v>4</v>
      </c>
      <c r="L3573" s="6">
        <v>50.12</v>
      </c>
      <c r="M3573" s="31" t="str">
        <f t="shared" si="0"/>
        <v>Small</v>
      </c>
    </row>
    <row r="3574" spans="8:13" ht="15.75" customHeight="1">
      <c r="H3574" s="37">
        <v>43320</v>
      </c>
      <c r="I3574" s="6" t="s">
        <v>223</v>
      </c>
      <c r="J3574" s="6" t="s">
        <v>185</v>
      </c>
      <c r="K3574" s="6">
        <v>2</v>
      </c>
      <c r="L3574" s="6">
        <v>37.9</v>
      </c>
      <c r="M3574" s="31" t="str">
        <f t="shared" si="0"/>
        <v>Small</v>
      </c>
    </row>
    <row r="3575" spans="8:13" ht="15.75" customHeight="1">
      <c r="H3575" s="37">
        <v>43253</v>
      </c>
      <c r="I3575" s="6" t="s">
        <v>141</v>
      </c>
      <c r="J3575" s="6" t="s">
        <v>187</v>
      </c>
      <c r="K3575" s="6">
        <v>2</v>
      </c>
      <c r="L3575" s="6">
        <v>39.4</v>
      </c>
      <c r="M3575" s="31" t="str">
        <f t="shared" si="0"/>
        <v>Small</v>
      </c>
    </row>
    <row r="3576" spans="8:13" ht="15.75" customHeight="1">
      <c r="H3576" s="37">
        <v>43448</v>
      </c>
      <c r="I3576" s="6" t="s">
        <v>168</v>
      </c>
      <c r="J3576" s="6" t="s">
        <v>156</v>
      </c>
      <c r="K3576" s="6">
        <v>1</v>
      </c>
      <c r="L3576" s="6">
        <v>16.34</v>
      </c>
      <c r="M3576" s="31" t="str">
        <f t="shared" si="0"/>
        <v>Small</v>
      </c>
    </row>
    <row r="3577" spans="8:13" ht="15.75" customHeight="1">
      <c r="H3577" s="37">
        <v>43354</v>
      </c>
      <c r="I3577" s="6" t="s">
        <v>160</v>
      </c>
      <c r="J3577" s="6" t="s">
        <v>240</v>
      </c>
      <c r="K3577" s="6">
        <v>2</v>
      </c>
      <c r="L3577" s="6">
        <v>29.42</v>
      </c>
      <c r="M3577" s="31" t="str">
        <f t="shared" si="0"/>
        <v>Small</v>
      </c>
    </row>
    <row r="3578" spans="8:13" ht="15.75" customHeight="1">
      <c r="H3578" s="37">
        <v>43421</v>
      </c>
      <c r="I3578" s="6" t="s">
        <v>158</v>
      </c>
      <c r="J3578" s="6" t="s">
        <v>194</v>
      </c>
      <c r="K3578" s="6">
        <v>1</v>
      </c>
      <c r="L3578" s="6">
        <v>11.14</v>
      </c>
      <c r="M3578" s="31" t="str">
        <f t="shared" si="0"/>
        <v>Small</v>
      </c>
    </row>
    <row r="3579" spans="8:13" ht="15.75" customHeight="1">
      <c r="H3579" s="37">
        <v>43446</v>
      </c>
      <c r="I3579" s="6" t="s">
        <v>158</v>
      </c>
      <c r="J3579" s="6" t="s">
        <v>156</v>
      </c>
      <c r="K3579" s="6">
        <v>2</v>
      </c>
      <c r="L3579" s="6">
        <v>38.020000000000003</v>
      </c>
      <c r="M3579" s="31" t="str">
        <f t="shared" si="0"/>
        <v>Small</v>
      </c>
    </row>
    <row r="3580" spans="8:13" ht="15.75" customHeight="1">
      <c r="H3580" s="37">
        <v>43405</v>
      </c>
      <c r="I3580" s="6" t="s">
        <v>158</v>
      </c>
      <c r="J3580" s="6" t="s">
        <v>235</v>
      </c>
      <c r="K3580" s="6">
        <v>3</v>
      </c>
      <c r="L3580" s="6">
        <v>39.57</v>
      </c>
      <c r="M3580" s="31" t="str">
        <f t="shared" si="0"/>
        <v>Small</v>
      </c>
    </row>
    <row r="3581" spans="8:13" ht="15.75" customHeight="1">
      <c r="H3581" s="37">
        <v>43241</v>
      </c>
      <c r="I3581" s="6" t="s">
        <v>141</v>
      </c>
      <c r="J3581" s="6" t="s">
        <v>156</v>
      </c>
      <c r="K3581" s="6">
        <v>1</v>
      </c>
      <c r="L3581" s="6">
        <v>16.72</v>
      </c>
      <c r="M3581" s="31" t="str">
        <f t="shared" si="0"/>
        <v>Small</v>
      </c>
    </row>
    <row r="3582" spans="8:13" ht="15.75" customHeight="1">
      <c r="H3582" s="37">
        <v>43357</v>
      </c>
      <c r="I3582" s="6" t="s">
        <v>155</v>
      </c>
      <c r="J3582" s="6" t="s">
        <v>157</v>
      </c>
      <c r="K3582" s="6">
        <v>1</v>
      </c>
      <c r="L3582" s="6">
        <v>17.489999999999998</v>
      </c>
      <c r="M3582" s="31" t="str">
        <f t="shared" si="0"/>
        <v>Small</v>
      </c>
    </row>
    <row r="3583" spans="8:13" ht="15.75" customHeight="1">
      <c r="H3583" s="37">
        <v>43252</v>
      </c>
      <c r="I3583" s="6" t="s">
        <v>158</v>
      </c>
      <c r="J3583" s="6" t="s">
        <v>156</v>
      </c>
      <c r="K3583" s="6">
        <v>2</v>
      </c>
      <c r="L3583" s="6">
        <v>36.479999999999997</v>
      </c>
      <c r="M3583" s="31" t="str">
        <f t="shared" si="0"/>
        <v>Small</v>
      </c>
    </row>
    <row r="3584" spans="8:13" ht="15.75" customHeight="1">
      <c r="H3584" s="37">
        <v>43215</v>
      </c>
      <c r="I3584" s="6" t="s">
        <v>198</v>
      </c>
      <c r="J3584" s="6" t="s">
        <v>164</v>
      </c>
      <c r="K3584" s="6">
        <v>1</v>
      </c>
      <c r="L3584" s="6">
        <v>18.47</v>
      </c>
      <c r="M3584" s="31" t="str">
        <f t="shared" si="0"/>
        <v>Small</v>
      </c>
    </row>
    <row r="3585" spans="8:13" ht="15.75" customHeight="1">
      <c r="H3585" s="37">
        <v>43427</v>
      </c>
      <c r="I3585" s="6" t="s">
        <v>141</v>
      </c>
      <c r="J3585" s="6" t="s">
        <v>164</v>
      </c>
      <c r="K3585" s="6">
        <v>5</v>
      </c>
      <c r="L3585" s="6">
        <v>53.66</v>
      </c>
      <c r="M3585" s="31" t="str">
        <f t="shared" si="0"/>
        <v>Small</v>
      </c>
    </row>
    <row r="3586" spans="8:13" ht="15.75" customHeight="1">
      <c r="H3586" s="37">
        <v>43342</v>
      </c>
      <c r="I3586" s="6" t="s">
        <v>163</v>
      </c>
      <c r="J3586" s="6" t="s">
        <v>180</v>
      </c>
      <c r="K3586" s="6">
        <v>1</v>
      </c>
      <c r="L3586" s="6">
        <v>12.97</v>
      </c>
      <c r="M3586" s="31" t="str">
        <f t="shared" si="0"/>
        <v>Small</v>
      </c>
    </row>
    <row r="3587" spans="8:13" ht="15.75" customHeight="1">
      <c r="H3587" s="37">
        <v>43316</v>
      </c>
      <c r="I3587" s="6" t="s">
        <v>177</v>
      </c>
      <c r="J3587" s="6" t="s">
        <v>170</v>
      </c>
      <c r="K3587" s="6">
        <v>1</v>
      </c>
      <c r="L3587" s="6">
        <v>12.76</v>
      </c>
      <c r="M3587" s="31" t="str">
        <f t="shared" si="0"/>
        <v>Small</v>
      </c>
    </row>
    <row r="3588" spans="8:13" ht="15.75" customHeight="1">
      <c r="H3588" s="37">
        <v>43108</v>
      </c>
      <c r="I3588" s="6" t="s">
        <v>175</v>
      </c>
      <c r="J3588" s="6" t="s">
        <v>156</v>
      </c>
      <c r="K3588" s="6">
        <v>3</v>
      </c>
      <c r="L3588" s="6">
        <v>39.33</v>
      </c>
      <c r="M3588" s="31" t="str">
        <f t="shared" si="0"/>
        <v>Small</v>
      </c>
    </row>
    <row r="3589" spans="8:13" ht="15.75" customHeight="1">
      <c r="H3589" s="37">
        <v>43193</v>
      </c>
      <c r="I3589" s="6" t="s">
        <v>218</v>
      </c>
      <c r="J3589" s="6" t="s">
        <v>185</v>
      </c>
      <c r="K3589" s="6">
        <v>1</v>
      </c>
      <c r="L3589" s="6">
        <v>11.26</v>
      </c>
      <c r="M3589" s="31" t="str">
        <f t="shared" si="0"/>
        <v>Small</v>
      </c>
    </row>
    <row r="3590" spans="8:13" ht="15.75" customHeight="1">
      <c r="H3590" s="37">
        <v>43157</v>
      </c>
      <c r="I3590" s="6" t="s">
        <v>160</v>
      </c>
      <c r="J3590" s="6" t="s">
        <v>156</v>
      </c>
      <c r="K3590" s="6">
        <v>24</v>
      </c>
      <c r="L3590" s="6">
        <v>291.19</v>
      </c>
      <c r="M3590" s="31" t="str">
        <f t="shared" si="0"/>
        <v>Large</v>
      </c>
    </row>
    <row r="3591" spans="8:13" ht="15.75" customHeight="1">
      <c r="H3591" s="37">
        <v>43333</v>
      </c>
      <c r="I3591" s="6" t="s">
        <v>160</v>
      </c>
      <c r="J3591" s="6" t="s">
        <v>156</v>
      </c>
      <c r="K3591" s="6">
        <v>3</v>
      </c>
      <c r="L3591" s="6">
        <v>41.97</v>
      </c>
      <c r="M3591" s="31" t="str">
        <f t="shared" si="0"/>
        <v>Small</v>
      </c>
    </row>
    <row r="3592" spans="8:13" ht="15.75" customHeight="1">
      <c r="H3592" s="37">
        <v>43420</v>
      </c>
      <c r="I3592" s="6" t="s">
        <v>158</v>
      </c>
      <c r="J3592" s="6" t="s">
        <v>197</v>
      </c>
      <c r="K3592" s="6">
        <v>1</v>
      </c>
      <c r="L3592" s="6">
        <v>15.82</v>
      </c>
      <c r="M3592" s="31" t="str">
        <f t="shared" si="0"/>
        <v>Small</v>
      </c>
    </row>
    <row r="3593" spans="8:13" ht="15.75" customHeight="1">
      <c r="H3593" s="37">
        <v>43110</v>
      </c>
      <c r="I3593" s="6" t="s">
        <v>168</v>
      </c>
      <c r="J3593" s="6" t="s">
        <v>181</v>
      </c>
      <c r="K3593" s="6">
        <v>1</v>
      </c>
      <c r="L3593" s="6">
        <v>13.78</v>
      </c>
      <c r="M3593" s="31" t="str">
        <f t="shared" si="0"/>
        <v>Small</v>
      </c>
    </row>
    <row r="3594" spans="8:13" ht="15.75" customHeight="1">
      <c r="H3594" s="37">
        <v>43236</v>
      </c>
      <c r="I3594" s="6" t="s">
        <v>163</v>
      </c>
      <c r="J3594" s="6" t="s">
        <v>205</v>
      </c>
      <c r="K3594" s="6">
        <v>4</v>
      </c>
      <c r="L3594" s="6">
        <v>46.68</v>
      </c>
      <c r="M3594" s="31" t="str">
        <f t="shared" si="0"/>
        <v>Small</v>
      </c>
    </row>
    <row r="3595" spans="8:13" ht="15.75" customHeight="1">
      <c r="H3595" s="37">
        <v>43373</v>
      </c>
      <c r="I3595" s="6" t="s">
        <v>171</v>
      </c>
      <c r="J3595" s="6" t="s">
        <v>157</v>
      </c>
      <c r="K3595" s="6">
        <v>38</v>
      </c>
      <c r="L3595" s="6">
        <v>250</v>
      </c>
      <c r="M3595" s="31" t="str">
        <f t="shared" si="0"/>
        <v>Small</v>
      </c>
    </row>
    <row r="3596" spans="8:13" ht="15.75" customHeight="1">
      <c r="H3596" s="37">
        <v>43463</v>
      </c>
      <c r="I3596" s="6" t="s">
        <v>201</v>
      </c>
      <c r="J3596" s="6" t="s">
        <v>206</v>
      </c>
      <c r="K3596" s="6">
        <v>1</v>
      </c>
      <c r="L3596" s="6">
        <v>11.39</v>
      </c>
      <c r="M3596" s="31" t="str">
        <f t="shared" si="0"/>
        <v>Small</v>
      </c>
    </row>
    <row r="3597" spans="8:13" ht="15.75" customHeight="1">
      <c r="H3597" s="37">
        <v>43453</v>
      </c>
      <c r="I3597" s="6" t="s">
        <v>158</v>
      </c>
      <c r="J3597" s="6" t="s">
        <v>233</v>
      </c>
      <c r="K3597" s="6">
        <v>3</v>
      </c>
      <c r="L3597" s="6">
        <v>42.3</v>
      </c>
      <c r="M3597" s="31" t="str">
        <f t="shared" si="0"/>
        <v>Small</v>
      </c>
    </row>
    <row r="3598" spans="8:13" ht="15.75" customHeight="1">
      <c r="H3598" s="37">
        <v>43435</v>
      </c>
      <c r="I3598" s="6" t="s">
        <v>163</v>
      </c>
      <c r="J3598" s="6" t="s">
        <v>208</v>
      </c>
      <c r="K3598" s="6">
        <v>2</v>
      </c>
      <c r="L3598" s="6">
        <v>25</v>
      </c>
      <c r="M3598" s="31" t="str">
        <f t="shared" si="0"/>
        <v>Small</v>
      </c>
    </row>
    <row r="3599" spans="8:13" ht="15.75" customHeight="1">
      <c r="H3599" s="37">
        <v>43199</v>
      </c>
      <c r="I3599" s="6" t="s">
        <v>127</v>
      </c>
      <c r="J3599" s="6" t="s">
        <v>194</v>
      </c>
      <c r="K3599" s="6">
        <v>3</v>
      </c>
      <c r="L3599" s="6">
        <v>45.15</v>
      </c>
      <c r="M3599" s="31" t="str">
        <f t="shared" si="0"/>
        <v>Small</v>
      </c>
    </row>
    <row r="3600" spans="8:13" ht="15.75" customHeight="1">
      <c r="H3600" s="37">
        <v>43384</v>
      </c>
      <c r="I3600" s="6" t="s">
        <v>175</v>
      </c>
      <c r="J3600" s="6" t="s">
        <v>156</v>
      </c>
      <c r="K3600" s="6">
        <v>1</v>
      </c>
      <c r="L3600" s="6">
        <v>12.35</v>
      </c>
      <c r="M3600" s="31" t="str">
        <f t="shared" si="0"/>
        <v>Small</v>
      </c>
    </row>
    <row r="3601" spans="8:13" ht="15.75" customHeight="1">
      <c r="H3601" s="37">
        <v>43173</v>
      </c>
      <c r="I3601" s="6" t="s">
        <v>158</v>
      </c>
      <c r="J3601" s="6" t="s">
        <v>212</v>
      </c>
      <c r="K3601" s="6">
        <v>2</v>
      </c>
      <c r="L3601" s="6">
        <v>33.46</v>
      </c>
      <c r="M3601" s="31" t="str">
        <f t="shared" si="0"/>
        <v>Small</v>
      </c>
    </row>
    <row r="3602" spans="8:13" ht="15.75" customHeight="1">
      <c r="H3602" s="37">
        <v>43312</v>
      </c>
      <c r="I3602" s="6" t="s">
        <v>175</v>
      </c>
      <c r="J3602" s="6" t="s">
        <v>156</v>
      </c>
      <c r="K3602" s="6">
        <v>2</v>
      </c>
      <c r="L3602" s="6">
        <v>28.96</v>
      </c>
      <c r="M3602" s="31" t="str">
        <f t="shared" si="0"/>
        <v>Small</v>
      </c>
    </row>
    <row r="3603" spans="8:13" ht="15.75" customHeight="1">
      <c r="H3603" s="37">
        <v>43464</v>
      </c>
      <c r="I3603" s="6" t="s">
        <v>175</v>
      </c>
      <c r="J3603" s="6" t="s">
        <v>184</v>
      </c>
      <c r="K3603" s="6">
        <v>2</v>
      </c>
      <c r="L3603" s="6">
        <v>26.82</v>
      </c>
      <c r="M3603" s="31" t="str">
        <f t="shared" si="0"/>
        <v>Small</v>
      </c>
    </row>
    <row r="3604" spans="8:13" ht="15.75" customHeight="1">
      <c r="H3604" s="37">
        <v>43219</v>
      </c>
      <c r="I3604" s="6" t="s">
        <v>158</v>
      </c>
      <c r="J3604" s="6" t="s">
        <v>166</v>
      </c>
      <c r="K3604" s="6">
        <v>1</v>
      </c>
      <c r="L3604" s="6">
        <v>15.93</v>
      </c>
      <c r="M3604" s="31" t="str">
        <f t="shared" si="0"/>
        <v>Small</v>
      </c>
    </row>
    <row r="3605" spans="8:13" ht="15.75" customHeight="1">
      <c r="H3605" s="37">
        <v>43347</v>
      </c>
      <c r="I3605" s="6" t="s">
        <v>175</v>
      </c>
      <c r="J3605" s="6" t="s">
        <v>156</v>
      </c>
      <c r="K3605" s="6">
        <v>3</v>
      </c>
      <c r="L3605" s="6">
        <v>59.97</v>
      </c>
      <c r="M3605" s="31" t="str">
        <f t="shared" si="0"/>
        <v>Small</v>
      </c>
    </row>
    <row r="3606" spans="8:13" ht="15.75" customHeight="1">
      <c r="H3606" s="37">
        <v>43281</v>
      </c>
      <c r="I3606" s="6" t="s">
        <v>198</v>
      </c>
      <c r="J3606" s="6" t="s">
        <v>188</v>
      </c>
      <c r="K3606" s="6">
        <v>2</v>
      </c>
      <c r="L3606" s="6">
        <v>23.36</v>
      </c>
      <c r="M3606" s="31" t="str">
        <f t="shared" si="0"/>
        <v>Small</v>
      </c>
    </row>
    <row r="3607" spans="8:13" ht="15.75" customHeight="1">
      <c r="H3607" s="37">
        <v>43206</v>
      </c>
      <c r="I3607" s="6" t="s">
        <v>158</v>
      </c>
      <c r="J3607" s="6" t="s">
        <v>211</v>
      </c>
      <c r="K3607" s="6">
        <v>2</v>
      </c>
      <c r="L3607" s="6">
        <v>20.7</v>
      </c>
      <c r="M3607" s="31" t="str">
        <f t="shared" si="0"/>
        <v>Small</v>
      </c>
    </row>
    <row r="3608" spans="8:13" ht="15.75" customHeight="1">
      <c r="H3608" s="37">
        <v>43455</v>
      </c>
      <c r="I3608" s="6" t="s">
        <v>168</v>
      </c>
      <c r="J3608" s="6" t="s">
        <v>174</v>
      </c>
      <c r="K3608" s="6">
        <v>5</v>
      </c>
      <c r="L3608" s="6">
        <v>77.02</v>
      </c>
      <c r="M3608" s="31" t="str">
        <f t="shared" si="0"/>
        <v>Small</v>
      </c>
    </row>
    <row r="3609" spans="8:13" ht="15.75" customHeight="1">
      <c r="H3609" s="37">
        <v>43308</v>
      </c>
      <c r="I3609" s="6" t="s">
        <v>158</v>
      </c>
      <c r="J3609" s="6" t="s">
        <v>192</v>
      </c>
      <c r="K3609" s="6">
        <v>72</v>
      </c>
      <c r="L3609" s="6">
        <v>637.46</v>
      </c>
      <c r="M3609" s="31" t="str">
        <f t="shared" si="0"/>
        <v>Large</v>
      </c>
    </row>
    <row r="3610" spans="8:13" ht="15.75" customHeight="1">
      <c r="H3610" s="37">
        <v>43439</v>
      </c>
      <c r="I3610" s="6" t="s">
        <v>224</v>
      </c>
      <c r="J3610" s="6" t="s">
        <v>181</v>
      </c>
      <c r="K3610" s="6">
        <v>4</v>
      </c>
      <c r="L3610" s="6">
        <v>50.88</v>
      </c>
      <c r="M3610" s="31" t="str">
        <f t="shared" si="0"/>
        <v>Small</v>
      </c>
    </row>
    <row r="3611" spans="8:13" ht="15.75" customHeight="1">
      <c r="H3611" s="37">
        <v>43420</v>
      </c>
      <c r="I3611" s="6" t="s">
        <v>160</v>
      </c>
      <c r="J3611" s="6" t="s">
        <v>167</v>
      </c>
      <c r="K3611" s="6">
        <v>2</v>
      </c>
      <c r="L3611" s="6">
        <v>34.42</v>
      </c>
      <c r="M3611" s="31" t="str">
        <f t="shared" si="0"/>
        <v>Small</v>
      </c>
    </row>
    <row r="3612" spans="8:13" ht="15.75" customHeight="1">
      <c r="H3612" s="37">
        <v>43185</v>
      </c>
      <c r="I3612" s="6" t="s">
        <v>198</v>
      </c>
      <c r="J3612" s="6" t="s">
        <v>162</v>
      </c>
      <c r="K3612" s="6">
        <v>68</v>
      </c>
      <c r="L3612" s="6">
        <v>513.42999999999995</v>
      </c>
      <c r="M3612" s="31" t="str">
        <f t="shared" si="0"/>
        <v>Large</v>
      </c>
    </row>
    <row r="3613" spans="8:13" ht="15.75" customHeight="1">
      <c r="H3613" s="37">
        <v>43421</v>
      </c>
      <c r="I3613" s="6" t="s">
        <v>141</v>
      </c>
      <c r="J3613" s="6" t="s">
        <v>221</v>
      </c>
      <c r="K3613" s="6">
        <v>1</v>
      </c>
      <c r="L3613" s="6">
        <v>10.039999999999999</v>
      </c>
      <c r="M3613" s="31" t="str">
        <f t="shared" si="0"/>
        <v>Small</v>
      </c>
    </row>
    <row r="3614" spans="8:13" ht="15.75" customHeight="1">
      <c r="H3614" s="37">
        <v>43409</v>
      </c>
      <c r="I3614" s="6" t="s">
        <v>158</v>
      </c>
      <c r="J3614" s="6" t="s">
        <v>233</v>
      </c>
      <c r="K3614" s="6">
        <v>36</v>
      </c>
      <c r="L3614" s="6">
        <v>393.98</v>
      </c>
      <c r="M3614" s="31" t="str">
        <f t="shared" si="0"/>
        <v>Large</v>
      </c>
    </row>
    <row r="3615" spans="8:13" ht="15.75" customHeight="1">
      <c r="H3615" s="37">
        <v>43335</v>
      </c>
      <c r="I3615" s="6" t="s">
        <v>158</v>
      </c>
      <c r="J3615" s="6" t="s">
        <v>187</v>
      </c>
      <c r="K3615" s="6">
        <v>1</v>
      </c>
      <c r="L3615" s="6">
        <v>15.33</v>
      </c>
      <c r="M3615" s="31" t="str">
        <f t="shared" si="0"/>
        <v>Small</v>
      </c>
    </row>
    <row r="3616" spans="8:13" ht="15.75" customHeight="1">
      <c r="H3616" s="37">
        <v>43445</v>
      </c>
      <c r="I3616" s="6" t="s">
        <v>158</v>
      </c>
      <c r="J3616" s="6" t="s">
        <v>225</v>
      </c>
      <c r="K3616" s="6">
        <v>2</v>
      </c>
      <c r="L3616" s="6">
        <v>30.74</v>
      </c>
      <c r="M3616" s="31" t="str">
        <f t="shared" si="0"/>
        <v>Small</v>
      </c>
    </row>
    <row r="3617" spans="8:13" ht="15.75" customHeight="1">
      <c r="H3617" s="37">
        <v>43435</v>
      </c>
      <c r="I3617" s="6" t="s">
        <v>218</v>
      </c>
      <c r="J3617" s="6" t="s">
        <v>194</v>
      </c>
      <c r="K3617" s="6">
        <v>2</v>
      </c>
      <c r="L3617" s="6">
        <v>21.92</v>
      </c>
      <c r="M3617" s="31" t="str">
        <f t="shared" si="0"/>
        <v>Small</v>
      </c>
    </row>
    <row r="3618" spans="8:13" ht="15.75" customHeight="1">
      <c r="H3618" s="37">
        <v>43385</v>
      </c>
      <c r="I3618" s="6" t="s">
        <v>201</v>
      </c>
      <c r="J3618" s="6" t="s">
        <v>156</v>
      </c>
      <c r="K3618" s="6">
        <v>3</v>
      </c>
      <c r="L3618" s="6">
        <v>34.65</v>
      </c>
      <c r="M3618" s="31" t="str">
        <f t="shared" si="0"/>
        <v>Small</v>
      </c>
    </row>
    <row r="3619" spans="8:13" ht="15.75" customHeight="1">
      <c r="H3619" s="37">
        <v>43438</v>
      </c>
      <c r="I3619" s="6" t="s">
        <v>163</v>
      </c>
      <c r="J3619" s="6" t="s">
        <v>179</v>
      </c>
      <c r="K3619" s="6">
        <v>2</v>
      </c>
      <c r="L3619" s="6">
        <v>21.7</v>
      </c>
      <c r="M3619" s="31" t="str">
        <f t="shared" si="0"/>
        <v>Small</v>
      </c>
    </row>
    <row r="3620" spans="8:13" ht="15.75" customHeight="1">
      <c r="H3620" s="37">
        <v>43416</v>
      </c>
      <c r="I3620" s="6" t="s">
        <v>198</v>
      </c>
      <c r="J3620" s="6" t="s">
        <v>180</v>
      </c>
      <c r="K3620" s="6">
        <v>3</v>
      </c>
      <c r="L3620" s="6">
        <v>53.25</v>
      </c>
      <c r="M3620" s="31" t="str">
        <f t="shared" si="0"/>
        <v>Small</v>
      </c>
    </row>
    <row r="3621" spans="8:13" ht="15.75" customHeight="1">
      <c r="H3621" s="37">
        <v>43105</v>
      </c>
      <c r="I3621" s="6" t="s">
        <v>141</v>
      </c>
      <c r="J3621" s="6" t="s">
        <v>156</v>
      </c>
      <c r="K3621" s="6">
        <v>3</v>
      </c>
      <c r="L3621" s="6">
        <v>32.22</v>
      </c>
      <c r="M3621" s="31" t="str">
        <f t="shared" si="0"/>
        <v>Small</v>
      </c>
    </row>
    <row r="3622" spans="8:13" ht="15.75" customHeight="1">
      <c r="H3622" s="37">
        <v>43464</v>
      </c>
      <c r="I3622" s="6" t="s">
        <v>141</v>
      </c>
      <c r="J3622" s="6" t="s">
        <v>156</v>
      </c>
      <c r="K3622" s="6">
        <v>3</v>
      </c>
      <c r="L3622" s="6">
        <v>59.49</v>
      </c>
      <c r="M3622" s="31" t="str">
        <f t="shared" si="0"/>
        <v>Small</v>
      </c>
    </row>
    <row r="3623" spans="8:13" ht="15.75" customHeight="1">
      <c r="H3623" s="37">
        <v>43366</v>
      </c>
      <c r="I3623" s="6" t="s">
        <v>224</v>
      </c>
      <c r="J3623" s="6" t="s">
        <v>214</v>
      </c>
      <c r="K3623" s="6">
        <v>2</v>
      </c>
      <c r="L3623" s="6">
        <v>27.06</v>
      </c>
      <c r="M3623" s="31" t="str">
        <f t="shared" si="0"/>
        <v>Small</v>
      </c>
    </row>
    <row r="3624" spans="8:13" ht="15.75" customHeight="1">
      <c r="H3624" s="37">
        <v>43399</v>
      </c>
      <c r="I3624" s="6" t="s">
        <v>163</v>
      </c>
      <c r="J3624" s="6" t="s">
        <v>211</v>
      </c>
      <c r="K3624" s="6">
        <v>2</v>
      </c>
      <c r="L3624" s="6">
        <v>24.4</v>
      </c>
      <c r="M3624" s="31" t="str">
        <f t="shared" si="0"/>
        <v>Small</v>
      </c>
    </row>
    <row r="3625" spans="8:13" ht="15.75" customHeight="1">
      <c r="H3625" s="37">
        <v>43131</v>
      </c>
      <c r="I3625" s="6" t="s">
        <v>160</v>
      </c>
      <c r="J3625" s="6" t="s">
        <v>156</v>
      </c>
      <c r="K3625" s="6">
        <v>39</v>
      </c>
      <c r="L3625" s="6">
        <v>422.85</v>
      </c>
      <c r="M3625" s="31" t="str">
        <f t="shared" si="0"/>
        <v>Large</v>
      </c>
    </row>
    <row r="3626" spans="8:13" ht="15.75" customHeight="1">
      <c r="H3626" s="37">
        <v>43413</v>
      </c>
      <c r="I3626" s="6" t="s">
        <v>141</v>
      </c>
      <c r="J3626" s="6" t="s">
        <v>159</v>
      </c>
      <c r="K3626" s="6">
        <v>2</v>
      </c>
      <c r="L3626" s="6">
        <v>22.08</v>
      </c>
      <c r="M3626" s="31" t="str">
        <f t="shared" si="0"/>
        <v>Small</v>
      </c>
    </row>
    <row r="3627" spans="8:13" ht="15.75" customHeight="1">
      <c r="H3627" s="37">
        <v>43206</v>
      </c>
      <c r="I3627" s="6" t="s">
        <v>223</v>
      </c>
      <c r="J3627" s="6" t="s">
        <v>188</v>
      </c>
      <c r="K3627" s="6">
        <v>2</v>
      </c>
      <c r="L3627" s="6">
        <v>23.38</v>
      </c>
      <c r="M3627" s="31" t="str">
        <f t="shared" si="0"/>
        <v>Small</v>
      </c>
    </row>
    <row r="3628" spans="8:13" ht="15.75" customHeight="1">
      <c r="H3628" s="37">
        <v>43187</v>
      </c>
      <c r="I3628" s="6" t="s">
        <v>158</v>
      </c>
      <c r="J3628" s="6" t="s">
        <v>189</v>
      </c>
      <c r="K3628" s="6">
        <v>1</v>
      </c>
      <c r="L3628" s="6">
        <v>19.170000000000002</v>
      </c>
      <c r="M3628" s="31" t="str">
        <f t="shared" si="0"/>
        <v>Small</v>
      </c>
    </row>
    <row r="3629" spans="8:13" ht="15.75" customHeight="1">
      <c r="H3629" s="37">
        <v>43434</v>
      </c>
      <c r="I3629" s="6" t="s">
        <v>138</v>
      </c>
      <c r="J3629" s="6" t="s">
        <v>170</v>
      </c>
      <c r="K3629" s="6">
        <v>1</v>
      </c>
      <c r="L3629" s="6">
        <v>11.79</v>
      </c>
      <c r="M3629" s="31" t="str">
        <f t="shared" si="0"/>
        <v>Small</v>
      </c>
    </row>
    <row r="3630" spans="8:13" ht="15.75" customHeight="1">
      <c r="H3630" s="37">
        <v>43354</v>
      </c>
      <c r="I3630" s="6" t="s">
        <v>175</v>
      </c>
      <c r="J3630" s="6" t="s">
        <v>194</v>
      </c>
      <c r="K3630" s="6">
        <v>3</v>
      </c>
      <c r="L3630" s="6">
        <v>55.98</v>
      </c>
      <c r="M3630" s="31" t="str">
        <f t="shared" si="0"/>
        <v>Small</v>
      </c>
    </row>
    <row r="3631" spans="8:13" ht="15.75" customHeight="1">
      <c r="H3631" s="37">
        <v>43426</v>
      </c>
      <c r="I3631" s="6" t="s">
        <v>216</v>
      </c>
      <c r="J3631" s="6" t="s">
        <v>182</v>
      </c>
      <c r="K3631" s="6">
        <v>2</v>
      </c>
      <c r="L3631" s="6">
        <v>33.36</v>
      </c>
      <c r="M3631" s="31" t="str">
        <f t="shared" si="0"/>
        <v>Small</v>
      </c>
    </row>
    <row r="3632" spans="8:13" ht="15.75" customHeight="1">
      <c r="H3632" s="37">
        <v>43416</v>
      </c>
      <c r="I3632" s="6" t="s">
        <v>198</v>
      </c>
      <c r="J3632" s="6" t="s">
        <v>187</v>
      </c>
      <c r="K3632" s="6">
        <v>2</v>
      </c>
      <c r="L3632" s="6">
        <v>21.56</v>
      </c>
      <c r="M3632" s="31" t="str">
        <f t="shared" si="0"/>
        <v>Small</v>
      </c>
    </row>
    <row r="3633" spans="8:13" ht="15.75" customHeight="1">
      <c r="H3633" s="37">
        <v>43441</v>
      </c>
      <c r="I3633" s="6" t="s">
        <v>158</v>
      </c>
      <c r="J3633" s="6" t="s">
        <v>162</v>
      </c>
      <c r="K3633" s="6">
        <v>2</v>
      </c>
      <c r="L3633" s="6">
        <v>37.840000000000003</v>
      </c>
      <c r="M3633" s="31" t="str">
        <f t="shared" si="0"/>
        <v>Small</v>
      </c>
    </row>
    <row r="3634" spans="8:13" ht="15.75" customHeight="1">
      <c r="H3634" s="37">
        <v>43166</v>
      </c>
      <c r="I3634" s="6" t="s">
        <v>127</v>
      </c>
      <c r="J3634" s="6" t="s">
        <v>157</v>
      </c>
      <c r="K3634" s="6">
        <v>4</v>
      </c>
      <c r="L3634" s="6">
        <v>56.84</v>
      </c>
      <c r="M3634" s="31" t="str">
        <f t="shared" si="0"/>
        <v>Small</v>
      </c>
    </row>
    <row r="3635" spans="8:13" ht="15.75" customHeight="1">
      <c r="H3635" s="37">
        <v>43348</v>
      </c>
      <c r="I3635" s="6" t="s">
        <v>158</v>
      </c>
      <c r="J3635" s="6" t="s">
        <v>237</v>
      </c>
      <c r="K3635" s="6">
        <v>1</v>
      </c>
      <c r="L3635" s="6">
        <v>10.5</v>
      </c>
      <c r="M3635" s="31" t="str">
        <f t="shared" si="0"/>
        <v>Small</v>
      </c>
    </row>
    <row r="3636" spans="8:13" ht="15.75" customHeight="1">
      <c r="H3636" s="37">
        <v>43462</v>
      </c>
      <c r="I3636" s="6" t="s">
        <v>168</v>
      </c>
      <c r="J3636" s="6" t="s">
        <v>194</v>
      </c>
      <c r="K3636" s="6">
        <v>1</v>
      </c>
      <c r="L3636" s="6">
        <v>19.940000000000001</v>
      </c>
      <c r="M3636" s="31" t="str">
        <f t="shared" si="0"/>
        <v>Small</v>
      </c>
    </row>
    <row r="3637" spans="8:13" ht="15.75" customHeight="1">
      <c r="H3637" s="37">
        <v>43152</v>
      </c>
      <c r="I3637" s="6" t="s">
        <v>141</v>
      </c>
      <c r="J3637" s="6" t="s">
        <v>232</v>
      </c>
      <c r="K3637" s="6">
        <v>3</v>
      </c>
      <c r="L3637" s="6">
        <v>36.18</v>
      </c>
      <c r="M3637" s="31" t="str">
        <f t="shared" si="0"/>
        <v>Small</v>
      </c>
    </row>
    <row r="3638" spans="8:13" ht="15.75" customHeight="1">
      <c r="H3638" s="37">
        <v>43263</v>
      </c>
      <c r="I3638" s="6" t="s">
        <v>163</v>
      </c>
      <c r="J3638" s="6" t="s">
        <v>210</v>
      </c>
      <c r="K3638" s="6">
        <v>4</v>
      </c>
      <c r="L3638" s="6">
        <v>79.84</v>
      </c>
      <c r="M3638" s="31" t="str">
        <f t="shared" si="0"/>
        <v>Small</v>
      </c>
    </row>
    <row r="3639" spans="8:13" ht="15.75" customHeight="1">
      <c r="H3639" s="37">
        <v>43235</v>
      </c>
      <c r="I3639" s="6" t="s">
        <v>171</v>
      </c>
      <c r="J3639" s="6" t="s">
        <v>185</v>
      </c>
      <c r="K3639" s="6">
        <v>4</v>
      </c>
      <c r="L3639" s="6">
        <v>48.92</v>
      </c>
      <c r="M3639" s="31" t="str">
        <f t="shared" si="0"/>
        <v>Small</v>
      </c>
    </row>
    <row r="3640" spans="8:13" ht="15.75" customHeight="1">
      <c r="H3640" s="37">
        <v>43400</v>
      </c>
      <c r="I3640" s="6" t="s">
        <v>218</v>
      </c>
      <c r="J3640" s="6" t="s">
        <v>210</v>
      </c>
      <c r="K3640" s="6">
        <v>2</v>
      </c>
      <c r="L3640" s="6">
        <v>34.32</v>
      </c>
      <c r="M3640" s="31" t="str">
        <f t="shared" si="0"/>
        <v>Small</v>
      </c>
    </row>
    <row r="3641" spans="8:13" ht="15.75" customHeight="1">
      <c r="H3641" s="37">
        <v>43112</v>
      </c>
      <c r="I3641" s="6" t="s">
        <v>163</v>
      </c>
      <c r="J3641" s="6" t="s">
        <v>206</v>
      </c>
      <c r="K3641" s="6">
        <v>2</v>
      </c>
      <c r="L3641" s="6">
        <v>24.4</v>
      </c>
      <c r="M3641" s="31" t="str">
        <f t="shared" si="0"/>
        <v>Small</v>
      </c>
    </row>
    <row r="3642" spans="8:13" ht="15.75" customHeight="1">
      <c r="H3642" s="37">
        <v>43171</v>
      </c>
      <c r="I3642" s="6" t="s">
        <v>198</v>
      </c>
      <c r="J3642" s="6" t="s">
        <v>199</v>
      </c>
      <c r="K3642" s="6">
        <v>1</v>
      </c>
      <c r="L3642" s="6">
        <v>16.34</v>
      </c>
      <c r="M3642" s="31" t="str">
        <f t="shared" si="0"/>
        <v>Small</v>
      </c>
    </row>
    <row r="3643" spans="8:13" ht="15.75" customHeight="1">
      <c r="H3643" s="37">
        <v>43446</v>
      </c>
      <c r="I3643" s="6" t="s">
        <v>141</v>
      </c>
      <c r="J3643" s="6" t="s">
        <v>173</v>
      </c>
      <c r="K3643" s="6">
        <v>72</v>
      </c>
      <c r="L3643" s="6">
        <v>479.67</v>
      </c>
      <c r="M3643" s="31" t="str">
        <f t="shared" si="0"/>
        <v>Large</v>
      </c>
    </row>
    <row r="3644" spans="8:13" ht="15.75" customHeight="1">
      <c r="H3644" s="37">
        <v>43425</v>
      </c>
      <c r="I3644" s="6" t="s">
        <v>135</v>
      </c>
      <c r="J3644" s="6" t="s">
        <v>240</v>
      </c>
      <c r="K3644" s="6">
        <v>2</v>
      </c>
      <c r="L3644" s="6">
        <v>33.299999999999997</v>
      </c>
      <c r="M3644" s="31" t="str">
        <f t="shared" si="0"/>
        <v>Small</v>
      </c>
    </row>
    <row r="3645" spans="8:13" ht="15.75" customHeight="1">
      <c r="H3645" s="37">
        <v>43170</v>
      </c>
      <c r="I3645" s="6" t="s">
        <v>198</v>
      </c>
      <c r="J3645" s="6" t="s">
        <v>174</v>
      </c>
      <c r="K3645" s="6">
        <v>3</v>
      </c>
      <c r="L3645" s="6">
        <v>36.39</v>
      </c>
      <c r="M3645" s="31" t="str">
        <f t="shared" si="0"/>
        <v>Small</v>
      </c>
    </row>
    <row r="3646" spans="8:13" ht="15.75" customHeight="1">
      <c r="H3646" s="37">
        <v>43248</v>
      </c>
      <c r="I3646" s="6" t="s">
        <v>160</v>
      </c>
      <c r="J3646" s="6" t="s">
        <v>229</v>
      </c>
      <c r="K3646" s="6">
        <v>1</v>
      </c>
      <c r="L3646" s="6">
        <v>11.29</v>
      </c>
      <c r="M3646" s="31" t="str">
        <f t="shared" si="0"/>
        <v>Small</v>
      </c>
    </row>
    <row r="3647" spans="8:13" ht="15.75" customHeight="1">
      <c r="H3647" s="37">
        <v>43178</v>
      </c>
      <c r="I3647" s="6" t="s">
        <v>135</v>
      </c>
      <c r="J3647" s="6" t="s">
        <v>156</v>
      </c>
      <c r="K3647" s="6">
        <v>2</v>
      </c>
      <c r="L3647" s="6">
        <v>33.979999999999997</v>
      </c>
      <c r="M3647" s="31" t="str">
        <f t="shared" si="0"/>
        <v>Small</v>
      </c>
    </row>
    <row r="3648" spans="8:13" ht="15.75" customHeight="1">
      <c r="H3648" s="37">
        <v>43442</v>
      </c>
      <c r="I3648" s="6" t="s">
        <v>168</v>
      </c>
      <c r="J3648" s="6" t="s">
        <v>156</v>
      </c>
      <c r="K3648" s="6">
        <v>2</v>
      </c>
      <c r="L3648" s="6">
        <v>33.78</v>
      </c>
      <c r="M3648" s="31" t="str">
        <f t="shared" si="0"/>
        <v>Small</v>
      </c>
    </row>
    <row r="3649" spans="8:13" ht="15.75" customHeight="1">
      <c r="H3649" s="37">
        <v>43270</v>
      </c>
      <c r="I3649" s="6" t="s">
        <v>135</v>
      </c>
      <c r="J3649" s="6" t="s">
        <v>180</v>
      </c>
      <c r="K3649" s="6">
        <v>1</v>
      </c>
      <c r="L3649" s="6">
        <v>16.68</v>
      </c>
      <c r="M3649" s="31" t="str">
        <f t="shared" si="0"/>
        <v>Small</v>
      </c>
    </row>
    <row r="3650" spans="8:13" ht="15.75" customHeight="1">
      <c r="H3650" s="37">
        <v>43133</v>
      </c>
      <c r="I3650" s="6" t="s">
        <v>175</v>
      </c>
      <c r="J3650" s="6" t="s">
        <v>185</v>
      </c>
      <c r="K3650" s="6">
        <v>1</v>
      </c>
      <c r="L3650" s="6">
        <v>16.3</v>
      </c>
      <c r="M3650" s="31" t="str">
        <f t="shared" si="0"/>
        <v>Small</v>
      </c>
    </row>
    <row r="3651" spans="8:13" ht="15.75" customHeight="1">
      <c r="H3651" s="37">
        <v>43378</v>
      </c>
      <c r="I3651" s="6" t="s">
        <v>141</v>
      </c>
      <c r="J3651" s="6" t="s">
        <v>192</v>
      </c>
      <c r="K3651" s="6">
        <v>1</v>
      </c>
      <c r="L3651" s="6">
        <v>10.28</v>
      </c>
      <c r="M3651" s="31" t="str">
        <f t="shared" si="0"/>
        <v>Small</v>
      </c>
    </row>
    <row r="3652" spans="8:13" ht="15.75" customHeight="1">
      <c r="H3652" s="37">
        <v>43389</v>
      </c>
      <c r="I3652" s="6" t="s">
        <v>175</v>
      </c>
      <c r="J3652" s="6" t="s">
        <v>225</v>
      </c>
      <c r="K3652" s="6">
        <v>2</v>
      </c>
      <c r="L3652" s="6">
        <v>35.14</v>
      </c>
      <c r="M3652" s="31" t="str">
        <f t="shared" si="0"/>
        <v>Small</v>
      </c>
    </row>
    <row r="3653" spans="8:13" ht="15.75" customHeight="1">
      <c r="H3653" s="37">
        <v>43177</v>
      </c>
      <c r="I3653" s="6" t="s">
        <v>127</v>
      </c>
      <c r="J3653" s="6" t="s">
        <v>185</v>
      </c>
      <c r="K3653" s="6">
        <v>1</v>
      </c>
      <c r="L3653" s="6">
        <v>17.93</v>
      </c>
      <c r="M3653" s="31" t="str">
        <f t="shared" si="0"/>
        <v>Small</v>
      </c>
    </row>
    <row r="3654" spans="8:13" ht="15.75" customHeight="1">
      <c r="H3654" s="37">
        <v>43191</v>
      </c>
      <c r="I3654" s="6" t="s">
        <v>135</v>
      </c>
      <c r="J3654" s="6" t="s">
        <v>187</v>
      </c>
      <c r="K3654" s="6">
        <v>3</v>
      </c>
      <c r="L3654" s="6">
        <v>50.64</v>
      </c>
      <c r="M3654" s="31" t="str">
        <f t="shared" si="0"/>
        <v>Small</v>
      </c>
    </row>
    <row r="3655" spans="8:13" ht="15.75" customHeight="1">
      <c r="H3655" s="37">
        <v>43275</v>
      </c>
      <c r="I3655" s="6" t="s">
        <v>190</v>
      </c>
      <c r="J3655" s="6" t="s">
        <v>238</v>
      </c>
      <c r="K3655" s="6">
        <v>2</v>
      </c>
      <c r="L3655" s="6">
        <v>33.78</v>
      </c>
      <c r="M3655" s="31" t="str">
        <f t="shared" si="0"/>
        <v>Small</v>
      </c>
    </row>
    <row r="3656" spans="8:13" ht="15.75" customHeight="1">
      <c r="H3656" s="37">
        <v>43398</v>
      </c>
      <c r="I3656" s="6" t="s">
        <v>158</v>
      </c>
      <c r="J3656" s="6" t="s">
        <v>202</v>
      </c>
      <c r="K3656" s="6">
        <v>1</v>
      </c>
      <c r="L3656" s="6">
        <v>11.39</v>
      </c>
      <c r="M3656" s="31" t="str">
        <f t="shared" si="0"/>
        <v>Small</v>
      </c>
    </row>
    <row r="3657" spans="8:13" ht="15.75" customHeight="1">
      <c r="H3657" s="37">
        <v>43128</v>
      </c>
      <c r="I3657" s="6" t="s">
        <v>141</v>
      </c>
      <c r="J3657" s="6" t="s">
        <v>164</v>
      </c>
      <c r="K3657" s="6">
        <v>3</v>
      </c>
      <c r="L3657" s="6">
        <v>41.31</v>
      </c>
      <c r="M3657" s="31" t="str">
        <f t="shared" si="0"/>
        <v>Small</v>
      </c>
    </row>
    <row r="3658" spans="8:13" ht="15.75" customHeight="1">
      <c r="H3658" s="37">
        <v>43279</v>
      </c>
      <c r="I3658" s="6" t="s">
        <v>158</v>
      </c>
      <c r="J3658" s="6" t="s">
        <v>187</v>
      </c>
      <c r="K3658" s="6">
        <v>1</v>
      </c>
      <c r="L3658" s="6">
        <v>14.56</v>
      </c>
      <c r="M3658" s="31" t="str">
        <f t="shared" si="0"/>
        <v>Small</v>
      </c>
    </row>
    <row r="3659" spans="8:13" ht="15.75" customHeight="1">
      <c r="H3659" s="37">
        <v>43172</v>
      </c>
      <c r="I3659" s="6" t="s">
        <v>200</v>
      </c>
      <c r="J3659" s="6" t="s">
        <v>185</v>
      </c>
      <c r="K3659" s="6">
        <v>3</v>
      </c>
      <c r="L3659" s="6">
        <v>50.49</v>
      </c>
      <c r="M3659" s="31" t="str">
        <f t="shared" si="0"/>
        <v>Small</v>
      </c>
    </row>
    <row r="3660" spans="8:13" ht="15.75" customHeight="1">
      <c r="H3660" s="37">
        <v>43241</v>
      </c>
      <c r="I3660" s="6" t="s">
        <v>158</v>
      </c>
      <c r="J3660" s="6" t="s">
        <v>208</v>
      </c>
      <c r="K3660" s="6">
        <v>1</v>
      </c>
      <c r="L3660" s="6">
        <v>13.73</v>
      </c>
      <c r="M3660" s="31" t="str">
        <f t="shared" si="0"/>
        <v>Small</v>
      </c>
    </row>
    <row r="3661" spans="8:13" ht="15.75" customHeight="1">
      <c r="H3661" s="37">
        <v>43372</v>
      </c>
      <c r="I3661" s="6" t="s">
        <v>201</v>
      </c>
      <c r="J3661" s="6" t="s">
        <v>156</v>
      </c>
      <c r="K3661" s="6">
        <v>2</v>
      </c>
      <c r="L3661" s="6">
        <v>22.88</v>
      </c>
      <c r="M3661" s="31" t="str">
        <f t="shared" si="0"/>
        <v>Small</v>
      </c>
    </row>
    <row r="3662" spans="8:13" ht="15.75" customHeight="1">
      <c r="H3662" s="37">
        <v>43455</v>
      </c>
      <c r="I3662" s="6" t="s">
        <v>163</v>
      </c>
      <c r="J3662" s="6" t="s">
        <v>238</v>
      </c>
      <c r="K3662" s="6">
        <v>2</v>
      </c>
      <c r="L3662" s="6">
        <v>29.44</v>
      </c>
      <c r="M3662" s="31" t="str">
        <f t="shared" si="0"/>
        <v>Small</v>
      </c>
    </row>
    <row r="3663" spans="8:13" ht="15.75" customHeight="1">
      <c r="H3663" s="37">
        <v>43194</v>
      </c>
      <c r="I3663" s="6" t="s">
        <v>158</v>
      </c>
      <c r="J3663" s="6" t="s">
        <v>174</v>
      </c>
      <c r="K3663" s="6">
        <v>2</v>
      </c>
      <c r="L3663" s="6">
        <v>22.48</v>
      </c>
      <c r="M3663" s="31" t="str">
        <f t="shared" si="0"/>
        <v>Small</v>
      </c>
    </row>
    <row r="3664" spans="8:13" ht="15.75" customHeight="1">
      <c r="H3664" s="37">
        <v>43173</v>
      </c>
      <c r="I3664" s="6" t="s">
        <v>127</v>
      </c>
      <c r="J3664" s="6" t="s">
        <v>184</v>
      </c>
      <c r="K3664" s="6">
        <v>1</v>
      </c>
      <c r="L3664" s="6">
        <v>17.39</v>
      </c>
      <c r="M3664" s="31" t="str">
        <f t="shared" si="0"/>
        <v>Small</v>
      </c>
    </row>
    <row r="3665" spans="8:13" ht="15.75" customHeight="1">
      <c r="H3665" s="37">
        <v>43155</v>
      </c>
      <c r="I3665" s="6" t="s">
        <v>168</v>
      </c>
      <c r="J3665" s="6" t="s">
        <v>156</v>
      </c>
      <c r="K3665" s="6">
        <v>1</v>
      </c>
      <c r="L3665" s="6">
        <v>19.23</v>
      </c>
      <c r="M3665" s="31" t="str">
        <f t="shared" si="0"/>
        <v>Small</v>
      </c>
    </row>
    <row r="3666" spans="8:13" ht="15.75" customHeight="1">
      <c r="H3666" s="37">
        <v>43420</v>
      </c>
      <c r="I3666" s="6" t="s">
        <v>158</v>
      </c>
      <c r="J3666" s="6" t="s">
        <v>182</v>
      </c>
      <c r="K3666" s="6">
        <v>2</v>
      </c>
      <c r="L3666" s="6">
        <v>30.44</v>
      </c>
      <c r="M3666" s="31" t="str">
        <f t="shared" si="0"/>
        <v>Small</v>
      </c>
    </row>
    <row r="3667" spans="8:13" ht="15.75" customHeight="1">
      <c r="H3667" s="37">
        <v>43400</v>
      </c>
      <c r="I3667" s="6" t="s">
        <v>163</v>
      </c>
      <c r="J3667" s="6" t="s">
        <v>184</v>
      </c>
      <c r="K3667" s="6">
        <v>1</v>
      </c>
      <c r="L3667" s="6">
        <v>18.96</v>
      </c>
      <c r="M3667" s="31" t="str">
        <f t="shared" si="0"/>
        <v>Small</v>
      </c>
    </row>
    <row r="3668" spans="8:13" ht="15.75" customHeight="1">
      <c r="H3668" s="37">
        <v>43286</v>
      </c>
      <c r="I3668" s="6" t="s">
        <v>168</v>
      </c>
      <c r="J3668" s="6" t="s">
        <v>210</v>
      </c>
      <c r="K3668" s="6">
        <v>1</v>
      </c>
      <c r="L3668" s="6">
        <v>13.84</v>
      </c>
      <c r="M3668" s="31" t="str">
        <f t="shared" si="0"/>
        <v>Small</v>
      </c>
    </row>
    <row r="3669" spans="8:13" ht="15.75" customHeight="1">
      <c r="H3669" s="37">
        <v>43282</v>
      </c>
      <c r="I3669" s="6" t="s">
        <v>135</v>
      </c>
      <c r="J3669" s="6" t="s">
        <v>169</v>
      </c>
      <c r="K3669" s="6">
        <v>3</v>
      </c>
      <c r="L3669" s="6">
        <v>41.01</v>
      </c>
      <c r="M3669" s="31" t="str">
        <f t="shared" si="0"/>
        <v>Small</v>
      </c>
    </row>
    <row r="3670" spans="8:13" ht="15.75" customHeight="1">
      <c r="H3670" s="37">
        <v>43363</v>
      </c>
      <c r="I3670" s="6" t="s">
        <v>171</v>
      </c>
      <c r="J3670" s="6" t="s">
        <v>180</v>
      </c>
      <c r="K3670" s="6">
        <v>1</v>
      </c>
      <c r="L3670" s="6">
        <v>14.64</v>
      </c>
      <c r="M3670" s="31" t="str">
        <f t="shared" si="0"/>
        <v>Small</v>
      </c>
    </row>
    <row r="3671" spans="8:13" ht="15.75" customHeight="1">
      <c r="H3671" s="37">
        <v>43313</v>
      </c>
      <c r="I3671" s="6" t="s">
        <v>175</v>
      </c>
      <c r="J3671" s="6" t="s">
        <v>157</v>
      </c>
      <c r="K3671" s="6">
        <v>1</v>
      </c>
      <c r="L3671" s="6">
        <v>11</v>
      </c>
      <c r="M3671" s="31" t="str">
        <f t="shared" si="0"/>
        <v>Small</v>
      </c>
    </row>
    <row r="3672" spans="8:13" ht="15.75" customHeight="1">
      <c r="H3672" s="37">
        <v>43356</v>
      </c>
      <c r="I3672" s="6" t="s">
        <v>165</v>
      </c>
      <c r="J3672" s="6" t="s">
        <v>157</v>
      </c>
      <c r="K3672" s="6">
        <v>1</v>
      </c>
      <c r="L3672" s="6">
        <v>15.37</v>
      </c>
      <c r="M3672" s="31" t="str">
        <f t="shared" si="0"/>
        <v>Small</v>
      </c>
    </row>
    <row r="3673" spans="8:13" ht="15.75" customHeight="1">
      <c r="H3673" s="37">
        <v>43322</v>
      </c>
      <c r="I3673" s="6" t="s">
        <v>171</v>
      </c>
      <c r="J3673" s="6" t="s">
        <v>156</v>
      </c>
      <c r="K3673" s="6">
        <v>2</v>
      </c>
      <c r="L3673" s="6">
        <v>25.02</v>
      </c>
      <c r="M3673" s="31" t="str">
        <f t="shared" si="0"/>
        <v>Small</v>
      </c>
    </row>
    <row r="3674" spans="8:13" ht="15.75" customHeight="1">
      <c r="H3674" s="37">
        <v>43330</v>
      </c>
      <c r="I3674" s="6" t="s">
        <v>158</v>
      </c>
      <c r="J3674" s="6" t="s">
        <v>207</v>
      </c>
      <c r="K3674" s="6">
        <v>3</v>
      </c>
      <c r="L3674" s="6">
        <v>36</v>
      </c>
      <c r="M3674" s="31" t="str">
        <f t="shared" si="0"/>
        <v>Small</v>
      </c>
    </row>
    <row r="3675" spans="8:13" ht="15.75" customHeight="1">
      <c r="H3675" s="37">
        <v>43433</v>
      </c>
      <c r="I3675" s="6" t="s">
        <v>138</v>
      </c>
      <c r="J3675" s="6" t="s">
        <v>240</v>
      </c>
      <c r="K3675" s="6">
        <v>45</v>
      </c>
      <c r="L3675" s="6">
        <v>424.64</v>
      </c>
      <c r="M3675" s="31" t="str">
        <f t="shared" si="0"/>
        <v>Large</v>
      </c>
    </row>
    <row r="3676" spans="8:13" ht="15.75" customHeight="1">
      <c r="H3676" s="37">
        <v>43112</v>
      </c>
      <c r="I3676" s="6" t="s">
        <v>163</v>
      </c>
      <c r="J3676" s="6" t="s">
        <v>215</v>
      </c>
      <c r="K3676" s="6">
        <v>2</v>
      </c>
      <c r="L3676" s="6">
        <v>24.94</v>
      </c>
      <c r="M3676" s="31" t="str">
        <f t="shared" si="0"/>
        <v>Small</v>
      </c>
    </row>
    <row r="3677" spans="8:13" ht="15.75" customHeight="1">
      <c r="H3677" s="37">
        <v>43328</v>
      </c>
      <c r="I3677" s="6" t="s">
        <v>175</v>
      </c>
      <c r="J3677" s="6" t="s">
        <v>156</v>
      </c>
      <c r="K3677" s="6">
        <v>2</v>
      </c>
      <c r="L3677" s="6">
        <v>24.38</v>
      </c>
      <c r="M3677" s="31" t="str">
        <f t="shared" si="0"/>
        <v>Small</v>
      </c>
    </row>
    <row r="3678" spans="8:13" ht="15.75" customHeight="1">
      <c r="H3678" s="37">
        <v>43452</v>
      </c>
      <c r="I3678" s="6" t="s">
        <v>160</v>
      </c>
      <c r="J3678" s="6" t="s">
        <v>215</v>
      </c>
      <c r="K3678" s="6">
        <v>3</v>
      </c>
      <c r="L3678" s="6">
        <v>40.17</v>
      </c>
      <c r="M3678" s="31" t="str">
        <f t="shared" si="0"/>
        <v>Small</v>
      </c>
    </row>
    <row r="3679" spans="8:13" ht="15.75" customHeight="1">
      <c r="H3679" s="37">
        <v>43376</v>
      </c>
      <c r="I3679" s="6" t="s">
        <v>200</v>
      </c>
      <c r="J3679" s="6" t="s">
        <v>187</v>
      </c>
      <c r="K3679" s="6">
        <v>21</v>
      </c>
      <c r="L3679" s="6">
        <v>302.22000000000003</v>
      </c>
      <c r="M3679" s="31" t="str">
        <f t="shared" si="0"/>
        <v>Large</v>
      </c>
    </row>
    <row r="3680" spans="8:13" ht="15.75" customHeight="1">
      <c r="H3680" s="37">
        <v>43108</v>
      </c>
      <c r="I3680" s="6" t="s">
        <v>158</v>
      </c>
      <c r="J3680" s="6" t="s">
        <v>156</v>
      </c>
      <c r="K3680" s="6">
        <v>2</v>
      </c>
      <c r="L3680" s="6">
        <v>21.64</v>
      </c>
      <c r="M3680" s="31" t="str">
        <f t="shared" si="0"/>
        <v>Small</v>
      </c>
    </row>
    <row r="3681" spans="8:13" ht="15.75" customHeight="1">
      <c r="H3681" s="37">
        <v>43348</v>
      </c>
      <c r="I3681" s="6" t="s">
        <v>158</v>
      </c>
      <c r="J3681" s="6" t="s">
        <v>156</v>
      </c>
      <c r="K3681" s="6">
        <v>2</v>
      </c>
      <c r="L3681" s="6">
        <v>38.24</v>
      </c>
      <c r="M3681" s="31" t="str">
        <f t="shared" si="0"/>
        <v>Small</v>
      </c>
    </row>
    <row r="3682" spans="8:13" ht="15.75" customHeight="1">
      <c r="H3682" s="37">
        <v>43370</v>
      </c>
      <c r="I3682" s="6" t="s">
        <v>171</v>
      </c>
      <c r="J3682" s="6" t="s">
        <v>229</v>
      </c>
      <c r="K3682" s="6">
        <v>1</v>
      </c>
      <c r="L3682" s="6">
        <v>11.85</v>
      </c>
      <c r="M3682" s="31" t="str">
        <f t="shared" si="0"/>
        <v>Small</v>
      </c>
    </row>
    <row r="3683" spans="8:13" ht="15.75" customHeight="1">
      <c r="H3683" s="37">
        <v>43247</v>
      </c>
      <c r="I3683" s="6" t="s">
        <v>160</v>
      </c>
      <c r="J3683" s="6" t="s">
        <v>217</v>
      </c>
      <c r="K3683" s="6">
        <v>59</v>
      </c>
      <c r="L3683" s="6">
        <v>497.32</v>
      </c>
      <c r="M3683" s="31" t="str">
        <f t="shared" si="0"/>
        <v>Large</v>
      </c>
    </row>
    <row r="3684" spans="8:13" ht="15.75" customHeight="1">
      <c r="H3684" s="37">
        <v>43132</v>
      </c>
      <c r="I3684" s="6" t="s">
        <v>135</v>
      </c>
      <c r="J3684" s="6" t="s">
        <v>220</v>
      </c>
      <c r="K3684" s="6">
        <v>2</v>
      </c>
      <c r="L3684" s="6">
        <v>36.74</v>
      </c>
      <c r="M3684" s="31" t="str">
        <f t="shared" si="0"/>
        <v>Small</v>
      </c>
    </row>
    <row r="3685" spans="8:13" ht="15.75" customHeight="1">
      <c r="H3685" s="37">
        <v>43443</v>
      </c>
      <c r="I3685" s="6" t="s">
        <v>198</v>
      </c>
      <c r="J3685" s="6" t="s">
        <v>196</v>
      </c>
      <c r="K3685" s="6">
        <v>1</v>
      </c>
      <c r="L3685" s="6">
        <v>19.29</v>
      </c>
      <c r="M3685" s="31" t="str">
        <f t="shared" si="0"/>
        <v>Small</v>
      </c>
    </row>
    <row r="3686" spans="8:13" ht="15.75" customHeight="1">
      <c r="H3686" s="37">
        <v>43277</v>
      </c>
      <c r="I3686" s="6" t="s">
        <v>141</v>
      </c>
      <c r="J3686" s="6" t="s">
        <v>156</v>
      </c>
      <c r="K3686" s="6">
        <v>1</v>
      </c>
      <c r="L3686" s="6">
        <v>17.16</v>
      </c>
      <c r="M3686" s="31" t="str">
        <f t="shared" si="0"/>
        <v>Small</v>
      </c>
    </row>
    <row r="3687" spans="8:13" ht="15.75" customHeight="1">
      <c r="H3687" s="37">
        <v>43253</v>
      </c>
      <c r="I3687" s="6" t="s">
        <v>198</v>
      </c>
      <c r="J3687" s="6" t="s">
        <v>156</v>
      </c>
      <c r="K3687" s="6">
        <v>1</v>
      </c>
      <c r="L3687" s="6">
        <v>11.28</v>
      </c>
      <c r="M3687" s="31" t="str">
        <f t="shared" si="0"/>
        <v>Small</v>
      </c>
    </row>
    <row r="3688" spans="8:13" ht="15.75" customHeight="1">
      <c r="H3688" s="37">
        <v>43122</v>
      </c>
      <c r="I3688" s="6" t="s">
        <v>163</v>
      </c>
      <c r="J3688" s="6" t="s">
        <v>157</v>
      </c>
      <c r="K3688" s="6">
        <v>4</v>
      </c>
      <c r="L3688" s="6">
        <v>76.400000000000006</v>
      </c>
      <c r="M3688" s="31" t="str">
        <f t="shared" si="0"/>
        <v>Small</v>
      </c>
    </row>
    <row r="3689" spans="8:13" ht="15.75" customHeight="1">
      <c r="H3689" s="37">
        <v>43439</v>
      </c>
      <c r="I3689" s="6" t="s">
        <v>171</v>
      </c>
      <c r="J3689" s="6" t="s">
        <v>203</v>
      </c>
      <c r="K3689" s="6">
        <v>3</v>
      </c>
      <c r="L3689" s="6">
        <v>43.86</v>
      </c>
      <c r="M3689" s="31" t="str">
        <f t="shared" si="0"/>
        <v>Small</v>
      </c>
    </row>
    <row r="3690" spans="8:13" ht="15.75" customHeight="1">
      <c r="H3690" s="37">
        <v>43338</v>
      </c>
      <c r="I3690" s="6" t="s">
        <v>177</v>
      </c>
      <c r="J3690" s="6" t="s">
        <v>172</v>
      </c>
      <c r="K3690" s="6">
        <v>3</v>
      </c>
      <c r="L3690" s="6">
        <v>46.56</v>
      </c>
      <c r="M3690" s="31" t="str">
        <f t="shared" si="0"/>
        <v>Small</v>
      </c>
    </row>
    <row r="3691" spans="8:13" ht="15.75" customHeight="1">
      <c r="H3691" s="37">
        <v>43348</v>
      </c>
      <c r="I3691" s="6" t="s">
        <v>163</v>
      </c>
      <c r="J3691" s="6" t="s">
        <v>156</v>
      </c>
      <c r="K3691" s="6">
        <v>26</v>
      </c>
      <c r="L3691" s="6">
        <v>280.05</v>
      </c>
      <c r="M3691" s="31" t="str">
        <f t="shared" si="0"/>
        <v>Large</v>
      </c>
    </row>
    <row r="3692" spans="8:13" ht="15.75" customHeight="1">
      <c r="H3692" s="37">
        <v>43122</v>
      </c>
      <c r="I3692" s="6" t="s">
        <v>163</v>
      </c>
      <c r="J3692" s="6" t="s">
        <v>231</v>
      </c>
      <c r="K3692" s="6">
        <v>5</v>
      </c>
      <c r="L3692" s="6">
        <v>53.06</v>
      </c>
      <c r="M3692" s="31" t="str">
        <f t="shared" si="0"/>
        <v>Small</v>
      </c>
    </row>
    <row r="3693" spans="8:13" ht="15.75" customHeight="1">
      <c r="H3693" s="37">
        <v>43408</v>
      </c>
      <c r="I3693" s="6" t="s">
        <v>158</v>
      </c>
      <c r="J3693" s="6" t="s">
        <v>204</v>
      </c>
      <c r="K3693" s="6">
        <v>1</v>
      </c>
      <c r="L3693" s="6">
        <v>14.14</v>
      </c>
      <c r="M3693" s="31" t="str">
        <f t="shared" si="0"/>
        <v>Small</v>
      </c>
    </row>
    <row r="3694" spans="8:13" ht="15.75" customHeight="1">
      <c r="H3694" s="37">
        <v>43428</v>
      </c>
      <c r="I3694" s="6" t="s">
        <v>223</v>
      </c>
      <c r="J3694" s="6" t="s">
        <v>174</v>
      </c>
      <c r="K3694" s="6">
        <v>2</v>
      </c>
      <c r="L3694" s="6">
        <v>32.74</v>
      </c>
      <c r="M3694" s="31" t="str">
        <f t="shared" si="0"/>
        <v>Small</v>
      </c>
    </row>
    <row r="3695" spans="8:13" ht="15.75" customHeight="1">
      <c r="H3695" s="37">
        <v>43200</v>
      </c>
      <c r="I3695" s="6" t="s">
        <v>175</v>
      </c>
      <c r="J3695" s="6" t="s">
        <v>156</v>
      </c>
      <c r="K3695" s="6">
        <v>2</v>
      </c>
      <c r="L3695" s="6">
        <v>37.479999999999997</v>
      </c>
      <c r="M3695" s="31" t="str">
        <f t="shared" si="0"/>
        <v>Small</v>
      </c>
    </row>
    <row r="3696" spans="8:13" ht="15.75" customHeight="1">
      <c r="H3696" s="37">
        <v>43437</v>
      </c>
      <c r="I3696" s="6" t="s">
        <v>163</v>
      </c>
      <c r="J3696" s="6" t="s">
        <v>186</v>
      </c>
      <c r="K3696" s="6">
        <v>3</v>
      </c>
      <c r="L3696" s="6">
        <v>58.65</v>
      </c>
      <c r="M3696" s="31" t="str">
        <f t="shared" si="0"/>
        <v>Small</v>
      </c>
    </row>
    <row r="3697" spans="8:13" ht="15.75" customHeight="1">
      <c r="H3697" s="37">
        <v>43137</v>
      </c>
      <c r="I3697" s="6" t="s">
        <v>163</v>
      </c>
      <c r="J3697" s="6" t="s">
        <v>170</v>
      </c>
      <c r="K3697" s="6">
        <v>48</v>
      </c>
      <c r="L3697" s="6">
        <v>353.68</v>
      </c>
      <c r="M3697" s="31" t="str">
        <f t="shared" si="0"/>
        <v>Large</v>
      </c>
    </row>
    <row r="3698" spans="8:13" ht="15.75" customHeight="1">
      <c r="H3698" s="37">
        <v>43461</v>
      </c>
      <c r="I3698" s="6" t="s">
        <v>175</v>
      </c>
      <c r="J3698" s="6" t="s">
        <v>184</v>
      </c>
      <c r="K3698" s="6">
        <v>2</v>
      </c>
      <c r="L3698" s="6">
        <v>22.4</v>
      </c>
      <c r="M3698" s="31" t="str">
        <f t="shared" si="0"/>
        <v>Small</v>
      </c>
    </row>
    <row r="3699" spans="8:13" ht="15.75" customHeight="1">
      <c r="H3699" s="37">
        <v>43409</v>
      </c>
      <c r="I3699" s="6" t="s">
        <v>160</v>
      </c>
      <c r="J3699" s="6" t="s">
        <v>185</v>
      </c>
      <c r="K3699" s="6">
        <v>2</v>
      </c>
      <c r="L3699" s="6">
        <v>37.119999999999997</v>
      </c>
      <c r="M3699" s="31" t="str">
        <f t="shared" si="0"/>
        <v>Small</v>
      </c>
    </row>
    <row r="3700" spans="8:13" ht="15.75" customHeight="1">
      <c r="H3700" s="37">
        <v>43162</v>
      </c>
      <c r="I3700" s="6" t="s">
        <v>168</v>
      </c>
      <c r="J3700" s="6" t="s">
        <v>186</v>
      </c>
      <c r="K3700" s="6">
        <v>1</v>
      </c>
      <c r="L3700" s="6">
        <v>17.670000000000002</v>
      </c>
      <c r="M3700" s="31" t="str">
        <f t="shared" si="0"/>
        <v>Small</v>
      </c>
    </row>
    <row r="3701" spans="8:13" ht="15.75" customHeight="1">
      <c r="H3701" s="37">
        <v>43398</v>
      </c>
      <c r="I3701" s="6" t="s">
        <v>218</v>
      </c>
      <c r="J3701" s="6" t="s">
        <v>227</v>
      </c>
      <c r="K3701" s="6">
        <v>4</v>
      </c>
      <c r="L3701" s="6">
        <v>59.8</v>
      </c>
      <c r="M3701" s="31" t="str">
        <f t="shared" si="0"/>
        <v>Small</v>
      </c>
    </row>
    <row r="3702" spans="8:13" ht="15.75" customHeight="1">
      <c r="H3702" s="37">
        <v>43261</v>
      </c>
      <c r="I3702" s="6" t="s">
        <v>201</v>
      </c>
      <c r="J3702" s="6" t="s">
        <v>235</v>
      </c>
      <c r="K3702" s="6">
        <v>2</v>
      </c>
      <c r="L3702" s="6">
        <v>35.04</v>
      </c>
      <c r="M3702" s="31" t="str">
        <f t="shared" si="0"/>
        <v>Small</v>
      </c>
    </row>
    <row r="3703" spans="8:13" ht="15.75" customHeight="1">
      <c r="H3703" s="37">
        <v>43316</v>
      </c>
      <c r="I3703" s="6" t="s">
        <v>158</v>
      </c>
      <c r="J3703" s="6" t="s">
        <v>182</v>
      </c>
      <c r="K3703" s="6">
        <v>2</v>
      </c>
      <c r="L3703" s="6">
        <v>30.12</v>
      </c>
      <c r="M3703" s="31" t="str">
        <f t="shared" si="0"/>
        <v>Small</v>
      </c>
    </row>
    <row r="3704" spans="8:13" ht="15.75" customHeight="1">
      <c r="H3704" s="37">
        <v>43414</v>
      </c>
      <c r="I3704" s="6" t="s">
        <v>193</v>
      </c>
      <c r="J3704" s="6" t="s">
        <v>185</v>
      </c>
      <c r="K3704" s="6">
        <v>1</v>
      </c>
      <c r="L3704" s="6">
        <v>14.3</v>
      </c>
      <c r="M3704" s="31" t="str">
        <f t="shared" si="0"/>
        <v>Small</v>
      </c>
    </row>
    <row r="3705" spans="8:13" ht="15.75" customHeight="1">
      <c r="H3705" s="37">
        <v>43161</v>
      </c>
      <c r="I3705" s="6" t="s">
        <v>216</v>
      </c>
      <c r="J3705" s="6" t="s">
        <v>172</v>
      </c>
      <c r="K3705" s="6">
        <v>1</v>
      </c>
      <c r="L3705" s="6">
        <v>17.670000000000002</v>
      </c>
      <c r="M3705" s="31" t="str">
        <f t="shared" si="0"/>
        <v>Small</v>
      </c>
    </row>
    <row r="3706" spans="8:13" ht="15.75" customHeight="1">
      <c r="H3706" s="37">
        <v>43371</v>
      </c>
      <c r="I3706" s="6" t="s">
        <v>158</v>
      </c>
      <c r="J3706" s="6" t="s">
        <v>211</v>
      </c>
      <c r="K3706" s="6">
        <v>2</v>
      </c>
      <c r="L3706" s="6">
        <v>21.6</v>
      </c>
      <c r="M3706" s="31" t="str">
        <f t="shared" si="0"/>
        <v>Small</v>
      </c>
    </row>
    <row r="3707" spans="8:13" ht="15.75" customHeight="1">
      <c r="H3707" s="37">
        <v>43111</v>
      </c>
      <c r="I3707" s="6" t="s">
        <v>158</v>
      </c>
      <c r="J3707" s="6" t="s">
        <v>207</v>
      </c>
      <c r="K3707" s="6">
        <v>1</v>
      </c>
      <c r="L3707" s="6">
        <v>11.6</v>
      </c>
      <c r="M3707" s="31" t="str">
        <f t="shared" si="0"/>
        <v>Small</v>
      </c>
    </row>
    <row r="3708" spans="8:13" ht="15.75" customHeight="1">
      <c r="H3708" s="37">
        <v>43382</v>
      </c>
      <c r="I3708" s="6" t="s">
        <v>198</v>
      </c>
      <c r="J3708" s="6" t="s">
        <v>172</v>
      </c>
      <c r="K3708" s="6">
        <v>3</v>
      </c>
      <c r="L3708" s="6">
        <v>56.61</v>
      </c>
      <c r="M3708" s="31" t="str">
        <f t="shared" si="0"/>
        <v>Small</v>
      </c>
    </row>
    <row r="3709" spans="8:13" ht="15.75" customHeight="1">
      <c r="H3709" s="37">
        <v>43450</v>
      </c>
      <c r="I3709" s="6" t="s">
        <v>158</v>
      </c>
      <c r="J3709" s="6" t="s">
        <v>230</v>
      </c>
      <c r="K3709" s="6">
        <v>12</v>
      </c>
      <c r="L3709" s="6">
        <v>131.13999999999999</v>
      </c>
      <c r="M3709" s="31" t="str">
        <f t="shared" si="0"/>
        <v>Small</v>
      </c>
    </row>
    <row r="3710" spans="8:13" ht="15.75" customHeight="1">
      <c r="H3710" s="37">
        <v>43423</v>
      </c>
      <c r="I3710" s="6" t="s">
        <v>127</v>
      </c>
      <c r="J3710" s="6" t="s">
        <v>156</v>
      </c>
      <c r="K3710" s="6">
        <v>2</v>
      </c>
      <c r="L3710" s="6">
        <v>39.86</v>
      </c>
      <c r="M3710" s="31" t="str">
        <f t="shared" si="0"/>
        <v>Small</v>
      </c>
    </row>
    <row r="3711" spans="8:13" ht="15.75" customHeight="1">
      <c r="H3711" s="37">
        <v>43239</v>
      </c>
      <c r="I3711" s="6" t="s">
        <v>175</v>
      </c>
      <c r="J3711" s="6" t="s">
        <v>231</v>
      </c>
      <c r="K3711" s="6">
        <v>2</v>
      </c>
      <c r="L3711" s="6">
        <v>25.56</v>
      </c>
      <c r="M3711" s="31" t="str">
        <f t="shared" si="0"/>
        <v>Small</v>
      </c>
    </row>
    <row r="3712" spans="8:13" ht="15.75" customHeight="1">
      <c r="H3712" s="37">
        <v>43279</v>
      </c>
      <c r="I3712" s="6" t="s">
        <v>175</v>
      </c>
      <c r="J3712" s="6" t="s">
        <v>199</v>
      </c>
      <c r="K3712" s="6">
        <v>1</v>
      </c>
      <c r="L3712" s="6">
        <v>17.48</v>
      </c>
      <c r="M3712" s="31" t="str">
        <f t="shared" si="0"/>
        <v>Small</v>
      </c>
    </row>
    <row r="3713" spans="8:13" ht="15.75" customHeight="1">
      <c r="H3713" s="37">
        <v>43104</v>
      </c>
      <c r="I3713" s="6" t="s">
        <v>158</v>
      </c>
      <c r="J3713" s="6" t="s">
        <v>192</v>
      </c>
      <c r="K3713" s="6">
        <v>1</v>
      </c>
      <c r="L3713" s="6">
        <v>12.36</v>
      </c>
      <c r="M3713" s="31" t="str">
        <f t="shared" si="0"/>
        <v>Small</v>
      </c>
    </row>
    <row r="3714" spans="8:13" ht="15.75" customHeight="1">
      <c r="H3714" s="37">
        <v>43108</v>
      </c>
      <c r="I3714" s="6" t="s">
        <v>168</v>
      </c>
      <c r="J3714" s="6" t="s">
        <v>194</v>
      </c>
      <c r="K3714" s="6">
        <v>2</v>
      </c>
      <c r="L3714" s="6">
        <v>32.26</v>
      </c>
      <c r="M3714" s="31" t="str">
        <f t="shared" si="0"/>
        <v>Small</v>
      </c>
    </row>
    <row r="3715" spans="8:13" ht="15.75" customHeight="1">
      <c r="H3715" s="37">
        <v>43416</v>
      </c>
      <c r="I3715" s="6" t="s">
        <v>160</v>
      </c>
      <c r="J3715" s="6" t="s">
        <v>215</v>
      </c>
      <c r="K3715" s="6">
        <v>3</v>
      </c>
      <c r="L3715" s="6">
        <v>59.37</v>
      </c>
      <c r="M3715" s="31" t="str">
        <f t="shared" si="0"/>
        <v>Small</v>
      </c>
    </row>
    <row r="3716" spans="8:13" ht="15.75" customHeight="1">
      <c r="H3716" s="37">
        <v>43122</v>
      </c>
      <c r="I3716" s="6" t="s">
        <v>168</v>
      </c>
      <c r="J3716" s="6" t="s">
        <v>156</v>
      </c>
      <c r="K3716" s="6">
        <v>2</v>
      </c>
      <c r="L3716" s="6">
        <v>39.72</v>
      </c>
      <c r="M3716" s="31" t="str">
        <f t="shared" si="0"/>
        <v>Small</v>
      </c>
    </row>
    <row r="3717" spans="8:13" ht="15.75" customHeight="1">
      <c r="H3717" s="37">
        <v>43142</v>
      </c>
      <c r="I3717" s="6" t="s">
        <v>141</v>
      </c>
      <c r="J3717" s="6" t="s">
        <v>194</v>
      </c>
      <c r="K3717" s="6">
        <v>2</v>
      </c>
      <c r="L3717" s="6">
        <v>21.06</v>
      </c>
      <c r="M3717" s="31" t="str">
        <f t="shared" si="0"/>
        <v>Small</v>
      </c>
    </row>
    <row r="3718" spans="8:13" ht="15.75" customHeight="1">
      <c r="H3718" s="37">
        <v>43352</v>
      </c>
      <c r="I3718" s="6" t="s">
        <v>198</v>
      </c>
      <c r="J3718" s="6" t="s">
        <v>207</v>
      </c>
      <c r="K3718" s="6">
        <v>2</v>
      </c>
      <c r="L3718" s="6">
        <v>31.86</v>
      </c>
      <c r="M3718" s="31" t="str">
        <f t="shared" si="0"/>
        <v>Small</v>
      </c>
    </row>
    <row r="3719" spans="8:13" ht="15.75" customHeight="1">
      <c r="H3719" s="37">
        <v>43121</v>
      </c>
      <c r="I3719" s="6" t="s">
        <v>135</v>
      </c>
      <c r="J3719" s="6" t="s">
        <v>210</v>
      </c>
      <c r="K3719" s="6">
        <v>3</v>
      </c>
      <c r="L3719" s="6">
        <v>36.78</v>
      </c>
      <c r="M3719" s="31" t="str">
        <f t="shared" si="0"/>
        <v>Small</v>
      </c>
    </row>
    <row r="3720" spans="8:13" ht="15.75" customHeight="1">
      <c r="H3720" s="37">
        <v>43419</v>
      </c>
      <c r="I3720" s="6" t="s">
        <v>198</v>
      </c>
      <c r="J3720" s="6" t="s">
        <v>188</v>
      </c>
      <c r="K3720" s="6">
        <v>1</v>
      </c>
      <c r="L3720" s="6">
        <v>18.899999999999999</v>
      </c>
      <c r="M3720" s="31" t="str">
        <f t="shared" si="0"/>
        <v>Small</v>
      </c>
    </row>
    <row r="3721" spans="8:13" ht="15.75" customHeight="1">
      <c r="H3721" s="37">
        <v>43194</v>
      </c>
      <c r="I3721" s="6" t="s">
        <v>198</v>
      </c>
      <c r="J3721" s="6" t="s">
        <v>170</v>
      </c>
      <c r="K3721" s="6">
        <v>1</v>
      </c>
      <c r="L3721" s="6">
        <v>10.42</v>
      </c>
      <c r="M3721" s="31" t="str">
        <f t="shared" si="0"/>
        <v>Small</v>
      </c>
    </row>
    <row r="3722" spans="8:13" ht="15.75" customHeight="1">
      <c r="H3722" s="37">
        <v>43160</v>
      </c>
      <c r="I3722" s="6" t="s">
        <v>175</v>
      </c>
      <c r="J3722" s="6" t="s">
        <v>170</v>
      </c>
      <c r="K3722" s="6">
        <v>3</v>
      </c>
      <c r="L3722" s="6">
        <v>50.82</v>
      </c>
      <c r="M3722" s="31" t="str">
        <f t="shared" si="0"/>
        <v>Small</v>
      </c>
    </row>
    <row r="3723" spans="8:13" ht="15.75" customHeight="1">
      <c r="H3723" s="37">
        <v>43249</v>
      </c>
      <c r="I3723" s="6" t="s">
        <v>175</v>
      </c>
      <c r="J3723" s="6" t="s">
        <v>187</v>
      </c>
      <c r="K3723" s="6">
        <v>2</v>
      </c>
      <c r="L3723" s="6">
        <v>39.94</v>
      </c>
      <c r="M3723" s="31" t="str">
        <f t="shared" si="0"/>
        <v>Small</v>
      </c>
    </row>
    <row r="3724" spans="8:13" ht="15.75" customHeight="1">
      <c r="H3724" s="37">
        <v>43199</v>
      </c>
      <c r="I3724" s="6" t="s">
        <v>198</v>
      </c>
      <c r="J3724" s="6" t="s">
        <v>174</v>
      </c>
      <c r="K3724" s="6">
        <v>1</v>
      </c>
      <c r="L3724" s="6">
        <v>10.9</v>
      </c>
      <c r="M3724" s="31" t="str">
        <f t="shared" si="0"/>
        <v>Small</v>
      </c>
    </row>
    <row r="3725" spans="8:13" ht="15.75" customHeight="1">
      <c r="H3725" s="37">
        <v>43256</v>
      </c>
      <c r="I3725" s="6" t="s">
        <v>141</v>
      </c>
      <c r="J3725" s="6" t="s">
        <v>213</v>
      </c>
      <c r="K3725" s="6">
        <v>49</v>
      </c>
      <c r="L3725" s="6">
        <v>398.59</v>
      </c>
      <c r="M3725" s="31" t="str">
        <f t="shared" si="0"/>
        <v>Large</v>
      </c>
    </row>
    <row r="3726" spans="8:13" ht="15.75" customHeight="1">
      <c r="H3726" s="37">
        <v>43286</v>
      </c>
      <c r="I3726" s="6" t="s">
        <v>190</v>
      </c>
      <c r="J3726" s="6" t="s">
        <v>194</v>
      </c>
      <c r="K3726" s="6">
        <v>1</v>
      </c>
      <c r="L3726" s="6">
        <v>16.89</v>
      </c>
      <c r="M3726" s="31" t="str">
        <f t="shared" si="0"/>
        <v>Small</v>
      </c>
    </row>
    <row r="3727" spans="8:13" ht="15.75" customHeight="1">
      <c r="H3727" s="37">
        <v>43423</v>
      </c>
      <c r="I3727" s="6" t="s">
        <v>135</v>
      </c>
      <c r="J3727" s="6" t="s">
        <v>239</v>
      </c>
      <c r="K3727" s="6">
        <v>2</v>
      </c>
      <c r="L3727" s="6">
        <v>29.48</v>
      </c>
      <c r="M3727" s="31" t="str">
        <f t="shared" si="0"/>
        <v>Small</v>
      </c>
    </row>
    <row r="3728" spans="8:13" ht="15.75" customHeight="1">
      <c r="H3728" s="37">
        <v>43304</v>
      </c>
      <c r="I3728" s="6" t="s">
        <v>160</v>
      </c>
      <c r="J3728" s="6" t="s">
        <v>184</v>
      </c>
      <c r="K3728" s="6">
        <v>2</v>
      </c>
      <c r="L3728" s="6">
        <v>23.72</v>
      </c>
      <c r="M3728" s="31" t="str">
        <f t="shared" si="0"/>
        <v>Small</v>
      </c>
    </row>
    <row r="3729" spans="8:13" ht="15.75" customHeight="1">
      <c r="H3729" s="37">
        <v>43453</v>
      </c>
      <c r="I3729" s="6" t="s">
        <v>168</v>
      </c>
      <c r="J3729" s="6" t="s">
        <v>194</v>
      </c>
      <c r="K3729" s="6">
        <v>1</v>
      </c>
      <c r="L3729" s="6">
        <v>17.63</v>
      </c>
      <c r="M3729" s="31" t="str">
        <f t="shared" si="0"/>
        <v>Small</v>
      </c>
    </row>
    <row r="3730" spans="8:13" ht="15.75" customHeight="1">
      <c r="H3730" s="37">
        <v>43455</v>
      </c>
      <c r="I3730" s="6" t="s">
        <v>135</v>
      </c>
      <c r="J3730" s="6" t="s">
        <v>156</v>
      </c>
      <c r="K3730" s="6">
        <v>47</v>
      </c>
      <c r="L3730" s="6">
        <v>430.61</v>
      </c>
      <c r="M3730" s="31" t="str">
        <f t="shared" si="0"/>
        <v>Large</v>
      </c>
    </row>
    <row r="3731" spans="8:13" ht="15.75" customHeight="1">
      <c r="H3731" s="37">
        <v>43453</v>
      </c>
      <c r="I3731" s="6" t="s">
        <v>158</v>
      </c>
      <c r="J3731" s="6" t="s">
        <v>194</v>
      </c>
      <c r="K3731" s="6">
        <v>1</v>
      </c>
      <c r="L3731" s="6">
        <v>12.32</v>
      </c>
      <c r="M3731" s="31" t="str">
        <f t="shared" si="0"/>
        <v>Small</v>
      </c>
    </row>
    <row r="3732" spans="8:13" ht="15.75" customHeight="1">
      <c r="H3732" s="37">
        <v>43452</v>
      </c>
      <c r="I3732" s="6" t="s">
        <v>168</v>
      </c>
      <c r="J3732" s="6" t="s">
        <v>186</v>
      </c>
      <c r="K3732" s="6">
        <v>2</v>
      </c>
      <c r="L3732" s="6">
        <v>21.26</v>
      </c>
      <c r="M3732" s="31" t="str">
        <f t="shared" si="0"/>
        <v>Small</v>
      </c>
    </row>
    <row r="3733" spans="8:13" ht="15.75" customHeight="1">
      <c r="H3733" s="37">
        <v>43205</v>
      </c>
      <c r="I3733" s="6" t="s">
        <v>168</v>
      </c>
      <c r="J3733" s="6" t="s">
        <v>184</v>
      </c>
      <c r="K3733" s="6">
        <v>1</v>
      </c>
      <c r="L3733" s="6">
        <v>15.34</v>
      </c>
      <c r="M3733" s="31" t="str">
        <f t="shared" si="0"/>
        <v>Small</v>
      </c>
    </row>
    <row r="3734" spans="8:13" ht="15.75" customHeight="1">
      <c r="H3734" s="37">
        <v>43422</v>
      </c>
      <c r="I3734" s="6" t="s">
        <v>135</v>
      </c>
      <c r="J3734" s="6" t="s">
        <v>156</v>
      </c>
      <c r="K3734" s="6">
        <v>1</v>
      </c>
      <c r="L3734" s="6">
        <v>10.38</v>
      </c>
      <c r="M3734" s="31" t="str">
        <f t="shared" si="0"/>
        <v>Small</v>
      </c>
    </row>
    <row r="3735" spans="8:13" ht="15.75" customHeight="1">
      <c r="H3735" s="37">
        <v>43125</v>
      </c>
      <c r="I3735" s="6" t="s">
        <v>198</v>
      </c>
      <c r="J3735" s="6" t="s">
        <v>187</v>
      </c>
      <c r="K3735" s="6">
        <v>2</v>
      </c>
      <c r="L3735" s="6">
        <v>22.48</v>
      </c>
      <c r="M3735" s="31" t="str">
        <f t="shared" si="0"/>
        <v>Small</v>
      </c>
    </row>
    <row r="3736" spans="8:13" ht="15.75" customHeight="1">
      <c r="H3736" s="37">
        <v>43309</v>
      </c>
      <c r="I3736" s="6" t="s">
        <v>190</v>
      </c>
      <c r="J3736" s="6" t="s">
        <v>233</v>
      </c>
      <c r="K3736" s="6">
        <v>2</v>
      </c>
      <c r="L3736" s="6">
        <v>28.6</v>
      </c>
      <c r="M3736" s="31" t="str">
        <f t="shared" si="0"/>
        <v>Small</v>
      </c>
    </row>
    <row r="3737" spans="8:13" ht="15.75" customHeight="1">
      <c r="H3737" s="37">
        <v>43142</v>
      </c>
      <c r="I3737" s="6" t="s">
        <v>158</v>
      </c>
      <c r="J3737" s="6" t="s">
        <v>181</v>
      </c>
      <c r="K3737" s="6">
        <v>3</v>
      </c>
      <c r="L3737" s="6">
        <v>42.87</v>
      </c>
      <c r="M3737" s="31" t="str">
        <f t="shared" si="0"/>
        <v>Small</v>
      </c>
    </row>
    <row r="3738" spans="8:13" ht="15.75" customHeight="1">
      <c r="H3738" s="37">
        <v>43465</v>
      </c>
      <c r="I3738" s="6" t="s">
        <v>175</v>
      </c>
      <c r="J3738" s="6" t="s">
        <v>173</v>
      </c>
      <c r="K3738" s="6">
        <v>4</v>
      </c>
      <c r="L3738" s="6">
        <v>70.16</v>
      </c>
      <c r="M3738" s="31" t="str">
        <f t="shared" si="0"/>
        <v>Small</v>
      </c>
    </row>
    <row r="3739" spans="8:13" ht="15.75" customHeight="1">
      <c r="H3739" s="37">
        <v>43255</v>
      </c>
      <c r="I3739" s="6" t="s">
        <v>175</v>
      </c>
      <c r="J3739" s="6" t="s">
        <v>184</v>
      </c>
      <c r="K3739" s="6">
        <v>2</v>
      </c>
      <c r="L3739" s="6">
        <v>26.24</v>
      </c>
      <c r="M3739" s="31" t="str">
        <f t="shared" si="0"/>
        <v>Small</v>
      </c>
    </row>
    <row r="3740" spans="8:13" ht="15.75" customHeight="1">
      <c r="H3740" s="37">
        <v>43102</v>
      </c>
      <c r="I3740" s="6" t="s">
        <v>163</v>
      </c>
      <c r="J3740" s="6" t="s">
        <v>234</v>
      </c>
      <c r="K3740" s="6">
        <v>4</v>
      </c>
      <c r="L3740" s="6">
        <v>53.8</v>
      </c>
      <c r="M3740" s="31" t="str">
        <f t="shared" si="0"/>
        <v>Small</v>
      </c>
    </row>
    <row r="3741" spans="8:13" ht="15.75" customHeight="1">
      <c r="H3741" s="37">
        <v>43407</v>
      </c>
      <c r="I3741" s="6" t="s">
        <v>141</v>
      </c>
      <c r="J3741" s="6" t="s">
        <v>215</v>
      </c>
      <c r="K3741" s="6">
        <v>2</v>
      </c>
      <c r="L3741" s="6">
        <v>30.34</v>
      </c>
      <c r="M3741" s="31" t="str">
        <f t="shared" si="0"/>
        <v>Small</v>
      </c>
    </row>
    <row r="3742" spans="8:13" ht="15.75" customHeight="1">
      <c r="H3742" s="37">
        <v>43432</v>
      </c>
      <c r="I3742" s="6" t="s">
        <v>158</v>
      </c>
      <c r="J3742" s="6" t="s">
        <v>204</v>
      </c>
      <c r="K3742" s="6">
        <v>1</v>
      </c>
      <c r="L3742" s="6">
        <v>15.3</v>
      </c>
      <c r="M3742" s="31" t="str">
        <f t="shared" si="0"/>
        <v>Small</v>
      </c>
    </row>
    <row r="3743" spans="8:13" ht="15.75" customHeight="1">
      <c r="H3743" s="37">
        <v>43290</v>
      </c>
      <c r="I3743" s="6" t="s">
        <v>160</v>
      </c>
      <c r="J3743" s="6" t="s">
        <v>184</v>
      </c>
      <c r="K3743" s="6">
        <v>4</v>
      </c>
      <c r="L3743" s="6">
        <v>54.24</v>
      </c>
      <c r="M3743" s="31" t="str">
        <f t="shared" si="0"/>
        <v>Small</v>
      </c>
    </row>
    <row r="3744" spans="8:13" ht="15.75" customHeight="1">
      <c r="H3744" s="37">
        <v>43104</v>
      </c>
      <c r="I3744" s="6" t="s">
        <v>158</v>
      </c>
      <c r="J3744" s="6" t="s">
        <v>156</v>
      </c>
      <c r="K3744" s="6">
        <v>1</v>
      </c>
      <c r="L3744" s="6">
        <v>14.8</v>
      </c>
      <c r="M3744" s="31" t="str">
        <f t="shared" si="0"/>
        <v>Small</v>
      </c>
    </row>
    <row r="3745" spans="8:13" ht="15.75" customHeight="1">
      <c r="H3745" s="37">
        <v>43429</v>
      </c>
      <c r="I3745" s="6" t="s">
        <v>127</v>
      </c>
      <c r="J3745" s="6" t="s">
        <v>219</v>
      </c>
      <c r="K3745" s="6">
        <v>2</v>
      </c>
      <c r="L3745" s="6">
        <v>38.28</v>
      </c>
      <c r="M3745" s="31" t="str">
        <f t="shared" si="0"/>
        <v>Small</v>
      </c>
    </row>
    <row r="3746" spans="8:13" ht="15.75" customHeight="1">
      <c r="H3746" s="37">
        <v>43410</v>
      </c>
      <c r="I3746" s="6" t="s">
        <v>135</v>
      </c>
      <c r="J3746" s="6" t="s">
        <v>187</v>
      </c>
      <c r="K3746" s="6">
        <v>1</v>
      </c>
      <c r="L3746" s="6">
        <v>17.600000000000001</v>
      </c>
      <c r="M3746" s="31" t="str">
        <f t="shared" si="0"/>
        <v>Small</v>
      </c>
    </row>
    <row r="3747" spans="8:13" ht="15.75" customHeight="1">
      <c r="H3747" s="37">
        <v>43451</v>
      </c>
      <c r="I3747" s="6" t="s">
        <v>190</v>
      </c>
      <c r="J3747" s="6" t="s">
        <v>205</v>
      </c>
      <c r="K3747" s="6">
        <v>55</v>
      </c>
      <c r="L3747" s="6">
        <v>393.23</v>
      </c>
      <c r="M3747" s="31" t="str">
        <f t="shared" si="0"/>
        <v>Large</v>
      </c>
    </row>
    <row r="3748" spans="8:13" ht="15.75" customHeight="1">
      <c r="H3748" s="37">
        <v>43363</v>
      </c>
      <c r="I3748" s="6" t="s">
        <v>163</v>
      </c>
      <c r="J3748" s="6" t="s">
        <v>185</v>
      </c>
      <c r="K3748" s="6">
        <v>36</v>
      </c>
      <c r="L3748" s="6">
        <v>231.02</v>
      </c>
      <c r="M3748" s="31" t="str">
        <f t="shared" si="0"/>
        <v>Small</v>
      </c>
    </row>
    <row r="3749" spans="8:13" ht="15.75" customHeight="1">
      <c r="H3749" s="37">
        <v>43323</v>
      </c>
      <c r="I3749" s="6" t="s">
        <v>135</v>
      </c>
      <c r="J3749" s="6" t="s">
        <v>169</v>
      </c>
      <c r="K3749" s="6">
        <v>2</v>
      </c>
      <c r="L3749" s="6">
        <v>39.520000000000003</v>
      </c>
      <c r="M3749" s="31" t="str">
        <f t="shared" si="0"/>
        <v>Small</v>
      </c>
    </row>
    <row r="3750" spans="8:13" ht="15.75" customHeight="1">
      <c r="H3750" s="37">
        <v>43210</v>
      </c>
      <c r="I3750" s="6" t="s">
        <v>138</v>
      </c>
      <c r="J3750" s="6" t="s">
        <v>156</v>
      </c>
      <c r="K3750" s="6">
        <v>2</v>
      </c>
      <c r="L3750" s="6">
        <v>25.28</v>
      </c>
      <c r="M3750" s="31" t="str">
        <f t="shared" si="0"/>
        <v>Small</v>
      </c>
    </row>
    <row r="3751" spans="8:13" ht="15.75" customHeight="1">
      <c r="H3751" s="37">
        <v>43314</v>
      </c>
      <c r="I3751" s="6" t="s">
        <v>201</v>
      </c>
      <c r="J3751" s="6" t="s">
        <v>185</v>
      </c>
      <c r="K3751" s="6">
        <v>1</v>
      </c>
      <c r="L3751" s="6">
        <v>17.559999999999999</v>
      </c>
      <c r="M3751" s="31" t="str">
        <f t="shared" si="0"/>
        <v>Small</v>
      </c>
    </row>
    <row r="3752" spans="8:13" ht="15.75" customHeight="1">
      <c r="H3752" s="37">
        <v>43407</v>
      </c>
      <c r="I3752" s="6" t="s">
        <v>165</v>
      </c>
      <c r="J3752" s="6" t="s">
        <v>207</v>
      </c>
      <c r="K3752" s="6">
        <v>51</v>
      </c>
      <c r="L3752" s="6">
        <v>468.7</v>
      </c>
      <c r="M3752" s="31" t="str">
        <f t="shared" si="0"/>
        <v>Large</v>
      </c>
    </row>
    <row r="3753" spans="8:13" ht="15.75" customHeight="1">
      <c r="H3753" s="37">
        <v>43447</v>
      </c>
      <c r="I3753" s="6" t="s">
        <v>201</v>
      </c>
      <c r="J3753" s="6" t="s">
        <v>228</v>
      </c>
      <c r="K3753" s="6">
        <v>4</v>
      </c>
      <c r="L3753" s="6">
        <v>40.880000000000003</v>
      </c>
      <c r="M3753" s="31" t="str">
        <f t="shared" si="0"/>
        <v>Small</v>
      </c>
    </row>
    <row r="3754" spans="8:13" ht="15.75" customHeight="1">
      <c r="H3754" s="37">
        <v>43439</v>
      </c>
      <c r="I3754" s="6" t="s">
        <v>160</v>
      </c>
      <c r="J3754" s="6" t="s">
        <v>170</v>
      </c>
      <c r="K3754" s="6">
        <v>2</v>
      </c>
      <c r="L3754" s="6">
        <v>23.6</v>
      </c>
      <c r="M3754" s="31" t="str">
        <f t="shared" si="0"/>
        <v>Small</v>
      </c>
    </row>
    <row r="3755" spans="8:13" ht="15.75" customHeight="1">
      <c r="H3755" s="37">
        <v>43158</v>
      </c>
      <c r="I3755" s="6" t="s">
        <v>175</v>
      </c>
      <c r="J3755" s="6" t="s">
        <v>174</v>
      </c>
      <c r="K3755" s="6">
        <v>1</v>
      </c>
      <c r="L3755" s="6">
        <v>16.190000000000001</v>
      </c>
      <c r="M3755" s="31" t="str">
        <f t="shared" si="0"/>
        <v>Small</v>
      </c>
    </row>
    <row r="3756" spans="8:13" ht="15.75" customHeight="1">
      <c r="H3756" s="37">
        <v>43331</v>
      </c>
      <c r="I3756" s="6" t="s">
        <v>168</v>
      </c>
      <c r="J3756" s="6" t="s">
        <v>174</v>
      </c>
      <c r="K3756" s="6">
        <v>25</v>
      </c>
      <c r="L3756" s="6">
        <v>205.85</v>
      </c>
      <c r="M3756" s="31" t="str">
        <f t="shared" si="0"/>
        <v>Small</v>
      </c>
    </row>
    <row r="3757" spans="8:13" ht="15.75" customHeight="1">
      <c r="H3757" s="37">
        <v>43343</v>
      </c>
      <c r="I3757" s="6" t="s">
        <v>158</v>
      </c>
      <c r="J3757" s="6" t="s">
        <v>230</v>
      </c>
      <c r="K3757" s="6">
        <v>72</v>
      </c>
      <c r="L3757" s="6">
        <v>476.99</v>
      </c>
      <c r="M3757" s="31" t="str">
        <f t="shared" si="0"/>
        <v>Large</v>
      </c>
    </row>
    <row r="3758" spans="8:13" ht="15.75" customHeight="1">
      <c r="H3758" s="37">
        <v>43394</v>
      </c>
      <c r="I3758" s="6" t="s">
        <v>163</v>
      </c>
      <c r="J3758" s="6" t="s">
        <v>156</v>
      </c>
      <c r="K3758" s="6">
        <v>1</v>
      </c>
      <c r="L3758" s="6">
        <v>19.93</v>
      </c>
      <c r="M3758" s="31" t="str">
        <f t="shared" si="0"/>
        <v>Small</v>
      </c>
    </row>
    <row r="3759" spans="8:13" ht="15.75" customHeight="1">
      <c r="H3759" s="37">
        <v>43193</v>
      </c>
      <c r="I3759" s="6" t="s">
        <v>190</v>
      </c>
      <c r="J3759" s="6" t="s">
        <v>228</v>
      </c>
      <c r="K3759" s="6">
        <v>46</v>
      </c>
      <c r="L3759" s="6">
        <v>551.41</v>
      </c>
      <c r="M3759" s="31" t="str">
        <f t="shared" si="0"/>
        <v>Large</v>
      </c>
    </row>
    <row r="3760" spans="8:13" ht="15.75" customHeight="1">
      <c r="H3760" s="37">
        <v>43403</v>
      </c>
      <c r="I3760" s="6" t="s">
        <v>198</v>
      </c>
      <c r="J3760" s="6" t="s">
        <v>156</v>
      </c>
      <c r="K3760" s="6">
        <v>2</v>
      </c>
      <c r="L3760" s="6">
        <v>26.78</v>
      </c>
      <c r="M3760" s="31" t="str">
        <f t="shared" si="0"/>
        <v>Small</v>
      </c>
    </row>
    <row r="3761" spans="8:13" ht="15.75" customHeight="1">
      <c r="H3761" s="37">
        <v>43444</v>
      </c>
      <c r="I3761" s="6" t="s">
        <v>200</v>
      </c>
      <c r="J3761" s="6" t="s">
        <v>156</v>
      </c>
      <c r="K3761" s="6">
        <v>3</v>
      </c>
      <c r="L3761" s="6">
        <v>51.66</v>
      </c>
      <c r="M3761" s="31" t="str">
        <f t="shared" si="0"/>
        <v>Small</v>
      </c>
    </row>
    <row r="3762" spans="8:13" ht="15.75" customHeight="1">
      <c r="H3762" s="37">
        <v>43196</v>
      </c>
      <c r="I3762" s="6" t="s">
        <v>160</v>
      </c>
      <c r="J3762" s="6" t="s">
        <v>237</v>
      </c>
      <c r="K3762" s="6">
        <v>60</v>
      </c>
      <c r="L3762" s="6">
        <v>581.57000000000005</v>
      </c>
      <c r="M3762" s="31" t="str">
        <f t="shared" si="0"/>
        <v>Large</v>
      </c>
    </row>
    <row r="3763" spans="8:13" ht="15.75" customHeight="1">
      <c r="H3763" s="37">
        <v>43401</v>
      </c>
      <c r="I3763" s="6" t="s">
        <v>141</v>
      </c>
      <c r="J3763" s="6" t="s">
        <v>161</v>
      </c>
      <c r="K3763" s="6">
        <v>2</v>
      </c>
      <c r="L3763" s="6">
        <v>20.420000000000002</v>
      </c>
      <c r="M3763" s="31" t="str">
        <f t="shared" si="0"/>
        <v>Small</v>
      </c>
    </row>
    <row r="3764" spans="8:13" ht="15.75" customHeight="1">
      <c r="H3764" s="37">
        <v>43193</v>
      </c>
      <c r="I3764" s="6" t="s">
        <v>175</v>
      </c>
      <c r="J3764" s="6" t="s">
        <v>180</v>
      </c>
      <c r="K3764" s="6">
        <v>4</v>
      </c>
      <c r="L3764" s="6">
        <v>44.4</v>
      </c>
      <c r="M3764" s="31" t="str">
        <f t="shared" si="0"/>
        <v>Small</v>
      </c>
    </row>
    <row r="3765" spans="8:13" ht="15.75" customHeight="1">
      <c r="H3765" s="37">
        <v>43261</v>
      </c>
      <c r="I3765" s="6" t="s">
        <v>135</v>
      </c>
      <c r="J3765" s="6" t="s">
        <v>156</v>
      </c>
      <c r="K3765" s="6">
        <v>5</v>
      </c>
      <c r="L3765" s="6">
        <v>51.4</v>
      </c>
      <c r="M3765" s="31" t="str">
        <f t="shared" si="0"/>
        <v>Small</v>
      </c>
    </row>
    <row r="3766" spans="8:13" ht="15.75" customHeight="1">
      <c r="H3766" s="37">
        <v>43436</v>
      </c>
      <c r="I3766" s="6" t="s">
        <v>158</v>
      </c>
      <c r="J3766" s="6" t="s">
        <v>156</v>
      </c>
      <c r="K3766" s="6">
        <v>3</v>
      </c>
      <c r="L3766" s="6">
        <v>33.299999999999997</v>
      </c>
      <c r="M3766" s="31" t="str">
        <f t="shared" si="0"/>
        <v>Small</v>
      </c>
    </row>
    <row r="3767" spans="8:13" ht="15.75" customHeight="1">
      <c r="H3767" s="37">
        <v>43274</v>
      </c>
      <c r="I3767" s="6" t="s">
        <v>175</v>
      </c>
      <c r="J3767" s="6" t="s">
        <v>196</v>
      </c>
      <c r="K3767" s="6">
        <v>4</v>
      </c>
      <c r="L3767" s="6">
        <v>58.6</v>
      </c>
      <c r="M3767" s="31" t="str">
        <f t="shared" si="0"/>
        <v>Small</v>
      </c>
    </row>
    <row r="3768" spans="8:13" ht="15.75" customHeight="1">
      <c r="H3768" s="37">
        <v>43387</v>
      </c>
      <c r="I3768" s="6" t="s">
        <v>158</v>
      </c>
      <c r="J3768" s="6" t="s">
        <v>180</v>
      </c>
      <c r="K3768" s="6">
        <v>45</v>
      </c>
      <c r="L3768" s="6">
        <v>515.79</v>
      </c>
      <c r="M3768" s="31" t="str">
        <f t="shared" si="0"/>
        <v>Large</v>
      </c>
    </row>
    <row r="3769" spans="8:13" ht="15.75" customHeight="1">
      <c r="H3769" s="37">
        <v>43364</v>
      </c>
      <c r="I3769" s="6" t="s">
        <v>160</v>
      </c>
      <c r="J3769" s="6" t="s">
        <v>213</v>
      </c>
      <c r="K3769" s="6">
        <v>2</v>
      </c>
      <c r="L3769" s="6">
        <v>36.14</v>
      </c>
      <c r="M3769" s="31" t="str">
        <f t="shared" si="0"/>
        <v>Small</v>
      </c>
    </row>
    <row r="3770" spans="8:13" ht="15.75" customHeight="1">
      <c r="H3770" s="37">
        <v>43247</v>
      </c>
      <c r="I3770" s="6" t="s">
        <v>158</v>
      </c>
      <c r="J3770" s="6" t="s">
        <v>185</v>
      </c>
      <c r="K3770" s="6">
        <v>1</v>
      </c>
      <c r="L3770" s="6">
        <v>10.54</v>
      </c>
      <c r="M3770" s="31" t="str">
        <f t="shared" si="0"/>
        <v>Small</v>
      </c>
    </row>
    <row r="3771" spans="8:13" ht="15.75" customHeight="1">
      <c r="H3771" s="37">
        <v>43177</v>
      </c>
      <c r="I3771" s="6" t="s">
        <v>160</v>
      </c>
      <c r="J3771" s="6" t="s">
        <v>236</v>
      </c>
      <c r="K3771" s="6">
        <v>1</v>
      </c>
      <c r="L3771" s="6">
        <v>16.07</v>
      </c>
      <c r="M3771" s="31" t="str">
        <f t="shared" si="0"/>
        <v>Small</v>
      </c>
    </row>
    <row r="3772" spans="8:13" ht="15.75" customHeight="1">
      <c r="H3772" s="37">
        <v>43428</v>
      </c>
      <c r="I3772" s="6" t="s">
        <v>141</v>
      </c>
      <c r="J3772" s="6" t="s">
        <v>241</v>
      </c>
      <c r="K3772" s="6">
        <v>2</v>
      </c>
      <c r="L3772" s="6">
        <v>25.14</v>
      </c>
      <c r="M3772" s="31" t="str">
        <f t="shared" si="0"/>
        <v>Small</v>
      </c>
    </row>
    <row r="3773" spans="8:13" ht="15.75" customHeight="1">
      <c r="H3773" s="37">
        <v>43105</v>
      </c>
      <c r="I3773" s="6" t="s">
        <v>158</v>
      </c>
      <c r="J3773" s="6" t="s">
        <v>231</v>
      </c>
      <c r="K3773" s="6">
        <v>2</v>
      </c>
      <c r="L3773" s="6">
        <v>29.5</v>
      </c>
      <c r="M3773" s="31" t="str">
        <f t="shared" si="0"/>
        <v>Small</v>
      </c>
    </row>
    <row r="3774" spans="8:13" ht="15.75" customHeight="1">
      <c r="H3774" s="37">
        <v>43431</v>
      </c>
      <c r="I3774" s="6" t="s">
        <v>135</v>
      </c>
      <c r="J3774" s="6" t="s">
        <v>226</v>
      </c>
      <c r="K3774" s="6">
        <v>1</v>
      </c>
      <c r="L3774" s="6">
        <v>13.46</v>
      </c>
      <c r="M3774" s="31" t="str">
        <f t="shared" si="0"/>
        <v>Small</v>
      </c>
    </row>
    <row r="3775" spans="8:13" ht="15.75" customHeight="1">
      <c r="H3775" s="37">
        <v>43159</v>
      </c>
      <c r="I3775" s="6" t="s">
        <v>168</v>
      </c>
      <c r="J3775" s="6" t="s">
        <v>232</v>
      </c>
      <c r="K3775" s="6">
        <v>3</v>
      </c>
      <c r="L3775" s="6">
        <v>38.61</v>
      </c>
      <c r="M3775" s="31" t="str">
        <f t="shared" si="0"/>
        <v>Small</v>
      </c>
    </row>
    <row r="3776" spans="8:13" ht="15.75" customHeight="1">
      <c r="H3776" s="37">
        <v>43364</v>
      </c>
      <c r="I3776" s="6" t="s">
        <v>168</v>
      </c>
      <c r="J3776" s="6" t="s">
        <v>219</v>
      </c>
      <c r="K3776" s="6">
        <v>72</v>
      </c>
      <c r="L3776" s="6">
        <v>433.3</v>
      </c>
      <c r="M3776" s="31" t="str">
        <f t="shared" si="0"/>
        <v>Large</v>
      </c>
    </row>
    <row r="3777" spans="8:13" ht="15.75" customHeight="1">
      <c r="H3777" s="37">
        <v>43465</v>
      </c>
      <c r="I3777" s="6" t="s">
        <v>175</v>
      </c>
      <c r="J3777" s="6" t="s">
        <v>206</v>
      </c>
      <c r="K3777" s="6">
        <v>2</v>
      </c>
      <c r="L3777" s="6">
        <v>28.62</v>
      </c>
      <c r="M3777" s="31" t="str">
        <f t="shared" si="0"/>
        <v>Small</v>
      </c>
    </row>
    <row r="3778" spans="8:13" ht="15.75" customHeight="1">
      <c r="H3778" s="37">
        <v>43173</v>
      </c>
      <c r="I3778" s="6" t="s">
        <v>218</v>
      </c>
      <c r="J3778" s="6" t="s">
        <v>213</v>
      </c>
      <c r="K3778" s="6">
        <v>3</v>
      </c>
      <c r="L3778" s="6">
        <v>31.35</v>
      </c>
      <c r="M3778" s="31" t="str">
        <f t="shared" si="0"/>
        <v>Small</v>
      </c>
    </row>
    <row r="3779" spans="8:13" ht="15.75" customHeight="1">
      <c r="H3779" s="37">
        <v>43387</v>
      </c>
      <c r="I3779" s="6" t="s">
        <v>158</v>
      </c>
      <c r="J3779" s="6" t="s">
        <v>211</v>
      </c>
      <c r="K3779" s="6">
        <v>1</v>
      </c>
      <c r="L3779" s="6">
        <v>19.73</v>
      </c>
      <c r="M3779" s="31" t="str">
        <f t="shared" si="0"/>
        <v>Small</v>
      </c>
    </row>
    <row r="3780" spans="8:13" ht="15.75" customHeight="1">
      <c r="H3780" s="37">
        <v>43427</v>
      </c>
      <c r="I3780" s="6" t="s">
        <v>175</v>
      </c>
      <c r="J3780" s="6" t="s">
        <v>187</v>
      </c>
      <c r="K3780" s="6">
        <v>3</v>
      </c>
      <c r="L3780" s="6">
        <v>47.64</v>
      </c>
      <c r="M3780" s="31" t="str">
        <f t="shared" si="0"/>
        <v>Small</v>
      </c>
    </row>
    <row r="3781" spans="8:13" ht="15.75" customHeight="1">
      <c r="H3781" s="37">
        <v>43126</v>
      </c>
      <c r="I3781" s="6" t="s">
        <v>200</v>
      </c>
      <c r="J3781" s="6" t="s">
        <v>157</v>
      </c>
      <c r="K3781" s="6">
        <v>1</v>
      </c>
      <c r="L3781" s="6">
        <v>19.61</v>
      </c>
      <c r="M3781" s="31" t="str">
        <f t="shared" si="0"/>
        <v>Small</v>
      </c>
    </row>
    <row r="3782" spans="8:13" ht="15.75" customHeight="1">
      <c r="H3782" s="37">
        <v>43317</v>
      </c>
      <c r="I3782" s="6" t="s">
        <v>168</v>
      </c>
      <c r="J3782" s="6" t="s">
        <v>172</v>
      </c>
      <c r="K3782" s="6">
        <v>1</v>
      </c>
      <c r="L3782" s="6">
        <v>16.34</v>
      </c>
      <c r="M3782" s="31" t="str">
        <f t="shared" si="0"/>
        <v>Small</v>
      </c>
    </row>
    <row r="3783" spans="8:13" ht="15.75" customHeight="1">
      <c r="H3783" s="37">
        <v>43443</v>
      </c>
      <c r="I3783" s="6" t="s">
        <v>160</v>
      </c>
      <c r="J3783" s="6" t="s">
        <v>181</v>
      </c>
      <c r="K3783" s="6">
        <v>1</v>
      </c>
      <c r="L3783" s="6">
        <v>10.92</v>
      </c>
      <c r="M3783" s="31" t="str">
        <f t="shared" si="0"/>
        <v>Small</v>
      </c>
    </row>
    <row r="3784" spans="8:13" ht="15.75" customHeight="1">
      <c r="H3784" s="37">
        <v>43439</v>
      </c>
      <c r="I3784" s="6" t="s">
        <v>165</v>
      </c>
      <c r="J3784" s="6" t="s">
        <v>191</v>
      </c>
      <c r="K3784" s="6">
        <v>1</v>
      </c>
      <c r="L3784" s="6">
        <v>12.16</v>
      </c>
      <c r="M3784" s="31" t="str">
        <f t="shared" si="0"/>
        <v>Small</v>
      </c>
    </row>
    <row r="3785" spans="8:13" ht="15.75" customHeight="1">
      <c r="H3785" s="37">
        <v>43451</v>
      </c>
      <c r="I3785" s="6" t="s">
        <v>158</v>
      </c>
      <c r="J3785" s="6" t="s">
        <v>156</v>
      </c>
      <c r="K3785" s="6">
        <v>2</v>
      </c>
      <c r="L3785" s="6">
        <v>20.14</v>
      </c>
      <c r="M3785" s="31" t="str">
        <f t="shared" si="0"/>
        <v>Small</v>
      </c>
    </row>
    <row r="3786" spans="8:13" ht="15.75" customHeight="1">
      <c r="H3786" s="37">
        <v>43376</v>
      </c>
      <c r="I3786" s="6" t="s">
        <v>168</v>
      </c>
      <c r="J3786" s="6" t="s">
        <v>210</v>
      </c>
      <c r="K3786" s="6">
        <v>1</v>
      </c>
      <c r="L3786" s="6">
        <v>15.92</v>
      </c>
      <c r="M3786" s="31" t="str">
        <f t="shared" si="0"/>
        <v>Small</v>
      </c>
    </row>
    <row r="3787" spans="8:13" ht="15.75" customHeight="1">
      <c r="H3787" s="37">
        <v>43378</v>
      </c>
      <c r="I3787" s="6" t="s">
        <v>158</v>
      </c>
      <c r="J3787" s="6" t="s">
        <v>213</v>
      </c>
      <c r="K3787" s="6">
        <v>60</v>
      </c>
      <c r="L3787" s="6">
        <v>419.44</v>
      </c>
      <c r="M3787" s="31" t="str">
        <f t="shared" si="0"/>
        <v>Large</v>
      </c>
    </row>
    <row r="3788" spans="8:13" ht="15.75" customHeight="1">
      <c r="H3788" s="37">
        <v>43259</v>
      </c>
      <c r="I3788" s="6" t="s">
        <v>163</v>
      </c>
      <c r="J3788" s="6" t="s">
        <v>157</v>
      </c>
      <c r="K3788" s="6">
        <v>2</v>
      </c>
      <c r="L3788" s="6">
        <v>27.74</v>
      </c>
      <c r="M3788" s="31" t="str">
        <f t="shared" si="0"/>
        <v>Small</v>
      </c>
    </row>
    <row r="3789" spans="8:13" ht="15.75" customHeight="1">
      <c r="H3789" s="37">
        <v>43449</v>
      </c>
      <c r="I3789" s="6" t="s">
        <v>223</v>
      </c>
      <c r="J3789" s="6" t="s">
        <v>156</v>
      </c>
      <c r="K3789" s="6">
        <v>2</v>
      </c>
      <c r="L3789" s="6">
        <v>24.84</v>
      </c>
      <c r="M3789" s="31" t="str">
        <f t="shared" si="0"/>
        <v>Small</v>
      </c>
    </row>
    <row r="3790" spans="8:13" ht="15.75" customHeight="1">
      <c r="H3790" s="37">
        <v>43439</v>
      </c>
      <c r="I3790" s="6" t="s">
        <v>190</v>
      </c>
      <c r="J3790" s="6" t="s">
        <v>234</v>
      </c>
      <c r="K3790" s="6">
        <v>3</v>
      </c>
      <c r="L3790" s="6">
        <v>34.74</v>
      </c>
      <c r="M3790" s="31" t="str">
        <f t="shared" si="0"/>
        <v>Small</v>
      </c>
    </row>
    <row r="3791" spans="8:13" ht="15.75" customHeight="1">
      <c r="H3791" s="37">
        <v>43416</v>
      </c>
      <c r="I3791" s="6" t="s">
        <v>168</v>
      </c>
      <c r="J3791" s="6" t="s">
        <v>196</v>
      </c>
      <c r="K3791" s="6">
        <v>2</v>
      </c>
      <c r="L3791" s="6">
        <v>23.6</v>
      </c>
      <c r="M3791" s="31" t="str">
        <f t="shared" si="0"/>
        <v>Small</v>
      </c>
    </row>
    <row r="3792" spans="8:13" ht="15.75" customHeight="1">
      <c r="H3792" s="37">
        <v>43409</v>
      </c>
      <c r="I3792" s="6" t="s">
        <v>175</v>
      </c>
      <c r="J3792" s="6" t="s">
        <v>207</v>
      </c>
      <c r="K3792" s="6">
        <v>4</v>
      </c>
      <c r="L3792" s="6">
        <v>76</v>
      </c>
      <c r="M3792" s="31" t="str">
        <f t="shared" si="0"/>
        <v>Small</v>
      </c>
    </row>
    <row r="3793" spans="8:13" ht="15.75" customHeight="1">
      <c r="H3793" s="37">
        <v>43326</v>
      </c>
      <c r="I3793" s="6" t="s">
        <v>163</v>
      </c>
      <c r="J3793" s="6" t="s">
        <v>194</v>
      </c>
      <c r="K3793" s="6">
        <v>1</v>
      </c>
      <c r="L3793" s="6">
        <v>13.02</v>
      </c>
      <c r="M3793" s="31" t="str">
        <f t="shared" si="0"/>
        <v>Small</v>
      </c>
    </row>
    <row r="3794" spans="8:13" ht="15.75" customHeight="1">
      <c r="H3794" s="37">
        <v>43138</v>
      </c>
      <c r="I3794" s="6" t="s">
        <v>193</v>
      </c>
      <c r="J3794" s="6" t="s">
        <v>212</v>
      </c>
      <c r="K3794" s="6">
        <v>34</v>
      </c>
      <c r="L3794" s="6">
        <v>395.81</v>
      </c>
      <c r="M3794" s="31" t="str">
        <f t="shared" si="0"/>
        <v>Large</v>
      </c>
    </row>
    <row r="3795" spans="8:13" ht="15.75" customHeight="1">
      <c r="H3795" s="37">
        <v>43133</v>
      </c>
      <c r="I3795" s="6" t="s">
        <v>224</v>
      </c>
      <c r="J3795" s="6" t="s">
        <v>228</v>
      </c>
      <c r="K3795" s="6">
        <v>2</v>
      </c>
      <c r="L3795" s="6">
        <v>29.3</v>
      </c>
      <c r="M3795" s="31" t="str">
        <f t="shared" si="0"/>
        <v>Small</v>
      </c>
    </row>
    <row r="3796" spans="8:13" ht="15.75" customHeight="1">
      <c r="H3796" s="37">
        <v>43406</v>
      </c>
      <c r="I3796" s="6" t="s">
        <v>190</v>
      </c>
      <c r="J3796" s="6" t="s">
        <v>186</v>
      </c>
      <c r="K3796" s="6">
        <v>2</v>
      </c>
      <c r="L3796" s="6">
        <v>36.24</v>
      </c>
      <c r="M3796" s="31" t="str">
        <f t="shared" si="0"/>
        <v>Small</v>
      </c>
    </row>
    <row r="3797" spans="8:13" ht="15.75" customHeight="1">
      <c r="H3797" s="37">
        <v>43405</v>
      </c>
      <c r="I3797" s="6" t="s">
        <v>135</v>
      </c>
      <c r="J3797" s="6" t="s">
        <v>185</v>
      </c>
      <c r="K3797" s="6">
        <v>1</v>
      </c>
      <c r="L3797" s="6">
        <v>18.079999999999998</v>
      </c>
      <c r="M3797" s="31" t="str">
        <f t="shared" si="0"/>
        <v>Small</v>
      </c>
    </row>
    <row r="3798" spans="8:13" ht="15.75" customHeight="1">
      <c r="H3798" s="37">
        <v>43447</v>
      </c>
      <c r="I3798" s="6" t="s">
        <v>175</v>
      </c>
      <c r="J3798" s="6" t="s">
        <v>164</v>
      </c>
      <c r="K3798" s="6">
        <v>1</v>
      </c>
      <c r="L3798" s="6">
        <v>16.75</v>
      </c>
      <c r="M3798" s="31" t="str">
        <f t="shared" si="0"/>
        <v>Small</v>
      </c>
    </row>
    <row r="3799" spans="8:13" ht="15.75" customHeight="1">
      <c r="H3799" s="37">
        <v>43160</v>
      </c>
      <c r="I3799" s="6" t="s">
        <v>138</v>
      </c>
      <c r="J3799" s="6" t="s">
        <v>208</v>
      </c>
      <c r="K3799" s="6">
        <v>1</v>
      </c>
      <c r="L3799" s="6">
        <v>14.36</v>
      </c>
      <c r="M3799" s="31" t="str">
        <f t="shared" si="0"/>
        <v>Small</v>
      </c>
    </row>
    <row r="3800" spans="8:13" ht="15.75" customHeight="1">
      <c r="H3800" s="37">
        <v>43450</v>
      </c>
      <c r="I3800" s="6" t="s">
        <v>141</v>
      </c>
      <c r="J3800" s="6" t="s">
        <v>205</v>
      </c>
      <c r="K3800" s="6">
        <v>72</v>
      </c>
      <c r="L3800" s="6">
        <v>488.72</v>
      </c>
      <c r="M3800" s="31" t="str">
        <f t="shared" si="0"/>
        <v>Large</v>
      </c>
    </row>
    <row r="3801" spans="8:13" ht="15.75" customHeight="1">
      <c r="H3801" s="37">
        <v>43436</v>
      </c>
      <c r="I3801" s="6" t="s">
        <v>201</v>
      </c>
      <c r="J3801" s="6" t="s">
        <v>156</v>
      </c>
      <c r="K3801" s="6">
        <v>2</v>
      </c>
      <c r="L3801" s="6">
        <v>21.16</v>
      </c>
      <c r="M3801" s="31" t="str">
        <f t="shared" si="0"/>
        <v>Small</v>
      </c>
    </row>
    <row r="3802" spans="8:13" ht="15.75" customHeight="1">
      <c r="H3802" s="37">
        <v>43460</v>
      </c>
      <c r="I3802" s="6" t="s">
        <v>160</v>
      </c>
      <c r="J3802" s="6" t="s">
        <v>238</v>
      </c>
      <c r="K3802" s="6">
        <v>2</v>
      </c>
      <c r="L3802" s="6">
        <v>37.08</v>
      </c>
      <c r="M3802" s="31" t="str">
        <f t="shared" si="0"/>
        <v>Small</v>
      </c>
    </row>
    <row r="3803" spans="8:13" ht="15.75" customHeight="1">
      <c r="H3803" s="37">
        <v>43417</v>
      </c>
      <c r="I3803" s="6" t="s">
        <v>158</v>
      </c>
      <c r="J3803" s="6" t="s">
        <v>184</v>
      </c>
      <c r="K3803" s="6">
        <v>4</v>
      </c>
      <c r="L3803" s="6">
        <v>58</v>
      </c>
      <c r="M3803" s="31" t="str">
        <f t="shared" si="0"/>
        <v>Small</v>
      </c>
    </row>
    <row r="3804" spans="8:13" ht="15.75" customHeight="1">
      <c r="H3804" s="37">
        <v>43373</v>
      </c>
      <c r="I3804" s="6" t="s">
        <v>168</v>
      </c>
      <c r="J3804" s="6" t="s">
        <v>194</v>
      </c>
      <c r="K3804" s="6">
        <v>2</v>
      </c>
      <c r="L3804" s="6">
        <v>35.56</v>
      </c>
      <c r="M3804" s="31" t="str">
        <f t="shared" si="0"/>
        <v>Small</v>
      </c>
    </row>
    <row r="3805" spans="8:13" ht="15.75" customHeight="1">
      <c r="H3805" s="37">
        <v>43448</v>
      </c>
      <c r="I3805" s="6" t="s">
        <v>224</v>
      </c>
      <c r="J3805" s="6" t="s">
        <v>191</v>
      </c>
      <c r="K3805" s="6">
        <v>2</v>
      </c>
      <c r="L3805" s="6">
        <v>30.5</v>
      </c>
      <c r="M3805" s="31" t="str">
        <f t="shared" si="0"/>
        <v>Small</v>
      </c>
    </row>
    <row r="3806" spans="8:13" ht="15.75" customHeight="1">
      <c r="H3806" s="37">
        <v>43183</v>
      </c>
      <c r="I3806" s="6" t="s">
        <v>190</v>
      </c>
      <c r="J3806" s="6" t="s">
        <v>210</v>
      </c>
      <c r="K3806" s="6">
        <v>1</v>
      </c>
      <c r="L3806" s="6">
        <v>10.17</v>
      </c>
      <c r="M3806" s="31" t="str">
        <f t="shared" si="0"/>
        <v>Small</v>
      </c>
    </row>
    <row r="3807" spans="8:13" ht="15.75" customHeight="1">
      <c r="H3807" s="37">
        <v>43166</v>
      </c>
      <c r="I3807" s="6" t="s">
        <v>175</v>
      </c>
      <c r="J3807" s="6" t="s">
        <v>206</v>
      </c>
      <c r="K3807" s="6">
        <v>2</v>
      </c>
      <c r="L3807" s="6">
        <v>39.020000000000003</v>
      </c>
      <c r="M3807" s="31" t="str">
        <f t="shared" si="0"/>
        <v>Small</v>
      </c>
    </row>
    <row r="3808" spans="8:13" ht="15.75" customHeight="1">
      <c r="H3808" s="37">
        <v>43146</v>
      </c>
      <c r="I3808" s="6" t="s">
        <v>160</v>
      </c>
      <c r="J3808" s="6" t="s">
        <v>210</v>
      </c>
      <c r="K3808" s="6">
        <v>1</v>
      </c>
      <c r="L3808" s="6">
        <v>10.33</v>
      </c>
      <c r="M3808" s="31" t="str">
        <f t="shared" si="0"/>
        <v>Small</v>
      </c>
    </row>
    <row r="3809" spans="8:13" ht="15.75" customHeight="1">
      <c r="H3809" s="37">
        <v>43437</v>
      </c>
      <c r="I3809" s="6" t="s">
        <v>160</v>
      </c>
      <c r="J3809" s="6" t="s">
        <v>180</v>
      </c>
      <c r="K3809" s="6">
        <v>4</v>
      </c>
      <c r="L3809" s="6">
        <v>42.28</v>
      </c>
      <c r="M3809" s="31" t="str">
        <f t="shared" si="0"/>
        <v>Small</v>
      </c>
    </row>
    <row r="3810" spans="8:13" ht="15.75" customHeight="1">
      <c r="H3810" s="37">
        <v>43440</v>
      </c>
      <c r="I3810" s="6" t="s">
        <v>190</v>
      </c>
      <c r="J3810" s="6" t="s">
        <v>156</v>
      </c>
      <c r="K3810" s="6">
        <v>2</v>
      </c>
      <c r="L3810" s="6">
        <v>36.06</v>
      </c>
      <c r="M3810" s="31" t="str">
        <f t="shared" si="0"/>
        <v>Small</v>
      </c>
    </row>
    <row r="3811" spans="8:13" ht="15.75" customHeight="1">
      <c r="H3811" s="37">
        <v>43405</v>
      </c>
      <c r="I3811" s="6" t="s">
        <v>141</v>
      </c>
      <c r="J3811" s="6" t="s">
        <v>156</v>
      </c>
      <c r="K3811" s="6">
        <v>72</v>
      </c>
      <c r="L3811" s="6">
        <v>479.56</v>
      </c>
      <c r="M3811" s="31" t="str">
        <f t="shared" si="0"/>
        <v>Large</v>
      </c>
    </row>
    <row r="3812" spans="8:13" ht="15.75" customHeight="1">
      <c r="H3812" s="37">
        <v>43290</v>
      </c>
      <c r="I3812" s="6" t="s">
        <v>171</v>
      </c>
      <c r="J3812" s="6" t="s">
        <v>176</v>
      </c>
      <c r="K3812" s="6">
        <v>2</v>
      </c>
      <c r="L3812" s="6">
        <v>35.5</v>
      </c>
      <c r="M3812" s="31" t="str">
        <f t="shared" si="0"/>
        <v>Small</v>
      </c>
    </row>
    <row r="3813" spans="8:13" ht="15.75" customHeight="1">
      <c r="H3813" s="37">
        <v>43260</v>
      </c>
      <c r="I3813" s="6" t="s">
        <v>198</v>
      </c>
      <c r="J3813" s="6" t="s">
        <v>162</v>
      </c>
      <c r="K3813" s="6">
        <v>59</v>
      </c>
      <c r="L3813" s="6">
        <v>576.30999999999995</v>
      </c>
      <c r="M3813" s="31" t="str">
        <f t="shared" si="0"/>
        <v>Large</v>
      </c>
    </row>
    <row r="3814" spans="8:13" ht="15.75" customHeight="1">
      <c r="H3814" s="37">
        <v>43125</v>
      </c>
      <c r="I3814" s="6" t="s">
        <v>158</v>
      </c>
      <c r="J3814" s="6" t="s">
        <v>186</v>
      </c>
      <c r="K3814" s="6">
        <v>4</v>
      </c>
      <c r="L3814" s="6">
        <v>42.2</v>
      </c>
      <c r="M3814" s="31" t="str">
        <f t="shared" si="0"/>
        <v>Small</v>
      </c>
    </row>
    <row r="3815" spans="8:13" ht="15.75" customHeight="1">
      <c r="H3815" s="37">
        <v>43362</v>
      </c>
      <c r="I3815" s="6" t="s">
        <v>175</v>
      </c>
      <c r="J3815" s="6" t="s">
        <v>156</v>
      </c>
      <c r="K3815" s="6">
        <v>1</v>
      </c>
      <c r="L3815" s="6">
        <v>18.04</v>
      </c>
      <c r="M3815" s="31" t="str">
        <f t="shared" si="0"/>
        <v>Small</v>
      </c>
    </row>
    <row r="3816" spans="8:13" ht="15.75" customHeight="1">
      <c r="H3816" s="37">
        <v>43416</v>
      </c>
      <c r="I3816" s="6" t="s">
        <v>158</v>
      </c>
      <c r="J3816" s="6" t="s">
        <v>185</v>
      </c>
      <c r="K3816" s="6">
        <v>1</v>
      </c>
      <c r="L3816" s="6">
        <v>12.64</v>
      </c>
      <c r="M3816" s="31" t="str">
        <f t="shared" si="0"/>
        <v>Small</v>
      </c>
    </row>
    <row r="3817" spans="8:13" ht="15.75" customHeight="1">
      <c r="H3817" s="37">
        <v>43280</v>
      </c>
      <c r="I3817" s="6" t="s">
        <v>216</v>
      </c>
      <c r="J3817" s="6" t="s">
        <v>180</v>
      </c>
      <c r="K3817" s="6">
        <v>3</v>
      </c>
      <c r="L3817" s="6">
        <v>41.37</v>
      </c>
      <c r="M3817" s="31" t="str">
        <f t="shared" si="0"/>
        <v>Small</v>
      </c>
    </row>
    <row r="3818" spans="8:13" ht="15.75" customHeight="1">
      <c r="H3818" s="37">
        <v>43391</v>
      </c>
      <c r="I3818" s="6" t="s">
        <v>168</v>
      </c>
      <c r="J3818" s="6" t="s">
        <v>206</v>
      </c>
      <c r="K3818" s="6">
        <v>2</v>
      </c>
      <c r="L3818" s="6">
        <v>27.22</v>
      </c>
      <c r="M3818" s="31" t="str">
        <f t="shared" si="0"/>
        <v>Small</v>
      </c>
    </row>
    <row r="3819" spans="8:13" ht="15.75" customHeight="1">
      <c r="H3819" s="37">
        <v>43147</v>
      </c>
      <c r="I3819" s="6" t="s">
        <v>177</v>
      </c>
      <c r="J3819" s="6" t="s">
        <v>187</v>
      </c>
      <c r="K3819" s="6">
        <v>48</v>
      </c>
      <c r="L3819" s="6">
        <v>426.07</v>
      </c>
      <c r="M3819" s="31" t="str">
        <f t="shared" si="0"/>
        <v>Large</v>
      </c>
    </row>
    <row r="3820" spans="8:13" ht="15.75" customHeight="1">
      <c r="H3820" s="37">
        <v>43415</v>
      </c>
      <c r="I3820" s="6" t="s">
        <v>158</v>
      </c>
      <c r="J3820" s="6" t="s">
        <v>156</v>
      </c>
      <c r="K3820" s="6">
        <v>1</v>
      </c>
      <c r="L3820" s="6">
        <v>16.62</v>
      </c>
      <c r="M3820" s="31" t="str">
        <f t="shared" si="0"/>
        <v>Small</v>
      </c>
    </row>
    <row r="3821" spans="8:13" ht="15.75" customHeight="1">
      <c r="H3821" s="37">
        <v>43433</v>
      </c>
      <c r="I3821" s="6" t="s">
        <v>141</v>
      </c>
      <c r="J3821" s="6" t="s">
        <v>159</v>
      </c>
      <c r="K3821" s="6">
        <v>1</v>
      </c>
      <c r="L3821" s="6">
        <v>13.29</v>
      </c>
      <c r="M3821" s="31" t="str">
        <f t="shared" si="0"/>
        <v>Small</v>
      </c>
    </row>
    <row r="3822" spans="8:13" ht="15.75" customHeight="1">
      <c r="H3822" s="37">
        <v>43379</v>
      </c>
      <c r="I3822" s="6" t="s">
        <v>158</v>
      </c>
      <c r="J3822" s="6" t="s">
        <v>176</v>
      </c>
      <c r="K3822" s="6">
        <v>2</v>
      </c>
      <c r="L3822" s="6">
        <v>33.020000000000003</v>
      </c>
      <c r="M3822" s="31" t="str">
        <f t="shared" si="0"/>
        <v>Small</v>
      </c>
    </row>
    <row r="3823" spans="8:13" ht="15.75" customHeight="1">
      <c r="H3823" s="37">
        <v>43286</v>
      </c>
      <c r="I3823" s="6" t="s">
        <v>158</v>
      </c>
      <c r="J3823" s="6" t="s">
        <v>180</v>
      </c>
      <c r="K3823" s="6">
        <v>2</v>
      </c>
      <c r="L3823" s="6">
        <v>31.36</v>
      </c>
      <c r="M3823" s="31" t="str">
        <f t="shared" si="0"/>
        <v>Small</v>
      </c>
    </row>
    <row r="3824" spans="8:13" ht="15.75" customHeight="1">
      <c r="H3824" s="37">
        <v>43341</v>
      </c>
      <c r="I3824" s="6" t="s">
        <v>168</v>
      </c>
      <c r="J3824" s="6" t="s">
        <v>172</v>
      </c>
      <c r="K3824" s="6">
        <v>1</v>
      </c>
      <c r="L3824" s="6">
        <v>19.79</v>
      </c>
      <c r="M3824" s="31" t="str">
        <f t="shared" si="0"/>
        <v>Small</v>
      </c>
    </row>
    <row r="3825" spans="8:13" ht="15.75" customHeight="1">
      <c r="H3825" s="37">
        <v>43210</v>
      </c>
      <c r="I3825" s="6" t="s">
        <v>171</v>
      </c>
      <c r="J3825" s="6" t="s">
        <v>156</v>
      </c>
      <c r="K3825" s="6">
        <v>19</v>
      </c>
      <c r="L3825" s="6">
        <v>221.1</v>
      </c>
      <c r="M3825" s="31" t="str">
        <f t="shared" si="0"/>
        <v>Small</v>
      </c>
    </row>
    <row r="3826" spans="8:13" ht="15.75" customHeight="1">
      <c r="H3826" s="37">
        <v>43384</v>
      </c>
      <c r="I3826" s="6" t="s">
        <v>141</v>
      </c>
      <c r="J3826" s="6" t="s">
        <v>185</v>
      </c>
      <c r="K3826" s="6">
        <v>50</v>
      </c>
      <c r="L3826" s="6">
        <v>289.12</v>
      </c>
      <c r="M3826" s="31" t="str">
        <f t="shared" si="0"/>
        <v>Large</v>
      </c>
    </row>
    <row r="3827" spans="8:13" ht="15.75" customHeight="1">
      <c r="H3827" s="37">
        <v>43246</v>
      </c>
      <c r="I3827" s="6" t="s">
        <v>198</v>
      </c>
      <c r="J3827" s="6" t="s">
        <v>182</v>
      </c>
      <c r="K3827" s="6">
        <v>2</v>
      </c>
      <c r="L3827" s="6">
        <v>24.86</v>
      </c>
      <c r="M3827" s="31" t="str">
        <f t="shared" si="0"/>
        <v>Small</v>
      </c>
    </row>
    <row r="3828" spans="8:13" ht="15.75" customHeight="1">
      <c r="H3828" s="37">
        <v>43137</v>
      </c>
      <c r="I3828" s="6" t="s">
        <v>177</v>
      </c>
      <c r="J3828" s="6" t="s">
        <v>156</v>
      </c>
      <c r="K3828" s="6">
        <v>2</v>
      </c>
      <c r="L3828" s="6">
        <v>24.84</v>
      </c>
      <c r="M3828" s="31" t="str">
        <f t="shared" si="0"/>
        <v>Small</v>
      </c>
    </row>
    <row r="3829" spans="8:13" ht="15.75" customHeight="1">
      <c r="H3829" s="37">
        <v>43413</v>
      </c>
      <c r="I3829" s="6" t="s">
        <v>171</v>
      </c>
      <c r="J3829" s="6" t="s">
        <v>156</v>
      </c>
      <c r="K3829" s="6">
        <v>2</v>
      </c>
      <c r="L3829" s="6">
        <v>30.04</v>
      </c>
      <c r="M3829" s="31" t="str">
        <f t="shared" si="0"/>
        <v>Small</v>
      </c>
    </row>
    <row r="3830" spans="8:13" ht="15.75" customHeight="1">
      <c r="H3830" s="37">
        <v>43153</v>
      </c>
      <c r="I3830" s="6" t="s">
        <v>168</v>
      </c>
      <c r="J3830" s="6" t="s">
        <v>206</v>
      </c>
      <c r="K3830" s="6">
        <v>60</v>
      </c>
      <c r="L3830" s="6">
        <v>592.49</v>
      </c>
      <c r="M3830" s="31" t="str">
        <f t="shared" si="0"/>
        <v>Large</v>
      </c>
    </row>
    <row r="3831" spans="8:13" ht="15.75" customHeight="1">
      <c r="H3831" s="37">
        <v>43243</v>
      </c>
      <c r="I3831" s="6" t="s">
        <v>175</v>
      </c>
      <c r="J3831" s="6" t="s">
        <v>187</v>
      </c>
      <c r="K3831" s="6">
        <v>3</v>
      </c>
      <c r="L3831" s="6">
        <v>47.46</v>
      </c>
      <c r="M3831" s="31" t="str">
        <f t="shared" si="0"/>
        <v>Small</v>
      </c>
    </row>
    <row r="3832" spans="8:13" ht="15.75" customHeight="1">
      <c r="H3832" s="37">
        <v>43145</v>
      </c>
      <c r="I3832" s="6" t="s">
        <v>190</v>
      </c>
      <c r="J3832" s="6" t="s">
        <v>156</v>
      </c>
      <c r="K3832" s="6">
        <v>2</v>
      </c>
      <c r="L3832" s="6">
        <v>39.08</v>
      </c>
      <c r="M3832" s="31" t="str">
        <f t="shared" si="0"/>
        <v>Small</v>
      </c>
    </row>
    <row r="3833" spans="8:13" ht="15.75" customHeight="1">
      <c r="H3833" s="37">
        <v>43138</v>
      </c>
      <c r="I3833" s="6" t="s">
        <v>163</v>
      </c>
      <c r="J3833" s="6" t="s">
        <v>185</v>
      </c>
      <c r="K3833" s="6">
        <v>3</v>
      </c>
      <c r="L3833" s="6">
        <v>43.92</v>
      </c>
      <c r="M3833" s="31" t="str">
        <f t="shared" si="0"/>
        <v>Small</v>
      </c>
    </row>
    <row r="3834" spans="8:13" ht="15.75" customHeight="1">
      <c r="H3834" s="37">
        <v>43209</v>
      </c>
      <c r="I3834" s="6" t="s">
        <v>163</v>
      </c>
      <c r="J3834" s="6" t="s">
        <v>185</v>
      </c>
      <c r="K3834" s="6">
        <v>3</v>
      </c>
      <c r="L3834" s="6">
        <v>50.43</v>
      </c>
      <c r="M3834" s="31" t="str">
        <f t="shared" si="0"/>
        <v>Small</v>
      </c>
    </row>
    <row r="3835" spans="8:13" ht="15.75" customHeight="1">
      <c r="H3835" s="37">
        <v>43436</v>
      </c>
      <c r="I3835" s="6" t="s">
        <v>190</v>
      </c>
      <c r="J3835" s="6" t="s">
        <v>159</v>
      </c>
      <c r="K3835" s="6">
        <v>1</v>
      </c>
      <c r="L3835" s="6">
        <v>16.12</v>
      </c>
      <c r="M3835" s="31" t="str">
        <f t="shared" si="0"/>
        <v>Small</v>
      </c>
    </row>
    <row r="3836" spans="8:13" ht="15.75" customHeight="1">
      <c r="H3836" s="37">
        <v>43354</v>
      </c>
      <c r="I3836" s="6" t="s">
        <v>175</v>
      </c>
      <c r="J3836" s="6" t="s">
        <v>202</v>
      </c>
      <c r="K3836" s="6">
        <v>2</v>
      </c>
      <c r="L3836" s="6">
        <v>31.16</v>
      </c>
      <c r="M3836" s="31" t="str">
        <f t="shared" si="0"/>
        <v>Small</v>
      </c>
    </row>
    <row r="3837" spans="8:13" ht="15.75" customHeight="1">
      <c r="H3837" s="37">
        <v>43248</v>
      </c>
      <c r="I3837" s="6" t="s">
        <v>158</v>
      </c>
      <c r="J3837" s="6" t="s">
        <v>156</v>
      </c>
      <c r="K3837" s="6">
        <v>1</v>
      </c>
      <c r="L3837" s="6">
        <v>15.37</v>
      </c>
      <c r="M3837" s="31" t="str">
        <f t="shared" si="0"/>
        <v>Small</v>
      </c>
    </row>
    <row r="3838" spans="8:13" ht="15.75" customHeight="1">
      <c r="H3838" s="37">
        <v>43208</v>
      </c>
      <c r="I3838" s="6" t="s">
        <v>158</v>
      </c>
      <c r="J3838" s="6" t="s">
        <v>239</v>
      </c>
      <c r="K3838" s="6">
        <v>4</v>
      </c>
      <c r="L3838" s="6">
        <v>64.760000000000005</v>
      </c>
      <c r="M3838" s="31" t="str">
        <f t="shared" si="0"/>
        <v>Small</v>
      </c>
    </row>
    <row r="3839" spans="8:13" ht="15.75" customHeight="1">
      <c r="H3839" s="37">
        <v>43408</v>
      </c>
      <c r="I3839" s="6" t="s">
        <v>198</v>
      </c>
      <c r="J3839" s="6" t="s">
        <v>185</v>
      </c>
      <c r="K3839" s="6">
        <v>1</v>
      </c>
      <c r="L3839" s="6">
        <v>12.87</v>
      </c>
      <c r="M3839" s="31" t="str">
        <f t="shared" si="0"/>
        <v>Small</v>
      </c>
    </row>
    <row r="3840" spans="8:13" ht="15.75" customHeight="1">
      <c r="H3840" s="37">
        <v>43118</v>
      </c>
      <c r="I3840" s="6" t="s">
        <v>135</v>
      </c>
      <c r="J3840" s="6" t="s">
        <v>184</v>
      </c>
      <c r="K3840" s="6">
        <v>1</v>
      </c>
      <c r="L3840" s="6">
        <v>17.63</v>
      </c>
      <c r="M3840" s="31" t="str">
        <f t="shared" si="0"/>
        <v>Small</v>
      </c>
    </row>
    <row r="3841" spans="8:13" ht="15.75" customHeight="1">
      <c r="H3841" s="37">
        <v>43367</v>
      </c>
      <c r="I3841" s="6" t="s">
        <v>135</v>
      </c>
      <c r="J3841" s="6" t="s">
        <v>219</v>
      </c>
      <c r="K3841" s="6">
        <v>1</v>
      </c>
      <c r="L3841" s="6">
        <v>16.510000000000002</v>
      </c>
      <c r="M3841" s="31" t="str">
        <f t="shared" si="0"/>
        <v>Small</v>
      </c>
    </row>
    <row r="3842" spans="8:13" ht="15.75" customHeight="1">
      <c r="H3842" s="37">
        <v>43459</v>
      </c>
      <c r="I3842" s="6" t="s">
        <v>163</v>
      </c>
      <c r="J3842" s="6" t="s">
        <v>156</v>
      </c>
      <c r="K3842" s="6">
        <v>2</v>
      </c>
      <c r="L3842" s="6">
        <v>27.9</v>
      </c>
      <c r="M3842" s="31" t="str">
        <f t="shared" si="0"/>
        <v>Small</v>
      </c>
    </row>
    <row r="3843" spans="8:13" ht="15.75" customHeight="1">
      <c r="H3843" s="37">
        <v>43444</v>
      </c>
      <c r="I3843" s="6" t="s">
        <v>127</v>
      </c>
      <c r="J3843" s="6" t="s">
        <v>227</v>
      </c>
      <c r="K3843" s="6">
        <v>2</v>
      </c>
      <c r="L3843" s="6">
        <v>33.22</v>
      </c>
      <c r="M3843" s="31" t="str">
        <f t="shared" si="0"/>
        <v>Small</v>
      </c>
    </row>
    <row r="3844" spans="8:13" ht="15.75" customHeight="1">
      <c r="H3844" s="37">
        <v>43280</v>
      </c>
      <c r="I3844" s="6" t="s">
        <v>190</v>
      </c>
      <c r="J3844" s="6" t="s">
        <v>215</v>
      </c>
      <c r="K3844" s="6">
        <v>1</v>
      </c>
      <c r="L3844" s="6">
        <v>11.5</v>
      </c>
      <c r="M3844" s="31" t="str">
        <f t="shared" si="0"/>
        <v>Small</v>
      </c>
    </row>
    <row r="3845" spans="8:13" ht="15.75" customHeight="1">
      <c r="H3845" s="37">
        <v>43448</v>
      </c>
      <c r="I3845" s="6" t="s">
        <v>175</v>
      </c>
      <c r="J3845" s="6" t="s">
        <v>156</v>
      </c>
      <c r="K3845" s="6">
        <v>3</v>
      </c>
      <c r="L3845" s="6">
        <v>47.01</v>
      </c>
      <c r="M3845" s="31" t="str">
        <f t="shared" si="0"/>
        <v>Small</v>
      </c>
    </row>
    <row r="3846" spans="8:13" ht="15.75" customHeight="1">
      <c r="H3846" s="37">
        <v>43257</v>
      </c>
      <c r="I3846" s="6" t="s">
        <v>138</v>
      </c>
      <c r="J3846" s="6" t="s">
        <v>189</v>
      </c>
      <c r="K3846" s="6">
        <v>1</v>
      </c>
      <c r="L3846" s="6">
        <v>17.59</v>
      </c>
      <c r="M3846" s="31" t="str">
        <f t="shared" si="0"/>
        <v>Small</v>
      </c>
    </row>
    <row r="3847" spans="8:13" ht="15.75" customHeight="1">
      <c r="H3847" s="37">
        <v>43417</v>
      </c>
      <c r="I3847" s="6" t="s">
        <v>218</v>
      </c>
      <c r="J3847" s="6" t="s">
        <v>213</v>
      </c>
      <c r="K3847" s="6">
        <v>65</v>
      </c>
      <c r="L3847" s="6">
        <v>528.29</v>
      </c>
      <c r="M3847" s="31" t="str">
        <f t="shared" si="0"/>
        <v>Large</v>
      </c>
    </row>
    <row r="3848" spans="8:13" ht="15.75" customHeight="1">
      <c r="H3848" s="37">
        <v>43413</v>
      </c>
      <c r="I3848" s="6" t="s">
        <v>160</v>
      </c>
      <c r="J3848" s="6" t="s">
        <v>169</v>
      </c>
      <c r="K3848" s="6">
        <v>4</v>
      </c>
      <c r="L3848" s="6">
        <v>62.84</v>
      </c>
      <c r="M3848" s="31" t="str">
        <f t="shared" si="0"/>
        <v>Small</v>
      </c>
    </row>
    <row r="3849" spans="8:13" ht="15.75" customHeight="1">
      <c r="H3849" s="37">
        <v>43173</v>
      </c>
      <c r="I3849" s="6" t="s">
        <v>200</v>
      </c>
      <c r="J3849" s="6" t="s">
        <v>211</v>
      </c>
      <c r="K3849" s="6">
        <v>1</v>
      </c>
      <c r="L3849" s="6">
        <v>13.03</v>
      </c>
      <c r="M3849" s="31" t="str">
        <f t="shared" si="0"/>
        <v>Small</v>
      </c>
    </row>
    <row r="3850" spans="8:13" ht="15.75" customHeight="1">
      <c r="H3850" s="37">
        <v>43442</v>
      </c>
      <c r="I3850" s="6" t="s">
        <v>155</v>
      </c>
      <c r="J3850" s="6" t="s">
        <v>194</v>
      </c>
      <c r="K3850" s="6">
        <v>4</v>
      </c>
      <c r="L3850" s="6">
        <v>58.84</v>
      </c>
      <c r="M3850" s="31" t="str">
        <f t="shared" si="0"/>
        <v>Small</v>
      </c>
    </row>
    <row r="3851" spans="8:13" ht="15.75" customHeight="1">
      <c r="H3851" s="37">
        <v>43172</v>
      </c>
      <c r="I3851" s="6" t="s">
        <v>190</v>
      </c>
      <c r="J3851" s="6" t="s">
        <v>156</v>
      </c>
      <c r="K3851" s="6">
        <v>2</v>
      </c>
      <c r="L3851" s="6">
        <v>23.82</v>
      </c>
      <c r="M3851" s="31" t="str">
        <f t="shared" si="0"/>
        <v>Small</v>
      </c>
    </row>
    <row r="3852" spans="8:13" ht="15.75" customHeight="1">
      <c r="H3852" s="37">
        <v>43435</v>
      </c>
      <c r="I3852" s="6" t="s">
        <v>158</v>
      </c>
      <c r="J3852" s="6" t="s">
        <v>209</v>
      </c>
      <c r="K3852" s="6">
        <v>2</v>
      </c>
      <c r="L3852" s="6">
        <v>26.2</v>
      </c>
      <c r="M3852" s="31" t="str">
        <f t="shared" si="0"/>
        <v>Small</v>
      </c>
    </row>
    <row r="3853" spans="8:13" ht="15.75" customHeight="1">
      <c r="H3853" s="37">
        <v>43259</v>
      </c>
      <c r="I3853" s="6" t="s">
        <v>168</v>
      </c>
      <c r="J3853" s="6" t="s">
        <v>217</v>
      </c>
      <c r="K3853" s="6">
        <v>51</v>
      </c>
      <c r="L3853" s="6">
        <v>343.33</v>
      </c>
      <c r="M3853" s="31" t="str">
        <f t="shared" si="0"/>
        <v>Large</v>
      </c>
    </row>
    <row r="3854" spans="8:13" ht="15.75" customHeight="1">
      <c r="H3854" s="37">
        <v>43260</v>
      </c>
      <c r="I3854" s="6" t="s">
        <v>141</v>
      </c>
      <c r="J3854" s="6" t="s">
        <v>187</v>
      </c>
      <c r="K3854" s="6">
        <v>1</v>
      </c>
      <c r="L3854" s="6">
        <v>15.5</v>
      </c>
      <c r="M3854" s="31" t="str">
        <f t="shared" si="0"/>
        <v>Small</v>
      </c>
    </row>
    <row r="3855" spans="8:13" ht="15.75" customHeight="1">
      <c r="H3855" s="37">
        <v>43432</v>
      </c>
      <c r="I3855" s="6" t="s">
        <v>224</v>
      </c>
      <c r="J3855" s="6" t="s">
        <v>181</v>
      </c>
      <c r="K3855" s="6">
        <v>5</v>
      </c>
      <c r="L3855" s="6">
        <v>54.75</v>
      </c>
      <c r="M3855" s="31" t="str">
        <f t="shared" si="0"/>
        <v>Small</v>
      </c>
    </row>
    <row r="3856" spans="8:13" ht="15.75" customHeight="1">
      <c r="H3856" s="37">
        <v>43218</v>
      </c>
      <c r="I3856" s="6" t="s">
        <v>135</v>
      </c>
      <c r="J3856" s="6" t="s">
        <v>208</v>
      </c>
      <c r="K3856" s="6">
        <v>1</v>
      </c>
      <c r="L3856" s="6">
        <v>12.1</v>
      </c>
      <c r="M3856" s="31" t="str">
        <f t="shared" si="0"/>
        <v>Small</v>
      </c>
    </row>
    <row r="3857" spans="8:13" ht="15.75" customHeight="1">
      <c r="H3857" s="37">
        <v>43269</v>
      </c>
      <c r="I3857" s="6" t="s">
        <v>158</v>
      </c>
      <c r="J3857" s="6" t="s">
        <v>166</v>
      </c>
      <c r="K3857" s="6">
        <v>2</v>
      </c>
      <c r="L3857" s="6">
        <v>21.42</v>
      </c>
      <c r="M3857" s="31" t="str">
        <f t="shared" si="0"/>
        <v>Small</v>
      </c>
    </row>
    <row r="3858" spans="8:13" ht="15.75" customHeight="1">
      <c r="H3858" s="37">
        <v>43132</v>
      </c>
      <c r="I3858" s="6" t="s">
        <v>168</v>
      </c>
      <c r="J3858" s="6" t="s">
        <v>156</v>
      </c>
      <c r="K3858" s="6">
        <v>3</v>
      </c>
      <c r="L3858" s="6">
        <v>39.57</v>
      </c>
      <c r="M3858" s="31" t="str">
        <f t="shared" si="0"/>
        <v>Small</v>
      </c>
    </row>
    <row r="3859" spans="8:13" ht="15.75" customHeight="1">
      <c r="H3859" s="37">
        <v>43308</v>
      </c>
      <c r="I3859" s="6" t="s">
        <v>141</v>
      </c>
      <c r="J3859" s="6" t="s">
        <v>170</v>
      </c>
      <c r="K3859" s="6">
        <v>1</v>
      </c>
      <c r="L3859" s="6">
        <v>15.12</v>
      </c>
      <c r="M3859" s="31" t="str">
        <f t="shared" si="0"/>
        <v>Small</v>
      </c>
    </row>
    <row r="3860" spans="8:13" ht="15.75" customHeight="1">
      <c r="H3860" s="37">
        <v>43335</v>
      </c>
      <c r="I3860" s="6" t="s">
        <v>160</v>
      </c>
      <c r="J3860" s="6" t="s">
        <v>229</v>
      </c>
      <c r="K3860" s="6">
        <v>2</v>
      </c>
      <c r="L3860" s="6">
        <v>29.74</v>
      </c>
      <c r="M3860" s="31" t="str">
        <f t="shared" si="0"/>
        <v>Small</v>
      </c>
    </row>
    <row r="3861" spans="8:13" ht="15.75" customHeight="1">
      <c r="H3861" s="37">
        <v>43402</v>
      </c>
      <c r="I3861" s="6" t="s">
        <v>171</v>
      </c>
      <c r="J3861" s="6" t="s">
        <v>186</v>
      </c>
      <c r="K3861" s="6">
        <v>2</v>
      </c>
      <c r="L3861" s="6">
        <v>24.88</v>
      </c>
      <c r="M3861" s="31" t="str">
        <f t="shared" si="0"/>
        <v>Small</v>
      </c>
    </row>
    <row r="3862" spans="8:13" ht="15.75" customHeight="1">
      <c r="H3862" s="37">
        <v>43434</v>
      </c>
      <c r="I3862" s="6" t="s">
        <v>141</v>
      </c>
      <c r="J3862" s="6" t="s">
        <v>156</v>
      </c>
      <c r="K3862" s="6">
        <v>1</v>
      </c>
      <c r="L3862" s="6">
        <v>19.82</v>
      </c>
      <c r="M3862" s="31" t="str">
        <f t="shared" si="0"/>
        <v>Small</v>
      </c>
    </row>
    <row r="3863" spans="8:13" ht="15.75" customHeight="1">
      <c r="H3863" s="37">
        <v>43103</v>
      </c>
      <c r="I3863" s="6" t="s">
        <v>190</v>
      </c>
      <c r="J3863" s="6" t="s">
        <v>195</v>
      </c>
      <c r="K3863" s="6">
        <v>3</v>
      </c>
      <c r="L3863" s="6">
        <v>38.520000000000003</v>
      </c>
      <c r="M3863" s="31" t="str">
        <f t="shared" si="0"/>
        <v>Small</v>
      </c>
    </row>
    <row r="3864" spans="8:13" ht="15.75" customHeight="1">
      <c r="H3864" s="37">
        <v>43204</v>
      </c>
      <c r="I3864" s="6" t="s">
        <v>135</v>
      </c>
      <c r="J3864" s="6" t="s">
        <v>156</v>
      </c>
      <c r="K3864" s="6">
        <v>2</v>
      </c>
      <c r="L3864" s="6">
        <v>29.28</v>
      </c>
      <c r="M3864" s="31" t="str">
        <f t="shared" si="0"/>
        <v>Small</v>
      </c>
    </row>
    <row r="3865" spans="8:13" ht="15.75" customHeight="1">
      <c r="H3865" s="37">
        <v>43277</v>
      </c>
      <c r="I3865" s="6" t="s">
        <v>138</v>
      </c>
      <c r="J3865" s="6" t="s">
        <v>205</v>
      </c>
      <c r="K3865" s="6">
        <v>1</v>
      </c>
      <c r="L3865" s="6">
        <v>19.350000000000001</v>
      </c>
      <c r="M3865" s="31" t="str">
        <f t="shared" si="0"/>
        <v>Small</v>
      </c>
    </row>
    <row r="3866" spans="8:13" ht="15.75" customHeight="1">
      <c r="H3866" s="37">
        <v>43435</v>
      </c>
      <c r="I3866" s="6" t="s">
        <v>171</v>
      </c>
      <c r="J3866" s="6" t="s">
        <v>178</v>
      </c>
      <c r="K3866" s="6">
        <v>60</v>
      </c>
      <c r="L3866" s="6">
        <v>321</v>
      </c>
      <c r="M3866" s="31" t="str">
        <f t="shared" si="0"/>
        <v>Large</v>
      </c>
    </row>
    <row r="3867" spans="8:13" ht="15.75" customHeight="1">
      <c r="H3867" s="37">
        <v>43419</v>
      </c>
      <c r="I3867" s="6" t="s">
        <v>168</v>
      </c>
      <c r="J3867" s="6" t="s">
        <v>204</v>
      </c>
      <c r="K3867" s="6">
        <v>3</v>
      </c>
      <c r="L3867" s="6">
        <v>44.43</v>
      </c>
      <c r="M3867" s="31" t="str">
        <f t="shared" si="0"/>
        <v>Small</v>
      </c>
    </row>
    <row r="3868" spans="8:13" ht="15.75" customHeight="1">
      <c r="H3868" s="37">
        <v>43448</v>
      </c>
      <c r="I3868" s="6" t="s">
        <v>190</v>
      </c>
      <c r="J3868" s="6" t="s">
        <v>208</v>
      </c>
      <c r="K3868" s="6">
        <v>1</v>
      </c>
      <c r="L3868" s="6">
        <v>15.53</v>
      </c>
      <c r="M3868" s="31" t="str">
        <f t="shared" si="0"/>
        <v>Small</v>
      </c>
    </row>
    <row r="3869" spans="8:13" ht="15.75" customHeight="1">
      <c r="H3869" s="37">
        <v>43330</v>
      </c>
      <c r="I3869" s="6" t="s">
        <v>163</v>
      </c>
      <c r="J3869" s="6" t="s">
        <v>194</v>
      </c>
      <c r="K3869" s="6">
        <v>3</v>
      </c>
      <c r="L3869" s="6">
        <v>52.65</v>
      </c>
      <c r="M3869" s="31" t="str">
        <f t="shared" si="0"/>
        <v>Small</v>
      </c>
    </row>
    <row r="3870" spans="8:13" ht="15.75" customHeight="1">
      <c r="H3870" s="37">
        <v>43414</v>
      </c>
      <c r="I3870" s="6" t="s">
        <v>168</v>
      </c>
      <c r="J3870" s="6" t="s">
        <v>156</v>
      </c>
      <c r="K3870" s="6">
        <v>2</v>
      </c>
      <c r="L3870" s="6">
        <v>22.48</v>
      </c>
      <c r="M3870" s="31" t="str">
        <f t="shared" si="0"/>
        <v>Small</v>
      </c>
    </row>
    <row r="3871" spans="8:13" ht="15.75" customHeight="1">
      <c r="H3871" s="37">
        <v>43407</v>
      </c>
      <c r="I3871" s="6" t="s">
        <v>175</v>
      </c>
      <c r="J3871" s="6" t="s">
        <v>157</v>
      </c>
      <c r="K3871" s="6">
        <v>44</v>
      </c>
      <c r="L3871" s="6">
        <v>394.68</v>
      </c>
      <c r="M3871" s="31" t="str">
        <f t="shared" si="0"/>
        <v>Large</v>
      </c>
    </row>
    <row r="3872" spans="8:13" ht="15.75" customHeight="1">
      <c r="H3872" s="37">
        <v>43462</v>
      </c>
      <c r="I3872" s="6" t="s">
        <v>165</v>
      </c>
      <c r="J3872" s="6" t="s">
        <v>185</v>
      </c>
      <c r="K3872" s="6">
        <v>1</v>
      </c>
      <c r="L3872" s="6">
        <v>17.53</v>
      </c>
      <c r="M3872" s="31" t="str">
        <f t="shared" si="0"/>
        <v>Small</v>
      </c>
    </row>
    <row r="3873" spans="8:13" ht="15.75" customHeight="1">
      <c r="H3873" s="37">
        <v>43454</v>
      </c>
      <c r="I3873" s="6" t="s">
        <v>141</v>
      </c>
      <c r="J3873" s="6" t="s">
        <v>185</v>
      </c>
      <c r="K3873" s="6">
        <v>4</v>
      </c>
      <c r="L3873" s="6">
        <v>73.52</v>
      </c>
      <c r="M3873" s="31" t="str">
        <f t="shared" si="0"/>
        <v>Small</v>
      </c>
    </row>
    <row r="3874" spans="8:13" ht="15.75" customHeight="1">
      <c r="H3874" s="37">
        <v>43419</v>
      </c>
      <c r="I3874" s="6" t="s">
        <v>168</v>
      </c>
      <c r="J3874" s="6" t="s">
        <v>202</v>
      </c>
      <c r="K3874" s="6">
        <v>1</v>
      </c>
      <c r="L3874" s="6">
        <v>18.309999999999999</v>
      </c>
      <c r="M3874" s="31" t="str">
        <f t="shared" si="0"/>
        <v>Small</v>
      </c>
    </row>
    <row r="3875" spans="8:13" ht="15.75" customHeight="1">
      <c r="H3875" s="37">
        <v>43281</v>
      </c>
      <c r="I3875" s="6" t="s">
        <v>177</v>
      </c>
      <c r="J3875" s="6" t="s">
        <v>170</v>
      </c>
      <c r="K3875" s="6">
        <v>72</v>
      </c>
      <c r="L3875" s="6">
        <v>448.56</v>
      </c>
      <c r="M3875" s="31" t="str">
        <f t="shared" si="0"/>
        <v>Large</v>
      </c>
    </row>
    <row r="3876" spans="8:13" ht="15.75" customHeight="1">
      <c r="H3876" s="37">
        <v>43283</v>
      </c>
      <c r="I3876" s="6" t="s">
        <v>223</v>
      </c>
      <c r="J3876" s="6" t="s">
        <v>202</v>
      </c>
      <c r="K3876" s="6">
        <v>3</v>
      </c>
      <c r="L3876" s="6">
        <v>32.49</v>
      </c>
      <c r="M3876" s="31" t="str">
        <f t="shared" si="0"/>
        <v>Small</v>
      </c>
    </row>
    <row r="3877" spans="8:13" ht="15.75" customHeight="1">
      <c r="H3877" s="37">
        <v>43442</v>
      </c>
      <c r="I3877" s="6" t="s">
        <v>168</v>
      </c>
      <c r="J3877" s="6" t="s">
        <v>157</v>
      </c>
      <c r="K3877" s="6">
        <v>4</v>
      </c>
      <c r="L3877" s="6">
        <v>77.400000000000006</v>
      </c>
      <c r="M3877" s="31" t="str">
        <f t="shared" si="0"/>
        <v>Small</v>
      </c>
    </row>
    <row r="3878" spans="8:13" ht="15.75" customHeight="1">
      <c r="H3878" s="37">
        <v>43405</v>
      </c>
      <c r="I3878" s="6" t="s">
        <v>198</v>
      </c>
      <c r="J3878" s="6" t="s">
        <v>185</v>
      </c>
      <c r="K3878" s="6">
        <v>2</v>
      </c>
      <c r="L3878" s="6">
        <v>38.96</v>
      </c>
      <c r="M3878" s="31" t="str">
        <f t="shared" si="0"/>
        <v>Small</v>
      </c>
    </row>
    <row r="3879" spans="8:13" ht="15.75" customHeight="1">
      <c r="H3879" s="37">
        <v>43420</v>
      </c>
      <c r="I3879" s="6" t="s">
        <v>141</v>
      </c>
      <c r="J3879" s="6" t="s">
        <v>202</v>
      </c>
      <c r="K3879" s="6">
        <v>3</v>
      </c>
      <c r="L3879" s="6">
        <v>36.57</v>
      </c>
      <c r="M3879" s="31" t="str">
        <f t="shared" si="0"/>
        <v>Small</v>
      </c>
    </row>
    <row r="3880" spans="8:13" ht="15.75" customHeight="1">
      <c r="H3880" s="37">
        <v>43465</v>
      </c>
      <c r="I3880" s="6" t="s">
        <v>158</v>
      </c>
      <c r="J3880" s="6" t="s">
        <v>187</v>
      </c>
      <c r="K3880" s="6">
        <v>3</v>
      </c>
      <c r="L3880" s="6">
        <v>31.98</v>
      </c>
      <c r="M3880" s="31" t="str">
        <f t="shared" si="0"/>
        <v>Small</v>
      </c>
    </row>
    <row r="3881" spans="8:13" ht="15.75" customHeight="1">
      <c r="H3881" s="37">
        <v>43429</v>
      </c>
      <c r="I3881" s="6" t="s">
        <v>135</v>
      </c>
      <c r="J3881" s="6" t="s">
        <v>211</v>
      </c>
      <c r="K3881" s="6">
        <v>1</v>
      </c>
      <c r="L3881" s="6">
        <v>16.8</v>
      </c>
      <c r="M3881" s="31" t="str">
        <f t="shared" si="0"/>
        <v>Small</v>
      </c>
    </row>
    <row r="3882" spans="8:13" ht="15.75" customHeight="1">
      <c r="H3882" s="37">
        <v>43365</v>
      </c>
      <c r="I3882" s="6" t="s">
        <v>168</v>
      </c>
      <c r="J3882" s="6" t="s">
        <v>156</v>
      </c>
      <c r="K3882" s="6">
        <v>2</v>
      </c>
      <c r="L3882" s="6">
        <v>39.42</v>
      </c>
      <c r="M3882" s="31" t="str">
        <f t="shared" si="0"/>
        <v>Small</v>
      </c>
    </row>
    <row r="3883" spans="8:13" ht="15.75" customHeight="1">
      <c r="H3883" s="37">
        <v>43413</v>
      </c>
      <c r="I3883" s="6" t="s">
        <v>135</v>
      </c>
      <c r="J3883" s="6" t="s">
        <v>156</v>
      </c>
      <c r="K3883" s="6">
        <v>2</v>
      </c>
      <c r="L3883" s="6">
        <v>26.58</v>
      </c>
      <c r="M3883" s="31" t="str">
        <f t="shared" si="0"/>
        <v>Small</v>
      </c>
    </row>
    <row r="3884" spans="8:13" ht="15.75" customHeight="1">
      <c r="H3884" s="37">
        <v>43349</v>
      </c>
      <c r="I3884" s="6" t="s">
        <v>141</v>
      </c>
      <c r="J3884" s="6" t="s">
        <v>226</v>
      </c>
      <c r="K3884" s="6">
        <v>2</v>
      </c>
      <c r="L3884" s="6">
        <v>25.66</v>
      </c>
      <c r="M3884" s="31" t="str">
        <f t="shared" si="0"/>
        <v>Small</v>
      </c>
    </row>
    <row r="3885" spans="8:13" ht="15.75" customHeight="1">
      <c r="H3885" s="37">
        <v>43431</v>
      </c>
      <c r="I3885" s="6" t="s">
        <v>141</v>
      </c>
      <c r="J3885" s="6" t="s">
        <v>217</v>
      </c>
      <c r="K3885" s="6">
        <v>60</v>
      </c>
      <c r="L3885" s="6">
        <v>604.34</v>
      </c>
      <c r="M3885" s="31" t="str">
        <f t="shared" si="0"/>
        <v>Large</v>
      </c>
    </row>
    <row r="3886" spans="8:13" ht="15.75" customHeight="1">
      <c r="H3886" s="37">
        <v>43424</v>
      </c>
      <c r="I3886" s="6" t="s">
        <v>141</v>
      </c>
      <c r="J3886" s="6" t="s">
        <v>209</v>
      </c>
      <c r="K3886" s="6">
        <v>60</v>
      </c>
      <c r="L3886" s="6">
        <v>640.53</v>
      </c>
      <c r="M3886" s="31" t="str">
        <f t="shared" si="0"/>
        <v>Large</v>
      </c>
    </row>
    <row r="3887" spans="8:13" ht="15.75" customHeight="1">
      <c r="H3887" s="37">
        <v>43395</v>
      </c>
      <c r="I3887" s="6" t="s">
        <v>127</v>
      </c>
      <c r="J3887" s="6" t="s">
        <v>179</v>
      </c>
      <c r="K3887" s="6">
        <v>51</v>
      </c>
      <c r="L3887" s="6">
        <v>384.01</v>
      </c>
      <c r="M3887" s="31" t="str">
        <f t="shared" si="0"/>
        <v>Large</v>
      </c>
    </row>
    <row r="3888" spans="8:13" ht="15.75" customHeight="1">
      <c r="H3888" s="37">
        <v>43231</v>
      </c>
      <c r="I3888" s="6" t="s">
        <v>158</v>
      </c>
      <c r="J3888" s="6" t="s">
        <v>184</v>
      </c>
      <c r="K3888" s="6">
        <v>3</v>
      </c>
      <c r="L3888" s="6">
        <v>40.08</v>
      </c>
      <c r="M3888" s="31" t="str">
        <f t="shared" si="0"/>
        <v>Small</v>
      </c>
    </row>
    <row r="3889" spans="8:13" ht="15.75" customHeight="1">
      <c r="H3889" s="37">
        <v>43398</v>
      </c>
      <c r="I3889" s="6" t="s">
        <v>160</v>
      </c>
      <c r="J3889" s="6" t="s">
        <v>185</v>
      </c>
      <c r="K3889" s="6">
        <v>1</v>
      </c>
      <c r="L3889" s="6">
        <v>15.59</v>
      </c>
      <c r="M3889" s="31" t="str">
        <f t="shared" si="0"/>
        <v>Small</v>
      </c>
    </row>
    <row r="3890" spans="8:13" ht="15.75" customHeight="1">
      <c r="H3890" s="37">
        <v>43316</v>
      </c>
      <c r="I3890" s="6" t="s">
        <v>141</v>
      </c>
      <c r="J3890" s="6" t="s">
        <v>180</v>
      </c>
      <c r="K3890" s="6">
        <v>1</v>
      </c>
      <c r="L3890" s="6">
        <v>18.059999999999999</v>
      </c>
      <c r="M3890" s="31" t="str">
        <f t="shared" si="0"/>
        <v>Small</v>
      </c>
    </row>
    <row r="3891" spans="8:13" ht="15.75" customHeight="1">
      <c r="H3891" s="37">
        <v>43117</v>
      </c>
      <c r="I3891" s="6" t="s">
        <v>141</v>
      </c>
      <c r="J3891" s="6" t="s">
        <v>202</v>
      </c>
      <c r="K3891" s="6">
        <v>1</v>
      </c>
      <c r="L3891" s="6">
        <v>11.21</v>
      </c>
      <c r="M3891" s="31" t="str">
        <f t="shared" si="0"/>
        <v>Small</v>
      </c>
    </row>
    <row r="3892" spans="8:13" ht="15.75" customHeight="1">
      <c r="H3892" s="37">
        <v>43383</v>
      </c>
      <c r="I3892" s="6" t="s">
        <v>190</v>
      </c>
      <c r="J3892" s="6" t="s">
        <v>211</v>
      </c>
      <c r="K3892" s="6">
        <v>3</v>
      </c>
      <c r="L3892" s="6">
        <v>40.11</v>
      </c>
      <c r="M3892" s="31" t="str">
        <f t="shared" si="0"/>
        <v>Small</v>
      </c>
    </row>
    <row r="3893" spans="8:13" ht="15.75" customHeight="1">
      <c r="H3893" s="37">
        <v>43410</v>
      </c>
      <c r="I3893" s="6" t="s">
        <v>163</v>
      </c>
      <c r="J3893" s="6" t="s">
        <v>156</v>
      </c>
      <c r="K3893" s="6">
        <v>48</v>
      </c>
      <c r="L3893" s="6">
        <v>343.95</v>
      </c>
      <c r="M3893" s="31" t="str">
        <f t="shared" si="0"/>
        <v>Large</v>
      </c>
    </row>
    <row r="3894" spans="8:13" ht="15.75" customHeight="1">
      <c r="H3894" s="37">
        <v>43388</v>
      </c>
      <c r="I3894" s="6" t="s">
        <v>190</v>
      </c>
      <c r="J3894" s="6" t="s">
        <v>191</v>
      </c>
      <c r="K3894" s="6">
        <v>2</v>
      </c>
      <c r="L3894" s="6">
        <v>22.06</v>
      </c>
      <c r="M3894" s="31" t="str">
        <f t="shared" si="0"/>
        <v>Small</v>
      </c>
    </row>
    <row r="3895" spans="8:13" ht="15.75" customHeight="1">
      <c r="H3895" s="37">
        <v>43101</v>
      </c>
      <c r="I3895" s="6" t="s">
        <v>155</v>
      </c>
      <c r="J3895" s="6" t="s">
        <v>181</v>
      </c>
      <c r="K3895" s="6">
        <v>1</v>
      </c>
      <c r="L3895" s="6">
        <v>12.54</v>
      </c>
      <c r="M3895" s="31" t="str">
        <f t="shared" si="0"/>
        <v>Small</v>
      </c>
    </row>
    <row r="3896" spans="8:13" ht="15.75" customHeight="1">
      <c r="H3896" s="37">
        <v>43428</v>
      </c>
      <c r="I3896" s="6" t="s">
        <v>190</v>
      </c>
      <c r="J3896" s="6" t="s">
        <v>240</v>
      </c>
      <c r="K3896" s="6">
        <v>1</v>
      </c>
      <c r="L3896" s="6">
        <v>11.18</v>
      </c>
      <c r="M3896" s="31" t="str">
        <f t="shared" si="0"/>
        <v>Small</v>
      </c>
    </row>
    <row r="3897" spans="8:13" ht="15.75" customHeight="1">
      <c r="H3897" s="37">
        <v>43190</v>
      </c>
      <c r="I3897" s="6" t="s">
        <v>158</v>
      </c>
      <c r="J3897" s="6" t="s">
        <v>186</v>
      </c>
      <c r="K3897" s="6">
        <v>3</v>
      </c>
      <c r="L3897" s="6">
        <v>57.93</v>
      </c>
      <c r="M3897" s="31" t="str">
        <f t="shared" si="0"/>
        <v>Small</v>
      </c>
    </row>
    <row r="3898" spans="8:13" ht="15.75" customHeight="1">
      <c r="H3898" s="37">
        <v>43463</v>
      </c>
      <c r="I3898" s="6" t="s">
        <v>163</v>
      </c>
      <c r="J3898" s="6" t="s">
        <v>212</v>
      </c>
      <c r="K3898" s="6">
        <v>1</v>
      </c>
      <c r="L3898" s="6">
        <v>14.28</v>
      </c>
      <c r="M3898" s="31" t="str">
        <f t="shared" si="0"/>
        <v>Small</v>
      </c>
    </row>
    <row r="3899" spans="8:13" ht="15.75" customHeight="1">
      <c r="H3899" s="37">
        <v>43462</v>
      </c>
      <c r="I3899" s="6" t="s">
        <v>160</v>
      </c>
      <c r="J3899" s="6" t="s">
        <v>209</v>
      </c>
      <c r="K3899" s="6">
        <v>3</v>
      </c>
      <c r="L3899" s="6">
        <v>56.58</v>
      </c>
      <c r="M3899" s="31" t="str">
        <f t="shared" si="0"/>
        <v>Small</v>
      </c>
    </row>
    <row r="3900" spans="8:13" ht="15.75" customHeight="1">
      <c r="H3900" s="37">
        <v>43243</v>
      </c>
      <c r="I3900" s="6" t="s">
        <v>135</v>
      </c>
      <c r="J3900" s="6" t="s">
        <v>187</v>
      </c>
      <c r="K3900" s="6">
        <v>1</v>
      </c>
      <c r="L3900" s="6">
        <v>17.5</v>
      </c>
      <c r="M3900" s="31" t="str">
        <f t="shared" si="0"/>
        <v>Small</v>
      </c>
    </row>
    <row r="3901" spans="8:13" ht="15.75" customHeight="1">
      <c r="H3901" s="37">
        <v>43257</v>
      </c>
      <c r="I3901" s="6" t="s">
        <v>141</v>
      </c>
      <c r="J3901" s="6" t="s">
        <v>226</v>
      </c>
      <c r="K3901" s="6">
        <v>2</v>
      </c>
      <c r="L3901" s="6">
        <v>22.7</v>
      </c>
      <c r="M3901" s="31" t="str">
        <f t="shared" si="0"/>
        <v>Small</v>
      </c>
    </row>
    <row r="3902" spans="8:13" ht="15.75" customHeight="1">
      <c r="H3902" s="37">
        <v>43134</v>
      </c>
      <c r="I3902" s="6" t="s">
        <v>168</v>
      </c>
      <c r="J3902" s="6" t="s">
        <v>180</v>
      </c>
      <c r="K3902" s="6">
        <v>2</v>
      </c>
      <c r="L3902" s="6">
        <v>29.54</v>
      </c>
      <c r="M3902" s="31" t="str">
        <f t="shared" si="0"/>
        <v>Small</v>
      </c>
    </row>
    <row r="3903" spans="8:13" ht="15.75" customHeight="1">
      <c r="H3903" s="37">
        <v>43442</v>
      </c>
      <c r="I3903" s="6" t="s">
        <v>138</v>
      </c>
      <c r="J3903" s="6" t="s">
        <v>187</v>
      </c>
      <c r="K3903" s="6">
        <v>1</v>
      </c>
      <c r="L3903" s="6">
        <v>10.79</v>
      </c>
      <c r="M3903" s="31" t="str">
        <f t="shared" si="0"/>
        <v>Small</v>
      </c>
    </row>
    <row r="3904" spans="8:13" ht="15.75" customHeight="1">
      <c r="H3904" s="37">
        <v>43232</v>
      </c>
      <c r="I3904" s="6" t="s">
        <v>175</v>
      </c>
      <c r="J3904" s="6" t="s">
        <v>185</v>
      </c>
      <c r="K3904" s="6">
        <v>1</v>
      </c>
      <c r="L3904" s="6">
        <v>15.94</v>
      </c>
      <c r="M3904" s="31" t="str">
        <f t="shared" si="0"/>
        <v>Small</v>
      </c>
    </row>
    <row r="3905" spans="8:13" ht="15.75" customHeight="1">
      <c r="H3905" s="37">
        <v>43245</v>
      </c>
      <c r="I3905" s="6" t="s">
        <v>158</v>
      </c>
      <c r="J3905" s="6" t="s">
        <v>197</v>
      </c>
      <c r="K3905" s="6">
        <v>62</v>
      </c>
      <c r="L3905" s="6">
        <v>669.6</v>
      </c>
      <c r="M3905" s="31" t="str">
        <f t="shared" si="0"/>
        <v>Large</v>
      </c>
    </row>
    <row r="3906" spans="8:13" ht="15.75" customHeight="1">
      <c r="H3906" s="37">
        <v>43334</v>
      </c>
      <c r="I3906" s="6" t="s">
        <v>168</v>
      </c>
      <c r="J3906" s="6" t="s">
        <v>230</v>
      </c>
      <c r="K3906" s="6">
        <v>1</v>
      </c>
      <c r="L3906" s="6">
        <v>13.64</v>
      </c>
      <c r="M3906" s="31" t="str">
        <f t="shared" si="0"/>
        <v>Small</v>
      </c>
    </row>
    <row r="3907" spans="8:13" ht="15.75" customHeight="1">
      <c r="H3907" s="37">
        <v>43411</v>
      </c>
      <c r="I3907" s="6" t="s">
        <v>224</v>
      </c>
      <c r="J3907" s="6" t="s">
        <v>204</v>
      </c>
      <c r="K3907" s="6">
        <v>2</v>
      </c>
      <c r="L3907" s="6">
        <v>36.200000000000003</v>
      </c>
      <c r="M3907" s="31" t="str">
        <f t="shared" si="0"/>
        <v>Small</v>
      </c>
    </row>
    <row r="3908" spans="8:13" ht="15.75" customHeight="1">
      <c r="H3908" s="37">
        <v>43362</v>
      </c>
      <c r="I3908" s="6" t="s">
        <v>160</v>
      </c>
      <c r="J3908" s="6" t="s">
        <v>232</v>
      </c>
      <c r="K3908" s="6">
        <v>60</v>
      </c>
      <c r="L3908" s="6">
        <v>368.47</v>
      </c>
      <c r="M3908" s="31" t="str">
        <f t="shared" si="0"/>
        <v>Large</v>
      </c>
    </row>
    <row r="3909" spans="8:13" ht="15.75" customHeight="1">
      <c r="H3909" s="37">
        <v>43326</v>
      </c>
      <c r="I3909" s="6" t="s">
        <v>218</v>
      </c>
      <c r="J3909" s="6" t="s">
        <v>225</v>
      </c>
      <c r="K3909" s="6">
        <v>3</v>
      </c>
      <c r="L3909" s="6">
        <v>57.69</v>
      </c>
      <c r="M3909" s="31" t="str">
        <f t="shared" si="0"/>
        <v>Small</v>
      </c>
    </row>
    <row r="3910" spans="8:13" ht="15.75" customHeight="1">
      <c r="H3910" s="37">
        <v>43373</v>
      </c>
      <c r="I3910" s="6" t="s">
        <v>175</v>
      </c>
      <c r="J3910" s="6" t="s">
        <v>203</v>
      </c>
      <c r="K3910" s="6">
        <v>3</v>
      </c>
      <c r="L3910" s="6">
        <v>39.9</v>
      </c>
      <c r="M3910" s="31" t="str">
        <f t="shared" si="0"/>
        <v>Small</v>
      </c>
    </row>
    <row r="3911" spans="8:13" ht="15.75" customHeight="1">
      <c r="H3911" s="37">
        <v>43420</v>
      </c>
      <c r="I3911" s="6" t="s">
        <v>190</v>
      </c>
      <c r="J3911" s="6" t="s">
        <v>156</v>
      </c>
      <c r="K3911" s="6">
        <v>2</v>
      </c>
      <c r="L3911" s="6">
        <v>22.72</v>
      </c>
      <c r="M3911" s="31" t="str">
        <f t="shared" si="0"/>
        <v>Small</v>
      </c>
    </row>
    <row r="3912" spans="8:13" ht="15.75" customHeight="1">
      <c r="H3912" s="37">
        <v>43153</v>
      </c>
      <c r="I3912" s="6" t="s">
        <v>127</v>
      </c>
      <c r="J3912" s="6" t="s">
        <v>156</v>
      </c>
      <c r="K3912" s="6">
        <v>2</v>
      </c>
      <c r="L3912" s="6">
        <v>21.82</v>
      </c>
      <c r="M3912" s="31" t="str">
        <f t="shared" si="0"/>
        <v>Small</v>
      </c>
    </row>
    <row r="3913" spans="8:13" ht="15.75" customHeight="1">
      <c r="H3913" s="37">
        <v>43462</v>
      </c>
      <c r="I3913" s="6" t="s">
        <v>160</v>
      </c>
      <c r="J3913" s="6" t="s">
        <v>211</v>
      </c>
      <c r="K3913" s="6">
        <v>1</v>
      </c>
      <c r="L3913" s="6">
        <v>19.39</v>
      </c>
      <c r="M3913" s="31" t="str">
        <f t="shared" si="0"/>
        <v>Small</v>
      </c>
    </row>
    <row r="3914" spans="8:13" ht="15.75" customHeight="1">
      <c r="H3914" s="37">
        <v>43409</v>
      </c>
      <c r="I3914" s="6" t="s">
        <v>135</v>
      </c>
      <c r="J3914" s="6" t="s">
        <v>185</v>
      </c>
      <c r="K3914" s="6">
        <v>1</v>
      </c>
      <c r="L3914" s="6">
        <v>16.29</v>
      </c>
      <c r="M3914" s="31" t="str">
        <f t="shared" si="0"/>
        <v>Small</v>
      </c>
    </row>
    <row r="3915" spans="8:13" ht="15.75" customHeight="1">
      <c r="H3915" s="37">
        <v>43277</v>
      </c>
      <c r="I3915" s="6" t="s">
        <v>168</v>
      </c>
      <c r="J3915" s="6" t="s">
        <v>156</v>
      </c>
      <c r="K3915" s="6">
        <v>24</v>
      </c>
      <c r="L3915" s="6">
        <v>215.46</v>
      </c>
      <c r="M3915" s="31" t="str">
        <f t="shared" si="0"/>
        <v>Small</v>
      </c>
    </row>
    <row r="3916" spans="8:13" ht="15.75" customHeight="1">
      <c r="H3916" s="37">
        <v>43342</v>
      </c>
      <c r="I3916" s="6" t="s">
        <v>224</v>
      </c>
      <c r="J3916" s="6" t="s">
        <v>187</v>
      </c>
      <c r="K3916" s="6">
        <v>2</v>
      </c>
      <c r="L3916" s="6">
        <v>27.92</v>
      </c>
      <c r="M3916" s="31" t="str">
        <f t="shared" si="0"/>
        <v>Small</v>
      </c>
    </row>
    <row r="3917" spans="8:13" ht="15.75" customHeight="1">
      <c r="H3917" s="37">
        <v>43323</v>
      </c>
      <c r="I3917" s="6" t="s">
        <v>158</v>
      </c>
      <c r="J3917" s="6" t="s">
        <v>173</v>
      </c>
      <c r="K3917" s="6">
        <v>2</v>
      </c>
      <c r="L3917" s="6">
        <v>34.020000000000003</v>
      </c>
      <c r="M3917" s="31" t="str">
        <f t="shared" si="0"/>
        <v>Small</v>
      </c>
    </row>
    <row r="3918" spans="8:13" ht="15.75" customHeight="1">
      <c r="H3918" s="37">
        <v>43358</v>
      </c>
      <c r="I3918" s="6" t="s">
        <v>127</v>
      </c>
      <c r="J3918" s="6" t="s">
        <v>185</v>
      </c>
      <c r="K3918" s="6">
        <v>1</v>
      </c>
      <c r="L3918" s="6">
        <v>19.77</v>
      </c>
      <c r="M3918" s="31" t="str">
        <f t="shared" si="0"/>
        <v>Small</v>
      </c>
    </row>
    <row r="3919" spans="8:13" ht="15.75" customHeight="1">
      <c r="H3919" s="37">
        <v>43320</v>
      </c>
      <c r="I3919" s="6" t="s">
        <v>158</v>
      </c>
      <c r="J3919" s="6" t="s">
        <v>170</v>
      </c>
      <c r="K3919" s="6">
        <v>0</v>
      </c>
      <c r="L3919" s="6">
        <v>0</v>
      </c>
      <c r="M3919" s="31" t="str">
        <f t="shared" si="0"/>
        <v>Small</v>
      </c>
    </row>
    <row r="3920" spans="8:13" ht="15.75" customHeight="1">
      <c r="H3920" s="37">
        <v>43409</v>
      </c>
      <c r="I3920" s="6" t="s">
        <v>171</v>
      </c>
      <c r="J3920" s="6" t="s">
        <v>187</v>
      </c>
      <c r="K3920" s="6">
        <v>4</v>
      </c>
      <c r="L3920" s="6">
        <v>52.32</v>
      </c>
      <c r="M3920" s="31" t="str">
        <f t="shared" si="0"/>
        <v>Small</v>
      </c>
    </row>
    <row r="3921" spans="8:13" ht="15.75" customHeight="1">
      <c r="H3921" s="37">
        <v>43256</v>
      </c>
      <c r="I3921" s="6" t="s">
        <v>160</v>
      </c>
      <c r="J3921" s="6" t="s">
        <v>178</v>
      </c>
      <c r="K3921" s="6">
        <v>48</v>
      </c>
      <c r="L3921" s="6">
        <v>466.1</v>
      </c>
      <c r="M3921" s="31" t="str">
        <f t="shared" si="0"/>
        <v>Large</v>
      </c>
    </row>
    <row r="3922" spans="8:13" ht="15.75" customHeight="1">
      <c r="H3922" s="37">
        <v>43283</v>
      </c>
      <c r="I3922" s="6" t="s">
        <v>141</v>
      </c>
      <c r="J3922" s="6" t="s">
        <v>234</v>
      </c>
      <c r="K3922" s="6">
        <v>2</v>
      </c>
      <c r="L3922" s="6">
        <v>34.700000000000003</v>
      </c>
      <c r="M3922" s="31" t="str">
        <f t="shared" si="0"/>
        <v>Small</v>
      </c>
    </row>
    <row r="3923" spans="8:13" ht="15.75" customHeight="1">
      <c r="H3923" s="37">
        <v>43141</v>
      </c>
      <c r="I3923" s="6" t="s">
        <v>163</v>
      </c>
      <c r="J3923" s="6" t="s">
        <v>156</v>
      </c>
      <c r="K3923" s="6">
        <v>1</v>
      </c>
      <c r="L3923" s="6">
        <v>12.26</v>
      </c>
      <c r="M3923" s="31" t="str">
        <f t="shared" si="0"/>
        <v>Small</v>
      </c>
    </row>
    <row r="3924" spans="8:13" ht="15.75" customHeight="1">
      <c r="H3924" s="37">
        <v>43321</v>
      </c>
      <c r="I3924" s="6" t="s">
        <v>171</v>
      </c>
      <c r="J3924" s="6" t="s">
        <v>215</v>
      </c>
      <c r="K3924" s="6">
        <v>57</v>
      </c>
      <c r="L3924" s="6">
        <v>347.08</v>
      </c>
      <c r="M3924" s="31" t="str">
        <f t="shared" si="0"/>
        <v>Large</v>
      </c>
    </row>
    <row r="3925" spans="8:13" ht="15.75" customHeight="1">
      <c r="H3925" s="37">
        <v>43422</v>
      </c>
      <c r="I3925" s="6" t="s">
        <v>155</v>
      </c>
      <c r="J3925" s="6" t="s">
        <v>176</v>
      </c>
      <c r="K3925" s="6">
        <v>3</v>
      </c>
      <c r="L3925" s="6">
        <v>39.840000000000003</v>
      </c>
      <c r="M3925" s="31" t="str">
        <f t="shared" si="0"/>
        <v>Small</v>
      </c>
    </row>
    <row r="3926" spans="8:13" ht="15.75" customHeight="1">
      <c r="H3926" s="37">
        <v>43120</v>
      </c>
      <c r="I3926" s="6" t="s">
        <v>138</v>
      </c>
      <c r="J3926" s="6" t="s">
        <v>208</v>
      </c>
      <c r="K3926" s="6">
        <v>37</v>
      </c>
      <c r="L3926" s="6">
        <v>298.83999999999997</v>
      </c>
      <c r="M3926" s="31" t="str">
        <f t="shared" si="0"/>
        <v>Large</v>
      </c>
    </row>
    <row r="3927" spans="8:13" ht="15.75" customHeight="1">
      <c r="H3927" s="37">
        <v>43461</v>
      </c>
      <c r="I3927" s="6" t="s">
        <v>190</v>
      </c>
      <c r="J3927" s="6" t="s">
        <v>187</v>
      </c>
      <c r="K3927" s="6">
        <v>2</v>
      </c>
      <c r="L3927" s="6">
        <v>29.62</v>
      </c>
      <c r="M3927" s="31" t="str">
        <f t="shared" si="0"/>
        <v>Small</v>
      </c>
    </row>
    <row r="3928" spans="8:13" ht="15.75" customHeight="1">
      <c r="H3928" s="37">
        <v>43200</v>
      </c>
      <c r="I3928" s="6" t="s">
        <v>160</v>
      </c>
      <c r="J3928" s="6" t="s">
        <v>217</v>
      </c>
      <c r="K3928" s="6">
        <v>2</v>
      </c>
      <c r="L3928" s="6">
        <v>31.1</v>
      </c>
      <c r="M3928" s="31" t="str">
        <f t="shared" si="0"/>
        <v>Small</v>
      </c>
    </row>
    <row r="3929" spans="8:13" ht="15.75" customHeight="1">
      <c r="H3929" s="37">
        <v>43261</v>
      </c>
      <c r="I3929" s="6" t="s">
        <v>158</v>
      </c>
      <c r="J3929" s="6" t="s">
        <v>231</v>
      </c>
      <c r="K3929" s="6">
        <v>1</v>
      </c>
      <c r="L3929" s="6">
        <v>19.55</v>
      </c>
      <c r="M3929" s="31" t="str">
        <f t="shared" si="0"/>
        <v>Small</v>
      </c>
    </row>
    <row r="3930" spans="8:13" ht="15.75" customHeight="1">
      <c r="H3930" s="37">
        <v>43433</v>
      </c>
      <c r="I3930" s="6" t="s">
        <v>198</v>
      </c>
      <c r="J3930" s="6" t="s">
        <v>185</v>
      </c>
      <c r="K3930" s="6">
        <v>60</v>
      </c>
      <c r="L3930" s="6">
        <v>429.32</v>
      </c>
      <c r="M3930" s="31" t="str">
        <f t="shared" si="0"/>
        <v>Large</v>
      </c>
    </row>
    <row r="3931" spans="8:13" ht="15.75" customHeight="1">
      <c r="H3931" s="37">
        <v>43430</v>
      </c>
      <c r="I3931" s="6" t="s">
        <v>158</v>
      </c>
      <c r="J3931" s="6" t="s">
        <v>206</v>
      </c>
      <c r="K3931" s="6">
        <v>2</v>
      </c>
      <c r="L3931" s="6">
        <v>38.56</v>
      </c>
      <c r="M3931" s="31" t="str">
        <f t="shared" si="0"/>
        <v>Small</v>
      </c>
    </row>
    <row r="3932" spans="8:13" ht="15.75" customHeight="1">
      <c r="H3932" s="37">
        <v>43288</v>
      </c>
      <c r="I3932" s="6" t="s">
        <v>224</v>
      </c>
      <c r="J3932" s="6" t="s">
        <v>192</v>
      </c>
      <c r="K3932" s="6">
        <v>2</v>
      </c>
      <c r="L3932" s="6">
        <v>28.7</v>
      </c>
      <c r="M3932" s="31" t="str">
        <f t="shared" si="0"/>
        <v>Small</v>
      </c>
    </row>
    <row r="3933" spans="8:13" ht="15.75" customHeight="1">
      <c r="H3933" s="37">
        <v>43193</v>
      </c>
      <c r="I3933" s="6" t="s">
        <v>158</v>
      </c>
      <c r="J3933" s="6" t="s">
        <v>180</v>
      </c>
      <c r="K3933" s="6">
        <v>2</v>
      </c>
      <c r="L3933" s="6">
        <v>36.06</v>
      </c>
      <c r="M3933" s="31" t="str">
        <f t="shared" si="0"/>
        <v>Small</v>
      </c>
    </row>
    <row r="3934" spans="8:13" ht="15.75" customHeight="1">
      <c r="H3934" s="37">
        <v>43411</v>
      </c>
      <c r="I3934" s="6" t="s">
        <v>175</v>
      </c>
      <c r="J3934" s="6" t="s">
        <v>156</v>
      </c>
      <c r="K3934" s="6">
        <v>3</v>
      </c>
      <c r="L3934" s="6">
        <v>34.29</v>
      </c>
      <c r="M3934" s="31" t="str">
        <f t="shared" si="0"/>
        <v>Small</v>
      </c>
    </row>
    <row r="3935" spans="8:13" ht="15.75" customHeight="1">
      <c r="H3935" s="37">
        <v>43297</v>
      </c>
      <c r="I3935" s="6" t="s">
        <v>160</v>
      </c>
      <c r="J3935" s="6" t="s">
        <v>184</v>
      </c>
      <c r="K3935" s="6">
        <v>1</v>
      </c>
      <c r="L3935" s="6">
        <v>11.97</v>
      </c>
      <c r="M3935" s="31" t="str">
        <f t="shared" si="0"/>
        <v>Small</v>
      </c>
    </row>
    <row r="3936" spans="8:13" ht="15.75" customHeight="1">
      <c r="H3936" s="37">
        <v>43457</v>
      </c>
      <c r="I3936" s="6" t="s">
        <v>158</v>
      </c>
      <c r="J3936" s="6" t="s">
        <v>156</v>
      </c>
      <c r="K3936" s="6">
        <v>2</v>
      </c>
      <c r="L3936" s="6">
        <v>31.32</v>
      </c>
      <c r="M3936" s="31" t="str">
        <f t="shared" si="0"/>
        <v>Small</v>
      </c>
    </row>
    <row r="3937" spans="8:13" ht="15.75" customHeight="1">
      <c r="H3937" s="37">
        <v>43420</v>
      </c>
      <c r="I3937" s="6" t="s">
        <v>175</v>
      </c>
      <c r="J3937" s="6" t="s">
        <v>185</v>
      </c>
      <c r="K3937" s="6">
        <v>36</v>
      </c>
      <c r="L3937" s="6">
        <v>361.68</v>
      </c>
      <c r="M3937" s="31" t="str">
        <f t="shared" si="0"/>
        <v>Large</v>
      </c>
    </row>
    <row r="3938" spans="8:13" ht="15.75" customHeight="1">
      <c r="H3938" s="37">
        <v>43447</v>
      </c>
      <c r="I3938" s="6" t="s">
        <v>158</v>
      </c>
      <c r="J3938" s="6" t="s">
        <v>156</v>
      </c>
      <c r="K3938" s="6">
        <v>1</v>
      </c>
      <c r="L3938" s="6">
        <v>19.190000000000001</v>
      </c>
      <c r="M3938" s="31" t="str">
        <f t="shared" si="0"/>
        <v>Small</v>
      </c>
    </row>
    <row r="3939" spans="8:13" ht="15.75" customHeight="1">
      <c r="H3939" s="37">
        <v>43210</v>
      </c>
      <c r="I3939" s="6" t="s">
        <v>190</v>
      </c>
      <c r="J3939" s="6" t="s">
        <v>180</v>
      </c>
      <c r="K3939" s="6">
        <v>1</v>
      </c>
      <c r="L3939" s="6">
        <v>10.27</v>
      </c>
      <c r="M3939" s="31" t="str">
        <f t="shared" si="0"/>
        <v>Small</v>
      </c>
    </row>
    <row r="3940" spans="8:13" ht="15.75" customHeight="1">
      <c r="H3940" s="37">
        <v>43132</v>
      </c>
      <c r="I3940" s="6" t="s">
        <v>168</v>
      </c>
      <c r="J3940" s="6" t="s">
        <v>156</v>
      </c>
      <c r="K3940" s="6">
        <v>1</v>
      </c>
      <c r="L3940" s="6">
        <v>14.71</v>
      </c>
      <c r="M3940" s="31" t="str">
        <f t="shared" si="0"/>
        <v>Small</v>
      </c>
    </row>
    <row r="3941" spans="8:13" ht="15.75" customHeight="1">
      <c r="H3941" s="37">
        <v>43429</v>
      </c>
      <c r="I3941" s="6" t="s">
        <v>127</v>
      </c>
      <c r="J3941" s="6" t="s">
        <v>156</v>
      </c>
      <c r="K3941" s="6">
        <v>2</v>
      </c>
      <c r="L3941" s="6">
        <v>37.64</v>
      </c>
      <c r="M3941" s="31" t="str">
        <f t="shared" si="0"/>
        <v>Small</v>
      </c>
    </row>
    <row r="3942" spans="8:13" ht="15.75" customHeight="1">
      <c r="H3942" s="37">
        <v>43175</v>
      </c>
      <c r="I3942" s="6" t="s">
        <v>168</v>
      </c>
      <c r="J3942" s="6" t="s">
        <v>222</v>
      </c>
      <c r="K3942" s="6">
        <v>36</v>
      </c>
      <c r="L3942" s="6">
        <v>294.41000000000003</v>
      </c>
      <c r="M3942" s="31" t="str">
        <f t="shared" si="0"/>
        <v>Large</v>
      </c>
    </row>
    <row r="3943" spans="8:13" ht="15.75" customHeight="1">
      <c r="H3943" s="37">
        <v>43424</v>
      </c>
      <c r="I3943" s="6" t="s">
        <v>158</v>
      </c>
      <c r="J3943" s="6" t="s">
        <v>239</v>
      </c>
      <c r="K3943" s="6">
        <v>2</v>
      </c>
      <c r="L3943" s="6">
        <v>24.94</v>
      </c>
      <c r="M3943" s="31" t="str">
        <f t="shared" si="0"/>
        <v>Small</v>
      </c>
    </row>
    <row r="3944" spans="8:13" ht="15.75" customHeight="1">
      <c r="H3944" s="37">
        <v>43351</v>
      </c>
      <c r="I3944" s="6" t="s">
        <v>218</v>
      </c>
      <c r="J3944" s="6" t="s">
        <v>156</v>
      </c>
      <c r="K3944" s="6">
        <v>2</v>
      </c>
      <c r="L3944" s="6">
        <v>26.46</v>
      </c>
      <c r="M3944" s="31" t="str">
        <f t="shared" si="0"/>
        <v>Small</v>
      </c>
    </row>
    <row r="3945" spans="8:13" ht="15.75" customHeight="1">
      <c r="H3945" s="37">
        <v>43451</v>
      </c>
      <c r="I3945" s="6" t="s">
        <v>168</v>
      </c>
      <c r="J3945" s="6" t="s">
        <v>167</v>
      </c>
      <c r="K3945" s="6">
        <v>3</v>
      </c>
      <c r="L3945" s="6">
        <v>50.97</v>
      </c>
      <c r="M3945" s="31" t="str">
        <f t="shared" si="0"/>
        <v>Small</v>
      </c>
    </row>
    <row r="3946" spans="8:13" ht="15.75" customHeight="1">
      <c r="H3946" s="37">
        <v>43415</v>
      </c>
      <c r="I3946" s="6" t="s">
        <v>158</v>
      </c>
      <c r="J3946" s="6" t="s">
        <v>156</v>
      </c>
      <c r="K3946" s="6">
        <v>2</v>
      </c>
      <c r="L3946" s="6">
        <v>22.48</v>
      </c>
      <c r="M3946" s="31" t="str">
        <f t="shared" si="0"/>
        <v>Small</v>
      </c>
    </row>
    <row r="3947" spans="8:13" ht="15.75" customHeight="1">
      <c r="H3947" s="37">
        <v>43416</v>
      </c>
      <c r="I3947" s="6" t="s">
        <v>177</v>
      </c>
      <c r="J3947" s="6" t="s">
        <v>185</v>
      </c>
      <c r="K3947" s="6">
        <v>2</v>
      </c>
      <c r="L3947" s="6">
        <v>24.38</v>
      </c>
      <c r="M3947" s="31" t="str">
        <f t="shared" si="0"/>
        <v>Small</v>
      </c>
    </row>
    <row r="3948" spans="8:13" ht="15.75" customHeight="1">
      <c r="H3948" s="37">
        <v>43441</v>
      </c>
      <c r="I3948" s="6" t="s">
        <v>158</v>
      </c>
      <c r="J3948" s="6" t="s">
        <v>176</v>
      </c>
      <c r="K3948" s="6">
        <v>1</v>
      </c>
      <c r="L3948" s="6">
        <v>17.78</v>
      </c>
      <c r="M3948" s="31" t="str">
        <f t="shared" si="0"/>
        <v>Small</v>
      </c>
    </row>
    <row r="3949" spans="8:13" ht="15.75" customHeight="1">
      <c r="H3949" s="37">
        <v>43226</v>
      </c>
      <c r="I3949" s="6" t="s">
        <v>163</v>
      </c>
      <c r="J3949" s="6" t="s">
        <v>181</v>
      </c>
      <c r="K3949" s="6">
        <v>2</v>
      </c>
      <c r="L3949" s="6">
        <v>24.68</v>
      </c>
      <c r="M3949" s="31" t="str">
        <f t="shared" si="0"/>
        <v>Small</v>
      </c>
    </row>
    <row r="3950" spans="8:13" ht="15.75" customHeight="1">
      <c r="H3950" s="37">
        <v>43439</v>
      </c>
      <c r="I3950" s="6" t="s">
        <v>193</v>
      </c>
      <c r="J3950" s="6" t="s">
        <v>206</v>
      </c>
      <c r="K3950" s="6">
        <v>2</v>
      </c>
      <c r="L3950" s="6">
        <v>29.8</v>
      </c>
      <c r="M3950" s="31" t="str">
        <f t="shared" si="0"/>
        <v>Small</v>
      </c>
    </row>
    <row r="3951" spans="8:13" ht="15.75" customHeight="1">
      <c r="H3951" s="37">
        <v>43388</v>
      </c>
      <c r="I3951" s="6" t="s">
        <v>141</v>
      </c>
      <c r="J3951" s="6" t="s">
        <v>240</v>
      </c>
      <c r="K3951" s="6">
        <v>1</v>
      </c>
      <c r="L3951" s="6">
        <v>10.6</v>
      </c>
      <c r="M3951" s="31" t="str">
        <f t="shared" si="0"/>
        <v>Small</v>
      </c>
    </row>
    <row r="3952" spans="8:13" ht="15.75" customHeight="1">
      <c r="H3952" s="37">
        <v>43347</v>
      </c>
      <c r="I3952" s="6" t="s">
        <v>163</v>
      </c>
      <c r="J3952" s="6" t="s">
        <v>241</v>
      </c>
      <c r="K3952" s="6">
        <v>2</v>
      </c>
      <c r="L3952" s="6">
        <v>29.9</v>
      </c>
      <c r="M3952" s="31" t="str">
        <f t="shared" si="0"/>
        <v>Small</v>
      </c>
    </row>
    <row r="3953" spans="8:13" ht="15.75" customHeight="1">
      <c r="H3953" s="37">
        <v>43132</v>
      </c>
      <c r="I3953" s="6" t="s">
        <v>168</v>
      </c>
      <c r="J3953" s="6" t="s">
        <v>156</v>
      </c>
      <c r="K3953" s="6">
        <v>2</v>
      </c>
      <c r="L3953" s="6">
        <v>30.88</v>
      </c>
      <c r="M3953" s="31" t="str">
        <f t="shared" si="0"/>
        <v>Small</v>
      </c>
    </row>
    <row r="3954" spans="8:13" ht="15.75" customHeight="1">
      <c r="H3954" s="37">
        <v>43284</v>
      </c>
      <c r="I3954" s="6" t="s">
        <v>163</v>
      </c>
      <c r="J3954" s="6" t="s">
        <v>229</v>
      </c>
      <c r="K3954" s="6">
        <v>1</v>
      </c>
      <c r="L3954" s="6">
        <v>15.26</v>
      </c>
      <c r="M3954" s="31" t="str">
        <f t="shared" si="0"/>
        <v>Small</v>
      </c>
    </row>
    <row r="3955" spans="8:13" ht="15.75" customHeight="1">
      <c r="H3955" s="37">
        <v>43464</v>
      </c>
      <c r="I3955" s="6" t="s">
        <v>224</v>
      </c>
      <c r="J3955" s="6" t="s">
        <v>237</v>
      </c>
      <c r="K3955" s="6">
        <v>1</v>
      </c>
      <c r="L3955" s="6">
        <v>19.88</v>
      </c>
      <c r="M3955" s="31" t="str">
        <f t="shared" si="0"/>
        <v>Small</v>
      </c>
    </row>
    <row r="3956" spans="8:13" ht="15.75" customHeight="1">
      <c r="H3956" s="37">
        <v>43139</v>
      </c>
      <c r="I3956" s="6" t="s">
        <v>127</v>
      </c>
      <c r="J3956" s="6" t="s">
        <v>185</v>
      </c>
      <c r="K3956" s="6">
        <v>3</v>
      </c>
      <c r="L3956" s="6">
        <v>52.53</v>
      </c>
      <c r="M3956" s="31" t="str">
        <f t="shared" si="0"/>
        <v>Small</v>
      </c>
    </row>
    <row r="3957" spans="8:13" ht="15.75" customHeight="1">
      <c r="H3957" s="37">
        <v>43208</v>
      </c>
      <c r="I3957" s="6" t="s">
        <v>160</v>
      </c>
      <c r="J3957" s="6" t="s">
        <v>169</v>
      </c>
      <c r="K3957" s="6">
        <v>2</v>
      </c>
      <c r="L3957" s="6">
        <v>27.68</v>
      </c>
      <c r="M3957" s="31" t="str">
        <f t="shared" si="0"/>
        <v>Small</v>
      </c>
    </row>
    <row r="3958" spans="8:13" ht="15.75" customHeight="1">
      <c r="H3958" s="37">
        <v>43431</v>
      </c>
      <c r="I3958" s="6" t="s">
        <v>175</v>
      </c>
      <c r="J3958" s="6" t="s">
        <v>234</v>
      </c>
      <c r="K3958" s="6">
        <v>1</v>
      </c>
      <c r="L3958" s="6">
        <v>15.56</v>
      </c>
      <c r="M3958" s="31" t="str">
        <f t="shared" si="0"/>
        <v>Small</v>
      </c>
    </row>
    <row r="3959" spans="8:13" ht="15.75" customHeight="1">
      <c r="H3959" s="37">
        <v>43435</v>
      </c>
      <c r="I3959" s="6" t="s">
        <v>135</v>
      </c>
      <c r="J3959" s="6" t="s">
        <v>222</v>
      </c>
      <c r="K3959" s="6">
        <v>2</v>
      </c>
      <c r="L3959" s="6">
        <v>20.38</v>
      </c>
      <c r="M3959" s="31" t="str">
        <f t="shared" si="0"/>
        <v>Small</v>
      </c>
    </row>
    <row r="3960" spans="8:13" ht="15.75" customHeight="1">
      <c r="H3960" s="37">
        <v>43336</v>
      </c>
      <c r="I3960" s="6" t="s">
        <v>141</v>
      </c>
      <c r="J3960" s="6" t="s">
        <v>191</v>
      </c>
      <c r="K3960" s="6">
        <v>2</v>
      </c>
      <c r="L3960" s="6">
        <v>36.619999999999997</v>
      </c>
      <c r="M3960" s="31" t="str">
        <f t="shared" si="0"/>
        <v>Small</v>
      </c>
    </row>
    <row r="3961" spans="8:13" ht="15.75" customHeight="1">
      <c r="H3961" s="37">
        <v>43252</v>
      </c>
      <c r="I3961" s="6" t="s">
        <v>198</v>
      </c>
      <c r="J3961" s="6" t="s">
        <v>156</v>
      </c>
      <c r="K3961" s="6">
        <v>1</v>
      </c>
      <c r="L3961" s="6">
        <v>17.579999999999998</v>
      </c>
      <c r="M3961" s="31" t="str">
        <f t="shared" si="0"/>
        <v>Small</v>
      </c>
    </row>
    <row r="3962" spans="8:13" ht="15.75" customHeight="1">
      <c r="H3962" s="37">
        <v>43413</v>
      </c>
      <c r="I3962" s="6" t="s">
        <v>141</v>
      </c>
      <c r="J3962" s="6" t="s">
        <v>185</v>
      </c>
      <c r="K3962" s="6">
        <v>1</v>
      </c>
      <c r="L3962" s="6">
        <v>14.19</v>
      </c>
      <c r="M3962" s="31" t="str">
        <f t="shared" si="0"/>
        <v>Small</v>
      </c>
    </row>
    <row r="3963" spans="8:13" ht="15.75" customHeight="1">
      <c r="H3963" s="37">
        <v>43407</v>
      </c>
      <c r="I3963" s="6" t="s">
        <v>163</v>
      </c>
      <c r="J3963" s="6" t="s">
        <v>214</v>
      </c>
      <c r="K3963" s="6">
        <v>4</v>
      </c>
      <c r="L3963" s="6">
        <v>74.48</v>
      </c>
      <c r="M3963" s="31" t="str">
        <f t="shared" si="0"/>
        <v>Small</v>
      </c>
    </row>
    <row r="3964" spans="8:13" ht="15.75" customHeight="1">
      <c r="H3964" s="37">
        <v>43133</v>
      </c>
      <c r="I3964" s="6" t="s">
        <v>160</v>
      </c>
      <c r="J3964" s="6" t="s">
        <v>225</v>
      </c>
      <c r="K3964" s="6">
        <v>4</v>
      </c>
      <c r="L3964" s="6">
        <v>66.92</v>
      </c>
      <c r="M3964" s="31" t="str">
        <f t="shared" si="0"/>
        <v>Small</v>
      </c>
    </row>
    <row r="3965" spans="8:13" ht="15.75" customHeight="1">
      <c r="H3965" s="37">
        <v>43218</v>
      </c>
      <c r="I3965" s="6" t="s">
        <v>168</v>
      </c>
      <c r="J3965" s="6" t="s">
        <v>186</v>
      </c>
      <c r="K3965" s="6">
        <v>2</v>
      </c>
      <c r="L3965" s="6">
        <v>22.2</v>
      </c>
      <c r="M3965" s="31" t="str">
        <f t="shared" si="0"/>
        <v>Small</v>
      </c>
    </row>
    <row r="3966" spans="8:13" ht="15.75" customHeight="1">
      <c r="H3966" s="37">
        <v>43423</v>
      </c>
      <c r="I3966" s="6" t="s">
        <v>160</v>
      </c>
      <c r="J3966" s="6" t="s">
        <v>180</v>
      </c>
      <c r="K3966" s="6">
        <v>44</v>
      </c>
      <c r="L3966" s="6">
        <v>325.77999999999997</v>
      </c>
      <c r="M3966" s="31" t="str">
        <f t="shared" si="0"/>
        <v>Large</v>
      </c>
    </row>
    <row r="3967" spans="8:13" ht="15.75" customHeight="1">
      <c r="H3967" s="37">
        <v>43128</v>
      </c>
      <c r="I3967" s="6" t="s">
        <v>158</v>
      </c>
      <c r="J3967" s="6" t="s">
        <v>237</v>
      </c>
      <c r="K3967" s="6">
        <v>1</v>
      </c>
      <c r="L3967" s="6">
        <v>14.66</v>
      </c>
      <c r="M3967" s="31" t="str">
        <f t="shared" si="0"/>
        <v>Small</v>
      </c>
    </row>
    <row r="3968" spans="8:13" ht="15.75" customHeight="1">
      <c r="H3968" s="37">
        <v>43421</v>
      </c>
      <c r="I3968" s="6" t="s">
        <v>135</v>
      </c>
      <c r="J3968" s="6" t="s">
        <v>180</v>
      </c>
      <c r="K3968" s="6">
        <v>1</v>
      </c>
      <c r="L3968" s="6">
        <v>19.600000000000001</v>
      </c>
      <c r="M3968" s="31" t="str">
        <f t="shared" si="0"/>
        <v>Small</v>
      </c>
    </row>
    <row r="3969" spans="8:13" ht="15.75" customHeight="1">
      <c r="H3969" s="37">
        <v>43221</v>
      </c>
      <c r="I3969" s="6" t="s">
        <v>198</v>
      </c>
      <c r="J3969" s="6" t="s">
        <v>206</v>
      </c>
      <c r="K3969" s="6">
        <v>1</v>
      </c>
      <c r="L3969" s="6">
        <v>17.82</v>
      </c>
      <c r="M3969" s="31" t="str">
        <f t="shared" si="0"/>
        <v>Small</v>
      </c>
    </row>
    <row r="3970" spans="8:13" ht="15.75" customHeight="1">
      <c r="H3970" s="37">
        <v>43412</v>
      </c>
      <c r="I3970" s="6" t="s">
        <v>160</v>
      </c>
      <c r="J3970" s="6" t="s">
        <v>156</v>
      </c>
      <c r="K3970" s="6">
        <v>2</v>
      </c>
      <c r="L3970" s="6">
        <v>31.58</v>
      </c>
      <c r="M3970" s="31" t="str">
        <f t="shared" si="0"/>
        <v>Small</v>
      </c>
    </row>
    <row r="3971" spans="8:13" ht="15.75" customHeight="1">
      <c r="H3971" s="37">
        <v>43178</v>
      </c>
      <c r="I3971" s="6" t="s">
        <v>141</v>
      </c>
      <c r="J3971" s="6" t="s">
        <v>181</v>
      </c>
      <c r="K3971" s="6">
        <v>1</v>
      </c>
      <c r="L3971" s="6">
        <v>10.01</v>
      </c>
      <c r="M3971" s="31" t="str">
        <f t="shared" si="0"/>
        <v>Small</v>
      </c>
    </row>
    <row r="3972" spans="8:13" ht="15.75" customHeight="1">
      <c r="H3972" s="37">
        <v>43452</v>
      </c>
      <c r="I3972" s="6" t="s">
        <v>168</v>
      </c>
      <c r="J3972" s="6" t="s">
        <v>197</v>
      </c>
      <c r="K3972" s="6">
        <v>2</v>
      </c>
      <c r="L3972" s="6">
        <v>20.7</v>
      </c>
      <c r="M3972" s="31" t="str">
        <f t="shared" si="0"/>
        <v>Small</v>
      </c>
    </row>
    <row r="3973" spans="8:13" ht="15.75" customHeight="1">
      <c r="H3973" s="37">
        <v>43158</v>
      </c>
      <c r="I3973" s="6" t="s">
        <v>141</v>
      </c>
      <c r="J3973" s="6" t="s">
        <v>191</v>
      </c>
      <c r="K3973" s="6">
        <v>2</v>
      </c>
      <c r="L3973" s="6">
        <v>30.78</v>
      </c>
      <c r="M3973" s="31" t="str">
        <f t="shared" si="0"/>
        <v>Small</v>
      </c>
    </row>
    <row r="3974" spans="8:13" ht="15.75" customHeight="1">
      <c r="H3974" s="37">
        <v>43403</v>
      </c>
      <c r="I3974" s="6" t="s">
        <v>223</v>
      </c>
      <c r="J3974" s="6" t="s">
        <v>184</v>
      </c>
      <c r="K3974" s="6">
        <v>1</v>
      </c>
      <c r="L3974" s="6">
        <v>14.73</v>
      </c>
      <c r="M3974" s="31" t="str">
        <f t="shared" si="0"/>
        <v>Small</v>
      </c>
    </row>
    <row r="3975" spans="8:13" ht="15.75" customHeight="1">
      <c r="H3975" s="37">
        <v>43286</v>
      </c>
      <c r="I3975" s="6" t="s">
        <v>158</v>
      </c>
      <c r="J3975" s="6" t="s">
        <v>194</v>
      </c>
      <c r="K3975" s="6">
        <v>1</v>
      </c>
      <c r="L3975" s="6">
        <v>15.46</v>
      </c>
      <c r="M3975" s="31" t="str">
        <f t="shared" si="0"/>
        <v>Small</v>
      </c>
    </row>
    <row r="3976" spans="8:13" ht="15.75" customHeight="1">
      <c r="H3976" s="37">
        <v>43137</v>
      </c>
      <c r="I3976" s="6" t="s">
        <v>163</v>
      </c>
      <c r="J3976" s="6" t="s">
        <v>173</v>
      </c>
      <c r="K3976" s="6">
        <v>2</v>
      </c>
      <c r="L3976" s="6">
        <v>35.979999999999997</v>
      </c>
      <c r="M3976" s="31" t="str">
        <f t="shared" si="0"/>
        <v>Small</v>
      </c>
    </row>
    <row r="3977" spans="8:13" ht="15.75" customHeight="1">
      <c r="H3977" s="37">
        <v>43320</v>
      </c>
      <c r="I3977" s="6" t="s">
        <v>163</v>
      </c>
      <c r="J3977" s="6" t="s">
        <v>235</v>
      </c>
      <c r="K3977" s="6">
        <v>1</v>
      </c>
      <c r="L3977" s="6">
        <v>17.37</v>
      </c>
      <c r="M3977" s="31" t="str">
        <f t="shared" si="0"/>
        <v>Small</v>
      </c>
    </row>
    <row r="3978" spans="8:13" ht="15.75" customHeight="1">
      <c r="H3978" s="37">
        <v>43393</v>
      </c>
      <c r="I3978" s="6" t="s">
        <v>141</v>
      </c>
      <c r="J3978" s="6" t="s">
        <v>156</v>
      </c>
      <c r="K3978" s="6">
        <v>2</v>
      </c>
      <c r="L3978" s="6">
        <v>32.119999999999997</v>
      </c>
      <c r="M3978" s="31" t="str">
        <f t="shared" si="0"/>
        <v>Small</v>
      </c>
    </row>
    <row r="3979" spans="8:13" ht="15.75" customHeight="1">
      <c r="H3979" s="37">
        <v>43442</v>
      </c>
      <c r="I3979" s="6" t="s">
        <v>141</v>
      </c>
      <c r="J3979" s="6" t="s">
        <v>195</v>
      </c>
      <c r="K3979" s="6">
        <v>2</v>
      </c>
      <c r="L3979" s="6">
        <v>34.380000000000003</v>
      </c>
      <c r="M3979" s="31" t="str">
        <f t="shared" si="0"/>
        <v>Small</v>
      </c>
    </row>
    <row r="3980" spans="8:13" ht="15.75" customHeight="1">
      <c r="H3980" s="37">
        <v>43399</v>
      </c>
      <c r="I3980" s="6" t="s">
        <v>158</v>
      </c>
      <c r="J3980" s="6" t="s">
        <v>229</v>
      </c>
      <c r="K3980" s="6">
        <v>4</v>
      </c>
      <c r="L3980" s="6">
        <v>42.04</v>
      </c>
      <c r="M3980" s="31" t="str">
        <f t="shared" si="0"/>
        <v>Small</v>
      </c>
    </row>
    <row r="3981" spans="8:13" ht="15.75" customHeight="1">
      <c r="H3981" s="37">
        <v>43135</v>
      </c>
      <c r="I3981" s="6" t="s">
        <v>175</v>
      </c>
      <c r="J3981" s="6" t="s">
        <v>157</v>
      </c>
      <c r="K3981" s="6">
        <v>4</v>
      </c>
      <c r="L3981" s="6">
        <v>43.28</v>
      </c>
      <c r="M3981" s="31" t="str">
        <f t="shared" si="0"/>
        <v>Small</v>
      </c>
    </row>
    <row r="3982" spans="8:13" ht="15.75" customHeight="1">
      <c r="H3982" s="37">
        <v>43280</v>
      </c>
      <c r="I3982" s="6" t="s">
        <v>165</v>
      </c>
      <c r="J3982" s="6" t="s">
        <v>156</v>
      </c>
      <c r="K3982" s="6">
        <v>1</v>
      </c>
      <c r="L3982" s="6">
        <v>19.97</v>
      </c>
      <c r="M3982" s="31" t="str">
        <f t="shared" si="0"/>
        <v>Small</v>
      </c>
    </row>
    <row r="3983" spans="8:13" ht="15.75" customHeight="1">
      <c r="H3983" s="37">
        <v>43347</v>
      </c>
      <c r="I3983" s="6" t="s">
        <v>158</v>
      </c>
      <c r="J3983" s="6" t="s">
        <v>180</v>
      </c>
      <c r="K3983" s="6">
        <v>1</v>
      </c>
      <c r="L3983" s="6">
        <v>19.84</v>
      </c>
      <c r="M3983" s="31" t="str">
        <f t="shared" si="0"/>
        <v>Small</v>
      </c>
    </row>
    <row r="3984" spans="8:13" ht="15.75" customHeight="1">
      <c r="H3984" s="37">
        <v>43414</v>
      </c>
      <c r="I3984" s="6" t="s">
        <v>175</v>
      </c>
      <c r="J3984" s="6" t="s">
        <v>156</v>
      </c>
      <c r="K3984" s="6">
        <v>1</v>
      </c>
      <c r="L3984" s="6">
        <v>19.57</v>
      </c>
      <c r="M3984" s="31" t="str">
        <f t="shared" si="0"/>
        <v>Small</v>
      </c>
    </row>
    <row r="3985" spans="8:13" ht="15.75" customHeight="1">
      <c r="H3985" s="37">
        <v>43406</v>
      </c>
      <c r="I3985" s="6" t="s">
        <v>135</v>
      </c>
      <c r="J3985" s="6" t="s">
        <v>233</v>
      </c>
      <c r="K3985" s="6">
        <v>2</v>
      </c>
      <c r="L3985" s="6">
        <v>27.46</v>
      </c>
      <c r="M3985" s="31" t="str">
        <f t="shared" si="0"/>
        <v>Small</v>
      </c>
    </row>
    <row r="3986" spans="8:13" ht="15.75" customHeight="1">
      <c r="H3986" s="37">
        <v>43356</v>
      </c>
      <c r="I3986" s="6" t="s">
        <v>158</v>
      </c>
      <c r="J3986" s="6" t="s">
        <v>170</v>
      </c>
      <c r="K3986" s="6">
        <v>3</v>
      </c>
      <c r="L3986" s="6">
        <v>46.74</v>
      </c>
      <c r="M3986" s="31" t="str">
        <f t="shared" si="0"/>
        <v>Small</v>
      </c>
    </row>
    <row r="3987" spans="8:13" ht="15.75" customHeight="1">
      <c r="H3987" s="37">
        <v>43438</v>
      </c>
      <c r="I3987" s="6" t="s">
        <v>163</v>
      </c>
      <c r="J3987" s="6" t="s">
        <v>156</v>
      </c>
      <c r="K3987" s="6">
        <v>1</v>
      </c>
      <c r="L3987" s="6">
        <v>12.97</v>
      </c>
      <c r="M3987" s="31" t="str">
        <f t="shared" si="0"/>
        <v>Small</v>
      </c>
    </row>
    <row r="3988" spans="8:13" ht="15.75" customHeight="1">
      <c r="H3988" s="37">
        <v>43181</v>
      </c>
      <c r="I3988" s="6" t="s">
        <v>168</v>
      </c>
      <c r="J3988" s="6" t="s">
        <v>156</v>
      </c>
      <c r="K3988" s="6">
        <v>1</v>
      </c>
      <c r="L3988" s="6">
        <v>15.06</v>
      </c>
      <c r="M3988" s="31" t="str">
        <f t="shared" si="0"/>
        <v>Small</v>
      </c>
    </row>
    <row r="3989" spans="8:13" ht="15.75" customHeight="1">
      <c r="H3989" s="37">
        <v>43411</v>
      </c>
      <c r="I3989" s="6" t="s">
        <v>127</v>
      </c>
      <c r="J3989" s="6" t="s">
        <v>170</v>
      </c>
      <c r="K3989" s="6">
        <v>66</v>
      </c>
      <c r="L3989" s="6">
        <v>624.04</v>
      </c>
      <c r="M3989" s="31" t="str">
        <f t="shared" si="0"/>
        <v>Large</v>
      </c>
    </row>
    <row r="3990" spans="8:13" ht="15.75" customHeight="1">
      <c r="H3990" s="37">
        <v>43449</v>
      </c>
      <c r="I3990" s="6" t="s">
        <v>175</v>
      </c>
      <c r="J3990" s="6" t="s">
        <v>238</v>
      </c>
      <c r="K3990" s="6">
        <v>1</v>
      </c>
      <c r="L3990" s="6">
        <v>14.94</v>
      </c>
      <c r="M3990" s="31" t="str">
        <f t="shared" si="0"/>
        <v>Small</v>
      </c>
    </row>
    <row r="3991" spans="8:13" ht="15.75" customHeight="1">
      <c r="H3991" s="37">
        <v>43460</v>
      </c>
      <c r="I3991" s="6" t="s">
        <v>160</v>
      </c>
      <c r="J3991" s="6" t="s">
        <v>156</v>
      </c>
      <c r="K3991" s="6">
        <v>1</v>
      </c>
      <c r="L3991" s="6">
        <v>10.52</v>
      </c>
      <c r="M3991" s="31" t="str">
        <f t="shared" si="0"/>
        <v>Small</v>
      </c>
    </row>
    <row r="3992" spans="8:13" ht="15.75" customHeight="1">
      <c r="H3992" s="37">
        <v>43178</v>
      </c>
      <c r="I3992" s="6" t="s">
        <v>141</v>
      </c>
      <c r="J3992" s="6" t="s">
        <v>194</v>
      </c>
      <c r="K3992" s="6">
        <v>48</v>
      </c>
      <c r="L3992" s="6">
        <v>443.33</v>
      </c>
      <c r="M3992" s="31" t="str">
        <f t="shared" si="0"/>
        <v>Large</v>
      </c>
    </row>
    <row r="3993" spans="8:13" ht="15.75" customHeight="1">
      <c r="H3993" s="37">
        <v>43437</v>
      </c>
      <c r="I3993" s="6" t="s">
        <v>163</v>
      </c>
      <c r="J3993" s="6" t="s">
        <v>207</v>
      </c>
      <c r="K3993" s="6">
        <v>1</v>
      </c>
      <c r="L3993" s="6">
        <v>19.05</v>
      </c>
      <c r="M3993" s="31" t="str">
        <f t="shared" si="0"/>
        <v>Small</v>
      </c>
    </row>
    <row r="3994" spans="8:13" ht="15.75" customHeight="1">
      <c r="H3994" s="37">
        <v>43407</v>
      </c>
      <c r="I3994" s="6" t="s">
        <v>175</v>
      </c>
      <c r="J3994" s="6" t="s">
        <v>159</v>
      </c>
      <c r="K3994" s="6">
        <v>4</v>
      </c>
      <c r="L3994" s="6">
        <v>48.64</v>
      </c>
      <c r="M3994" s="31" t="str">
        <f t="shared" si="0"/>
        <v>Small</v>
      </c>
    </row>
    <row r="3995" spans="8:13" ht="15.75" customHeight="1">
      <c r="H3995" s="37">
        <v>43463</v>
      </c>
      <c r="I3995" s="6" t="s">
        <v>158</v>
      </c>
      <c r="J3995" s="6" t="s">
        <v>241</v>
      </c>
      <c r="K3995" s="6">
        <v>34</v>
      </c>
      <c r="L3995" s="6">
        <v>281.33</v>
      </c>
      <c r="M3995" s="31" t="str">
        <f t="shared" si="0"/>
        <v>Large</v>
      </c>
    </row>
    <row r="3996" spans="8:13" ht="15.75" customHeight="1">
      <c r="H3996" s="37">
        <v>43248</v>
      </c>
      <c r="I3996" s="6" t="s">
        <v>168</v>
      </c>
      <c r="J3996" s="6" t="s">
        <v>156</v>
      </c>
      <c r="K3996" s="6">
        <v>1</v>
      </c>
      <c r="L3996" s="6">
        <v>11.12</v>
      </c>
      <c r="M3996" s="31" t="str">
        <f t="shared" si="0"/>
        <v>Small</v>
      </c>
    </row>
    <row r="3997" spans="8:13" ht="15.75" customHeight="1">
      <c r="H3997" s="37">
        <v>43352</v>
      </c>
      <c r="I3997" s="6" t="s">
        <v>138</v>
      </c>
      <c r="J3997" s="6" t="s">
        <v>237</v>
      </c>
      <c r="K3997" s="6">
        <v>2</v>
      </c>
      <c r="L3997" s="6">
        <v>25.26</v>
      </c>
      <c r="M3997" s="31" t="str">
        <f t="shared" si="0"/>
        <v>Small</v>
      </c>
    </row>
    <row r="3998" spans="8:13" ht="15.75" customHeight="1">
      <c r="H3998" s="37">
        <v>43373</v>
      </c>
      <c r="I3998" s="6" t="s">
        <v>171</v>
      </c>
      <c r="J3998" s="6" t="s">
        <v>220</v>
      </c>
      <c r="K3998" s="6">
        <v>4</v>
      </c>
      <c r="L3998" s="6">
        <v>55.96</v>
      </c>
      <c r="M3998" s="31" t="str">
        <f t="shared" si="0"/>
        <v>Small</v>
      </c>
    </row>
    <row r="3999" spans="8:13" ht="15.75" customHeight="1">
      <c r="H3999" s="37">
        <v>43114</v>
      </c>
      <c r="I3999" s="6" t="s">
        <v>158</v>
      </c>
      <c r="J3999" s="6" t="s">
        <v>170</v>
      </c>
      <c r="K3999" s="6">
        <v>2</v>
      </c>
      <c r="L3999" s="6">
        <v>31.6</v>
      </c>
      <c r="M3999" s="31" t="str">
        <f t="shared" si="0"/>
        <v>Small</v>
      </c>
    </row>
    <row r="4000" spans="8:13" ht="15.75" customHeight="1">
      <c r="H4000" s="37">
        <v>43408</v>
      </c>
      <c r="I4000" s="6" t="s">
        <v>190</v>
      </c>
      <c r="J4000" s="6" t="s">
        <v>230</v>
      </c>
      <c r="K4000" s="6">
        <v>1</v>
      </c>
      <c r="L4000" s="6">
        <v>18.29</v>
      </c>
      <c r="M4000" s="31" t="str">
        <f t="shared" si="0"/>
        <v>Small</v>
      </c>
    </row>
    <row r="4001" spans="8:13" ht="15.75" customHeight="1">
      <c r="H4001" s="37">
        <v>43459</v>
      </c>
      <c r="I4001" s="6" t="s">
        <v>168</v>
      </c>
      <c r="J4001" s="6" t="s">
        <v>226</v>
      </c>
      <c r="K4001" s="6">
        <v>2</v>
      </c>
      <c r="L4001" s="6">
        <v>33.78</v>
      </c>
      <c r="M4001" s="31" t="str">
        <f t="shared" si="0"/>
        <v>Small</v>
      </c>
    </row>
    <row r="4002" spans="8:13" ht="15.75" customHeight="1">
      <c r="H4002" s="37">
        <v>43259</v>
      </c>
      <c r="I4002" s="6" t="s">
        <v>141</v>
      </c>
      <c r="J4002" s="6" t="s">
        <v>195</v>
      </c>
      <c r="K4002" s="6">
        <v>1</v>
      </c>
      <c r="L4002" s="6">
        <v>13.08</v>
      </c>
      <c r="M4002" s="31" t="str">
        <f t="shared" si="0"/>
        <v>Small</v>
      </c>
    </row>
    <row r="4003" spans="8:13" ht="15.75" customHeight="1">
      <c r="H4003" s="37">
        <v>43303</v>
      </c>
      <c r="I4003" s="6" t="s">
        <v>127</v>
      </c>
      <c r="J4003" s="6" t="s">
        <v>205</v>
      </c>
      <c r="K4003" s="6">
        <v>4</v>
      </c>
      <c r="L4003" s="6">
        <v>52.24</v>
      </c>
      <c r="M4003" s="31" t="str">
        <f t="shared" si="0"/>
        <v>Small</v>
      </c>
    </row>
    <row r="4004" spans="8:13" ht="15.75" customHeight="1">
      <c r="H4004" s="37">
        <v>43448</v>
      </c>
      <c r="I4004" s="6" t="s">
        <v>216</v>
      </c>
      <c r="J4004" s="6" t="s">
        <v>207</v>
      </c>
      <c r="K4004" s="6">
        <v>2</v>
      </c>
      <c r="L4004" s="6">
        <v>28.16</v>
      </c>
      <c r="M4004" s="31" t="str">
        <f t="shared" si="0"/>
        <v>Small</v>
      </c>
    </row>
    <row r="4005" spans="8:13" ht="15.75" customHeight="1">
      <c r="H4005" s="37">
        <v>43412</v>
      </c>
      <c r="I4005" s="6" t="s">
        <v>190</v>
      </c>
      <c r="J4005" s="6" t="s">
        <v>191</v>
      </c>
      <c r="K4005" s="6">
        <v>5</v>
      </c>
      <c r="L4005" s="6">
        <v>98.31</v>
      </c>
      <c r="M4005" s="31" t="str">
        <f t="shared" si="0"/>
        <v>Small</v>
      </c>
    </row>
    <row r="4006" spans="8:13" ht="15.75" customHeight="1">
      <c r="H4006" s="37">
        <v>43409</v>
      </c>
      <c r="I4006" s="6" t="s">
        <v>168</v>
      </c>
      <c r="J4006" s="6" t="s">
        <v>156</v>
      </c>
      <c r="K4006" s="6">
        <v>4</v>
      </c>
      <c r="L4006" s="6">
        <v>55.24</v>
      </c>
      <c r="M4006" s="31" t="str">
        <f t="shared" si="0"/>
        <v>Small</v>
      </c>
    </row>
    <row r="4007" spans="8:13" ht="15.75" customHeight="1">
      <c r="H4007" s="37">
        <v>43153</v>
      </c>
      <c r="I4007" s="6" t="s">
        <v>158</v>
      </c>
      <c r="J4007" s="6" t="s">
        <v>156</v>
      </c>
      <c r="K4007" s="6">
        <v>56</v>
      </c>
      <c r="L4007" s="6">
        <v>442.29</v>
      </c>
      <c r="M4007" s="31" t="str">
        <f t="shared" si="0"/>
        <v>Large</v>
      </c>
    </row>
    <row r="4008" spans="8:13" ht="15.75" customHeight="1">
      <c r="H4008" s="37">
        <v>43207</v>
      </c>
      <c r="I4008" s="6" t="s">
        <v>135</v>
      </c>
      <c r="J4008" s="6" t="s">
        <v>194</v>
      </c>
      <c r="K4008" s="6">
        <v>1</v>
      </c>
      <c r="L4008" s="6">
        <v>12.29</v>
      </c>
      <c r="M4008" s="31" t="str">
        <f t="shared" si="0"/>
        <v>Small</v>
      </c>
    </row>
    <row r="4009" spans="8:13" ht="15.75" customHeight="1">
      <c r="H4009" s="37">
        <v>43433</v>
      </c>
      <c r="I4009" s="6" t="s">
        <v>175</v>
      </c>
      <c r="J4009" s="6" t="s">
        <v>161</v>
      </c>
      <c r="K4009" s="6">
        <v>1</v>
      </c>
      <c r="L4009" s="6">
        <v>10.27</v>
      </c>
      <c r="M4009" s="31" t="str">
        <f t="shared" si="0"/>
        <v>Small</v>
      </c>
    </row>
    <row r="4010" spans="8:13" ht="15.75" customHeight="1">
      <c r="H4010" s="37">
        <v>43454</v>
      </c>
      <c r="I4010" s="6" t="s">
        <v>141</v>
      </c>
      <c r="J4010" s="6" t="s">
        <v>156</v>
      </c>
      <c r="K4010" s="6">
        <v>3</v>
      </c>
      <c r="L4010" s="6">
        <v>37.44</v>
      </c>
      <c r="M4010" s="31" t="str">
        <f t="shared" si="0"/>
        <v>Small</v>
      </c>
    </row>
    <row r="4011" spans="8:13" ht="15.75" customHeight="1">
      <c r="H4011" s="37">
        <v>43453</v>
      </c>
      <c r="I4011" s="6" t="s">
        <v>158</v>
      </c>
      <c r="J4011" s="6" t="s">
        <v>230</v>
      </c>
      <c r="K4011" s="6">
        <v>2</v>
      </c>
      <c r="L4011" s="6">
        <v>34.9</v>
      </c>
      <c r="M4011" s="31" t="str">
        <f t="shared" si="0"/>
        <v>Small</v>
      </c>
    </row>
    <row r="4012" spans="8:13" ht="15.75" customHeight="1">
      <c r="H4012" s="37">
        <v>43130</v>
      </c>
      <c r="I4012" s="6" t="s">
        <v>175</v>
      </c>
      <c r="J4012" s="6" t="s">
        <v>192</v>
      </c>
      <c r="K4012" s="6">
        <v>1</v>
      </c>
      <c r="L4012" s="6">
        <v>18.260000000000002</v>
      </c>
      <c r="M4012" s="31" t="str">
        <f t="shared" si="0"/>
        <v>Small</v>
      </c>
    </row>
    <row r="4013" spans="8:13" ht="15.75" customHeight="1">
      <c r="H4013" s="37">
        <v>43194</v>
      </c>
      <c r="I4013" s="6" t="s">
        <v>175</v>
      </c>
      <c r="J4013" s="6" t="s">
        <v>240</v>
      </c>
      <c r="K4013" s="6">
        <v>3</v>
      </c>
      <c r="L4013" s="6">
        <v>50.76</v>
      </c>
      <c r="M4013" s="31" t="str">
        <f t="shared" si="0"/>
        <v>Small</v>
      </c>
    </row>
    <row r="4014" spans="8:13" ht="15.75" customHeight="1">
      <c r="H4014" s="37">
        <v>43419</v>
      </c>
      <c r="I4014" s="6" t="s">
        <v>163</v>
      </c>
      <c r="J4014" s="6" t="s">
        <v>179</v>
      </c>
      <c r="K4014" s="6">
        <v>2</v>
      </c>
      <c r="L4014" s="6">
        <v>25.68</v>
      </c>
      <c r="M4014" s="31" t="str">
        <f t="shared" si="0"/>
        <v>Small</v>
      </c>
    </row>
    <row r="4015" spans="8:13" ht="15.75" customHeight="1">
      <c r="H4015" s="37">
        <v>43157</v>
      </c>
      <c r="I4015" s="6" t="s">
        <v>218</v>
      </c>
      <c r="J4015" s="6" t="s">
        <v>180</v>
      </c>
      <c r="K4015" s="6">
        <v>1</v>
      </c>
      <c r="L4015" s="6">
        <v>14.25</v>
      </c>
      <c r="M4015" s="31" t="str">
        <f t="shared" si="0"/>
        <v>Small</v>
      </c>
    </row>
    <row r="4016" spans="8:13" ht="15.75" customHeight="1">
      <c r="H4016" s="37">
        <v>43241</v>
      </c>
      <c r="I4016" s="6" t="s">
        <v>190</v>
      </c>
      <c r="J4016" s="6" t="s">
        <v>214</v>
      </c>
      <c r="K4016" s="6">
        <v>1</v>
      </c>
      <c r="L4016" s="6">
        <v>14.51</v>
      </c>
      <c r="M4016" s="31" t="str">
        <f t="shared" si="0"/>
        <v>Small</v>
      </c>
    </row>
    <row r="4017" spans="8:13" ht="15.75" customHeight="1">
      <c r="H4017" s="37">
        <v>43404</v>
      </c>
      <c r="I4017" s="6" t="s">
        <v>158</v>
      </c>
      <c r="J4017" s="6" t="s">
        <v>170</v>
      </c>
      <c r="K4017" s="6">
        <v>1</v>
      </c>
      <c r="L4017" s="6">
        <v>17.21</v>
      </c>
      <c r="M4017" s="31" t="str">
        <f t="shared" si="0"/>
        <v>Small</v>
      </c>
    </row>
    <row r="4018" spans="8:13" ht="15.75" customHeight="1">
      <c r="H4018" s="37">
        <v>43396</v>
      </c>
      <c r="I4018" s="6" t="s">
        <v>175</v>
      </c>
      <c r="J4018" s="6" t="s">
        <v>156</v>
      </c>
      <c r="K4018" s="6">
        <v>1</v>
      </c>
      <c r="L4018" s="6">
        <v>10.27</v>
      </c>
      <c r="M4018" s="31" t="str">
        <f t="shared" si="0"/>
        <v>Small</v>
      </c>
    </row>
    <row r="4019" spans="8:13" ht="15.75" customHeight="1">
      <c r="H4019" s="37">
        <v>43161</v>
      </c>
      <c r="I4019" s="6" t="s">
        <v>158</v>
      </c>
      <c r="J4019" s="6" t="s">
        <v>211</v>
      </c>
      <c r="K4019" s="6">
        <v>1</v>
      </c>
      <c r="L4019" s="6">
        <v>15.7</v>
      </c>
      <c r="M4019" s="31" t="str">
        <f t="shared" si="0"/>
        <v>Small</v>
      </c>
    </row>
    <row r="4020" spans="8:13" ht="15.75" customHeight="1">
      <c r="H4020" s="37">
        <v>43228</v>
      </c>
      <c r="I4020" s="6" t="s">
        <v>163</v>
      </c>
      <c r="J4020" s="6" t="s">
        <v>219</v>
      </c>
      <c r="K4020" s="6">
        <v>2</v>
      </c>
      <c r="L4020" s="6">
        <v>37.799999999999997</v>
      </c>
      <c r="M4020" s="31" t="str">
        <f t="shared" si="0"/>
        <v>Small</v>
      </c>
    </row>
    <row r="4021" spans="8:13" ht="15.75" customHeight="1">
      <c r="H4021" s="37">
        <v>43140</v>
      </c>
      <c r="I4021" s="6" t="s">
        <v>168</v>
      </c>
      <c r="J4021" s="6" t="s">
        <v>180</v>
      </c>
      <c r="K4021" s="6">
        <v>5</v>
      </c>
      <c r="L4021" s="6">
        <v>81.5</v>
      </c>
      <c r="M4021" s="31" t="str">
        <f t="shared" si="0"/>
        <v>Small</v>
      </c>
    </row>
    <row r="4022" spans="8:13" ht="15.75" customHeight="1">
      <c r="H4022" s="37">
        <v>43270</v>
      </c>
      <c r="I4022" s="6" t="s">
        <v>158</v>
      </c>
      <c r="J4022" s="6" t="s">
        <v>237</v>
      </c>
      <c r="K4022" s="6">
        <v>1</v>
      </c>
      <c r="L4022" s="6">
        <v>18.91</v>
      </c>
      <c r="M4022" s="31" t="str">
        <f t="shared" si="0"/>
        <v>Small</v>
      </c>
    </row>
    <row r="4023" spans="8:13" ht="15.75" customHeight="1">
      <c r="H4023" s="37">
        <v>43279</v>
      </c>
      <c r="I4023" s="6" t="s">
        <v>158</v>
      </c>
      <c r="J4023" s="6" t="s">
        <v>222</v>
      </c>
      <c r="K4023" s="6">
        <v>3</v>
      </c>
      <c r="L4023" s="6">
        <v>58.05</v>
      </c>
      <c r="M4023" s="31" t="str">
        <f t="shared" si="0"/>
        <v>Small</v>
      </c>
    </row>
    <row r="4024" spans="8:13" ht="15.75" customHeight="1">
      <c r="H4024" s="37">
        <v>43461</v>
      </c>
      <c r="I4024" s="6" t="s">
        <v>141</v>
      </c>
      <c r="J4024" s="6" t="s">
        <v>156</v>
      </c>
      <c r="K4024" s="6">
        <v>52</v>
      </c>
      <c r="L4024" s="6">
        <v>501.23</v>
      </c>
      <c r="M4024" s="31" t="str">
        <f t="shared" si="0"/>
        <v>Large</v>
      </c>
    </row>
    <row r="4025" spans="8:13" ht="15.75" customHeight="1">
      <c r="H4025" s="37">
        <v>43462</v>
      </c>
      <c r="I4025" s="6" t="s">
        <v>135</v>
      </c>
      <c r="J4025" s="6" t="s">
        <v>156</v>
      </c>
      <c r="K4025" s="6">
        <v>2</v>
      </c>
      <c r="L4025" s="6">
        <v>23.54</v>
      </c>
      <c r="M4025" s="31" t="str">
        <f t="shared" si="0"/>
        <v>Small</v>
      </c>
    </row>
    <row r="4026" spans="8:13" ht="15.75" customHeight="1">
      <c r="H4026" s="37">
        <v>43297</v>
      </c>
      <c r="I4026" s="6" t="s">
        <v>127</v>
      </c>
      <c r="J4026" s="6" t="s">
        <v>156</v>
      </c>
      <c r="K4026" s="6">
        <v>2</v>
      </c>
      <c r="L4026" s="6">
        <v>38.200000000000003</v>
      </c>
      <c r="M4026" s="31" t="str">
        <f t="shared" si="0"/>
        <v>Small</v>
      </c>
    </row>
    <row r="4027" spans="8:13" ht="15.75" customHeight="1">
      <c r="H4027" s="37">
        <v>43455</v>
      </c>
      <c r="I4027" s="6" t="s">
        <v>158</v>
      </c>
      <c r="J4027" s="6" t="s">
        <v>188</v>
      </c>
      <c r="K4027" s="6">
        <v>1</v>
      </c>
      <c r="L4027" s="6">
        <v>17.32</v>
      </c>
      <c r="M4027" s="31" t="str">
        <f t="shared" si="0"/>
        <v>Small</v>
      </c>
    </row>
    <row r="4028" spans="8:13" ht="15.75" customHeight="1">
      <c r="H4028" s="37">
        <v>43437</v>
      </c>
      <c r="I4028" s="6" t="s">
        <v>216</v>
      </c>
      <c r="J4028" s="6" t="s">
        <v>187</v>
      </c>
      <c r="K4028" s="6">
        <v>4</v>
      </c>
      <c r="L4028" s="6">
        <v>66.52</v>
      </c>
      <c r="M4028" s="31" t="str">
        <f t="shared" si="0"/>
        <v>Small</v>
      </c>
    </row>
    <row r="4029" spans="8:13" ht="15.75" customHeight="1">
      <c r="H4029" s="37">
        <v>43369</v>
      </c>
      <c r="I4029" s="6" t="s">
        <v>158</v>
      </c>
      <c r="J4029" s="6" t="s">
        <v>185</v>
      </c>
      <c r="K4029" s="6">
        <v>1</v>
      </c>
      <c r="L4029" s="6">
        <v>18.23</v>
      </c>
      <c r="M4029" s="31" t="str">
        <f t="shared" si="0"/>
        <v>Small</v>
      </c>
    </row>
    <row r="4030" spans="8:13" ht="15.75" customHeight="1">
      <c r="H4030" s="37">
        <v>43302</v>
      </c>
      <c r="I4030" s="6" t="s">
        <v>158</v>
      </c>
      <c r="J4030" s="6" t="s">
        <v>208</v>
      </c>
      <c r="K4030" s="6">
        <v>2</v>
      </c>
      <c r="L4030" s="6">
        <v>36.6</v>
      </c>
      <c r="M4030" s="31" t="str">
        <f t="shared" si="0"/>
        <v>Small</v>
      </c>
    </row>
    <row r="4031" spans="8:13" ht="15.75" customHeight="1">
      <c r="H4031" s="37">
        <v>43166</v>
      </c>
      <c r="I4031" s="6" t="s">
        <v>141</v>
      </c>
      <c r="J4031" s="6" t="s">
        <v>157</v>
      </c>
      <c r="K4031" s="6">
        <v>3</v>
      </c>
      <c r="L4031" s="6">
        <v>44.04</v>
      </c>
      <c r="M4031" s="31" t="str">
        <f t="shared" si="0"/>
        <v>Small</v>
      </c>
    </row>
    <row r="4032" spans="8:13" ht="15.75" customHeight="1">
      <c r="H4032" s="37">
        <v>43157</v>
      </c>
      <c r="I4032" s="6" t="s">
        <v>165</v>
      </c>
      <c r="J4032" s="6" t="s">
        <v>156</v>
      </c>
      <c r="K4032" s="6">
        <v>3</v>
      </c>
      <c r="L4032" s="6">
        <v>57.36</v>
      </c>
      <c r="M4032" s="31" t="str">
        <f t="shared" si="0"/>
        <v>Small</v>
      </c>
    </row>
    <row r="4033" spans="8:13" ht="15.75" customHeight="1">
      <c r="H4033" s="37">
        <v>43438</v>
      </c>
      <c r="I4033" s="6" t="s">
        <v>171</v>
      </c>
      <c r="J4033" s="6" t="s">
        <v>156</v>
      </c>
      <c r="K4033" s="6">
        <v>1</v>
      </c>
      <c r="L4033" s="6">
        <v>19.23</v>
      </c>
      <c r="M4033" s="31" t="str">
        <f t="shared" si="0"/>
        <v>Small</v>
      </c>
    </row>
    <row r="4034" spans="8:13" ht="15.75" customHeight="1">
      <c r="H4034" s="37">
        <v>43211</v>
      </c>
      <c r="I4034" s="6" t="s">
        <v>168</v>
      </c>
      <c r="J4034" s="6" t="s">
        <v>187</v>
      </c>
      <c r="K4034" s="6">
        <v>1</v>
      </c>
      <c r="L4034" s="6">
        <v>10.65</v>
      </c>
      <c r="M4034" s="31" t="str">
        <f t="shared" si="0"/>
        <v>Small</v>
      </c>
    </row>
    <row r="4035" spans="8:13" ht="15.75" customHeight="1">
      <c r="H4035" s="37">
        <v>43137</v>
      </c>
      <c r="I4035" s="6" t="s">
        <v>224</v>
      </c>
      <c r="J4035" s="6" t="s">
        <v>184</v>
      </c>
      <c r="K4035" s="6">
        <v>5</v>
      </c>
      <c r="L4035" s="6">
        <v>92.55</v>
      </c>
      <c r="M4035" s="31" t="str">
        <f t="shared" si="0"/>
        <v>Small</v>
      </c>
    </row>
    <row r="4036" spans="8:13" ht="15.75" customHeight="1">
      <c r="H4036" s="37">
        <v>43201</v>
      </c>
      <c r="I4036" s="6" t="s">
        <v>168</v>
      </c>
      <c r="J4036" s="6" t="s">
        <v>172</v>
      </c>
      <c r="K4036" s="6">
        <v>3</v>
      </c>
      <c r="L4036" s="6">
        <v>37.56</v>
      </c>
      <c r="M4036" s="31" t="str">
        <f t="shared" si="0"/>
        <v>Small</v>
      </c>
    </row>
    <row r="4037" spans="8:13" ht="15.75" customHeight="1">
      <c r="H4037" s="37">
        <v>43196</v>
      </c>
      <c r="I4037" s="6" t="s">
        <v>141</v>
      </c>
      <c r="J4037" s="6" t="s">
        <v>186</v>
      </c>
      <c r="K4037" s="6">
        <v>1</v>
      </c>
      <c r="L4037" s="6">
        <v>17.48</v>
      </c>
      <c r="M4037" s="31" t="str">
        <f t="shared" si="0"/>
        <v>Small</v>
      </c>
    </row>
    <row r="4038" spans="8:13" ht="15.75" customHeight="1">
      <c r="H4038" s="37">
        <v>43224</v>
      </c>
      <c r="I4038" s="6" t="s">
        <v>165</v>
      </c>
      <c r="J4038" s="6" t="s">
        <v>156</v>
      </c>
      <c r="K4038" s="6">
        <v>1</v>
      </c>
      <c r="L4038" s="6">
        <v>15.93</v>
      </c>
      <c r="M4038" s="31" t="str">
        <f t="shared" si="0"/>
        <v>Small</v>
      </c>
    </row>
    <row r="4039" spans="8:13" ht="15.75" customHeight="1">
      <c r="H4039" s="37">
        <v>43410</v>
      </c>
      <c r="I4039" s="6" t="s">
        <v>141</v>
      </c>
      <c r="J4039" s="6" t="s">
        <v>185</v>
      </c>
      <c r="K4039" s="6">
        <v>2</v>
      </c>
      <c r="L4039" s="6">
        <v>24.36</v>
      </c>
      <c r="M4039" s="31" t="str">
        <f t="shared" si="0"/>
        <v>Small</v>
      </c>
    </row>
    <row r="4040" spans="8:13" ht="15.75" customHeight="1">
      <c r="H4040" s="37">
        <v>43420</v>
      </c>
      <c r="I4040" s="6" t="s">
        <v>190</v>
      </c>
      <c r="J4040" s="6" t="s">
        <v>183</v>
      </c>
      <c r="K4040" s="6">
        <v>4</v>
      </c>
      <c r="L4040" s="6">
        <v>63.52</v>
      </c>
      <c r="M4040" s="31" t="str">
        <f t="shared" si="0"/>
        <v>Small</v>
      </c>
    </row>
    <row r="4041" spans="8:13" ht="15.75" customHeight="1">
      <c r="H4041" s="37">
        <v>43402</v>
      </c>
      <c r="I4041" s="6" t="s">
        <v>127</v>
      </c>
      <c r="J4041" s="6" t="s">
        <v>204</v>
      </c>
      <c r="K4041" s="6">
        <v>57</v>
      </c>
      <c r="L4041" s="6">
        <v>611.91</v>
      </c>
      <c r="M4041" s="31" t="str">
        <f t="shared" si="0"/>
        <v>Large</v>
      </c>
    </row>
    <row r="4042" spans="8:13" ht="15.75" customHeight="1">
      <c r="H4042" s="37">
        <v>43228</v>
      </c>
      <c r="I4042" s="6" t="s">
        <v>163</v>
      </c>
      <c r="J4042" s="6" t="s">
        <v>181</v>
      </c>
      <c r="K4042" s="6">
        <v>25</v>
      </c>
      <c r="L4042" s="6">
        <v>241.03</v>
      </c>
      <c r="M4042" s="31" t="str">
        <f t="shared" si="0"/>
        <v>Small</v>
      </c>
    </row>
    <row r="4043" spans="8:13" ht="15.75" customHeight="1">
      <c r="H4043" s="37">
        <v>43462</v>
      </c>
      <c r="I4043" s="6" t="s">
        <v>160</v>
      </c>
      <c r="J4043" s="6" t="s">
        <v>169</v>
      </c>
      <c r="K4043" s="6">
        <v>1</v>
      </c>
      <c r="L4043" s="6">
        <v>10.49</v>
      </c>
      <c r="M4043" s="31" t="str">
        <f t="shared" si="0"/>
        <v>Small</v>
      </c>
    </row>
    <row r="4044" spans="8:13" ht="15.75" customHeight="1">
      <c r="H4044" s="37">
        <v>43233</v>
      </c>
      <c r="I4044" s="6" t="s">
        <v>175</v>
      </c>
      <c r="J4044" s="6" t="s">
        <v>180</v>
      </c>
      <c r="K4044" s="6">
        <v>72</v>
      </c>
      <c r="L4044" s="6">
        <v>594.48</v>
      </c>
      <c r="M4044" s="31" t="str">
        <f t="shared" si="0"/>
        <v>Large</v>
      </c>
    </row>
    <row r="4045" spans="8:13" ht="15.75" customHeight="1">
      <c r="H4045" s="37">
        <v>43465</v>
      </c>
      <c r="I4045" s="6" t="s">
        <v>127</v>
      </c>
      <c r="J4045" s="6" t="s">
        <v>173</v>
      </c>
      <c r="K4045" s="6">
        <v>3</v>
      </c>
      <c r="L4045" s="6">
        <v>45.78</v>
      </c>
      <c r="M4045" s="31" t="str">
        <f t="shared" si="0"/>
        <v>Small</v>
      </c>
    </row>
    <row r="4046" spans="8:13" ht="15.75" customHeight="1">
      <c r="H4046" s="37">
        <v>43288</v>
      </c>
      <c r="I4046" s="6" t="s">
        <v>163</v>
      </c>
      <c r="J4046" s="6" t="s">
        <v>185</v>
      </c>
      <c r="K4046" s="6">
        <v>4</v>
      </c>
      <c r="L4046" s="6">
        <v>60.68</v>
      </c>
      <c r="M4046" s="31" t="str">
        <f t="shared" si="0"/>
        <v>Small</v>
      </c>
    </row>
    <row r="4047" spans="8:13" ht="15.75" customHeight="1">
      <c r="H4047" s="37">
        <v>43410</v>
      </c>
      <c r="I4047" s="6" t="s">
        <v>193</v>
      </c>
      <c r="J4047" s="6" t="s">
        <v>220</v>
      </c>
      <c r="K4047" s="6">
        <v>1</v>
      </c>
      <c r="L4047" s="6">
        <v>12.42</v>
      </c>
      <c r="M4047" s="31" t="str">
        <f t="shared" si="0"/>
        <v>Small</v>
      </c>
    </row>
    <row r="4048" spans="8:13" ht="15.75" customHeight="1">
      <c r="H4048" s="37">
        <v>43181</v>
      </c>
      <c r="I4048" s="6" t="s">
        <v>198</v>
      </c>
      <c r="J4048" s="6" t="s">
        <v>197</v>
      </c>
      <c r="K4048" s="6">
        <v>2</v>
      </c>
      <c r="L4048" s="6">
        <v>30.56</v>
      </c>
      <c r="M4048" s="31" t="str">
        <f t="shared" si="0"/>
        <v>Small</v>
      </c>
    </row>
    <row r="4049" spans="8:13" ht="15.75" customHeight="1">
      <c r="H4049" s="37">
        <v>43424</v>
      </c>
      <c r="I4049" s="6" t="s">
        <v>175</v>
      </c>
      <c r="J4049" s="6" t="s">
        <v>227</v>
      </c>
      <c r="K4049" s="6">
        <v>2</v>
      </c>
      <c r="L4049" s="6">
        <v>33.56</v>
      </c>
      <c r="M4049" s="31" t="str">
        <f t="shared" si="0"/>
        <v>Small</v>
      </c>
    </row>
    <row r="4050" spans="8:13" ht="15.75" customHeight="1">
      <c r="H4050" s="37">
        <v>43249</v>
      </c>
      <c r="I4050" s="6" t="s">
        <v>171</v>
      </c>
      <c r="J4050" s="6" t="s">
        <v>157</v>
      </c>
      <c r="K4050" s="6">
        <v>6</v>
      </c>
      <c r="L4050" s="6">
        <v>91.56</v>
      </c>
      <c r="M4050" s="31" t="str">
        <f t="shared" si="0"/>
        <v>Small</v>
      </c>
    </row>
    <row r="4051" spans="8:13" ht="15.75" customHeight="1">
      <c r="H4051" s="37">
        <v>43365</v>
      </c>
      <c r="I4051" s="6" t="s">
        <v>135</v>
      </c>
      <c r="J4051" s="6" t="s">
        <v>156</v>
      </c>
      <c r="K4051" s="6">
        <v>4</v>
      </c>
      <c r="L4051" s="6">
        <v>53.8</v>
      </c>
      <c r="M4051" s="31" t="str">
        <f t="shared" si="0"/>
        <v>Small</v>
      </c>
    </row>
    <row r="4052" spans="8:13" ht="15.75" customHeight="1">
      <c r="H4052" s="37">
        <v>43456</v>
      </c>
      <c r="I4052" s="6" t="s">
        <v>223</v>
      </c>
      <c r="J4052" s="6" t="s">
        <v>156</v>
      </c>
      <c r="K4052" s="6">
        <v>2</v>
      </c>
      <c r="L4052" s="6">
        <v>32.08</v>
      </c>
      <c r="M4052" s="31" t="str">
        <f t="shared" si="0"/>
        <v>Small</v>
      </c>
    </row>
    <row r="4053" spans="8:13" ht="15.75" customHeight="1">
      <c r="H4053" s="37">
        <v>43112</v>
      </c>
      <c r="I4053" s="6" t="s">
        <v>138</v>
      </c>
      <c r="J4053" s="6" t="s">
        <v>232</v>
      </c>
      <c r="K4053" s="6">
        <v>1</v>
      </c>
      <c r="L4053" s="6">
        <v>11</v>
      </c>
      <c r="M4053" s="31" t="str">
        <f t="shared" si="0"/>
        <v>Small</v>
      </c>
    </row>
    <row r="4054" spans="8:13" ht="15.75" customHeight="1">
      <c r="H4054" s="37">
        <v>43448</v>
      </c>
      <c r="I4054" s="6" t="s">
        <v>158</v>
      </c>
      <c r="J4054" s="6" t="s">
        <v>184</v>
      </c>
      <c r="K4054" s="6">
        <v>1</v>
      </c>
      <c r="L4054" s="6">
        <v>11.62</v>
      </c>
      <c r="M4054" s="31" t="str">
        <f t="shared" si="0"/>
        <v>Small</v>
      </c>
    </row>
    <row r="4055" spans="8:13" ht="15.75" customHeight="1">
      <c r="H4055" s="37">
        <v>43358</v>
      </c>
      <c r="I4055" s="6" t="s">
        <v>177</v>
      </c>
      <c r="J4055" s="6" t="s">
        <v>203</v>
      </c>
      <c r="K4055" s="6">
        <v>2</v>
      </c>
      <c r="L4055" s="6">
        <v>37.86</v>
      </c>
      <c r="M4055" s="31" t="str">
        <f t="shared" si="0"/>
        <v>Small</v>
      </c>
    </row>
    <row r="4056" spans="8:13" ht="15.75" customHeight="1">
      <c r="H4056" s="37">
        <v>43160</v>
      </c>
      <c r="I4056" s="6" t="s">
        <v>190</v>
      </c>
      <c r="J4056" s="6" t="s">
        <v>203</v>
      </c>
      <c r="K4056" s="6">
        <v>2</v>
      </c>
      <c r="L4056" s="6">
        <v>21.26</v>
      </c>
      <c r="M4056" s="31" t="str">
        <f t="shared" si="0"/>
        <v>Small</v>
      </c>
    </row>
    <row r="4057" spans="8:13" ht="15.75" customHeight="1">
      <c r="H4057" s="37">
        <v>43369</v>
      </c>
      <c r="I4057" s="6" t="s">
        <v>198</v>
      </c>
      <c r="J4057" s="6" t="s">
        <v>185</v>
      </c>
      <c r="K4057" s="6">
        <v>4</v>
      </c>
      <c r="L4057" s="6">
        <v>42.12</v>
      </c>
      <c r="M4057" s="31" t="str">
        <f t="shared" si="0"/>
        <v>Small</v>
      </c>
    </row>
    <row r="4058" spans="8:13" ht="15.75" customHeight="1">
      <c r="H4058" s="37">
        <v>43328</v>
      </c>
      <c r="I4058" s="6" t="s">
        <v>141</v>
      </c>
      <c r="J4058" s="6" t="s">
        <v>185</v>
      </c>
      <c r="K4058" s="6">
        <v>2</v>
      </c>
      <c r="L4058" s="6">
        <v>31.64</v>
      </c>
      <c r="M4058" s="31" t="str">
        <f t="shared" si="0"/>
        <v>Small</v>
      </c>
    </row>
    <row r="4059" spans="8:13" ht="15.75" customHeight="1">
      <c r="H4059" s="37">
        <v>43358</v>
      </c>
      <c r="I4059" s="6" t="s">
        <v>135</v>
      </c>
      <c r="J4059" s="6" t="s">
        <v>156</v>
      </c>
      <c r="K4059" s="6">
        <v>1</v>
      </c>
      <c r="L4059" s="6">
        <v>18.32</v>
      </c>
      <c r="M4059" s="31" t="str">
        <f t="shared" si="0"/>
        <v>Small</v>
      </c>
    </row>
    <row r="4060" spans="8:13" ht="15.75" customHeight="1">
      <c r="H4060" s="37">
        <v>43184</v>
      </c>
      <c r="I4060" s="6" t="s">
        <v>201</v>
      </c>
      <c r="J4060" s="6" t="s">
        <v>205</v>
      </c>
      <c r="K4060" s="6">
        <v>50</v>
      </c>
      <c r="L4060" s="6">
        <v>497.07</v>
      </c>
      <c r="M4060" s="31" t="str">
        <f t="shared" si="0"/>
        <v>Large</v>
      </c>
    </row>
    <row r="4061" spans="8:13" ht="15.75" customHeight="1">
      <c r="H4061" s="37">
        <v>43447</v>
      </c>
      <c r="I4061" s="6" t="s">
        <v>135</v>
      </c>
      <c r="J4061" s="6" t="s">
        <v>232</v>
      </c>
      <c r="K4061" s="6">
        <v>1</v>
      </c>
      <c r="L4061" s="6">
        <v>18.28</v>
      </c>
      <c r="M4061" s="31" t="str">
        <f t="shared" si="0"/>
        <v>Small</v>
      </c>
    </row>
    <row r="4062" spans="8:13" ht="15.75" customHeight="1">
      <c r="H4062" s="37">
        <v>43426</v>
      </c>
      <c r="I4062" s="6" t="s">
        <v>190</v>
      </c>
      <c r="J4062" s="6" t="s">
        <v>226</v>
      </c>
      <c r="K4062" s="6">
        <v>2</v>
      </c>
      <c r="L4062" s="6">
        <v>35.340000000000003</v>
      </c>
      <c r="M4062" s="31" t="str">
        <f t="shared" si="0"/>
        <v>Small</v>
      </c>
    </row>
    <row r="4063" spans="8:13" ht="15.75" customHeight="1">
      <c r="H4063" s="37">
        <v>43310</v>
      </c>
      <c r="I4063" s="6" t="s">
        <v>158</v>
      </c>
      <c r="J4063" s="6" t="s">
        <v>239</v>
      </c>
      <c r="K4063" s="6">
        <v>2</v>
      </c>
      <c r="L4063" s="6">
        <v>34.4</v>
      </c>
      <c r="M4063" s="31" t="str">
        <f t="shared" si="0"/>
        <v>Small</v>
      </c>
    </row>
    <row r="4064" spans="8:13" ht="15.75" customHeight="1">
      <c r="H4064" s="37">
        <v>43406</v>
      </c>
      <c r="I4064" s="6" t="s">
        <v>198</v>
      </c>
      <c r="J4064" s="6" t="s">
        <v>222</v>
      </c>
      <c r="K4064" s="6">
        <v>3</v>
      </c>
      <c r="L4064" s="6">
        <v>45.54</v>
      </c>
      <c r="M4064" s="31" t="str">
        <f t="shared" si="0"/>
        <v>Small</v>
      </c>
    </row>
    <row r="4065" spans="8:13" ht="15.75" customHeight="1">
      <c r="H4065" s="37">
        <v>43437</v>
      </c>
      <c r="I4065" s="6" t="s">
        <v>190</v>
      </c>
      <c r="J4065" s="6" t="s">
        <v>172</v>
      </c>
      <c r="K4065" s="6">
        <v>2</v>
      </c>
      <c r="L4065" s="6">
        <v>27.48</v>
      </c>
      <c r="M4065" s="31" t="str">
        <f t="shared" si="0"/>
        <v>Small</v>
      </c>
    </row>
    <row r="4066" spans="8:13" ht="15.75" customHeight="1">
      <c r="H4066" s="37">
        <v>43170</v>
      </c>
      <c r="I4066" s="6" t="s">
        <v>138</v>
      </c>
      <c r="J4066" s="6" t="s">
        <v>197</v>
      </c>
      <c r="K4066" s="6">
        <v>2</v>
      </c>
      <c r="L4066" s="6">
        <v>33.86</v>
      </c>
      <c r="M4066" s="31" t="str">
        <f t="shared" si="0"/>
        <v>Small</v>
      </c>
    </row>
    <row r="4067" spans="8:13" ht="15.75" customHeight="1">
      <c r="H4067" s="37">
        <v>43275</v>
      </c>
      <c r="I4067" s="6" t="s">
        <v>163</v>
      </c>
      <c r="J4067" s="6" t="s">
        <v>185</v>
      </c>
      <c r="K4067" s="6">
        <v>2</v>
      </c>
      <c r="L4067" s="6">
        <v>30.38</v>
      </c>
      <c r="M4067" s="31" t="str">
        <f t="shared" si="0"/>
        <v>Small</v>
      </c>
    </row>
    <row r="4068" spans="8:13" ht="15.75" customHeight="1">
      <c r="H4068" s="37">
        <v>43413</v>
      </c>
      <c r="I4068" s="6" t="s">
        <v>160</v>
      </c>
      <c r="J4068" s="6" t="s">
        <v>185</v>
      </c>
      <c r="K4068" s="6">
        <v>3</v>
      </c>
      <c r="L4068" s="6">
        <v>42.36</v>
      </c>
      <c r="M4068" s="31" t="str">
        <f t="shared" si="0"/>
        <v>Small</v>
      </c>
    </row>
    <row r="4069" spans="8:13" ht="15.75" customHeight="1">
      <c r="H4069" s="37">
        <v>43384</v>
      </c>
      <c r="I4069" s="6" t="s">
        <v>158</v>
      </c>
      <c r="J4069" s="6" t="s">
        <v>203</v>
      </c>
      <c r="K4069" s="6">
        <v>1</v>
      </c>
      <c r="L4069" s="6">
        <v>15.49</v>
      </c>
      <c r="M4069" s="31" t="str">
        <f t="shared" si="0"/>
        <v>Small</v>
      </c>
    </row>
    <row r="4070" spans="8:13" ht="15.75" customHeight="1">
      <c r="H4070" s="37">
        <v>43450</v>
      </c>
      <c r="I4070" s="6" t="s">
        <v>218</v>
      </c>
      <c r="J4070" s="6" t="s">
        <v>196</v>
      </c>
      <c r="K4070" s="6">
        <v>3</v>
      </c>
      <c r="L4070" s="6">
        <v>42.81</v>
      </c>
      <c r="M4070" s="31" t="str">
        <f t="shared" si="0"/>
        <v>Small</v>
      </c>
    </row>
    <row r="4071" spans="8:13" ht="15.75" customHeight="1">
      <c r="H4071" s="37">
        <v>43337</v>
      </c>
      <c r="I4071" s="6" t="s">
        <v>175</v>
      </c>
      <c r="J4071" s="6" t="s">
        <v>238</v>
      </c>
      <c r="K4071" s="6">
        <v>1</v>
      </c>
      <c r="L4071" s="6">
        <v>19.89</v>
      </c>
      <c r="M4071" s="31" t="str">
        <f t="shared" si="0"/>
        <v>Small</v>
      </c>
    </row>
    <row r="4072" spans="8:13" ht="15.75" customHeight="1">
      <c r="H4072" s="37">
        <v>43438</v>
      </c>
      <c r="I4072" s="6" t="s">
        <v>158</v>
      </c>
      <c r="J4072" s="6" t="s">
        <v>194</v>
      </c>
      <c r="K4072" s="6">
        <v>3</v>
      </c>
      <c r="L4072" s="6">
        <v>58.95</v>
      </c>
      <c r="M4072" s="31" t="str">
        <f t="shared" si="0"/>
        <v>Small</v>
      </c>
    </row>
    <row r="4073" spans="8:13" ht="15.75" customHeight="1">
      <c r="H4073" s="37">
        <v>43191</v>
      </c>
      <c r="I4073" s="6" t="s">
        <v>175</v>
      </c>
      <c r="J4073" s="6" t="s">
        <v>214</v>
      </c>
      <c r="K4073" s="6">
        <v>2</v>
      </c>
      <c r="L4073" s="6">
        <v>32.979999999999997</v>
      </c>
      <c r="M4073" s="31" t="str">
        <f t="shared" si="0"/>
        <v>Small</v>
      </c>
    </row>
    <row r="4074" spans="8:13" ht="15.75" customHeight="1">
      <c r="H4074" s="37">
        <v>43262</v>
      </c>
      <c r="I4074" s="6" t="s">
        <v>175</v>
      </c>
      <c r="J4074" s="6" t="s">
        <v>179</v>
      </c>
      <c r="K4074" s="6">
        <v>2</v>
      </c>
      <c r="L4074" s="6">
        <v>34.6</v>
      </c>
      <c r="M4074" s="31" t="str">
        <f t="shared" si="0"/>
        <v>Small</v>
      </c>
    </row>
    <row r="4075" spans="8:13" ht="15.75" customHeight="1">
      <c r="H4075" s="37">
        <v>43240</v>
      </c>
      <c r="I4075" s="6" t="s">
        <v>160</v>
      </c>
      <c r="J4075" s="6" t="s">
        <v>156</v>
      </c>
      <c r="K4075" s="6">
        <v>2</v>
      </c>
      <c r="L4075" s="6">
        <v>39.42</v>
      </c>
      <c r="M4075" s="31" t="str">
        <f t="shared" si="0"/>
        <v>Small</v>
      </c>
    </row>
    <row r="4076" spans="8:13" ht="15.75" customHeight="1">
      <c r="H4076" s="37">
        <v>43264</v>
      </c>
      <c r="I4076" s="6" t="s">
        <v>223</v>
      </c>
      <c r="J4076" s="6" t="s">
        <v>203</v>
      </c>
      <c r="K4076" s="6">
        <v>12</v>
      </c>
      <c r="L4076" s="6">
        <v>164.38</v>
      </c>
      <c r="M4076" s="31" t="str">
        <f t="shared" si="0"/>
        <v>Small</v>
      </c>
    </row>
    <row r="4077" spans="8:13" ht="15.75" customHeight="1">
      <c r="H4077" s="37">
        <v>43393</v>
      </c>
      <c r="I4077" s="6" t="s">
        <v>141</v>
      </c>
      <c r="J4077" s="6" t="s">
        <v>156</v>
      </c>
      <c r="K4077" s="6">
        <v>2</v>
      </c>
      <c r="L4077" s="6">
        <v>31.92</v>
      </c>
      <c r="M4077" s="31" t="str">
        <f t="shared" si="0"/>
        <v>Small</v>
      </c>
    </row>
    <row r="4078" spans="8:13" ht="15.75" customHeight="1">
      <c r="H4078" s="37">
        <v>43327</v>
      </c>
      <c r="I4078" s="6" t="s">
        <v>158</v>
      </c>
      <c r="J4078" s="6" t="s">
        <v>197</v>
      </c>
      <c r="K4078" s="6">
        <v>3</v>
      </c>
      <c r="L4078" s="6">
        <v>56.88</v>
      </c>
      <c r="M4078" s="31" t="str">
        <f t="shared" si="0"/>
        <v>Small</v>
      </c>
    </row>
    <row r="4079" spans="8:13" ht="15.75" customHeight="1">
      <c r="H4079" s="37">
        <v>43418</v>
      </c>
      <c r="I4079" s="6" t="s">
        <v>200</v>
      </c>
      <c r="J4079" s="6" t="s">
        <v>234</v>
      </c>
      <c r="K4079" s="6">
        <v>2</v>
      </c>
      <c r="L4079" s="6">
        <v>25.66</v>
      </c>
      <c r="M4079" s="31" t="str">
        <f t="shared" si="0"/>
        <v>Small</v>
      </c>
    </row>
    <row r="4080" spans="8:13" ht="15.75" customHeight="1">
      <c r="H4080" s="37">
        <v>43407</v>
      </c>
      <c r="I4080" s="6" t="s">
        <v>175</v>
      </c>
      <c r="J4080" s="6" t="s">
        <v>156</v>
      </c>
      <c r="K4080" s="6">
        <v>6</v>
      </c>
      <c r="L4080" s="6">
        <v>94.45</v>
      </c>
      <c r="M4080" s="31" t="str">
        <f t="shared" si="0"/>
        <v>Small</v>
      </c>
    </row>
    <row r="4081" spans="8:13" ht="15.75" customHeight="1">
      <c r="H4081" s="37">
        <v>43312</v>
      </c>
      <c r="I4081" s="6" t="s">
        <v>201</v>
      </c>
      <c r="J4081" s="6" t="s">
        <v>208</v>
      </c>
      <c r="K4081" s="6">
        <v>2</v>
      </c>
      <c r="L4081" s="6">
        <v>26.7</v>
      </c>
      <c r="M4081" s="31" t="str">
        <f t="shared" si="0"/>
        <v>Small</v>
      </c>
    </row>
    <row r="4082" spans="8:13" ht="15.75" customHeight="1">
      <c r="H4082" s="37">
        <v>43434</v>
      </c>
      <c r="I4082" s="6" t="s">
        <v>177</v>
      </c>
      <c r="J4082" s="6" t="s">
        <v>180</v>
      </c>
      <c r="K4082" s="6">
        <v>2</v>
      </c>
      <c r="L4082" s="6">
        <v>36.020000000000003</v>
      </c>
      <c r="M4082" s="31" t="str">
        <f t="shared" si="0"/>
        <v>Small</v>
      </c>
    </row>
    <row r="4083" spans="8:13" ht="15.75" customHeight="1">
      <c r="H4083" s="37">
        <v>43450</v>
      </c>
      <c r="I4083" s="6" t="s">
        <v>155</v>
      </c>
      <c r="J4083" s="6" t="s">
        <v>219</v>
      </c>
      <c r="K4083" s="6">
        <v>2</v>
      </c>
      <c r="L4083" s="6">
        <v>38.56</v>
      </c>
      <c r="M4083" s="31" t="str">
        <f t="shared" si="0"/>
        <v>Small</v>
      </c>
    </row>
    <row r="4084" spans="8:13" ht="15.75" customHeight="1">
      <c r="H4084" s="37">
        <v>43449</v>
      </c>
      <c r="I4084" s="6" t="s">
        <v>168</v>
      </c>
      <c r="J4084" s="6" t="s">
        <v>207</v>
      </c>
      <c r="K4084" s="6">
        <v>2</v>
      </c>
      <c r="L4084" s="6">
        <v>39.74</v>
      </c>
      <c r="M4084" s="31" t="str">
        <f t="shared" si="0"/>
        <v>Small</v>
      </c>
    </row>
    <row r="4085" spans="8:13" ht="15.75" customHeight="1">
      <c r="H4085" s="37">
        <v>43186</v>
      </c>
      <c r="I4085" s="6" t="s">
        <v>163</v>
      </c>
      <c r="J4085" s="6" t="s">
        <v>203</v>
      </c>
      <c r="K4085" s="6">
        <v>3</v>
      </c>
      <c r="L4085" s="6">
        <v>30.9</v>
      </c>
      <c r="M4085" s="31" t="str">
        <f t="shared" si="0"/>
        <v>Small</v>
      </c>
    </row>
    <row r="4086" spans="8:13" ht="15.75" customHeight="1">
      <c r="H4086" s="37">
        <v>43358</v>
      </c>
      <c r="I4086" s="6" t="s">
        <v>158</v>
      </c>
      <c r="J4086" s="6" t="s">
        <v>156</v>
      </c>
      <c r="K4086" s="6">
        <v>60</v>
      </c>
      <c r="L4086" s="6">
        <v>559.67999999999995</v>
      </c>
      <c r="M4086" s="31" t="str">
        <f t="shared" si="0"/>
        <v>Large</v>
      </c>
    </row>
    <row r="4087" spans="8:13" ht="15.75" customHeight="1">
      <c r="H4087" s="37">
        <v>43409</v>
      </c>
      <c r="I4087" s="6" t="s">
        <v>218</v>
      </c>
      <c r="J4087" s="6" t="s">
        <v>205</v>
      </c>
      <c r="K4087" s="6">
        <v>1</v>
      </c>
      <c r="L4087" s="6">
        <v>16.899999999999999</v>
      </c>
      <c r="M4087" s="31" t="str">
        <f t="shared" si="0"/>
        <v>Small</v>
      </c>
    </row>
    <row r="4088" spans="8:13" ht="15.75" customHeight="1">
      <c r="H4088" s="37">
        <v>43453</v>
      </c>
      <c r="I4088" s="6" t="s">
        <v>190</v>
      </c>
      <c r="J4088" s="6" t="s">
        <v>209</v>
      </c>
      <c r="K4088" s="6">
        <v>24</v>
      </c>
      <c r="L4088" s="6">
        <v>246.1</v>
      </c>
      <c r="M4088" s="31" t="str">
        <f t="shared" si="0"/>
        <v>Small</v>
      </c>
    </row>
    <row r="4089" spans="8:13" ht="15.75" customHeight="1">
      <c r="H4089" s="37">
        <v>43254</v>
      </c>
      <c r="I4089" s="6" t="s">
        <v>193</v>
      </c>
      <c r="J4089" s="6" t="s">
        <v>169</v>
      </c>
      <c r="K4089" s="6">
        <v>29</v>
      </c>
      <c r="L4089" s="6">
        <v>210.1</v>
      </c>
      <c r="M4089" s="31" t="str">
        <f t="shared" si="0"/>
        <v>Small</v>
      </c>
    </row>
    <row r="4090" spans="8:13" ht="15.75" customHeight="1">
      <c r="H4090" s="37">
        <v>43434</v>
      </c>
      <c r="I4090" s="6" t="s">
        <v>141</v>
      </c>
      <c r="J4090" s="6" t="s">
        <v>194</v>
      </c>
      <c r="K4090" s="6">
        <v>1</v>
      </c>
      <c r="L4090" s="6">
        <v>19.62</v>
      </c>
      <c r="M4090" s="31" t="str">
        <f t="shared" si="0"/>
        <v>Small</v>
      </c>
    </row>
    <row r="4091" spans="8:13" ht="15.75" customHeight="1">
      <c r="H4091" s="37">
        <v>43110</v>
      </c>
      <c r="I4091" s="6" t="s">
        <v>158</v>
      </c>
      <c r="J4091" s="6" t="s">
        <v>185</v>
      </c>
      <c r="K4091" s="6">
        <v>2</v>
      </c>
      <c r="L4091" s="6">
        <v>33.56</v>
      </c>
      <c r="M4091" s="31" t="str">
        <f t="shared" si="0"/>
        <v>Small</v>
      </c>
    </row>
    <row r="4092" spans="8:13" ht="15.75" customHeight="1">
      <c r="H4092" s="37">
        <v>43117</v>
      </c>
      <c r="I4092" s="6" t="s">
        <v>165</v>
      </c>
      <c r="J4092" s="6" t="s">
        <v>192</v>
      </c>
      <c r="K4092" s="6">
        <v>2</v>
      </c>
      <c r="L4092" s="6">
        <v>31.74</v>
      </c>
      <c r="M4092" s="31" t="str">
        <f t="shared" si="0"/>
        <v>Small</v>
      </c>
    </row>
    <row r="4093" spans="8:13" ht="15.75" customHeight="1">
      <c r="H4093" s="37">
        <v>43463</v>
      </c>
      <c r="I4093" s="6" t="s">
        <v>201</v>
      </c>
      <c r="J4093" s="6" t="s">
        <v>202</v>
      </c>
      <c r="K4093" s="6">
        <v>1</v>
      </c>
      <c r="L4093" s="6">
        <v>17.170000000000002</v>
      </c>
      <c r="M4093" s="31" t="str">
        <f t="shared" si="0"/>
        <v>Small</v>
      </c>
    </row>
    <row r="4094" spans="8:13" ht="15.75" customHeight="1">
      <c r="H4094" s="37">
        <v>43101</v>
      </c>
      <c r="I4094" s="6" t="s">
        <v>171</v>
      </c>
      <c r="J4094" s="6" t="s">
        <v>166</v>
      </c>
      <c r="K4094" s="6">
        <v>1</v>
      </c>
      <c r="L4094" s="6">
        <v>16.579999999999998</v>
      </c>
      <c r="M4094" s="31" t="str">
        <f t="shared" si="0"/>
        <v>Small</v>
      </c>
    </row>
    <row r="4095" spans="8:13" ht="15.75" customHeight="1">
      <c r="H4095" s="37">
        <v>43375</v>
      </c>
      <c r="I4095" s="6" t="s">
        <v>168</v>
      </c>
      <c r="J4095" s="6" t="s">
        <v>214</v>
      </c>
      <c r="K4095" s="6">
        <v>1</v>
      </c>
      <c r="L4095" s="6">
        <v>14.28</v>
      </c>
      <c r="M4095" s="31" t="str">
        <f t="shared" si="0"/>
        <v>Small</v>
      </c>
    </row>
    <row r="4096" spans="8:13" ht="15.75" customHeight="1">
      <c r="H4096" s="37">
        <v>43123</v>
      </c>
      <c r="I4096" s="6" t="s">
        <v>141</v>
      </c>
      <c r="J4096" s="6" t="s">
        <v>211</v>
      </c>
      <c r="K4096" s="6">
        <v>2</v>
      </c>
      <c r="L4096" s="6">
        <v>30.64</v>
      </c>
      <c r="M4096" s="31" t="str">
        <f t="shared" si="0"/>
        <v>Small</v>
      </c>
    </row>
    <row r="4097" spans="8:13" ht="15.75" customHeight="1">
      <c r="H4097" s="37">
        <v>43225</v>
      </c>
      <c r="I4097" s="6" t="s">
        <v>158</v>
      </c>
      <c r="J4097" s="6" t="s">
        <v>156</v>
      </c>
      <c r="K4097" s="6">
        <v>1</v>
      </c>
      <c r="L4097" s="6">
        <v>17.03</v>
      </c>
      <c r="M4097" s="31" t="str">
        <f t="shared" si="0"/>
        <v>Small</v>
      </c>
    </row>
    <row r="4098" spans="8:13" ht="15.75" customHeight="1">
      <c r="H4098" s="37">
        <v>43297</v>
      </c>
      <c r="I4098" s="6" t="s">
        <v>168</v>
      </c>
      <c r="J4098" s="6" t="s">
        <v>170</v>
      </c>
      <c r="K4098" s="6">
        <v>2</v>
      </c>
      <c r="L4098" s="6">
        <v>34.18</v>
      </c>
      <c r="M4098" s="31" t="str">
        <f t="shared" si="0"/>
        <v>Small</v>
      </c>
    </row>
    <row r="4099" spans="8:13" ht="15.75" customHeight="1">
      <c r="H4099" s="37">
        <v>43201</v>
      </c>
      <c r="I4099" s="6" t="s">
        <v>200</v>
      </c>
      <c r="J4099" s="6" t="s">
        <v>240</v>
      </c>
      <c r="K4099" s="6">
        <v>4</v>
      </c>
      <c r="L4099" s="6">
        <v>46.6</v>
      </c>
      <c r="M4099" s="31" t="str">
        <f t="shared" si="0"/>
        <v>Small</v>
      </c>
    </row>
    <row r="4100" spans="8:13" ht="15.75" customHeight="1">
      <c r="H4100" s="37">
        <v>43322</v>
      </c>
      <c r="I4100" s="6" t="s">
        <v>168</v>
      </c>
      <c r="J4100" s="6" t="s">
        <v>187</v>
      </c>
      <c r="K4100" s="6">
        <v>1</v>
      </c>
      <c r="L4100" s="6">
        <v>11.71</v>
      </c>
      <c r="M4100" s="31" t="str">
        <f t="shared" si="0"/>
        <v>Small</v>
      </c>
    </row>
    <row r="4101" spans="8:13" ht="15.75" customHeight="1">
      <c r="H4101" s="37">
        <v>43105</v>
      </c>
      <c r="I4101" s="6" t="s">
        <v>135</v>
      </c>
      <c r="J4101" s="6" t="s">
        <v>206</v>
      </c>
      <c r="K4101" s="6">
        <v>1</v>
      </c>
      <c r="L4101" s="6">
        <v>17.89</v>
      </c>
      <c r="M4101" s="31" t="str">
        <f t="shared" si="0"/>
        <v>Small</v>
      </c>
    </row>
    <row r="4102" spans="8:13" ht="15.75" customHeight="1">
      <c r="H4102" s="37">
        <v>43211</v>
      </c>
      <c r="I4102" s="6" t="s">
        <v>155</v>
      </c>
      <c r="J4102" s="6" t="s">
        <v>182</v>
      </c>
      <c r="K4102" s="6">
        <v>1</v>
      </c>
      <c r="L4102" s="6">
        <v>19.21</v>
      </c>
      <c r="M4102" s="31" t="str">
        <f t="shared" si="0"/>
        <v>Small</v>
      </c>
    </row>
    <row r="4103" spans="8:13" ht="15.75" customHeight="1">
      <c r="H4103" s="37">
        <v>43455</v>
      </c>
      <c r="I4103" s="6" t="s">
        <v>190</v>
      </c>
      <c r="J4103" s="6" t="s">
        <v>237</v>
      </c>
      <c r="K4103" s="6">
        <v>1</v>
      </c>
      <c r="L4103" s="6">
        <v>12.65</v>
      </c>
      <c r="M4103" s="31" t="str">
        <f t="shared" si="0"/>
        <v>Small</v>
      </c>
    </row>
    <row r="4104" spans="8:13" ht="15.75" customHeight="1">
      <c r="H4104" s="37">
        <v>43107</v>
      </c>
      <c r="I4104" s="6" t="s">
        <v>168</v>
      </c>
      <c r="J4104" s="6" t="s">
        <v>195</v>
      </c>
      <c r="K4104" s="6">
        <v>2</v>
      </c>
      <c r="L4104" s="6">
        <v>27.24</v>
      </c>
      <c r="M4104" s="31" t="str">
        <f t="shared" si="0"/>
        <v>Small</v>
      </c>
    </row>
    <row r="4105" spans="8:13" ht="15.75" customHeight="1">
      <c r="H4105" s="37">
        <v>43127</v>
      </c>
      <c r="I4105" s="6" t="s">
        <v>171</v>
      </c>
      <c r="J4105" s="6" t="s">
        <v>156</v>
      </c>
      <c r="K4105" s="6">
        <v>1</v>
      </c>
      <c r="L4105" s="6">
        <v>18.010000000000002</v>
      </c>
      <c r="M4105" s="31" t="str">
        <f t="shared" si="0"/>
        <v>Small</v>
      </c>
    </row>
    <row r="4106" spans="8:13" ht="15.75" customHeight="1">
      <c r="H4106" s="37">
        <v>43295</v>
      </c>
      <c r="I4106" s="6" t="s">
        <v>158</v>
      </c>
      <c r="J4106" s="6" t="s">
        <v>206</v>
      </c>
      <c r="K4106" s="6">
        <v>2</v>
      </c>
      <c r="L4106" s="6">
        <v>25.84</v>
      </c>
      <c r="M4106" s="31" t="str">
        <f t="shared" si="0"/>
        <v>Small</v>
      </c>
    </row>
    <row r="4107" spans="8:13" ht="15.75" customHeight="1">
      <c r="H4107" s="37">
        <v>43257</v>
      </c>
      <c r="I4107" s="6" t="s">
        <v>223</v>
      </c>
      <c r="J4107" s="6" t="s">
        <v>184</v>
      </c>
      <c r="K4107" s="6">
        <v>3</v>
      </c>
      <c r="L4107" s="6">
        <v>50.91</v>
      </c>
      <c r="M4107" s="31" t="str">
        <f t="shared" si="0"/>
        <v>Small</v>
      </c>
    </row>
    <row r="4108" spans="8:13" ht="15.75" customHeight="1">
      <c r="H4108" s="37">
        <v>43451</v>
      </c>
      <c r="I4108" s="6" t="s">
        <v>175</v>
      </c>
      <c r="J4108" s="6" t="s">
        <v>207</v>
      </c>
      <c r="K4108" s="6">
        <v>1</v>
      </c>
      <c r="L4108" s="6">
        <v>15.77</v>
      </c>
      <c r="M4108" s="31" t="str">
        <f t="shared" si="0"/>
        <v>Small</v>
      </c>
    </row>
    <row r="4109" spans="8:13" ht="15.75" customHeight="1">
      <c r="H4109" s="37">
        <v>43194</v>
      </c>
      <c r="I4109" s="6" t="s">
        <v>198</v>
      </c>
      <c r="J4109" s="6" t="s">
        <v>199</v>
      </c>
      <c r="K4109" s="6">
        <v>1</v>
      </c>
      <c r="L4109" s="6">
        <v>14.02</v>
      </c>
      <c r="M4109" s="31" t="str">
        <f t="shared" si="0"/>
        <v>Small</v>
      </c>
    </row>
    <row r="4110" spans="8:13" ht="15.75" customHeight="1">
      <c r="H4110" s="37">
        <v>43313</v>
      </c>
      <c r="I4110" s="6" t="s">
        <v>168</v>
      </c>
      <c r="J4110" s="6" t="s">
        <v>156</v>
      </c>
      <c r="K4110" s="6">
        <v>3</v>
      </c>
      <c r="L4110" s="6">
        <v>35.700000000000003</v>
      </c>
      <c r="M4110" s="31" t="str">
        <f t="shared" si="0"/>
        <v>Small</v>
      </c>
    </row>
    <row r="4111" spans="8:13" ht="15.75" customHeight="1">
      <c r="H4111" s="37">
        <v>43199</v>
      </c>
      <c r="I4111" s="6" t="s">
        <v>168</v>
      </c>
      <c r="J4111" s="6" t="s">
        <v>240</v>
      </c>
      <c r="K4111" s="6">
        <v>2</v>
      </c>
      <c r="L4111" s="6">
        <v>24.8</v>
      </c>
      <c r="M4111" s="31" t="str">
        <f t="shared" si="0"/>
        <v>Small</v>
      </c>
    </row>
    <row r="4112" spans="8:13" ht="15.75" customHeight="1">
      <c r="H4112" s="37">
        <v>43212</v>
      </c>
      <c r="I4112" s="6" t="s">
        <v>160</v>
      </c>
      <c r="J4112" s="6" t="s">
        <v>179</v>
      </c>
      <c r="K4112" s="6">
        <v>2</v>
      </c>
      <c r="L4112" s="6">
        <v>31.04</v>
      </c>
      <c r="M4112" s="31" t="str">
        <f t="shared" si="0"/>
        <v>Small</v>
      </c>
    </row>
    <row r="4113" spans="8:13" ht="15.75" customHeight="1">
      <c r="H4113" s="37">
        <v>43359</v>
      </c>
      <c r="I4113" s="6" t="s">
        <v>158</v>
      </c>
      <c r="J4113" s="6" t="s">
        <v>156</v>
      </c>
      <c r="K4113" s="6">
        <v>2</v>
      </c>
      <c r="L4113" s="6">
        <v>33.36</v>
      </c>
      <c r="M4113" s="31" t="str">
        <f t="shared" si="0"/>
        <v>Small</v>
      </c>
    </row>
    <row r="4114" spans="8:13" ht="15.75" customHeight="1">
      <c r="H4114" s="37">
        <v>43116</v>
      </c>
      <c r="I4114" s="6" t="s">
        <v>216</v>
      </c>
      <c r="J4114" s="6" t="s">
        <v>172</v>
      </c>
      <c r="K4114" s="6">
        <v>1</v>
      </c>
      <c r="L4114" s="6">
        <v>12.87</v>
      </c>
      <c r="M4114" s="31" t="str">
        <f t="shared" si="0"/>
        <v>Small</v>
      </c>
    </row>
    <row r="4115" spans="8:13" ht="15.75" customHeight="1">
      <c r="H4115" s="37">
        <v>43267</v>
      </c>
      <c r="I4115" s="6" t="s">
        <v>198</v>
      </c>
      <c r="J4115" s="6" t="s">
        <v>207</v>
      </c>
      <c r="K4115" s="6">
        <v>3</v>
      </c>
      <c r="L4115" s="6">
        <v>40.89</v>
      </c>
      <c r="M4115" s="31" t="str">
        <f t="shared" si="0"/>
        <v>Small</v>
      </c>
    </row>
    <row r="4116" spans="8:13" ht="15.75" customHeight="1">
      <c r="H4116" s="37">
        <v>43210</v>
      </c>
      <c r="I4116" s="6" t="s">
        <v>200</v>
      </c>
      <c r="J4116" s="6" t="s">
        <v>184</v>
      </c>
      <c r="K4116" s="6">
        <v>1</v>
      </c>
      <c r="L4116" s="6">
        <v>11.52</v>
      </c>
      <c r="M4116" s="31" t="str">
        <f t="shared" si="0"/>
        <v>Small</v>
      </c>
    </row>
    <row r="4117" spans="8:13" ht="15.75" customHeight="1">
      <c r="H4117" s="37">
        <v>43429</v>
      </c>
      <c r="I4117" s="6" t="s">
        <v>163</v>
      </c>
      <c r="J4117" s="6" t="s">
        <v>159</v>
      </c>
      <c r="K4117" s="6">
        <v>2</v>
      </c>
      <c r="L4117" s="6">
        <v>20.48</v>
      </c>
      <c r="M4117" s="31" t="str">
        <f t="shared" si="0"/>
        <v>Small</v>
      </c>
    </row>
    <row r="4118" spans="8:13" ht="15.75" customHeight="1">
      <c r="H4118" s="37">
        <v>43375</v>
      </c>
      <c r="I4118" s="6" t="s">
        <v>168</v>
      </c>
      <c r="J4118" s="6" t="s">
        <v>230</v>
      </c>
      <c r="K4118" s="6">
        <v>2</v>
      </c>
      <c r="L4118" s="6">
        <v>32.76</v>
      </c>
      <c r="M4118" s="31" t="str">
        <f t="shared" si="0"/>
        <v>Small</v>
      </c>
    </row>
    <row r="4119" spans="8:13" ht="15.75" customHeight="1">
      <c r="H4119" s="37">
        <v>43397</v>
      </c>
      <c r="I4119" s="6" t="s">
        <v>138</v>
      </c>
      <c r="J4119" s="6" t="s">
        <v>184</v>
      </c>
      <c r="K4119" s="6">
        <v>3</v>
      </c>
      <c r="L4119" s="6">
        <v>55.8</v>
      </c>
      <c r="M4119" s="31" t="str">
        <f t="shared" si="0"/>
        <v>Small</v>
      </c>
    </row>
    <row r="4120" spans="8:13" ht="15.75" customHeight="1">
      <c r="H4120" s="37">
        <v>43425</v>
      </c>
      <c r="I4120" s="6" t="s">
        <v>135</v>
      </c>
      <c r="J4120" s="6" t="s">
        <v>227</v>
      </c>
      <c r="K4120" s="6">
        <v>1</v>
      </c>
      <c r="L4120" s="6">
        <v>15.89</v>
      </c>
      <c r="M4120" s="31" t="str">
        <f t="shared" si="0"/>
        <v>Small</v>
      </c>
    </row>
    <row r="4121" spans="8:13" ht="15.75" customHeight="1">
      <c r="H4121" s="37">
        <v>43341</v>
      </c>
      <c r="I4121" s="6" t="s">
        <v>160</v>
      </c>
      <c r="J4121" s="6" t="s">
        <v>180</v>
      </c>
      <c r="K4121" s="6">
        <v>1</v>
      </c>
      <c r="L4121" s="6">
        <v>12.48</v>
      </c>
      <c r="M4121" s="31" t="str">
        <f t="shared" si="0"/>
        <v>Small</v>
      </c>
    </row>
    <row r="4122" spans="8:13" ht="15.75" customHeight="1">
      <c r="H4122" s="37">
        <v>43137</v>
      </c>
      <c r="I4122" s="6" t="s">
        <v>168</v>
      </c>
      <c r="J4122" s="6" t="s">
        <v>176</v>
      </c>
      <c r="K4122" s="6">
        <v>2</v>
      </c>
      <c r="L4122" s="6">
        <v>23.34</v>
      </c>
      <c r="M4122" s="31" t="str">
        <f t="shared" si="0"/>
        <v>Small</v>
      </c>
    </row>
    <row r="4123" spans="8:13" ht="15.75" customHeight="1">
      <c r="H4123" s="37">
        <v>43332</v>
      </c>
      <c r="I4123" s="6" t="s">
        <v>158</v>
      </c>
      <c r="J4123" s="6" t="s">
        <v>184</v>
      </c>
      <c r="K4123" s="6">
        <v>4</v>
      </c>
      <c r="L4123" s="6">
        <v>66.72</v>
      </c>
      <c r="M4123" s="31" t="str">
        <f t="shared" si="0"/>
        <v>Small</v>
      </c>
    </row>
    <row r="4124" spans="8:13" ht="15.75" customHeight="1">
      <c r="H4124" s="37">
        <v>43405</v>
      </c>
      <c r="I4124" s="6" t="s">
        <v>190</v>
      </c>
      <c r="J4124" s="6" t="s">
        <v>156</v>
      </c>
      <c r="K4124" s="6">
        <v>60</v>
      </c>
      <c r="L4124" s="6">
        <v>552.1</v>
      </c>
      <c r="M4124" s="31" t="str">
        <f t="shared" si="0"/>
        <v>Large</v>
      </c>
    </row>
    <row r="4125" spans="8:13" ht="15.75" customHeight="1">
      <c r="H4125" s="37">
        <v>43375</v>
      </c>
      <c r="I4125" s="6" t="s">
        <v>141</v>
      </c>
      <c r="J4125" s="6" t="s">
        <v>156</v>
      </c>
      <c r="K4125" s="6">
        <v>48</v>
      </c>
      <c r="L4125" s="6">
        <v>363.03</v>
      </c>
      <c r="M4125" s="31" t="str">
        <f t="shared" si="0"/>
        <v>Large</v>
      </c>
    </row>
    <row r="4126" spans="8:13" ht="15.75" customHeight="1">
      <c r="H4126" s="37">
        <v>43451</v>
      </c>
      <c r="I4126" s="6" t="s">
        <v>165</v>
      </c>
      <c r="J4126" s="6" t="s">
        <v>159</v>
      </c>
      <c r="K4126" s="6">
        <v>4</v>
      </c>
      <c r="L4126" s="6">
        <v>78.8</v>
      </c>
      <c r="M4126" s="31" t="str">
        <f t="shared" si="0"/>
        <v>Small</v>
      </c>
    </row>
    <row r="4127" spans="8:13" ht="15.75" customHeight="1">
      <c r="H4127" s="37">
        <v>43122</v>
      </c>
      <c r="I4127" s="6" t="s">
        <v>141</v>
      </c>
      <c r="J4127" s="6" t="s">
        <v>172</v>
      </c>
      <c r="K4127" s="6">
        <v>52</v>
      </c>
      <c r="L4127" s="6">
        <v>515.94000000000005</v>
      </c>
      <c r="M4127" s="31" t="str">
        <f t="shared" si="0"/>
        <v>Large</v>
      </c>
    </row>
    <row r="4128" spans="8:13" ht="15.75" customHeight="1">
      <c r="H4128" s="37">
        <v>43182</v>
      </c>
      <c r="I4128" s="6" t="s">
        <v>127</v>
      </c>
      <c r="J4128" s="6" t="s">
        <v>179</v>
      </c>
      <c r="K4128" s="6">
        <v>2</v>
      </c>
      <c r="L4128" s="6">
        <v>31.3</v>
      </c>
      <c r="M4128" s="31" t="str">
        <f t="shared" si="0"/>
        <v>Small</v>
      </c>
    </row>
    <row r="4129" spans="8:13" ht="15.75" customHeight="1">
      <c r="H4129" s="37">
        <v>43261</v>
      </c>
      <c r="I4129" s="6" t="s">
        <v>141</v>
      </c>
      <c r="J4129" s="6" t="s">
        <v>184</v>
      </c>
      <c r="K4129" s="6">
        <v>3</v>
      </c>
      <c r="L4129" s="6">
        <v>33.99</v>
      </c>
      <c r="M4129" s="31" t="str">
        <f t="shared" si="0"/>
        <v>Small</v>
      </c>
    </row>
    <row r="4130" spans="8:13" ht="15.75" customHeight="1">
      <c r="H4130" s="37">
        <v>43218</v>
      </c>
      <c r="I4130" s="6" t="s">
        <v>165</v>
      </c>
      <c r="J4130" s="6" t="s">
        <v>185</v>
      </c>
      <c r="K4130" s="6">
        <v>1</v>
      </c>
      <c r="L4130" s="6">
        <v>12.2</v>
      </c>
      <c r="M4130" s="31" t="str">
        <f t="shared" si="0"/>
        <v>Small</v>
      </c>
    </row>
    <row r="4131" spans="8:13" ht="15.75" customHeight="1">
      <c r="H4131" s="37">
        <v>43456</v>
      </c>
      <c r="I4131" s="6" t="s">
        <v>198</v>
      </c>
      <c r="J4131" s="6" t="s">
        <v>162</v>
      </c>
      <c r="K4131" s="6">
        <v>1</v>
      </c>
      <c r="L4131" s="6">
        <v>16.239999999999998</v>
      </c>
      <c r="M4131" s="31" t="str">
        <f t="shared" si="0"/>
        <v>Small</v>
      </c>
    </row>
    <row r="4132" spans="8:13" ht="15.75" customHeight="1">
      <c r="H4132" s="37">
        <v>43427</v>
      </c>
      <c r="I4132" s="6" t="s">
        <v>175</v>
      </c>
      <c r="J4132" s="6" t="s">
        <v>166</v>
      </c>
      <c r="K4132" s="6">
        <v>1</v>
      </c>
      <c r="L4132" s="6">
        <v>14.31</v>
      </c>
      <c r="M4132" s="31" t="str">
        <f t="shared" si="0"/>
        <v>Small</v>
      </c>
    </row>
    <row r="4133" spans="8:13" ht="15.75" customHeight="1">
      <c r="H4133" s="37">
        <v>43427</v>
      </c>
      <c r="I4133" s="6" t="s">
        <v>168</v>
      </c>
      <c r="J4133" s="6" t="s">
        <v>217</v>
      </c>
      <c r="K4133" s="6">
        <v>4</v>
      </c>
      <c r="L4133" s="6">
        <v>46.2</v>
      </c>
      <c r="M4133" s="31" t="str">
        <f t="shared" si="0"/>
        <v>Small</v>
      </c>
    </row>
    <row r="4134" spans="8:13" ht="15.75" customHeight="1">
      <c r="H4134" s="37">
        <v>43356</v>
      </c>
      <c r="I4134" s="6" t="s">
        <v>141</v>
      </c>
      <c r="J4134" s="6" t="s">
        <v>194</v>
      </c>
      <c r="K4134" s="6">
        <v>2</v>
      </c>
      <c r="L4134" s="6">
        <v>24.48</v>
      </c>
      <c r="M4134" s="31" t="str">
        <f t="shared" si="0"/>
        <v>Small</v>
      </c>
    </row>
    <row r="4135" spans="8:13" ht="15.75" customHeight="1">
      <c r="H4135" s="37">
        <v>43287</v>
      </c>
      <c r="I4135" s="6" t="s">
        <v>175</v>
      </c>
      <c r="J4135" s="6" t="s">
        <v>156</v>
      </c>
      <c r="K4135" s="6">
        <v>2</v>
      </c>
      <c r="L4135" s="6">
        <v>38.700000000000003</v>
      </c>
      <c r="M4135" s="31" t="str">
        <f t="shared" si="0"/>
        <v>Small</v>
      </c>
    </row>
    <row r="4136" spans="8:13" ht="15.75" customHeight="1">
      <c r="H4136" s="37">
        <v>43459</v>
      </c>
      <c r="I4136" s="6" t="s">
        <v>175</v>
      </c>
      <c r="J4136" s="6" t="s">
        <v>184</v>
      </c>
      <c r="K4136" s="6">
        <v>1</v>
      </c>
      <c r="L4136" s="6">
        <v>10.81</v>
      </c>
      <c r="M4136" s="31" t="str">
        <f t="shared" si="0"/>
        <v>Small</v>
      </c>
    </row>
    <row r="4137" spans="8:13" ht="15.75" customHeight="1">
      <c r="H4137" s="37">
        <v>43141</v>
      </c>
      <c r="I4137" s="6" t="s">
        <v>141</v>
      </c>
      <c r="J4137" s="6" t="s">
        <v>237</v>
      </c>
      <c r="K4137" s="6">
        <v>3</v>
      </c>
      <c r="L4137" s="6">
        <v>49.41</v>
      </c>
      <c r="M4137" s="31" t="str">
        <f t="shared" si="0"/>
        <v>Small</v>
      </c>
    </row>
    <row r="4138" spans="8:13" ht="15.75" customHeight="1">
      <c r="H4138" s="37">
        <v>43209</v>
      </c>
      <c r="I4138" s="6" t="s">
        <v>138</v>
      </c>
      <c r="J4138" s="6" t="s">
        <v>240</v>
      </c>
      <c r="K4138" s="6">
        <v>3</v>
      </c>
      <c r="L4138" s="6">
        <v>37.89</v>
      </c>
      <c r="M4138" s="31" t="str">
        <f t="shared" si="0"/>
        <v>Small</v>
      </c>
    </row>
    <row r="4139" spans="8:13" ht="15.75" customHeight="1">
      <c r="H4139" s="37">
        <v>43404</v>
      </c>
      <c r="I4139" s="6" t="s">
        <v>168</v>
      </c>
      <c r="J4139" s="6" t="s">
        <v>240</v>
      </c>
      <c r="K4139" s="6">
        <v>3</v>
      </c>
      <c r="L4139" s="6">
        <v>47.19</v>
      </c>
      <c r="M4139" s="31" t="str">
        <f t="shared" si="0"/>
        <v>Small</v>
      </c>
    </row>
    <row r="4140" spans="8:13" ht="15.75" customHeight="1">
      <c r="H4140" s="37">
        <v>43433</v>
      </c>
      <c r="I4140" s="6" t="s">
        <v>158</v>
      </c>
      <c r="J4140" s="6" t="s">
        <v>211</v>
      </c>
      <c r="K4140" s="6">
        <v>3</v>
      </c>
      <c r="L4140" s="6">
        <v>34.619999999999997</v>
      </c>
      <c r="M4140" s="31" t="str">
        <f t="shared" si="0"/>
        <v>Small</v>
      </c>
    </row>
    <row r="4141" spans="8:13" ht="15.75" customHeight="1">
      <c r="H4141" s="37">
        <v>43182</v>
      </c>
      <c r="I4141" s="6" t="s">
        <v>223</v>
      </c>
      <c r="J4141" s="6" t="s">
        <v>170</v>
      </c>
      <c r="K4141" s="6">
        <v>57</v>
      </c>
      <c r="L4141" s="6">
        <v>327.18</v>
      </c>
      <c r="M4141" s="31" t="str">
        <f t="shared" si="0"/>
        <v>Large</v>
      </c>
    </row>
    <row r="4142" spans="8:13" ht="15.75" customHeight="1">
      <c r="H4142" s="37">
        <v>43381</v>
      </c>
      <c r="I4142" s="6" t="s">
        <v>175</v>
      </c>
      <c r="J4142" s="6" t="s">
        <v>217</v>
      </c>
      <c r="K4142" s="6">
        <v>2</v>
      </c>
      <c r="L4142" s="6">
        <v>24.14</v>
      </c>
      <c r="M4142" s="31" t="str">
        <f t="shared" si="0"/>
        <v>Small</v>
      </c>
    </row>
    <row r="4143" spans="8:13" ht="15.75" customHeight="1">
      <c r="H4143" s="37">
        <v>43166</v>
      </c>
      <c r="I4143" s="6" t="s">
        <v>135</v>
      </c>
      <c r="J4143" s="6" t="s">
        <v>156</v>
      </c>
      <c r="K4143" s="6">
        <v>4</v>
      </c>
      <c r="L4143" s="6">
        <v>76</v>
      </c>
      <c r="M4143" s="31" t="str">
        <f t="shared" si="0"/>
        <v>Small</v>
      </c>
    </row>
    <row r="4144" spans="8:13" ht="15.75" customHeight="1">
      <c r="H4144" s="37">
        <v>43241</v>
      </c>
      <c r="I4144" s="6" t="s">
        <v>190</v>
      </c>
      <c r="J4144" s="6" t="s">
        <v>156</v>
      </c>
      <c r="K4144" s="6">
        <v>2</v>
      </c>
      <c r="L4144" s="6">
        <v>23.2</v>
      </c>
      <c r="M4144" s="31" t="str">
        <f t="shared" si="0"/>
        <v>Small</v>
      </c>
    </row>
    <row r="4145" spans="8:13" ht="15.75" customHeight="1">
      <c r="H4145" s="37">
        <v>43453</v>
      </c>
      <c r="I4145" s="6" t="s">
        <v>171</v>
      </c>
      <c r="J4145" s="6" t="s">
        <v>206</v>
      </c>
      <c r="K4145" s="6">
        <v>2</v>
      </c>
      <c r="L4145" s="6">
        <v>31.82</v>
      </c>
      <c r="M4145" s="31" t="str">
        <f t="shared" si="0"/>
        <v>Small</v>
      </c>
    </row>
    <row r="4146" spans="8:13" ht="15.75" customHeight="1">
      <c r="H4146" s="37">
        <v>43329</v>
      </c>
      <c r="I4146" s="6" t="s">
        <v>141</v>
      </c>
      <c r="J4146" s="6" t="s">
        <v>230</v>
      </c>
      <c r="K4146" s="6">
        <v>2</v>
      </c>
      <c r="L4146" s="6">
        <v>30.36</v>
      </c>
      <c r="M4146" s="31" t="str">
        <f t="shared" si="0"/>
        <v>Small</v>
      </c>
    </row>
    <row r="4147" spans="8:13" ht="15.75" customHeight="1">
      <c r="H4147" s="37">
        <v>43411</v>
      </c>
      <c r="I4147" s="6" t="s">
        <v>224</v>
      </c>
      <c r="J4147" s="6" t="s">
        <v>170</v>
      </c>
      <c r="K4147" s="6">
        <v>2</v>
      </c>
      <c r="L4147" s="6">
        <v>28.94</v>
      </c>
      <c r="M4147" s="31" t="str">
        <f t="shared" si="0"/>
        <v>Small</v>
      </c>
    </row>
    <row r="4148" spans="8:13" ht="15.75" customHeight="1">
      <c r="H4148" s="37">
        <v>43462</v>
      </c>
      <c r="I4148" s="6" t="s">
        <v>163</v>
      </c>
      <c r="J4148" s="6" t="s">
        <v>184</v>
      </c>
      <c r="K4148" s="6">
        <v>4</v>
      </c>
      <c r="L4148" s="6">
        <v>77</v>
      </c>
      <c r="M4148" s="31" t="str">
        <f t="shared" si="0"/>
        <v>Small</v>
      </c>
    </row>
    <row r="4149" spans="8:13" ht="15.75" customHeight="1">
      <c r="H4149" s="37">
        <v>43406</v>
      </c>
      <c r="I4149" s="6" t="s">
        <v>160</v>
      </c>
      <c r="J4149" s="6" t="s">
        <v>162</v>
      </c>
      <c r="K4149" s="6">
        <v>72</v>
      </c>
      <c r="L4149" s="6">
        <v>661.72</v>
      </c>
      <c r="M4149" s="31" t="str">
        <f t="shared" si="0"/>
        <v>Large</v>
      </c>
    </row>
    <row r="4150" spans="8:13" ht="15.75" customHeight="1">
      <c r="H4150" s="37">
        <v>43282</v>
      </c>
      <c r="I4150" s="6" t="s">
        <v>158</v>
      </c>
      <c r="J4150" s="6" t="s">
        <v>169</v>
      </c>
      <c r="K4150" s="6">
        <v>72</v>
      </c>
      <c r="L4150" s="6">
        <v>715.48</v>
      </c>
      <c r="M4150" s="31" t="str">
        <f t="shared" si="0"/>
        <v>Large</v>
      </c>
    </row>
    <row r="4151" spans="8:13" ht="15.75" customHeight="1">
      <c r="H4151" s="37">
        <v>43431</v>
      </c>
      <c r="I4151" s="6" t="s">
        <v>160</v>
      </c>
      <c r="J4151" s="6" t="s">
        <v>184</v>
      </c>
      <c r="K4151" s="6">
        <v>3</v>
      </c>
      <c r="L4151" s="6">
        <v>33.36</v>
      </c>
      <c r="M4151" s="31" t="str">
        <f t="shared" si="0"/>
        <v>Small</v>
      </c>
    </row>
    <row r="4152" spans="8:13" ht="15.75" customHeight="1">
      <c r="H4152" s="37">
        <v>43111</v>
      </c>
      <c r="I4152" s="6" t="s">
        <v>158</v>
      </c>
      <c r="J4152" s="6" t="s">
        <v>162</v>
      </c>
      <c r="K4152" s="6">
        <v>49</v>
      </c>
      <c r="L4152" s="6">
        <v>314.68</v>
      </c>
      <c r="M4152" s="31" t="str">
        <f t="shared" si="0"/>
        <v>Large</v>
      </c>
    </row>
    <row r="4153" spans="8:13" ht="15.75" customHeight="1">
      <c r="H4153" s="37">
        <v>43200</v>
      </c>
      <c r="I4153" s="6" t="s">
        <v>177</v>
      </c>
      <c r="J4153" s="6" t="s">
        <v>181</v>
      </c>
      <c r="K4153" s="6">
        <v>1</v>
      </c>
      <c r="L4153" s="6">
        <v>14</v>
      </c>
      <c r="M4153" s="31" t="str">
        <f t="shared" si="0"/>
        <v>Small</v>
      </c>
    </row>
    <row r="4154" spans="8:13" ht="15.75" customHeight="1">
      <c r="H4154" s="37">
        <v>43110</v>
      </c>
      <c r="I4154" s="6" t="s">
        <v>200</v>
      </c>
      <c r="J4154" s="6" t="s">
        <v>156</v>
      </c>
      <c r="K4154" s="6">
        <v>4</v>
      </c>
      <c r="L4154" s="6">
        <v>56.52</v>
      </c>
      <c r="M4154" s="31" t="str">
        <f t="shared" si="0"/>
        <v>Small</v>
      </c>
    </row>
    <row r="4155" spans="8:13" ht="15.75" customHeight="1">
      <c r="H4155" s="37">
        <v>43351</v>
      </c>
      <c r="I4155" s="6" t="s">
        <v>223</v>
      </c>
      <c r="J4155" s="6" t="s">
        <v>184</v>
      </c>
      <c r="K4155" s="6">
        <v>3</v>
      </c>
      <c r="L4155" s="6">
        <v>57.39</v>
      </c>
      <c r="M4155" s="31" t="str">
        <f t="shared" si="0"/>
        <v>Small</v>
      </c>
    </row>
    <row r="4156" spans="8:13" ht="15.75" customHeight="1">
      <c r="H4156" s="37">
        <v>43170</v>
      </c>
      <c r="I4156" s="6" t="s">
        <v>175</v>
      </c>
      <c r="J4156" s="6" t="s">
        <v>231</v>
      </c>
      <c r="K4156" s="6">
        <v>1</v>
      </c>
      <c r="L4156" s="6">
        <v>13.82</v>
      </c>
      <c r="M4156" s="31" t="str">
        <f t="shared" si="0"/>
        <v>Small</v>
      </c>
    </row>
    <row r="4157" spans="8:13" ht="15.75" customHeight="1">
      <c r="H4157" s="37">
        <v>43116</v>
      </c>
      <c r="I4157" s="6" t="s">
        <v>223</v>
      </c>
      <c r="J4157" s="6" t="s">
        <v>222</v>
      </c>
      <c r="K4157" s="6">
        <v>66</v>
      </c>
      <c r="L4157" s="6">
        <v>633.6</v>
      </c>
      <c r="M4157" s="31" t="str">
        <f t="shared" si="0"/>
        <v>Large</v>
      </c>
    </row>
    <row r="4158" spans="8:13" ht="15.75" customHeight="1">
      <c r="H4158" s="37">
        <v>43324</v>
      </c>
      <c r="I4158" s="6" t="s">
        <v>135</v>
      </c>
      <c r="J4158" s="6" t="s">
        <v>169</v>
      </c>
      <c r="K4158" s="6">
        <v>2</v>
      </c>
      <c r="L4158" s="6">
        <v>33.979999999999997</v>
      </c>
      <c r="M4158" s="31" t="str">
        <f t="shared" si="0"/>
        <v>Small</v>
      </c>
    </row>
    <row r="4159" spans="8:13" ht="15.75" customHeight="1">
      <c r="H4159" s="37">
        <v>43378</v>
      </c>
      <c r="I4159" s="6" t="s">
        <v>158</v>
      </c>
      <c r="J4159" s="6" t="s">
        <v>204</v>
      </c>
      <c r="K4159" s="6">
        <v>1</v>
      </c>
      <c r="L4159" s="6">
        <v>14.55</v>
      </c>
      <c r="M4159" s="31" t="str">
        <f t="shared" si="0"/>
        <v>Small</v>
      </c>
    </row>
    <row r="4160" spans="8:13" ht="15.75" customHeight="1">
      <c r="H4160" s="37">
        <v>43221</v>
      </c>
      <c r="I4160" s="6" t="s">
        <v>158</v>
      </c>
      <c r="J4160" s="6" t="s">
        <v>167</v>
      </c>
      <c r="K4160" s="6">
        <v>3</v>
      </c>
      <c r="L4160" s="6">
        <v>53.55</v>
      </c>
      <c r="M4160" s="31" t="str">
        <f t="shared" si="0"/>
        <v>Small</v>
      </c>
    </row>
    <row r="4161" spans="8:13" ht="15.75" customHeight="1">
      <c r="H4161" s="37">
        <v>43140</v>
      </c>
      <c r="I4161" s="6" t="s">
        <v>127</v>
      </c>
      <c r="J4161" s="6" t="s">
        <v>236</v>
      </c>
      <c r="K4161" s="6">
        <v>2</v>
      </c>
      <c r="L4161" s="6">
        <v>26.78</v>
      </c>
      <c r="M4161" s="31" t="str">
        <f t="shared" si="0"/>
        <v>Small</v>
      </c>
    </row>
    <row r="4162" spans="8:13" ht="15.75" customHeight="1">
      <c r="H4162" s="37">
        <v>43340</v>
      </c>
      <c r="I4162" s="6" t="s">
        <v>168</v>
      </c>
      <c r="J4162" s="6" t="s">
        <v>230</v>
      </c>
      <c r="K4162" s="6">
        <v>2</v>
      </c>
      <c r="L4162" s="6">
        <v>21.88</v>
      </c>
      <c r="M4162" s="31" t="str">
        <f t="shared" si="0"/>
        <v>Small</v>
      </c>
    </row>
    <row r="4163" spans="8:13" ht="15.75" customHeight="1">
      <c r="H4163" s="37">
        <v>43295</v>
      </c>
      <c r="I4163" s="6" t="s">
        <v>158</v>
      </c>
      <c r="J4163" s="6" t="s">
        <v>207</v>
      </c>
      <c r="K4163" s="6">
        <v>3</v>
      </c>
      <c r="L4163" s="6">
        <v>38.76</v>
      </c>
      <c r="M4163" s="31" t="str">
        <f t="shared" si="0"/>
        <v>Small</v>
      </c>
    </row>
    <row r="4164" spans="8:13" ht="15.75" customHeight="1">
      <c r="H4164" s="37">
        <v>43316</v>
      </c>
      <c r="I4164" s="6" t="s">
        <v>158</v>
      </c>
      <c r="J4164" s="6" t="s">
        <v>233</v>
      </c>
      <c r="K4164" s="6">
        <v>60</v>
      </c>
      <c r="L4164" s="6">
        <v>516.11</v>
      </c>
      <c r="M4164" s="31" t="str">
        <f t="shared" si="0"/>
        <v>Large</v>
      </c>
    </row>
    <row r="4165" spans="8:13" ht="15.75" customHeight="1">
      <c r="H4165" s="37">
        <v>43441</v>
      </c>
      <c r="I4165" s="6" t="s">
        <v>141</v>
      </c>
      <c r="J4165" s="6" t="s">
        <v>156</v>
      </c>
      <c r="K4165" s="6">
        <v>1</v>
      </c>
      <c r="L4165" s="6">
        <v>17.600000000000001</v>
      </c>
      <c r="M4165" s="31" t="str">
        <f t="shared" si="0"/>
        <v>Small</v>
      </c>
    </row>
    <row r="4166" spans="8:13" ht="15.75" customHeight="1">
      <c r="H4166" s="37">
        <v>43405</v>
      </c>
      <c r="I4166" s="6" t="s">
        <v>158</v>
      </c>
      <c r="J4166" s="6" t="s">
        <v>176</v>
      </c>
      <c r="K4166" s="6">
        <v>2</v>
      </c>
      <c r="L4166" s="6">
        <v>23.34</v>
      </c>
      <c r="M4166" s="31" t="str">
        <f t="shared" si="0"/>
        <v>Small</v>
      </c>
    </row>
    <row r="4167" spans="8:13" ht="15.75" customHeight="1">
      <c r="H4167" s="37">
        <v>43458</v>
      </c>
      <c r="I4167" s="6" t="s">
        <v>175</v>
      </c>
      <c r="J4167" s="6" t="s">
        <v>228</v>
      </c>
      <c r="K4167" s="6">
        <v>3</v>
      </c>
      <c r="L4167" s="6">
        <v>36.24</v>
      </c>
      <c r="M4167" s="31" t="str">
        <f t="shared" si="0"/>
        <v>Small</v>
      </c>
    </row>
    <row r="4168" spans="8:13" ht="15.75" customHeight="1">
      <c r="H4168" s="37">
        <v>43379</v>
      </c>
      <c r="I4168" s="6" t="s">
        <v>163</v>
      </c>
      <c r="J4168" s="6" t="s">
        <v>178</v>
      </c>
      <c r="K4168" s="6">
        <v>1</v>
      </c>
      <c r="L4168" s="6">
        <v>17.899999999999999</v>
      </c>
      <c r="M4168" s="31" t="str">
        <f t="shared" si="0"/>
        <v>Small</v>
      </c>
    </row>
    <row r="4169" spans="8:13" ht="15.75" customHeight="1">
      <c r="H4169" s="37">
        <v>43293</v>
      </c>
      <c r="I4169" s="6" t="s">
        <v>158</v>
      </c>
      <c r="J4169" s="6" t="s">
        <v>230</v>
      </c>
      <c r="K4169" s="6">
        <v>1</v>
      </c>
      <c r="L4169" s="6">
        <v>11.06</v>
      </c>
      <c r="M4169" s="31" t="str">
        <f t="shared" si="0"/>
        <v>Small</v>
      </c>
    </row>
    <row r="4170" spans="8:13" ht="15.75" customHeight="1">
      <c r="H4170" s="37">
        <v>43128</v>
      </c>
      <c r="I4170" s="6" t="s">
        <v>168</v>
      </c>
      <c r="J4170" s="6" t="s">
        <v>159</v>
      </c>
      <c r="K4170" s="6">
        <v>1</v>
      </c>
      <c r="L4170" s="6">
        <v>18.61</v>
      </c>
      <c r="M4170" s="31" t="str">
        <f t="shared" si="0"/>
        <v>Small</v>
      </c>
    </row>
    <row r="4171" spans="8:13" ht="15.75" customHeight="1">
      <c r="H4171" s="37">
        <v>43459</v>
      </c>
      <c r="I4171" s="6" t="s">
        <v>127</v>
      </c>
      <c r="J4171" s="6" t="s">
        <v>192</v>
      </c>
      <c r="K4171" s="6">
        <v>2</v>
      </c>
      <c r="L4171" s="6">
        <v>32.479999999999997</v>
      </c>
      <c r="M4171" s="31" t="str">
        <f t="shared" si="0"/>
        <v>Small</v>
      </c>
    </row>
    <row r="4172" spans="8:13" ht="15.75" customHeight="1">
      <c r="H4172" s="37">
        <v>43441</v>
      </c>
      <c r="I4172" s="6" t="s">
        <v>175</v>
      </c>
      <c r="J4172" s="6" t="s">
        <v>185</v>
      </c>
      <c r="K4172" s="6">
        <v>1</v>
      </c>
      <c r="L4172" s="6">
        <v>19.059999999999999</v>
      </c>
      <c r="M4172" s="31" t="str">
        <f t="shared" si="0"/>
        <v>Small</v>
      </c>
    </row>
    <row r="4173" spans="8:13" ht="15.75" customHeight="1">
      <c r="H4173" s="37">
        <v>43136</v>
      </c>
      <c r="I4173" s="6" t="s">
        <v>141</v>
      </c>
      <c r="J4173" s="6" t="s">
        <v>156</v>
      </c>
      <c r="K4173" s="6">
        <v>2</v>
      </c>
      <c r="L4173" s="6">
        <v>37.78</v>
      </c>
      <c r="M4173" s="31" t="str">
        <f t="shared" si="0"/>
        <v>Small</v>
      </c>
    </row>
    <row r="4174" spans="8:13" ht="15.75" customHeight="1">
      <c r="H4174" s="37">
        <v>43130</v>
      </c>
      <c r="I4174" s="6" t="s">
        <v>168</v>
      </c>
      <c r="J4174" s="6" t="s">
        <v>185</v>
      </c>
      <c r="K4174" s="6">
        <v>1</v>
      </c>
      <c r="L4174" s="6">
        <v>17.510000000000002</v>
      </c>
      <c r="M4174" s="31" t="str">
        <f t="shared" si="0"/>
        <v>Small</v>
      </c>
    </row>
    <row r="4175" spans="8:13" ht="15.75" customHeight="1">
      <c r="H4175" s="37">
        <v>43304</v>
      </c>
      <c r="I4175" s="6" t="s">
        <v>141</v>
      </c>
      <c r="J4175" s="6" t="s">
        <v>183</v>
      </c>
      <c r="K4175" s="6">
        <v>1</v>
      </c>
      <c r="L4175" s="6">
        <v>19.78</v>
      </c>
      <c r="M4175" s="31" t="str">
        <f t="shared" si="0"/>
        <v>Small</v>
      </c>
    </row>
    <row r="4176" spans="8:13" ht="15.75" customHeight="1">
      <c r="H4176" s="37">
        <v>43224</v>
      </c>
      <c r="I4176" s="6" t="s">
        <v>171</v>
      </c>
      <c r="J4176" s="6" t="s">
        <v>181</v>
      </c>
      <c r="K4176" s="6">
        <v>3</v>
      </c>
      <c r="L4176" s="6">
        <v>45.45</v>
      </c>
      <c r="M4176" s="31" t="str">
        <f t="shared" si="0"/>
        <v>Small</v>
      </c>
    </row>
    <row r="4177" spans="8:13" ht="15.75" customHeight="1">
      <c r="H4177" s="37">
        <v>43405</v>
      </c>
      <c r="I4177" s="6" t="s">
        <v>141</v>
      </c>
      <c r="J4177" s="6" t="s">
        <v>202</v>
      </c>
      <c r="K4177" s="6">
        <v>3</v>
      </c>
      <c r="L4177" s="6">
        <v>59.79</v>
      </c>
      <c r="M4177" s="31" t="str">
        <f t="shared" si="0"/>
        <v>Small</v>
      </c>
    </row>
    <row r="4178" spans="8:13" ht="15.75" customHeight="1">
      <c r="H4178" s="37">
        <v>43184</v>
      </c>
      <c r="I4178" s="6" t="s">
        <v>141</v>
      </c>
      <c r="J4178" s="6" t="s">
        <v>235</v>
      </c>
      <c r="K4178" s="6">
        <v>2</v>
      </c>
      <c r="L4178" s="6">
        <v>34.82</v>
      </c>
      <c r="M4178" s="31" t="str">
        <f t="shared" si="0"/>
        <v>Small</v>
      </c>
    </row>
    <row r="4179" spans="8:13" ht="15.75" customHeight="1">
      <c r="H4179" s="37">
        <v>43172</v>
      </c>
      <c r="I4179" s="6" t="s">
        <v>200</v>
      </c>
      <c r="J4179" s="6" t="s">
        <v>169</v>
      </c>
      <c r="K4179" s="6">
        <v>4</v>
      </c>
      <c r="L4179" s="6">
        <v>48.92</v>
      </c>
      <c r="M4179" s="31" t="str">
        <f t="shared" si="0"/>
        <v>Small</v>
      </c>
    </row>
    <row r="4180" spans="8:13" ht="15.75" customHeight="1">
      <c r="H4180" s="37">
        <v>43423</v>
      </c>
      <c r="I4180" s="6" t="s">
        <v>177</v>
      </c>
      <c r="J4180" s="6" t="s">
        <v>211</v>
      </c>
      <c r="K4180" s="6">
        <v>5</v>
      </c>
      <c r="L4180" s="6">
        <v>49.55</v>
      </c>
      <c r="M4180" s="31" t="str">
        <f t="shared" si="0"/>
        <v>Small</v>
      </c>
    </row>
    <row r="4181" spans="8:13" ht="15.75" customHeight="1">
      <c r="H4181" s="37">
        <v>43412</v>
      </c>
      <c r="I4181" s="6" t="s">
        <v>135</v>
      </c>
      <c r="J4181" s="6" t="s">
        <v>226</v>
      </c>
      <c r="K4181" s="6">
        <v>38</v>
      </c>
      <c r="L4181" s="6">
        <v>445.79</v>
      </c>
      <c r="M4181" s="31" t="str">
        <f t="shared" si="0"/>
        <v>Large</v>
      </c>
    </row>
    <row r="4182" spans="8:13" ht="15.75" customHeight="1">
      <c r="H4182" s="37">
        <v>43450</v>
      </c>
      <c r="I4182" s="6" t="s">
        <v>168</v>
      </c>
      <c r="J4182" s="6" t="s">
        <v>204</v>
      </c>
      <c r="K4182" s="6">
        <v>2</v>
      </c>
      <c r="L4182" s="6">
        <v>22.22</v>
      </c>
      <c r="M4182" s="31" t="str">
        <f t="shared" si="0"/>
        <v>Small</v>
      </c>
    </row>
    <row r="4183" spans="8:13" ht="15.75" customHeight="1">
      <c r="H4183" s="37">
        <v>43416</v>
      </c>
      <c r="I4183" s="6" t="s">
        <v>141</v>
      </c>
      <c r="J4183" s="6" t="s">
        <v>169</v>
      </c>
      <c r="K4183" s="6">
        <v>1</v>
      </c>
      <c r="L4183" s="6">
        <v>12.64</v>
      </c>
      <c r="M4183" s="31" t="str">
        <f t="shared" si="0"/>
        <v>Small</v>
      </c>
    </row>
    <row r="4184" spans="8:13" ht="15.75" customHeight="1">
      <c r="H4184" s="37">
        <v>43439</v>
      </c>
      <c r="I4184" s="6" t="s">
        <v>160</v>
      </c>
      <c r="J4184" s="6" t="s">
        <v>197</v>
      </c>
      <c r="K4184" s="6">
        <v>3</v>
      </c>
      <c r="L4184" s="6">
        <v>43.77</v>
      </c>
      <c r="M4184" s="31" t="str">
        <f t="shared" si="0"/>
        <v>Small</v>
      </c>
    </row>
    <row r="4185" spans="8:13" ht="15.75" customHeight="1">
      <c r="H4185" s="37">
        <v>43116</v>
      </c>
      <c r="I4185" s="6" t="s">
        <v>135</v>
      </c>
      <c r="J4185" s="6" t="s">
        <v>170</v>
      </c>
      <c r="K4185" s="6">
        <v>1</v>
      </c>
      <c r="L4185" s="6">
        <v>13.35</v>
      </c>
      <c r="M4185" s="31" t="str">
        <f t="shared" si="0"/>
        <v>Small</v>
      </c>
    </row>
    <row r="4186" spans="8:13" ht="15.75" customHeight="1">
      <c r="H4186" s="37">
        <v>43388</v>
      </c>
      <c r="I4186" s="6" t="s">
        <v>141</v>
      </c>
      <c r="J4186" s="6" t="s">
        <v>169</v>
      </c>
      <c r="K4186" s="6">
        <v>5</v>
      </c>
      <c r="L4186" s="6">
        <v>78.459999999999994</v>
      </c>
      <c r="M4186" s="31" t="str">
        <f t="shared" si="0"/>
        <v>Small</v>
      </c>
    </row>
    <row r="4187" spans="8:13" ht="15.75" customHeight="1">
      <c r="H4187" s="37">
        <v>43185</v>
      </c>
      <c r="I4187" s="6" t="s">
        <v>158</v>
      </c>
      <c r="J4187" s="6" t="s">
        <v>210</v>
      </c>
      <c r="K4187" s="6">
        <v>2</v>
      </c>
      <c r="L4187" s="6">
        <v>38.54</v>
      </c>
      <c r="M4187" s="31" t="str">
        <f t="shared" si="0"/>
        <v>Small</v>
      </c>
    </row>
    <row r="4188" spans="8:13" ht="15.75" customHeight="1">
      <c r="H4188" s="37">
        <v>43411</v>
      </c>
      <c r="I4188" s="6" t="s">
        <v>168</v>
      </c>
      <c r="J4188" s="6" t="s">
        <v>194</v>
      </c>
      <c r="K4188" s="6">
        <v>2</v>
      </c>
      <c r="L4188" s="6">
        <v>32.880000000000003</v>
      </c>
      <c r="M4188" s="31" t="str">
        <f t="shared" si="0"/>
        <v>Small</v>
      </c>
    </row>
    <row r="4189" spans="8:13" ht="15.75" customHeight="1">
      <c r="H4189" s="37">
        <v>43317</v>
      </c>
      <c r="I4189" s="6" t="s">
        <v>158</v>
      </c>
      <c r="J4189" s="6" t="s">
        <v>211</v>
      </c>
      <c r="K4189" s="6">
        <v>2</v>
      </c>
      <c r="L4189" s="6">
        <v>38.340000000000003</v>
      </c>
      <c r="M4189" s="31" t="str">
        <f t="shared" si="0"/>
        <v>Small</v>
      </c>
    </row>
    <row r="4190" spans="8:13" ht="15.75" customHeight="1">
      <c r="H4190" s="37">
        <v>43303</v>
      </c>
      <c r="I4190" s="6" t="s">
        <v>175</v>
      </c>
      <c r="J4190" s="6" t="s">
        <v>159</v>
      </c>
      <c r="K4190" s="6">
        <v>1</v>
      </c>
      <c r="L4190" s="6">
        <v>13.09</v>
      </c>
      <c r="M4190" s="31" t="str">
        <f t="shared" si="0"/>
        <v>Small</v>
      </c>
    </row>
    <row r="4191" spans="8:13" ht="15.75" customHeight="1">
      <c r="H4191" s="37">
        <v>43383</v>
      </c>
      <c r="I4191" s="6" t="s">
        <v>160</v>
      </c>
      <c r="J4191" s="6" t="s">
        <v>170</v>
      </c>
      <c r="K4191" s="6">
        <v>2</v>
      </c>
      <c r="L4191" s="6">
        <v>34.76</v>
      </c>
      <c r="M4191" s="31" t="str">
        <f t="shared" si="0"/>
        <v>Small</v>
      </c>
    </row>
    <row r="4192" spans="8:13" ht="15.75" customHeight="1">
      <c r="H4192" s="37">
        <v>43157</v>
      </c>
      <c r="I4192" s="6" t="s">
        <v>168</v>
      </c>
      <c r="J4192" s="6" t="s">
        <v>156</v>
      </c>
      <c r="K4192" s="6">
        <v>2</v>
      </c>
      <c r="L4192" s="6">
        <v>26.04</v>
      </c>
      <c r="M4192" s="31" t="str">
        <f t="shared" si="0"/>
        <v>Small</v>
      </c>
    </row>
    <row r="4193" spans="8:13" ht="15.75" customHeight="1">
      <c r="H4193" s="37">
        <v>43164</v>
      </c>
      <c r="I4193" s="6" t="s">
        <v>138</v>
      </c>
      <c r="J4193" s="6" t="s">
        <v>213</v>
      </c>
      <c r="K4193" s="6">
        <v>2</v>
      </c>
      <c r="L4193" s="6">
        <v>37.380000000000003</v>
      </c>
      <c r="M4193" s="31" t="str">
        <f t="shared" si="0"/>
        <v>Small</v>
      </c>
    </row>
    <row r="4194" spans="8:13" ht="15.75" customHeight="1">
      <c r="H4194" s="37">
        <v>43435</v>
      </c>
      <c r="I4194" s="6" t="s">
        <v>216</v>
      </c>
      <c r="J4194" s="6" t="s">
        <v>156</v>
      </c>
      <c r="K4194" s="6">
        <v>3</v>
      </c>
      <c r="L4194" s="6">
        <v>41.7</v>
      </c>
      <c r="M4194" s="31" t="str">
        <f t="shared" si="0"/>
        <v>Small</v>
      </c>
    </row>
    <row r="4195" spans="8:13" ht="15.75" customHeight="1">
      <c r="H4195" s="37">
        <v>43436</v>
      </c>
      <c r="I4195" s="6" t="s">
        <v>158</v>
      </c>
      <c r="J4195" s="6" t="s">
        <v>241</v>
      </c>
      <c r="K4195" s="6">
        <v>36</v>
      </c>
      <c r="L4195" s="6">
        <v>391</v>
      </c>
      <c r="M4195" s="31" t="str">
        <f t="shared" si="0"/>
        <v>Large</v>
      </c>
    </row>
    <row r="4196" spans="8:13" ht="15.75" customHeight="1">
      <c r="H4196" s="37">
        <v>43215</v>
      </c>
      <c r="I4196" s="6" t="s">
        <v>158</v>
      </c>
      <c r="J4196" s="6" t="s">
        <v>156</v>
      </c>
      <c r="K4196" s="6">
        <v>2</v>
      </c>
      <c r="L4196" s="6">
        <v>35.68</v>
      </c>
      <c r="M4196" s="31" t="str">
        <f t="shared" si="0"/>
        <v>Small</v>
      </c>
    </row>
    <row r="4197" spans="8:13" ht="15.75" customHeight="1">
      <c r="H4197" s="37">
        <v>43187</v>
      </c>
      <c r="I4197" s="6" t="s">
        <v>175</v>
      </c>
      <c r="J4197" s="6" t="s">
        <v>172</v>
      </c>
      <c r="K4197" s="6">
        <v>2</v>
      </c>
      <c r="L4197" s="6">
        <v>38.76</v>
      </c>
      <c r="M4197" s="31" t="str">
        <f t="shared" si="0"/>
        <v>Small</v>
      </c>
    </row>
    <row r="4198" spans="8:13" ht="15.75" customHeight="1">
      <c r="H4198" s="37">
        <v>43113</v>
      </c>
      <c r="I4198" s="6" t="s">
        <v>200</v>
      </c>
      <c r="J4198" s="6" t="s">
        <v>214</v>
      </c>
      <c r="K4198" s="6">
        <v>2</v>
      </c>
      <c r="L4198" s="6">
        <v>26.96</v>
      </c>
      <c r="M4198" s="31" t="str">
        <f t="shared" si="0"/>
        <v>Small</v>
      </c>
    </row>
    <row r="4199" spans="8:13" ht="15.75" customHeight="1">
      <c r="H4199" s="37">
        <v>43436</v>
      </c>
      <c r="I4199" s="6" t="s">
        <v>193</v>
      </c>
      <c r="J4199" s="6" t="s">
        <v>196</v>
      </c>
      <c r="K4199" s="6">
        <v>1</v>
      </c>
      <c r="L4199" s="6">
        <v>19.170000000000002</v>
      </c>
      <c r="M4199" s="31" t="str">
        <f t="shared" si="0"/>
        <v>Small</v>
      </c>
    </row>
    <row r="4200" spans="8:13" ht="15.75" customHeight="1">
      <c r="H4200" s="37">
        <v>43459</v>
      </c>
      <c r="I4200" s="6" t="s">
        <v>158</v>
      </c>
      <c r="J4200" s="6" t="s">
        <v>156</v>
      </c>
      <c r="K4200" s="6">
        <v>2</v>
      </c>
      <c r="L4200" s="6">
        <v>39.28</v>
      </c>
      <c r="M4200" s="31" t="str">
        <f t="shared" si="0"/>
        <v>Small</v>
      </c>
    </row>
    <row r="4201" spans="8:13" ht="15.75" customHeight="1">
      <c r="H4201" s="37">
        <v>43270</v>
      </c>
      <c r="I4201" s="6" t="s">
        <v>135</v>
      </c>
      <c r="J4201" s="6" t="s">
        <v>164</v>
      </c>
      <c r="K4201" s="6">
        <v>60</v>
      </c>
      <c r="L4201" s="6">
        <v>524.38</v>
      </c>
      <c r="M4201" s="31" t="str">
        <f t="shared" si="0"/>
        <v>Large</v>
      </c>
    </row>
    <row r="4202" spans="8:13" ht="15.75" customHeight="1">
      <c r="H4202" s="37">
        <v>43103</v>
      </c>
      <c r="I4202" s="6" t="s">
        <v>158</v>
      </c>
      <c r="J4202" s="6" t="s">
        <v>227</v>
      </c>
      <c r="K4202" s="6">
        <v>2</v>
      </c>
      <c r="L4202" s="6">
        <v>21.04</v>
      </c>
      <c r="M4202" s="31" t="str">
        <f t="shared" si="0"/>
        <v>Small</v>
      </c>
    </row>
    <row r="4203" spans="8:13" ht="15.75" customHeight="1">
      <c r="H4203" s="37">
        <v>43116</v>
      </c>
      <c r="I4203" s="6" t="s">
        <v>135</v>
      </c>
      <c r="J4203" s="6" t="s">
        <v>187</v>
      </c>
      <c r="K4203" s="6">
        <v>12</v>
      </c>
      <c r="L4203" s="6">
        <v>189.5</v>
      </c>
      <c r="M4203" s="31" t="str">
        <f t="shared" si="0"/>
        <v>Small</v>
      </c>
    </row>
    <row r="4204" spans="8:13" ht="15.75" customHeight="1">
      <c r="H4204" s="37">
        <v>43372</v>
      </c>
      <c r="I4204" s="6" t="s">
        <v>127</v>
      </c>
      <c r="J4204" s="6" t="s">
        <v>169</v>
      </c>
      <c r="K4204" s="6">
        <v>27</v>
      </c>
      <c r="L4204" s="6">
        <v>185.58</v>
      </c>
      <c r="M4204" s="31" t="str">
        <f t="shared" si="0"/>
        <v>Small</v>
      </c>
    </row>
    <row r="4205" spans="8:13" ht="15.75" customHeight="1">
      <c r="H4205" s="37">
        <v>43411</v>
      </c>
      <c r="I4205" s="6" t="s">
        <v>158</v>
      </c>
      <c r="J4205" s="6" t="s">
        <v>229</v>
      </c>
      <c r="K4205" s="6">
        <v>2</v>
      </c>
      <c r="L4205" s="6">
        <v>33.299999999999997</v>
      </c>
      <c r="M4205" s="31" t="str">
        <f t="shared" si="0"/>
        <v>Small</v>
      </c>
    </row>
    <row r="4206" spans="8:13" ht="15.75" customHeight="1">
      <c r="H4206" s="37">
        <v>43412</v>
      </c>
      <c r="I4206" s="6" t="s">
        <v>127</v>
      </c>
      <c r="J4206" s="6" t="s">
        <v>156</v>
      </c>
      <c r="K4206" s="6">
        <v>2</v>
      </c>
      <c r="L4206" s="6">
        <v>33.24</v>
      </c>
      <c r="M4206" s="31" t="str">
        <f t="shared" si="0"/>
        <v>Small</v>
      </c>
    </row>
    <row r="4207" spans="8:13" ht="15.75" customHeight="1">
      <c r="H4207" s="37">
        <v>43433</v>
      </c>
      <c r="I4207" s="6" t="s">
        <v>171</v>
      </c>
      <c r="J4207" s="6" t="s">
        <v>181</v>
      </c>
      <c r="K4207" s="6">
        <v>2</v>
      </c>
      <c r="L4207" s="6">
        <v>24.04</v>
      </c>
      <c r="M4207" s="31" t="str">
        <f t="shared" si="0"/>
        <v>Small</v>
      </c>
    </row>
    <row r="4208" spans="8:13" ht="15.75" customHeight="1">
      <c r="H4208" s="37">
        <v>43263</v>
      </c>
      <c r="I4208" s="6" t="s">
        <v>163</v>
      </c>
      <c r="J4208" s="6" t="s">
        <v>187</v>
      </c>
      <c r="K4208" s="6">
        <v>2</v>
      </c>
      <c r="L4208" s="6">
        <v>20.14</v>
      </c>
      <c r="M4208" s="31" t="str">
        <f t="shared" si="0"/>
        <v>Small</v>
      </c>
    </row>
    <row r="4209" spans="8:13" ht="15.75" customHeight="1">
      <c r="H4209" s="37">
        <v>43381</v>
      </c>
      <c r="I4209" s="6" t="s">
        <v>171</v>
      </c>
      <c r="J4209" s="6" t="s">
        <v>184</v>
      </c>
      <c r="K4209" s="6">
        <v>2</v>
      </c>
      <c r="L4209" s="6">
        <v>31.9</v>
      </c>
      <c r="M4209" s="31" t="str">
        <f t="shared" si="0"/>
        <v>Small</v>
      </c>
    </row>
    <row r="4210" spans="8:13" ht="15.75" customHeight="1">
      <c r="H4210" s="37">
        <v>43450</v>
      </c>
      <c r="I4210" s="6" t="s">
        <v>158</v>
      </c>
      <c r="J4210" s="6" t="s">
        <v>228</v>
      </c>
      <c r="K4210" s="6">
        <v>3</v>
      </c>
      <c r="L4210" s="6">
        <v>40.380000000000003</v>
      </c>
      <c r="M4210" s="31" t="str">
        <f t="shared" si="0"/>
        <v>Small</v>
      </c>
    </row>
    <row r="4211" spans="8:13" ht="15.75" customHeight="1">
      <c r="H4211" s="37">
        <v>43455</v>
      </c>
      <c r="I4211" s="6" t="s">
        <v>168</v>
      </c>
      <c r="J4211" s="6" t="s">
        <v>156</v>
      </c>
      <c r="K4211" s="6">
        <v>1</v>
      </c>
      <c r="L4211" s="6">
        <v>13.97</v>
      </c>
      <c r="M4211" s="31" t="str">
        <f t="shared" si="0"/>
        <v>Small</v>
      </c>
    </row>
    <row r="4212" spans="8:13" ht="15.75" customHeight="1">
      <c r="H4212" s="37">
        <v>43321</v>
      </c>
      <c r="I4212" s="6" t="s">
        <v>175</v>
      </c>
      <c r="J4212" s="6" t="s">
        <v>196</v>
      </c>
      <c r="K4212" s="6">
        <v>2</v>
      </c>
      <c r="L4212" s="6">
        <v>27.04</v>
      </c>
      <c r="M4212" s="31" t="str">
        <f t="shared" si="0"/>
        <v>Small</v>
      </c>
    </row>
    <row r="4213" spans="8:13" ht="15.75" customHeight="1">
      <c r="H4213" s="37">
        <v>43278</v>
      </c>
      <c r="I4213" s="6" t="s">
        <v>135</v>
      </c>
      <c r="J4213" s="6" t="s">
        <v>182</v>
      </c>
      <c r="K4213" s="6">
        <v>2</v>
      </c>
      <c r="L4213" s="6">
        <v>37.76</v>
      </c>
      <c r="M4213" s="31" t="str">
        <f t="shared" si="0"/>
        <v>Small</v>
      </c>
    </row>
    <row r="4214" spans="8:13" ht="15.75" customHeight="1">
      <c r="H4214" s="37">
        <v>43303</v>
      </c>
      <c r="I4214" s="6" t="s">
        <v>198</v>
      </c>
      <c r="J4214" s="6" t="s">
        <v>187</v>
      </c>
      <c r="K4214" s="6">
        <v>2</v>
      </c>
      <c r="L4214" s="6">
        <v>29.12</v>
      </c>
      <c r="M4214" s="31" t="str">
        <f t="shared" si="0"/>
        <v>Small</v>
      </c>
    </row>
    <row r="4215" spans="8:13" ht="15.75" customHeight="1">
      <c r="H4215" s="37">
        <v>43426</v>
      </c>
      <c r="I4215" s="6" t="s">
        <v>163</v>
      </c>
      <c r="J4215" s="6" t="s">
        <v>182</v>
      </c>
      <c r="K4215" s="6">
        <v>2</v>
      </c>
      <c r="L4215" s="6">
        <v>25.66</v>
      </c>
      <c r="M4215" s="31" t="str">
        <f t="shared" si="0"/>
        <v>Small</v>
      </c>
    </row>
    <row r="4216" spans="8:13" ht="15.75" customHeight="1">
      <c r="H4216" s="37">
        <v>43374</v>
      </c>
      <c r="I4216" s="6" t="s">
        <v>200</v>
      </c>
      <c r="J4216" s="6" t="s">
        <v>156</v>
      </c>
      <c r="K4216" s="6">
        <v>1</v>
      </c>
      <c r="L4216" s="6">
        <v>14.26</v>
      </c>
      <c r="M4216" s="31" t="str">
        <f t="shared" si="0"/>
        <v>Small</v>
      </c>
    </row>
    <row r="4217" spans="8:13" ht="15.75" customHeight="1">
      <c r="H4217" s="37">
        <v>43398</v>
      </c>
      <c r="I4217" s="6" t="s">
        <v>201</v>
      </c>
      <c r="J4217" s="6" t="s">
        <v>164</v>
      </c>
      <c r="K4217" s="6">
        <v>1</v>
      </c>
      <c r="L4217" s="6">
        <v>19.13</v>
      </c>
      <c r="M4217" s="31" t="str">
        <f t="shared" si="0"/>
        <v>Small</v>
      </c>
    </row>
    <row r="4218" spans="8:13" ht="15.75" customHeight="1">
      <c r="H4218" s="37">
        <v>43216</v>
      </c>
      <c r="I4218" s="6" t="s">
        <v>141</v>
      </c>
      <c r="J4218" s="6" t="s">
        <v>231</v>
      </c>
      <c r="K4218" s="6">
        <v>1</v>
      </c>
      <c r="L4218" s="6">
        <v>18.079999999999998</v>
      </c>
      <c r="M4218" s="31" t="str">
        <f t="shared" si="0"/>
        <v>Small</v>
      </c>
    </row>
    <row r="4219" spans="8:13" ht="15.75" customHeight="1">
      <c r="H4219" s="37">
        <v>43418</v>
      </c>
      <c r="I4219" s="6" t="s">
        <v>223</v>
      </c>
      <c r="J4219" s="6" t="s">
        <v>156</v>
      </c>
      <c r="K4219" s="6">
        <v>1</v>
      </c>
      <c r="L4219" s="6">
        <v>12.8</v>
      </c>
      <c r="M4219" s="31" t="str">
        <f t="shared" si="0"/>
        <v>Small</v>
      </c>
    </row>
    <row r="4220" spans="8:13" ht="15.75" customHeight="1">
      <c r="H4220" s="37">
        <v>43374</v>
      </c>
      <c r="I4220" s="6" t="s">
        <v>198</v>
      </c>
      <c r="J4220" s="6" t="s">
        <v>181</v>
      </c>
      <c r="K4220" s="6">
        <v>2</v>
      </c>
      <c r="L4220" s="6">
        <v>39.94</v>
      </c>
      <c r="M4220" s="31" t="str">
        <f t="shared" si="0"/>
        <v>Small</v>
      </c>
    </row>
    <row r="4221" spans="8:13" ht="15.75" customHeight="1">
      <c r="H4221" s="37">
        <v>43336</v>
      </c>
      <c r="I4221" s="6" t="s">
        <v>158</v>
      </c>
      <c r="J4221" s="6" t="s">
        <v>167</v>
      </c>
      <c r="K4221" s="6">
        <v>2</v>
      </c>
      <c r="L4221" s="6">
        <v>34.78</v>
      </c>
      <c r="M4221" s="31" t="str">
        <f t="shared" si="0"/>
        <v>Small</v>
      </c>
    </row>
    <row r="4222" spans="8:13" ht="15.75" customHeight="1">
      <c r="H4222" s="37">
        <v>43420</v>
      </c>
      <c r="I4222" s="6" t="s">
        <v>175</v>
      </c>
      <c r="J4222" s="6" t="s">
        <v>191</v>
      </c>
      <c r="K4222" s="6">
        <v>3</v>
      </c>
      <c r="L4222" s="6">
        <v>48.9</v>
      </c>
      <c r="M4222" s="31" t="str">
        <f t="shared" si="0"/>
        <v>Small</v>
      </c>
    </row>
    <row r="4223" spans="8:13" ht="15.75" customHeight="1">
      <c r="H4223" s="37">
        <v>43167</v>
      </c>
      <c r="I4223" s="6" t="s">
        <v>175</v>
      </c>
      <c r="J4223" s="6" t="s">
        <v>208</v>
      </c>
      <c r="K4223" s="6">
        <v>2</v>
      </c>
      <c r="L4223" s="6">
        <v>34.74</v>
      </c>
      <c r="M4223" s="31" t="str">
        <f t="shared" si="0"/>
        <v>Small</v>
      </c>
    </row>
    <row r="4224" spans="8:13" ht="15.75" customHeight="1">
      <c r="H4224" s="37">
        <v>43252</v>
      </c>
      <c r="I4224" s="6" t="s">
        <v>168</v>
      </c>
      <c r="J4224" s="6" t="s">
        <v>156</v>
      </c>
      <c r="K4224" s="6">
        <v>2</v>
      </c>
      <c r="L4224" s="6">
        <v>26.18</v>
      </c>
      <c r="M4224" s="31" t="str">
        <f t="shared" si="0"/>
        <v>Small</v>
      </c>
    </row>
    <row r="4225" spans="8:13" ht="15.75" customHeight="1">
      <c r="H4225" s="37">
        <v>43411</v>
      </c>
      <c r="I4225" s="6" t="s">
        <v>175</v>
      </c>
      <c r="J4225" s="6" t="s">
        <v>170</v>
      </c>
      <c r="K4225" s="6">
        <v>2</v>
      </c>
      <c r="L4225" s="6">
        <v>22.7</v>
      </c>
      <c r="M4225" s="31" t="str">
        <f t="shared" si="0"/>
        <v>Small</v>
      </c>
    </row>
    <row r="4226" spans="8:13" ht="15.75" customHeight="1">
      <c r="H4226" s="37">
        <v>43278</v>
      </c>
      <c r="I4226" s="6" t="s">
        <v>175</v>
      </c>
      <c r="J4226" s="6" t="s">
        <v>184</v>
      </c>
      <c r="K4226" s="6">
        <v>6</v>
      </c>
      <c r="L4226" s="6">
        <v>87.36</v>
      </c>
      <c r="M4226" s="31" t="str">
        <f t="shared" si="0"/>
        <v>Small</v>
      </c>
    </row>
    <row r="4227" spans="8:13" ht="15.75" customHeight="1">
      <c r="H4227" s="37">
        <v>43438</v>
      </c>
      <c r="I4227" s="6" t="s">
        <v>158</v>
      </c>
      <c r="J4227" s="6" t="s">
        <v>221</v>
      </c>
      <c r="K4227" s="6">
        <v>1</v>
      </c>
      <c r="L4227" s="6">
        <v>10.31</v>
      </c>
      <c r="M4227" s="31" t="str">
        <f t="shared" si="0"/>
        <v>Small</v>
      </c>
    </row>
    <row r="4228" spans="8:13" ht="15.75" customHeight="1">
      <c r="H4228" s="37">
        <v>43394</v>
      </c>
      <c r="I4228" s="6" t="s">
        <v>171</v>
      </c>
      <c r="J4228" s="6" t="s">
        <v>162</v>
      </c>
      <c r="K4228" s="6">
        <v>2</v>
      </c>
      <c r="L4228" s="6">
        <v>30.42</v>
      </c>
      <c r="M4228" s="31" t="str">
        <f t="shared" si="0"/>
        <v>Small</v>
      </c>
    </row>
    <row r="4229" spans="8:13" ht="15.75" customHeight="1">
      <c r="H4229" s="37">
        <v>43393</v>
      </c>
      <c r="I4229" s="6" t="s">
        <v>175</v>
      </c>
      <c r="J4229" s="6" t="s">
        <v>156</v>
      </c>
      <c r="K4229" s="6">
        <v>2</v>
      </c>
      <c r="L4229" s="6">
        <v>35.380000000000003</v>
      </c>
      <c r="M4229" s="31" t="str">
        <f t="shared" si="0"/>
        <v>Small</v>
      </c>
    </row>
    <row r="4230" spans="8:13" ht="15.75" customHeight="1">
      <c r="H4230" s="37">
        <v>43443</v>
      </c>
      <c r="I4230" s="6" t="s">
        <v>175</v>
      </c>
      <c r="J4230" s="6" t="s">
        <v>157</v>
      </c>
      <c r="K4230" s="6">
        <v>3</v>
      </c>
      <c r="L4230" s="6">
        <v>51.54</v>
      </c>
      <c r="M4230" s="31" t="str">
        <f t="shared" si="0"/>
        <v>Small</v>
      </c>
    </row>
    <row r="4231" spans="8:13" ht="15.75" customHeight="1">
      <c r="H4231" s="37">
        <v>43462</v>
      </c>
      <c r="I4231" s="6" t="s">
        <v>135</v>
      </c>
      <c r="J4231" s="6" t="s">
        <v>174</v>
      </c>
      <c r="K4231" s="6">
        <v>1</v>
      </c>
      <c r="L4231" s="6">
        <v>15.64</v>
      </c>
      <c r="M4231" s="31" t="str">
        <f t="shared" si="0"/>
        <v>Small</v>
      </c>
    </row>
    <row r="4232" spans="8:13" ht="15.75" customHeight="1">
      <c r="H4232" s="37">
        <v>43368</v>
      </c>
      <c r="I4232" s="6" t="s">
        <v>158</v>
      </c>
      <c r="J4232" s="6" t="s">
        <v>156</v>
      </c>
      <c r="K4232" s="6">
        <v>4</v>
      </c>
      <c r="L4232" s="6">
        <v>47.16</v>
      </c>
      <c r="M4232" s="31" t="str">
        <f t="shared" si="0"/>
        <v>Small</v>
      </c>
    </row>
    <row r="4233" spans="8:13" ht="15.75" customHeight="1">
      <c r="H4233" s="37">
        <v>43258</v>
      </c>
      <c r="I4233" s="6" t="s">
        <v>163</v>
      </c>
      <c r="J4233" s="6" t="s">
        <v>194</v>
      </c>
      <c r="K4233" s="6">
        <v>1</v>
      </c>
      <c r="L4233" s="6">
        <v>12.45</v>
      </c>
      <c r="M4233" s="31" t="str">
        <f t="shared" si="0"/>
        <v>Small</v>
      </c>
    </row>
    <row r="4234" spans="8:13" ht="15.75" customHeight="1">
      <c r="H4234" s="37">
        <v>43166</v>
      </c>
      <c r="I4234" s="6" t="s">
        <v>190</v>
      </c>
      <c r="J4234" s="6" t="s">
        <v>202</v>
      </c>
      <c r="K4234" s="6">
        <v>2</v>
      </c>
      <c r="L4234" s="6">
        <v>36.18</v>
      </c>
      <c r="M4234" s="31" t="str">
        <f t="shared" si="0"/>
        <v>Small</v>
      </c>
    </row>
    <row r="4235" spans="8:13" ht="15.75" customHeight="1">
      <c r="H4235" s="37">
        <v>43117</v>
      </c>
      <c r="I4235" s="6" t="s">
        <v>135</v>
      </c>
      <c r="J4235" s="6" t="s">
        <v>215</v>
      </c>
      <c r="K4235" s="6">
        <v>48</v>
      </c>
      <c r="L4235" s="6">
        <v>485.65</v>
      </c>
      <c r="M4235" s="31" t="str">
        <f t="shared" si="0"/>
        <v>Large</v>
      </c>
    </row>
    <row r="4236" spans="8:13" ht="15.75" customHeight="1">
      <c r="H4236" s="37">
        <v>43440</v>
      </c>
      <c r="I4236" s="6" t="s">
        <v>190</v>
      </c>
      <c r="J4236" s="6" t="s">
        <v>241</v>
      </c>
      <c r="K4236" s="6">
        <v>2</v>
      </c>
      <c r="L4236" s="6">
        <v>28.46</v>
      </c>
      <c r="M4236" s="31" t="str">
        <f t="shared" si="0"/>
        <v>Small</v>
      </c>
    </row>
    <row r="4237" spans="8:13" ht="15.75" customHeight="1">
      <c r="H4237" s="37">
        <v>43428</v>
      </c>
      <c r="I4237" s="6" t="s">
        <v>158</v>
      </c>
      <c r="J4237" s="6" t="s">
        <v>192</v>
      </c>
      <c r="K4237" s="6">
        <v>2</v>
      </c>
      <c r="L4237" s="6">
        <v>22.46</v>
      </c>
      <c r="M4237" s="31" t="str">
        <f t="shared" si="0"/>
        <v>Small</v>
      </c>
    </row>
    <row r="4238" spans="8:13" ht="15.75" customHeight="1">
      <c r="H4238" s="37">
        <v>43372</v>
      </c>
      <c r="I4238" s="6" t="s">
        <v>163</v>
      </c>
      <c r="J4238" s="6" t="s">
        <v>172</v>
      </c>
      <c r="K4238" s="6">
        <v>2</v>
      </c>
      <c r="L4238" s="6">
        <v>22.78</v>
      </c>
      <c r="M4238" s="31" t="str">
        <f t="shared" si="0"/>
        <v>Small</v>
      </c>
    </row>
    <row r="4239" spans="8:13" ht="15.75" customHeight="1">
      <c r="H4239" s="37">
        <v>43414</v>
      </c>
      <c r="I4239" s="6" t="s">
        <v>175</v>
      </c>
      <c r="J4239" s="6" t="s">
        <v>210</v>
      </c>
      <c r="K4239" s="6">
        <v>1</v>
      </c>
      <c r="L4239" s="6">
        <v>12.34</v>
      </c>
      <c r="M4239" s="31" t="str">
        <f t="shared" si="0"/>
        <v>Small</v>
      </c>
    </row>
    <row r="4240" spans="8:13" ht="15.75" customHeight="1">
      <c r="H4240" s="37">
        <v>43344</v>
      </c>
      <c r="I4240" s="6" t="s">
        <v>158</v>
      </c>
      <c r="J4240" s="6" t="s">
        <v>156</v>
      </c>
      <c r="K4240" s="6">
        <v>1</v>
      </c>
      <c r="L4240" s="6">
        <v>11.62</v>
      </c>
      <c r="M4240" s="31" t="str">
        <f t="shared" si="0"/>
        <v>Small</v>
      </c>
    </row>
    <row r="4241" spans="8:13" ht="15.75" customHeight="1">
      <c r="H4241" s="37">
        <v>43136</v>
      </c>
      <c r="I4241" s="6" t="s">
        <v>160</v>
      </c>
      <c r="J4241" s="6" t="s">
        <v>169</v>
      </c>
      <c r="K4241" s="6">
        <v>4</v>
      </c>
      <c r="L4241" s="6">
        <v>59.48</v>
      </c>
      <c r="M4241" s="31" t="str">
        <f t="shared" si="0"/>
        <v>Small</v>
      </c>
    </row>
    <row r="4242" spans="8:13" ht="15.75" customHeight="1">
      <c r="H4242" s="37">
        <v>43220</v>
      </c>
      <c r="I4242" s="6" t="s">
        <v>163</v>
      </c>
      <c r="J4242" s="6" t="s">
        <v>156</v>
      </c>
      <c r="K4242" s="6">
        <v>1</v>
      </c>
      <c r="L4242" s="6">
        <v>15.99</v>
      </c>
      <c r="M4242" s="31" t="str">
        <f t="shared" si="0"/>
        <v>Small</v>
      </c>
    </row>
    <row r="4243" spans="8:13" ht="15.75" customHeight="1">
      <c r="H4243" s="37">
        <v>43266</v>
      </c>
      <c r="I4243" s="6" t="s">
        <v>135</v>
      </c>
      <c r="J4243" s="6" t="s">
        <v>156</v>
      </c>
      <c r="K4243" s="6">
        <v>1</v>
      </c>
      <c r="L4243" s="6">
        <v>16.22</v>
      </c>
      <c r="M4243" s="31" t="str">
        <f t="shared" si="0"/>
        <v>Small</v>
      </c>
    </row>
    <row r="4244" spans="8:13" ht="15.75" customHeight="1">
      <c r="H4244" s="37">
        <v>43308</v>
      </c>
      <c r="I4244" s="6" t="s">
        <v>216</v>
      </c>
      <c r="J4244" s="6" t="s">
        <v>156</v>
      </c>
      <c r="K4244" s="6">
        <v>1</v>
      </c>
      <c r="L4244" s="6">
        <v>17.940000000000001</v>
      </c>
      <c r="M4244" s="31" t="str">
        <f t="shared" si="0"/>
        <v>Small</v>
      </c>
    </row>
    <row r="4245" spans="8:13" ht="15.75" customHeight="1">
      <c r="H4245" s="37">
        <v>43451</v>
      </c>
      <c r="I4245" s="6" t="s">
        <v>160</v>
      </c>
      <c r="J4245" s="6" t="s">
        <v>176</v>
      </c>
      <c r="K4245" s="6">
        <v>4</v>
      </c>
      <c r="L4245" s="6">
        <v>72.8</v>
      </c>
      <c r="M4245" s="31" t="str">
        <f t="shared" si="0"/>
        <v>Small</v>
      </c>
    </row>
    <row r="4246" spans="8:13" ht="15.75" customHeight="1">
      <c r="H4246" s="37">
        <v>43318</v>
      </c>
      <c r="I4246" s="6" t="s">
        <v>135</v>
      </c>
      <c r="J4246" s="6" t="s">
        <v>156</v>
      </c>
      <c r="K4246" s="6">
        <v>2</v>
      </c>
      <c r="L4246" s="6">
        <v>36.340000000000003</v>
      </c>
      <c r="M4246" s="31" t="str">
        <f t="shared" si="0"/>
        <v>Small</v>
      </c>
    </row>
    <row r="4247" spans="8:13" ht="15.75" customHeight="1">
      <c r="H4247" s="37">
        <v>43338</v>
      </c>
      <c r="I4247" s="6" t="s">
        <v>163</v>
      </c>
      <c r="J4247" s="6" t="s">
        <v>156</v>
      </c>
      <c r="K4247" s="6">
        <v>60</v>
      </c>
      <c r="L4247" s="6">
        <v>550.46</v>
      </c>
      <c r="M4247" s="31" t="str">
        <f t="shared" si="0"/>
        <v>Large</v>
      </c>
    </row>
    <row r="4248" spans="8:13" ht="15.75" customHeight="1">
      <c r="H4248" s="37">
        <v>43141</v>
      </c>
      <c r="I4248" s="6" t="s">
        <v>168</v>
      </c>
      <c r="J4248" s="6" t="s">
        <v>191</v>
      </c>
      <c r="K4248" s="6">
        <v>2</v>
      </c>
      <c r="L4248" s="6">
        <v>35.26</v>
      </c>
      <c r="M4248" s="31" t="str">
        <f t="shared" si="0"/>
        <v>Small</v>
      </c>
    </row>
    <row r="4249" spans="8:13" ht="15.75" customHeight="1">
      <c r="H4249" s="37">
        <v>43120</v>
      </c>
      <c r="I4249" s="6" t="s">
        <v>135</v>
      </c>
      <c r="J4249" s="6" t="s">
        <v>169</v>
      </c>
      <c r="K4249" s="6">
        <v>2</v>
      </c>
      <c r="L4249" s="6">
        <v>20.22</v>
      </c>
      <c r="M4249" s="31" t="str">
        <f t="shared" si="0"/>
        <v>Small</v>
      </c>
    </row>
    <row r="4250" spans="8:13" ht="15.75" customHeight="1">
      <c r="H4250" s="37">
        <v>43414</v>
      </c>
      <c r="I4250" s="6" t="s">
        <v>158</v>
      </c>
      <c r="J4250" s="6" t="s">
        <v>156</v>
      </c>
      <c r="K4250" s="6">
        <v>1</v>
      </c>
      <c r="L4250" s="6">
        <v>12.31</v>
      </c>
      <c r="M4250" s="31" t="str">
        <f t="shared" si="0"/>
        <v>Small</v>
      </c>
    </row>
    <row r="4251" spans="8:13" ht="15.75" customHeight="1">
      <c r="H4251" s="37">
        <v>43171</v>
      </c>
      <c r="I4251" s="6" t="s">
        <v>163</v>
      </c>
      <c r="J4251" s="6" t="s">
        <v>162</v>
      </c>
      <c r="K4251" s="6">
        <v>2</v>
      </c>
      <c r="L4251" s="6">
        <v>28.52</v>
      </c>
      <c r="M4251" s="31" t="str">
        <f t="shared" si="0"/>
        <v>Small</v>
      </c>
    </row>
    <row r="4252" spans="8:13" ht="15.75" customHeight="1">
      <c r="H4252" s="37">
        <v>43205</v>
      </c>
      <c r="I4252" s="6" t="s">
        <v>160</v>
      </c>
      <c r="J4252" s="6" t="s">
        <v>241</v>
      </c>
      <c r="K4252" s="6">
        <v>2</v>
      </c>
      <c r="L4252" s="6">
        <v>26.52</v>
      </c>
      <c r="M4252" s="31" t="str">
        <f t="shared" si="0"/>
        <v>Small</v>
      </c>
    </row>
    <row r="4253" spans="8:13" ht="15.75" customHeight="1">
      <c r="H4253" s="37">
        <v>43252</v>
      </c>
      <c r="I4253" s="6" t="s">
        <v>158</v>
      </c>
      <c r="J4253" s="6" t="s">
        <v>170</v>
      </c>
      <c r="K4253" s="6">
        <v>1</v>
      </c>
      <c r="L4253" s="6">
        <v>18.190000000000001</v>
      </c>
      <c r="M4253" s="31" t="str">
        <f t="shared" si="0"/>
        <v>Small</v>
      </c>
    </row>
    <row r="4254" spans="8:13" ht="15.75" customHeight="1">
      <c r="H4254" s="37">
        <v>43292</v>
      </c>
      <c r="I4254" s="6" t="s">
        <v>135</v>
      </c>
      <c r="J4254" s="6" t="s">
        <v>185</v>
      </c>
      <c r="K4254" s="6">
        <v>1</v>
      </c>
      <c r="L4254" s="6">
        <v>18.8</v>
      </c>
      <c r="M4254" s="31" t="str">
        <f t="shared" si="0"/>
        <v>Small</v>
      </c>
    </row>
    <row r="4255" spans="8:13" ht="15.75" customHeight="1">
      <c r="H4255" s="37">
        <v>43314</v>
      </c>
      <c r="I4255" s="6" t="s">
        <v>141</v>
      </c>
      <c r="J4255" s="6" t="s">
        <v>183</v>
      </c>
      <c r="K4255" s="6">
        <v>1</v>
      </c>
      <c r="L4255" s="6">
        <v>12.1</v>
      </c>
      <c r="M4255" s="31" t="str">
        <f t="shared" si="0"/>
        <v>Small</v>
      </c>
    </row>
    <row r="4256" spans="8:13" ht="15.75" customHeight="1">
      <c r="H4256" s="37">
        <v>43355</v>
      </c>
      <c r="I4256" s="6" t="s">
        <v>141</v>
      </c>
      <c r="J4256" s="6" t="s">
        <v>156</v>
      </c>
      <c r="K4256" s="6">
        <v>1</v>
      </c>
      <c r="L4256" s="6">
        <v>10.42</v>
      </c>
      <c r="M4256" s="31" t="str">
        <f t="shared" si="0"/>
        <v>Small</v>
      </c>
    </row>
    <row r="4257" spans="8:13" ht="15.75" customHeight="1">
      <c r="H4257" s="37">
        <v>43320</v>
      </c>
      <c r="I4257" s="6" t="s">
        <v>168</v>
      </c>
      <c r="J4257" s="6" t="s">
        <v>178</v>
      </c>
      <c r="K4257" s="6">
        <v>1</v>
      </c>
      <c r="L4257" s="6">
        <v>19.63</v>
      </c>
      <c r="M4257" s="31" t="str">
        <f t="shared" si="0"/>
        <v>Small</v>
      </c>
    </row>
    <row r="4258" spans="8:13" ht="15.75" customHeight="1">
      <c r="H4258" s="37">
        <v>43297</v>
      </c>
      <c r="I4258" s="6" t="s">
        <v>135</v>
      </c>
      <c r="J4258" s="6" t="s">
        <v>185</v>
      </c>
      <c r="K4258" s="6">
        <v>2</v>
      </c>
      <c r="L4258" s="6">
        <v>36.74</v>
      </c>
      <c r="M4258" s="31" t="str">
        <f t="shared" si="0"/>
        <v>Small</v>
      </c>
    </row>
    <row r="4259" spans="8:13" ht="15.75" customHeight="1">
      <c r="H4259" s="37">
        <v>43302</v>
      </c>
      <c r="I4259" s="6" t="s">
        <v>135</v>
      </c>
      <c r="J4259" s="6" t="s">
        <v>235</v>
      </c>
      <c r="K4259" s="6">
        <v>1</v>
      </c>
      <c r="L4259" s="6">
        <v>11.9</v>
      </c>
      <c r="M4259" s="31" t="str">
        <f t="shared" si="0"/>
        <v>Small</v>
      </c>
    </row>
    <row r="4260" spans="8:13" ht="15.75" customHeight="1">
      <c r="H4260" s="37">
        <v>43255</v>
      </c>
      <c r="I4260" s="6" t="s">
        <v>158</v>
      </c>
      <c r="J4260" s="6" t="s">
        <v>214</v>
      </c>
      <c r="K4260" s="6">
        <v>12</v>
      </c>
      <c r="L4260" s="6">
        <v>154.03</v>
      </c>
      <c r="M4260" s="31" t="str">
        <f t="shared" si="0"/>
        <v>Small</v>
      </c>
    </row>
    <row r="4261" spans="8:13" ht="15.75" customHeight="1">
      <c r="H4261" s="37">
        <v>43276</v>
      </c>
      <c r="I4261" s="6" t="s">
        <v>175</v>
      </c>
      <c r="J4261" s="6" t="s">
        <v>185</v>
      </c>
      <c r="K4261" s="6">
        <v>1</v>
      </c>
      <c r="L4261" s="6">
        <v>12.5</v>
      </c>
      <c r="M4261" s="31" t="str">
        <f t="shared" si="0"/>
        <v>Small</v>
      </c>
    </row>
    <row r="4262" spans="8:13" ht="15.75" customHeight="1">
      <c r="H4262" s="37">
        <v>43366</v>
      </c>
      <c r="I4262" s="6" t="s">
        <v>177</v>
      </c>
      <c r="J4262" s="6" t="s">
        <v>187</v>
      </c>
      <c r="K4262" s="6">
        <v>2</v>
      </c>
      <c r="L4262" s="6">
        <v>20.14</v>
      </c>
      <c r="M4262" s="31" t="str">
        <f t="shared" si="0"/>
        <v>Small</v>
      </c>
    </row>
    <row r="4263" spans="8:13" ht="15.75" customHeight="1">
      <c r="H4263" s="37">
        <v>43451</v>
      </c>
      <c r="I4263" s="6" t="s">
        <v>165</v>
      </c>
      <c r="J4263" s="6" t="s">
        <v>174</v>
      </c>
      <c r="K4263" s="6">
        <v>2</v>
      </c>
      <c r="L4263" s="6">
        <v>22.16</v>
      </c>
      <c r="M4263" s="31" t="str">
        <f t="shared" si="0"/>
        <v>Small</v>
      </c>
    </row>
    <row r="4264" spans="8:13" ht="15.75" customHeight="1">
      <c r="H4264" s="37">
        <v>43146</v>
      </c>
      <c r="I4264" s="6" t="s">
        <v>158</v>
      </c>
      <c r="J4264" s="6" t="s">
        <v>209</v>
      </c>
      <c r="K4264" s="6">
        <v>2</v>
      </c>
      <c r="L4264" s="6">
        <v>30</v>
      </c>
      <c r="M4264" s="31" t="str">
        <f t="shared" si="0"/>
        <v>Small</v>
      </c>
    </row>
    <row r="4265" spans="8:13" ht="15.75" customHeight="1">
      <c r="H4265" s="37">
        <v>43194</v>
      </c>
      <c r="I4265" s="6" t="s">
        <v>168</v>
      </c>
      <c r="J4265" s="6" t="s">
        <v>185</v>
      </c>
      <c r="K4265" s="6">
        <v>3</v>
      </c>
      <c r="L4265" s="6">
        <v>58.05</v>
      </c>
      <c r="M4265" s="31" t="str">
        <f t="shared" si="0"/>
        <v>Small</v>
      </c>
    </row>
    <row r="4266" spans="8:13" ht="15.75" customHeight="1">
      <c r="H4266" s="37">
        <v>43211</v>
      </c>
      <c r="I4266" s="6" t="s">
        <v>135</v>
      </c>
      <c r="J4266" s="6" t="s">
        <v>188</v>
      </c>
      <c r="K4266" s="6">
        <v>4</v>
      </c>
      <c r="L4266" s="6">
        <v>58.6</v>
      </c>
      <c r="M4266" s="31" t="str">
        <f t="shared" si="0"/>
        <v>Small</v>
      </c>
    </row>
    <row r="4267" spans="8:13" ht="15.75" customHeight="1">
      <c r="H4267" s="37">
        <v>43435</v>
      </c>
      <c r="I4267" s="6" t="s">
        <v>171</v>
      </c>
      <c r="J4267" s="6" t="s">
        <v>185</v>
      </c>
      <c r="K4267" s="6">
        <v>2</v>
      </c>
      <c r="L4267" s="6">
        <v>27.78</v>
      </c>
      <c r="M4267" s="31" t="str">
        <f t="shared" si="0"/>
        <v>Small</v>
      </c>
    </row>
    <row r="4268" spans="8:13" ht="15.75" customHeight="1">
      <c r="H4268" s="37">
        <v>43422</v>
      </c>
      <c r="I4268" s="6" t="s">
        <v>218</v>
      </c>
      <c r="J4268" s="6" t="s">
        <v>161</v>
      </c>
      <c r="K4268" s="6">
        <v>48</v>
      </c>
      <c r="L4268" s="6">
        <v>456.72</v>
      </c>
      <c r="M4268" s="31" t="str">
        <f t="shared" si="0"/>
        <v>Large</v>
      </c>
    </row>
    <row r="4269" spans="8:13" ht="15.75" customHeight="1">
      <c r="H4269" s="37">
        <v>43438</v>
      </c>
      <c r="I4269" s="6" t="s">
        <v>168</v>
      </c>
      <c r="J4269" s="6" t="s">
        <v>182</v>
      </c>
      <c r="K4269" s="6">
        <v>2</v>
      </c>
      <c r="L4269" s="6">
        <v>25.26</v>
      </c>
      <c r="M4269" s="31" t="str">
        <f t="shared" si="0"/>
        <v>Small</v>
      </c>
    </row>
    <row r="4270" spans="8:13" ht="15.75" customHeight="1">
      <c r="H4270" s="37">
        <v>43368</v>
      </c>
      <c r="I4270" s="6" t="s">
        <v>135</v>
      </c>
      <c r="J4270" s="6" t="s">
        <v>232</v>
      </c>
      <c r="K4270" s="6">
        <v>4</v>
      </c>
      <c r="L4270" s="6">
        <v>72.400000000000006</v>
      </c>
      <c r="M4270" s="31" t="str">
        <f t="shared" si="0"/>
        <v>Small</v>
      </c>
    </row>
    <row r="4271" spans="8:13" ht="15.75" customHeight="1">
      <c r="H4271" s="37">
        <v>43326</v>
      </c>
      <c r="I4271" s="6" t="s">
        <v>127</v>
      </c>
      <c r="J4271" s="6" t="s">
        <v>184</v>
      </c>
      <c r="K4271" s="6">
        <v>3</v>
      </c>
      <c r="L4271" s="6">
        <v>54.48</v>
      </c>
      <c r="M4271" s="31" t="str">
        <f t="shared" si="0"/>
        <v>Small</v>
      </c>
    </row>
    <row r="4272" spans="8:13" ht="15.75" customHeight="1">
      <c r="H4272" s="37">
        <v>43438</v>
      </c>
      <c r="I4272" s="6" t="s">
        <v>158</v>
      </c>
      <c r="J4272" s="6" t="s">
        <v>202</v>
      </c>
      <c r="K4272" s="6">
        <v>2</v>
      </c>
      <c r="L4272" s="6">
        <v>32.14</v>
      </c>
      <c r="M4272" s="31" t="str">
        <f t="shared" si="0"/>
        <v>Small</v>
      </c>
    </row>
    <row r="4273" spans="8:13" ht="15.75" customHeight="1">
      <c r="H4273" s="37">
        <v>43118</v>
      </c>
      <c r="I4273" s="6" t="s">
        <v>158</v>
      </c>
      <c r="J4273" s="6" t="s">
        <v>228</v>
      </c>
      <c r="K4273" s="6">
        <v>2</v>
      </c>
      <c r="L4273" s="6">
        <v>38.119999999999997</v>
      </c>
      <c r="M4273" s="31" t="str">
        <f t="shared" si="0"/>
        <v>Small</v>
      </c>
    </row>
    <row r="4274" spans="8:13" ht="15.75" customHeight="1">
      <c r="H4274" s="37">
        <v>43411</v>
      </c>
      <c r="I4274" s="6" t="s">
        <v>175</v>
      </c>
      <c r="J4274" s="6" t="s">
        <v>215</v>
      </c>
      <c r="K4274" s="6">
        <v>2</v>
      </c>
      <c r="L4274" s="6">
        <v>27.56</v>
      </c>
      <c r="M4274" s="31" t="str">
        <f t="shared" si="0"/>
        <v>Small</v>
      </c>
    </row>
    <row r="4275" spans="8:13" ht="15.75" customHeight="1">
      <c r="H4275" s="37">
        <v>43310</v>
      </c>
      <c r="I4275" s="6" t="s">
        <v>141</v>
      </c>
      <c r="J4275" s="6" t="s">
        <v>157</v>
      </c>
      <c r="K4275" s="6">
        <v>1</v>
      </c>
      <c r="L4275" s="6">
        <v>12.36</v>
      </c>
      <c r="M4275" s="31" t="str">
        <f t="shared" si="0"/>
        <v>Small</v>
      </c>
    </row>
    <row r="4276" spans="8:13" ht="15.75" customHeight="1">
      <c r="H4276" s="37">
        <v>43346</v>
      </c>
      <c r="I4276" s="6" t="s">
        <v>175</v>
      </c>
      <c r="J4276" s="6" t="s">
        <v>209</v>
      </c>
      <c r="K4276" s="6">
        <v>1</v>
      </c>
      <c r="L4276" s="6">
        <v>15.91</v>
      </c>
      <c r="M4276" s="31" t="str">
        <f t="shared" si="0"/>
        <v>Small</v>
      </c>
    </row>
    <row r="4277" spans="8:13" ht="15.75" customHeight="1">
      <c r="H4277" s="37">
        <v>43428</v>
      </c>
      <c r="I4277" s="6" t="s">
        <v>160</v>
      </c>
      <c r="J4277" s="6" t="s">
        <v>187</v>
      </c>
      <c r="K4277" s="6">
        <v>1</v>
      </c>
      <c r="L4277" s="6">
        <v>13.48</v>
      </c>
      <c r="M4277" s="31" t="str">
        <f t="shared" si="0"/>
        <v>Small</v>
      </c>
    </row>
    <row r="4278" spans="8:13" ht="15.75" customHeight="1">
      <c r="H4278" s="37">
        <v>43458</v>
      </c>
      <c r="I4278" s="6" t="s">
        <v>190</v>
      </c>
      <c r="J4278" s="6" t="s">
        <v>217</v>
      </c>
      <c r="K4278" s="6">
        <v>48</v>
      </c>
      <c r="L4278" s="6">
        <v>310.11</v>
      </c>
      <c r="M4278" s="31" t="str">
        <f t="shared" si="0"/>
        <v>Large</v>
      </c>
    </row>
    <row r="4279" spans="8:13" ht="15.75" customHeight="1">
      <c r="H4279" s="37">
        <v>43215</v>
      </c>
      <c r="I4279" s="6" t="s">
        <v>158</v>
      </c>
      <c r="J4279" s="6" t="s">
        <v>185</v>
      </c>
      <c r="K4279" s="6">
        <v>1</v>
      </c>
      <c r="L4279" s="6">
        <v>17.93</v>
      </c>
      <c r="M4279" s="31" t="str">
        <f t="shared" si="0"/>
        <v>Small</v>
      </c>
    </row>
    <row r="4280" spans="8:13" ht="15.75" customHeight="1">
      <c r="H4280" s="37">
        <v>43146</v>
      </c>
      <c r="I4280" s="6" t="s">
        <v>155</v>
      </c>
      <c r="J4280" s="6" t="s">
        <v>157</v>
      </c>
      <c r="K4280" s="6">
        <v>1</v>
      </c>
      <c r="L4280" s="6">
        <v>15.76</v>
      </c>
      <c r="M4280" s="31" t="str">
        <f t="shared" si="0"/>
        <v>Small</v>
      </c>
    </row>
    <row r="4281" spans="8:13" ht="15.75" customHeight="1">
      <c r="H4281" s="37">
        <v>43436</v>
      </c>
      <c r="I4281" s="6" t="s">
        <v>158</v>
      </c>
      <c r="J4281" s="6" t="s">
        <v>189</v>
      </c>
      <c r="K4281" s="6">
        <v>2</v>
      </c>
      <c r="L4281" s="6">
        <v>21.36</v>
      </c>
      <c r="M4281" s="31" t="str">
        <f t="shared" si="0"/>
        <v>Small</v>
      </c>
    </row>
    <row r="4282" spans="8:13" ht="15.75" customHeight="1">
      <c r="H4282" s="37">
        <v>43160</v>
      </c>
      <c r="I4282" s="6" t="s">
        <v>158</v>
      </c>
      <c r="J4282" s="6" t="s">
        <v>170</v>
      </c>
      <c r="K4282" s="6">
        <v>1</v>
      </c>
      <c r="L4282" s="6">
        <v>15.06</v>
      </c>
      <c r="M4282" s="31" t="str">
        <f t="shared" si="0"/>
        <v>Small</v>
      </c>
    </row>
    <row r="4283" spans="8:13" ht="15.75" customHeight="1">
      <c r="H4283" s="37">
        <v>43115</v>
      </c>
      <c r="I4283" s="6" t="s">
        <v>175</v>
      </c>
      <c r="J4283" s="6" t="s">
        <v>231</v>
      </c>
      <c r="K4283" s="6">
        <v>1</v>
      </c>
      <c r="L4283" s="6">
        <v>13.72</v>
      </c>
      <c r="M4283" s="31" t="str">
        <f t="shared" si="0"/>
        <v>Small</v>
      </c>
    </row>
    <row r="4284" spans="8:13" ht="15.75" customHeight="1">
      <c r="H4284" s="37">
        <v>43186</v>
      </c>
      <c r="I4284" s="6" t="s">
        <v>135</v>
      </c>
      <c r="J4284" s="6" t="s">
        <v>157</v>
      </c>
      <c r="K4284" s="6">
        <v>5</v>
      </c>
      <c r="L4284" s="6">
        <v>55.8</v>
      </c>
      <c r="M4284" s="31" t="str">
        <f t="shared" si="0"/>
        <v>Small</v>
      </c>
    </row>
    <row r="4285" spans="8:13" ht="15.75" customHeight="1">
      <c r="H4285" s="37">
        <v>43417</v>
      </c>
      <c r="I4285" s="6" t="s">
        <v>168</v>
      </c>
      <c r="J4285" s="6" t="s">
        <v>227</v>
      </c>
      <c r="K4285" s="6">
        <v>3</v>
      </c>
      <c r="L4285" s="6">
        <v>38.85</v>
      </c>
      <c r="M4285" s="31" t="str">
        <f t="shared" si="0"/>
        <v>Small</v>
      </c>
    </row>
    <row r="4286" spans="8:13" ht="15.75" customHeight="1">
      <c r="H4286" s="37">
        <v>43313</v>
      </c>
      <c r="I4286" s="6" t="s">
        <v>158</v>
      </c>
      <c r="J4286" s="6" t="s">
        <v>194</v>
      </c>
      <c r="K4286" s="6">
        <v>5</v>
      </c>
      <c r="L4286" s="6">
        <v>63.81</v>
      </c>
      <c r="M4286" s="31" t="str">
        <f t="shared" si="0"/>
        <v>Small</v>
      </c>
    </row>
    <row r="4287" spans="8:13" ht="15.75" customHeight="1">
      <c r="H4287" s="37">
        <v>43148</v>
      </c>
      <c r="I4287" s="6" t="s">
        <v>175</v>
      </c>
      <c r="J4287" s="6" t="s">
        <v>202</v>
      </c>
      <c r="K4287" s="6">
        <v>1</v>
      </c>
      <c r="L4287" s="6">
        <v>18.149999999999999</v>
      </c>
      <c r="M4287" s="31" t="str">
        <f t="shared" si="0"/>
        <v>Small</v>
      </c>
    </row>
    <row r="4288" spans="8:13" ht="15.75" customHeight="1">
      <c r="H4288" s="37">
        <v>43389</v>
      </c>
      <c r="I4288" s="6" t="s">
        <v>135</v>
      </c>
      <c r="J4288" s="6" t="s">
        <v>227</v>
      </c>
      <c r="K4288" s="6">
        <v>46</v>
      </c>
      <c r="L4288" s="6">
        <v>540.74</v>
      </c>
      <c r="M4288" s="31" t="str">
        <f t="shared" si="0"/>
        <v>Large</v>
      </c>
    </row>
    <row r="4289" spans="8:13" ht="15.75" customHeight="1">
      <c r="H4289" s="37">
        <v>43243</v>
      </c>
      <c r="I4289" s="6" t="s">
        <v>158</v>
      </c>
      <c r="J4289" s="6" t="s">
        <v>172</v>
      </c>
      <c r="K4289" s="6">
        <v>3</v>
      </c>
      <c r="L4289" s="6">
        <v>45.12</v>
      </c>
      <c r="M4289" s="31" t="str">
        <f t="shared" si="0"/>
        <v>Small</v>
      </c>
    </row>
    <row r="4290" spans="8:13" ht="15.75" customHeight="1">
      <c r="H4290" s="37">
        <v>43373</v>
      </c>
      <c r="I4290" s="6" t="s">
        <v>175</v>
      </c>
      <c r="J4290" s="6" t="s">
        <v>162</v>
      </c>
      <c r="K4290" s="6">
        <v>2</v>
      </c>
      <c r="L4290" s="6">
        <v>32.54</v>
      </c>
      <c r="M4290" s="31" t="str">
        <f t="shared" si="0"/>
        <v>Small</v>
      </c>
    </row>
    <row r="4291" spans="8:13" ht="15.75" customHeight="1">
      <c r="H4291" s="37">
        <v>43427</v>
      </c>
      <c r="I4291" s="6" t="s">
        <v>168</v>
      </c>
      <c r="J4291" s="6" t="s">
        <v>167</v>
      </c>
      <c r="K4291" s="6">
        <v>1</v>
      </c>
      <c r="L4291" s="6">
        <v>16.62</v>
      </c>
      <c r="M4291" s="31" t="str">
        <f t="shared" si="0"/>
        <v>Small</v>
      </c>
    </row>
    <row r="4292" spans="8:13" ht="15.75" customHeight="1">
      <c r="H4292" s="37">
        <v>43454</v>
      </c>
      <c r="I4292" s="6" t="s">
        <v>135</v>
      </c>
      <c r="J4292" s="6" t="s">
        <v>212</v>
      </c>
      <c r="K4292" s="6">
        <v>37</v>
      </c>
      <c r="L4292" s="6">
        <v>297.7</v>
      </c>
      <c r="M4292" s="31" t="str">
        <f t="shared" si="0"/>
        <v>Large</v>
      </c>
    </row>
    <row r="4293" spans="8:13" ht="15.75" customHeight="1">
      <c r="H4293" s="37">
        <v>43403</v>
      </c>
      <c r="I4293" s="6" t="s">
        <v>160</v>
      </c>
      <c r="J4293" s="6" t="s">
        <v>174</v>
      </c>
      <c r="K4293" s="6">
        <v>2</v>
      </c>
      <c r="L4293" s="6">
        <v>39.840000000000003</v>
      </c>
      <c r="M4293" s="31" t="str">
        <f t="shared" si="0"/>
        <v>Small</v>
      </c>
    </row>
    <row r="4294" spans="8:13" ht="15.75" customHeight="1">
      <c r="H4294" s="37">
        <v>43209</v>
      </c>
      <c r="I4294" s="6" t="s">
        <v>175</v>
      </c>
      <c r="J4294" s="6" t="s">
        <v>185</v>
      </c>
      <c r="K4294" s="6">
        <v>1</v>
      </c>
      <c r="L4294" s="6">
        <v>16.2</v>
      </c>
      <c r="M4294" s="31" t="str">
        <f t="shared" si="0"/>
        <v>Small</v>
      </c>
    </row>
    <row r="4295" spans="8:13" ht="15.75" customHeight="1">
      <c r="H4295" s="37">
        <v>43460</v>
      </c>
      <c r="I4295" s="6" t="s">
        <v>141</v>
      </c>
      <c r="J4295" s="6" t="s">
        <v>167</v>
      </c>
      <c r="K4295" s="6">
        <v>1</v>
      </c>
      <c r="L4295" s="6">
        <v>17.32</v>
      </c>
      <c r="M4295" s="31" t="str">
        <f t="shared" si="0"/>
        <v>Small</v>
      </c>
    </row>
    <row r="4296" spans="8:13" ht="15.75" customHeight="1">
      <c r="H4296" s="37">
        <v>43267</v>
      </c>
      <c r="I4296" s="6" t="s">
        <v>175</v>
      </c>
      <c r="J4296" s="6" t="s">
        <v>156</v>
      </c>
      <c r="K4296" s="6">
        <v>1</v>
      </c>
      <c r="L4296" s="6">
        <v>19.100000000000001</v>
      </c>
      <c r="M4296" s="31" t="str">
        <f t="shared" si="0"/>
        <v>Small</v>
      </c>
    </row>
    <row r="4297" spans="8:13" ht="15.75" customHeight="1">
      <c r="H4297" s="37">
        <v>43410</v>
      </c>
      <c r="I4297" s="6" t="s">
        <v>135</v>
      </c>
      <c r="J4297" s="6" t="s">
        <v>187</v>
      </c>
      <c r="K4297" s="6">
        <v>59</v>
      </c>
      <c r="L4297" s="6">
        <v>541.94000000000005</v>
      </c>
      <c r="M4297" s="31" t="str">
        <f t="shared" si="0"/>
        <v>Large</v>
      </c>
    </row>
    <row r="4298" spans="8:13" ht="15.75" customHeight="1">
      <c r="H4298" s="37">
        <v>43404</v>
      </c>
      <c r="I4298" s="6" t="s">
        <v>175</v>
      </c>
      <c r="J4298" s="6" t="s">
        <v>156</v>
      </c>
      <c r="K4298" s="6">
        <v>1</v>
      </c>
      <c r="L4298" s="6">
        <v>19.23</v>
      </c>
      <c r="M4298" s="31" t="str">
        <f t="shared" si="0"/>
        <v>Small</v>
      </c>
    </row>
    <row r="4299" spans="8:13" ht="15.75" customHeight="1">
      <c r="H4299" s="37">
        <v>43325</v>
      </c>
      <c r="I4299" s="6" t="s">
        <v>158</v>
      </c>
      <c r="J4299" s="6" t="s">
        <v>238</v>
      </c>
      <c r="K4299" s="6">
        <v>1</v>
      </c>
      <c r="L4299" s="6">
        <v>16.91</v>
      </c>
      <c r="M4299" s="31" t="str">
        <f t="shared" si="0"/>
        <v>Small</v>
      </c>
    </row>
    <row r="4300" spans="8:13" ht="15.75" customHeight="1">
      <c r="H4300" s="37">
        <v>43280</v>
      </c>
      <c r="I4300" s="6" t="s">
        <v>223</v>
      </c>
      <c r="J4300" s="6" t="s">
        <v>219</v>
      </c>
      <c r="K4300" s="6">
        <v>2</v>
      </c>
      <c r="L4300" s="6">
        <v>29.52</v>
      </c>
      <c r="M4300" s="31" t="str">
        <f t="shared" si="0"/>
        <v>Small</v>
      </c>
    </row>
    <row r="4301" spans="8:13" ht="15.75" customHeight="1">
      <c r="H4301" s="37">
        <v>43409</v>
      </c>
      <c r="I4301" s="6" t="s">
        <v>141</v>
      </c>
      <c r="J4301" s="6" t="s">
        <v>186</v>
      </c>
      <c r="K4301" s="6">
        <v>1</v>
      </c>
      <c r="L4301" s="6">
        <v>15.3</v>
      </c>
      <c r="M4301" s="31" t="str">
        <f t="shared" si="0"/>
        <v>Small</v>
      </c>
    </row>
    <row r="4302" spans="8:13" ht="15.75" customHeight="1">
      <c r="H4302" s="37">
        <v>43460</v>
      </c>
      <c r="I4302" s="6" t="s">
        <v>160</v>
      </c>
      <c r="J4302" s="6" t="s">
        <v>208</v>
      </c>
      <c r="K4302" s="6">
        <v>60</v>
      </c>
      <c r="L4302" s="6">
        <v>562.79</v>
      </c>
      <c r="M4302" s="31" t="str">
        <f t="shared" si="0"/>
        <v>Large</v>
      </c>
    </row>
    <row r="4303" spans="8:13" ht="15.75" customHeight="1">
      <c r="H4303" s="37">
        <v>43260</v>
      </c>
      <c r="I4303" s="6" t="s">
        <v>177</v>
      </c>
      <c r="J4303" s="6" t="s">
        <v>156</v>
      </c>
      <c r="K4303" s="6">
        <v>1</v>
      </c>
      <c r="L4303" s="6">
        <v>10.97</v>
      </c>
      <c r="M4303" s="31" t="str">
        <f t="shared" si="0"/>
        <v>Small</v>
      </c>
    </row>
    <row r="4304" spans="8:13" ht="15.75" customHeight="1">
      <c r="H4304" s="37">
        <v>43239</v>
      </c>
      <c r="I4304" s="6" t="s">
        <v>160</v>
      </c>
      <c r="J4304" s="6" t="s">
        <v>221</v>
      </c>
      <c r="K4304" s="6">
        <v>4</v>
      </c>
      <c r="L4304" s="6">
        <v>46.24</v>
      </c>
      <c r="M4304" s="31" t="str">
        <f t="shared" si="0"/>
        <v>Small</v>
      </c>
    </row>
    <row r="4305" spans="8:13" ht="15.75" customHeight="1">
      <c r="H4305" s="37">
        <v>43449</v>
      </c>
      <c r="I4305" s="6" t="s">
        <v>168</v>
      </c>
      <c r="J4305" s="6" t="s">
        <v>185</v>
      </c>
      <c r="K4305" s="6">
        <v>1</v>
      </c>
      <c r="L4305" s="6">
        <v>10.74</v>
      </c>
      <c r="M4305" s="31" t="str">
        <f t="shared" si="0"/>
        <v>Small</v>
      </c>
    </row>
    <row r="4306" spans="8:13" ht="15.75" customHeight="1">
      <c r="H4306" s="37">
        <v>43436</v>
      </c>
      <c r="I4306" s="6" t="s">
        <v>135</v>
      </c>
      <c r="J4306" s="6" t="s">
        <v>156</v>
      </c>
      <c r="K4306" s="6">
        <v>1</v>
      </c>
      <c r="L4306" s="6">
        <v>10.130000000000001</v>
      </c>
      <c r="M4306" s="31" t="str">
        <f t="shared" si="0"/>
        <v>Small</v>
      </c>
    </row>
    <row r="4307" spans="8:13" ht="15.75" customHeight="1">
      <c r="H4307" s="37">
        <v>43433</v>
      </c>
      <c r="I4307" s="6" t="s">
        <v>168</v>
      </c>
      <c r="J4307" s="6" t="s">
        <v>241</v>
      </c>
      <c r="K4307" s="6">
        <v>4</v>
      </c>
      <c r="L4307" s="6">
        <v>47.36</v>
      </c>
      <c r="M4307" s="31" t="str">
        <f t="shared" si="0"/>
        <v>Small</v>
      </c>
    </row>
    <row r="4308" spans="8:13" ht="15.75" customHeight="1">
      <c r="H4308" s="37">
        <v>43351</v>
      </c>
      <c r="I4308" s="6" t="s">
        <v>175</v>
      </c>
      <c r="J4308" s="6" t="s">
        <v>233</v>
      </c>
      <c r="K4308" s="6">
        <v>3</v>
      </c>
      <c r="L4308" s="6">
        <v>49.86</v>
      </c>
      <c r="M4308" s="31" t="str">
        <f t="shared" si="0"/>
        <v>Small</v>
      </c>
    </row>
    <row r="4309" spans="8:13" ht="15.75" customHeight="1">
      <c r="H4309" s="37">
        <v>43189</v>
      </c>
      <c r="I4309" s="6" t="s">
        <v>175</v>
      </c>
      <c r="J4309" s="6" t="s">
        <v>231</v>
      </c>
      <c r="K4309" s="6">
        <v>1</v>
      </c>
      <c r="L4309" s="6">
        <v>17.37</v>
      </c>
      <c r="M4309" s="31" t="str">
        <f t="shared" si="0"/>
        <v>Small</v>
      </c>
    </row>
    <row r="4310" spans="8:13" ht="15.75" customHeight="1">
      <c r="H4310" s="37">
        <v>43292</v>
      </c>
      <c r="I4310" s="6" t="s">
        <v>190</v>
      </c>
      <c r="J4310" s="6" t="s">
        <v>164</v>
      </c>
      <c r="K4310" s="6">
        <v>4</v>
      </c>
      <c r="L4310" s="6">
        <v>62</v>
      </c>
      <c r="M4310" s="31" t="str">
        <f t="shared" si="0"/>
        <v>Small</v>
      </c>
    </row>
    <row r="4311" spans="8:13" ht="15.75" customHeight="1">
      <c r="H4311" s="37">
        <v>43391</v>
      </c>
      <c r="I4311" s="6" t="s">
        <v>175</v>
      </c>
      <c r="J4311" s="6" t="s">
        <v>213</v>
      </c>
      <c r="K4311" s="6">
        <v>1</v>
      </c>
      <c r="L4311" s="6">
        <v>13.52</v>
      </c>
      <c r="M4311" s="31" t="str">
        <f t="shared" si="0"/>
        <v>Small</v>
      </c>
    </row>
    <row r="4312" spans="8:13" ht="15.75" customHeight="1">
      <c r="H4312" s="37">
        <v>43211</v>
      </c>
      <c r="I4312" s="6" t="s">
        <v>158</v>
      </c>
      <c r="J4312" s="6" t="s">
        <v>236</v>
      </c>
      <c r="K4312" s="6">
        <v>2</v>
      </c>
      <c r="L4312" s="6">
        <v>22.42</v>
      </c>
      <c r="M4312" s="31" t="str">
        <f t="shared" si="0"/>
        <v>Small</v>
      </c>
    </row>
    <row r="4313" spans="8:13" ht="15.75" customHeight="1">
      <c r="H4313" s="37">
        <v>43355</v>
      </c>
      <c r="I4313" s="6" t="s">
        <v>163</v>
      </c>
      <c r="J4313" s="6" t="s">
        <v>215</v>
      </c>
      <c r="K4313" s="6">
        <v>3</v>
      </c>
      <c r="L4313" s="6">
        <v>31.32</v>
      </c>
      <c r="M4313" s="31" t="str">
        <f t="shared" si="0"/>
        <v>Small</v>
      </c>
    </row>
    <row r="4314" spans="8:13" ht="15.75" customHeight="1">
      <c r="H4314" s="37">
        <v>43334</v>
      </c>
      <c r="I4314" s="6" t="s">
        <v>141</v>
      </c>
      <c r="J4314" s="6" t="s">
        <v>186</v>
      </c>
      <c r="K4314" s="6">
        <v>3</v>
      </c>
      <c r="L4314" s="6">
        <v>45</v>
      </c>
      <c r="M4314" s="31" t="str">
        <f t="shared" si="0"/>
        <v>Small</v>
      </c>
    </row>
    <row r="4315" spans="8:13" ht="15.75" customHeight="1">
      <c r="H4315" s="37">
        <v>43270</v>
      </c>
      <c r="I4315" s="6" t="s">
        <v>158</v>
      </c>
      <c r="J4315" s="6" t="s">
        <v>214</v>
      </c>
      <c r="K4315" s="6">
        <v>1</v>
      </c>
      <c r="L4315" s="6">
        <v>15.52</v>
      </c>
      <c r="M4315" s="31" t="str">
        <f t="shared" si="0"/>
        <v>Small</v>
      </c>
    </row>
    <row r="4316" spans="8:13" ht="15.75" customHeight="1">
      <c r="H4316" s="37">
        <v>43205</v>
      </c>
      <c r="I4316" s="6" t="s">
        <v>171</v>
      </c>
      <c r="J4316" s="6" t="s">
        <v>181</v>
      </c>
      <c r="K4316" s="6">
        <v>2</v>
      </c>
      <c r="L4316" s="6">
        <v>31.56</v>
      </c>
      <c r="M4316" s="31" t="str">
        <f t="shared" si="0"/>
        <v>Small</v>
      </c>
    </row>
    <row r="4317" spans="8:13" ht="15.75" customHeight="1">
      <c r="H4317" s="37">
        <v>43192</v>
      </c>
      <c r="I4317" s="6" t="s">
        <v>163</v>
      </c>
      <c r="J4317" s="6" t="s">
        <v>240</v>
      </c>
      <c r="K4317" s="6">
        <v>2</v>
      </c>
      <c r="L4317" s="6">
        <v>33.4</v>
      </c>
      <c r="M4317" s="31" t="str">
        <f t="shared" si="0"/>
        <v>Small</v>
      </c>
    </row>
    <row r="4318" spans="8:13" ht="15.75" customHeight="1">
      <c r="H4318" s="37">
        <v>43124</v>
      </c>
      <c r="I4318" s="6" t="s">
        <v>158</v>
      </c>
      <c r="J4318" s="6" t="s">
        <v>176</v>
      </c>
      <c r="K4318" s="6">
        <v>1</v>
      </c>
      <c r="L4318" s="6">
        <v>12.97</v>
      </c>
      <c r="M4318" s="31" t="str">
        <f t="shared" si="0"/>
        <v>Small</v>
      </c>
    </row>
    <row r="4319" spans="8:13" ht="15.75" customHeight="1">
      <c r="H4319" s="37">
        <v>43456</v>
      </c>
      <c r="I4319" s="6" t="s">
        <v>158</v>
      </c>
      <c r="J4319" s="6" t="s">
        <v>197</v>
      </c>
      <c r="K4319" s="6">
        <v>2</v>
      </c>
      <c r="L4319" s="6">
        <v>22.62</v>
      </c>
      <c r="M4319" s="31" t="str">
        <f t="shared" si="0"/>
        <v>Small</v>
      </c>
    </row>
    <row r="4320" spans="8:13" ht="15.75" customHeight="1">
      <c r="H4320" s="37">
        <v>43257</v>
      </c>
      <c r="I4320" s="6" t="s">
        <v>168</v>
      </c>
      <c r="J4320" s="6" t="s">
        <v>194</v>
      </c>
      <c r="K4320" s="6">
        <v>3</v>
      </c>
      <c r="L4320" s="6">
        <v>50.25</v>
      </c>
      <c r="M4320" s="31" t="str">
        <f t="shared" si="0"/>
        <v>Small</v>
      </c>
    </row>
    <row r="4321" spans="8:13" ht="15.75" customHeight="1">
      <c r="H4321" s="37">
        <v>43309</v>
      </c>
      <c r="I4321" s="6" t="s">
        <v>193</v>
      </c>
      <c r="J4321" s="6" t="s">
        <v>164</v>
      </c>
      <c r="K4321" s="6">
        <v>2</v>
      </c>
      <c r="L4321" s="6">
        <v>25.3</v>
      </c>
      <c r="M4321" s="31" t="str">
        <f t="shared" si="0"/>
        <v>Small</v>
      </c>
    </row>
    <row r="4322" spans="8:13" ht="15.75" customHeight="1">
      <c r="H4322" s="37">
        <v>43368</v>
      </c>
      <c r="I4322" s="6" t="s">
        <v>158</v>
      </c>
      <c r="J4322" s="6" t="s">
        <v>217</v>
      </c>
      <c r="K4322" s="6">
        <v>3</v>
      </c>
      <c r="L4322" s="6">
        <v>33.270000000000003</v>
      </c>
      <c r="M4322" s="31" t="str">
        <f t="shared" si="0"/>
        <v>Small</v>
      </c>
    </row>
    <row r="4323" spans="8:13" ht="15.75" customHeight="1">
      <c r="H4323" s="37">
        <v>43459</v>
      </c>
      <c r="I4323" s="6" t="s">
        <v>158</v>
      </c>
      <c r="J4323" s="6" t="s">
        <v>185</v>
      </c>
      <c r="K4323" s="6">
        <v>4</v>
      </c>
      <c r="L4323" s="6">
        <v>66.16</v>
      </c>
      <c r="M4323" s="31" t="str">
        <f t="shared" si="0"/>
        <v>Small</v>
      </c>
    </row>
    <row r="4324" spans="8:13" ht="15.75" customHeight="1">
      <c r="H4324" s="37">
        <v>43201</v>
      </c>
      <c r="I4324" s="6" t="s">
        <v>158</v>
      </c>
      <c r="J4324" s="6" t="s">
        <v>156</v>
      </c>
      <c r="K4324" s="6">
        <v>1</v>
      </c>
      <c r="L4324" s="6">
        <v>17.96</v>
      </c>
      <c r="M4324" s="31" t="str">
        <f t="shared" si="0"/>
        <v>Small</v>
      </c>
    </row>
    <row r="4325" spans="8:13" ht="15.75" customHeight="1">
      <c r="H4325" s="37">
        <v>43273</v>
      </c>
      <c r="I4325" s="6" t="s">
        <v>158</v>
      </c>
      <c r="J4325" s="6" t="s">
        <v>169</v>
      </c>
      <c r="K4325" s="6">
        <v>2</v>
      </c>
      <c r="L4325" s="6">
        <v>38.08</v>
      </c>
      <c r="M4325" s="31" t="str">
        <f t="shared" si="0"/>
        <v>Small</v>
      </c>
    </row>
    <row r="4326" spans="8:13" ht="15.75" customHeight="1">
      <c r="H4326" s="37">
        <v>43252</v>
      </c>
      <c r="I4326" s="6" t="s">
        <v>168</v>
      </c>
      <c r="J4326" s="6" t="s">
        <v>194</v>
      </c>
      <c r="K4326" s="6">
        <v>19</v>
      </c>
      <c r="L4326" s="6">
        <v>210.1</v>
      </c>
      <c r="M4326" s="31" t="str">
        <f t="shared" si="0"/>
        <v>Small</v>
      </c>
    </row>
    <row r="4327" spans="8:13" ht="15.75" customHeight="1">
      <c r="H4327" s="37">
        <v>43325</v>
      </c>
      <c r="I4327" s="6" t="s">
        <v>218</v>
      </c>
      <c r="J4327" s="6" t="s">
        <v>156</v>
      </c>
      <c r="K4327" s="6">
        <v>3</v>
      </c>
      <c r="L4327" s="6">
        <v>45.99</v>
      </c>
      <c r="M4327" s="31" t="str">
        <f t="shared" si="0"/>
        <v>Small</v>
      </c>
    </row>
    <row r="4328" spans="8:13" ht="15.75" customHeight="1">
      <c r="H4328" s="37">
        <v>43371</v>
      </c>
      <c r="I4328" s="6" t="s">
        <v>158</v>
      </c>
      <c r="J4328" s="6" t="s">
        <v>156</v>
      </c>
      <c r="K4328" s="6">
        <v>1</v>
      </c>
      <c r="L4328" s="6">
        <v>13.67</v>
      </c>
      <c r="M4328" s="31" t="str">
        <f t="shared" si="0"/>
        <v>Small</v>
      </c>
    </row>
    <row r="4329" spans="8:13" ht="15.75" customHeight="1">
      <c r="H4329" s="37">
        <v>43345</v>
      </c>
      <c r="I4329" s="6" t="s">
        <v>158</v>
      </c>
      <c r="J4329" s="6" t="s">
        <v>210</v>
      </c>
      <c r="K4329" s="6">
        <v>4</v>
      </c>
      <c r="L4329" s="6">
        <v>74.599999999999994</v>
      </c>
      <c r="M4329" s="31" t="str">
        <f t="shared" si="0"/>
        <v>Small</v>
      </c>
    </row>
    <row r="4330" spans="8:13" ht="15.75" customHeight="1">
      <c r="H4330" s="37">
        <v>43380</v>
      </c>
      <c r="I4330" s="6" t="s">
        <v>190</v>
      </c>
      <c r="J4330" s="6" t="s">
        <v>187</v>
      </c>
      <c r="K4330" s="6">
        <v>48</v>
      </c>
      <c r="L4330" s="6">
        <v>260.22000000000003</v>
      </c>
      <c r="M4330" s="31" t="str">
        <f t="shared" si="0"/>
        <v>Large</v>
      </c>
    </row>
    <row r="4331" spans="8:13" ht="15.75" customHeight="1">
      <c r="H4331" s="37">
        <v>43313</v>
      </c>
      <c r="I4331" s="6" t="s">
        <v>198</v>
      </c>
      <c r="J4331" s="6" t="s">
        <v>197</v>
      </c>
      <c r="K4331" s="6">
        <v>2</v>
      </c>
      <c r="L4331" s="6">
        <v>32.979999999999997</v>
      </c>
      <c r="M4331" s="31" t="str">
        <f t="shared" si="0"/>
        <v>Small</v>
      </c>
    </row>
    <row r="4332" spans="8:13" ht="15.75" customHeight="1">
      <c r="H4332" s="37">
        <v>43313</v>
      </c>
      <c r="I4332" s="6" t="s">
        <v>171</v>
      </c>
      <c r="J4332" s="6" t="s">
        <v>208</v>
      </c>
      <c r="K4332" s="6">
        <v>2</v>
      </c>
      <c r="L4332" s="6">
        <v>39.520000000000003</v>
      </c>
      <c r="M4332" s="31" t="str">
        <f t="shared" si="0"/>
        <v>Small</v>
      </c>
    </row>
    <row r="4333" spans="8:13" ht="15.75" customHeight="1">
      <c r="H4333" s="37">
        <v>43406</v>
      </c>
      <c r="I4333" s="6" t="s">
        <v>160</v>
      </c>
      <c r="J4333" s="6" t="s">
        <v>210</v>
      </c>
      <c r="K4333" s="6">
        <v>1</v>
      </c>
      <c r="L4333" s="6">
        <v>11.98</v>
      </c>
      <c r="M4333" s="31" t="str">
        <f t="shared" si="0"/>
        <v>Small</v>
      </c>
    </row>
    <row r="4334" spans="8:13" ht="15.75" customHeight="1">
      <c r="H4334" s="37">
        <v>43216</v>
      </c>
      <c r="I4334" s="6" t="s">
        <v>175</v>
      </c>
      <c r="J4334" s="6" t="s">
        <v>241</v>
      </c>
      <c r="K4334" s="6">
        <v>1</v>
      </c>
      <c r="L4334" s="6">
        <v>11.75</v>
      </c>
      <c r="M4334" s="31" t="str">
        <f t="shared" si="0"/>
        <v>Small</v>
      </c>
    </row>
    <row r="4335" spans="8:13" ht="15.75" customHeight="1">
      <c r="H4335" s="37">
        <v>43229</v>
      </c>
      <c r="I4335" s="6" t="s">
        <v>163</v>
      </c>
      <c r="J4335" s="6" t="s">
        <v>180</v>
      </c>
      <c r="K4335" s="6">
        <v>1</v>
      </c>
      <c r="L4335" s="6">
        <v>14.66</v>
      </c>
      <c r="M4335" s="31" t="str">
        <f t="shared" si="0"/>
        <v>Small</v>
      </c>
    </row>
    <row r="4336" spans="8:13" ht="15.75" customHeight="1">
      <c r="H4336" s="37">
        <v>43192</v>
      </c>
      <c r="I4336" s="6" t="s">
        <v>163</v>
      </c>
      <c r="J4336" s="6" t="s">
        <v>161</v>
      </c>
      <c r="K4336" s="6">
        <v>3</v>
      </c>
      <c r="L4336" s="6">
        <v>46.2</v>
      </c>
      <c r="M4336" s="31" t="str">
        <f t="shared" si="0"/>
        <v>Small</v>
      </c>
    </row>
    <row r="4337" spans="8:13" ht="15.75" customHeight="1">
      <c r="H4337" s="37">
        <v>43453</v>
      </c>
      <c r="I4337" s="6" t="s">
        <v>135</v>
      </c>
      <c r="J4337" s="6" t="s">
        <v>182</v>
      </c>
      <c r="K4337" s="6">
        <v>43</v>
      </c>
      <c r="L4337" s="6">
        <v>499.54</v>
      </c>
      <c r="M4337" s="31" t="str">
        <f t="shared" si="0"/>
        <v>Large</v>
      </c>
    </row>
    <row r="4338" spans="8:13" ht="15.75" customHeight="1">
      <c r="H4338" s="37">
        <v>43429</v>
      </c>
      <c r="I4338" s="6" t="s">
        <v>175</v>
      </c>
      <c r="J4338" s="6" t="s">
        <v>166</v>
      </c>
      <c r="K4338" s="6">
        <v>4</v>
      </c>
      <c r="L4338" s="6">
        <v>43.08</v>
      </c>
      <c r="M4338" s="31" t="str">
        <f t="shared" si="0"/>
        <v>Small</v>
      </c>
    </row>
    <row r="4339" spans="8:13" ht="15.75" customHeight="1">
      <c r="H4339" s="37">
        <v>43419</v>
      </c>
      <c r="I4339" s="6" t="s">
        <v>175</v>
      </c>
      <c r="J4339" s="6" t="s">
        <v>194</v>
      </c>
      <c r="K4339" s="6">
        <v>2</v>
      </c>
      <c r="L4339" s="6">
        <v>39.82</v>
      </c>
      <c r="M4339" s="31" t="str">
        <f t="shared" si="0"/>
        <v>Small</v>
      </c>
    </row>
    <row r="4340" spans="8:13" ht="15.75" customHeight="1">
      <c r="H4340" s="37">
        <v>43203</v>
      </c>
      <c r="I4340" s="6" t="s">
        <v>223</v>
      </c>
      <c r="J4340" s="6" t="s">
        <v>204</v>
      </c>
      <c r="K4340" s="6">
        <v>2</v>
      </c>
      <c r="L4340" s="6">
        <v>25.02</v>
      </c>
      <c r="M4340" s="31" t="str">
        <f t="shared" si="0"/>
        <v>Small</v>
      </c>
    </row>
    <row r="4341" spans="8:13" ht="15.75" customHeight="1">
      <c r="H4341" s="37">
        <v>43265</v>
      </c>
      <c r="I4341" s="6" t="s">
        <v>141</v>
      </c>
      <c r="J4341" s="6" t="s">
        <v>185</v>
      </c>
      <c r="K4341" s="6">
        <v>3</v>
      </c>
      <c r="L4341" s="6">
        <v>54.63</v>
      </c>
      <c r="M4341" s="31" t="str">
        <f t="shared" si="0"/>
        <v>Small</v>
      </c>
    </row>
    <row r="4342" spans="8:13" ht="15.75" customHeight="1">
      <c r="H4342" s="37">
        <v>43444</v>
      </c>
      <c r="I4342" s="6" t="s">
        <v>168</v>
      </c>
      <c r="J4342" s="6" t="s">
        <v>186</v>
      </c>
      <c r="K4342" s="6">
        <v>2</v>
      </c>
      <c r="L4342" s="6">
        <v>30.98</v>
      </c>
      <c r="M4342" s="31" t="str">
        <f t="shared" si="0"/>
        <v>Small</v>
      </c>
    </row>
    <row r="4343" spans="8:13" ht="15.75" customHeight="1">
      <c r="H4343" s="37">
        <v>43441</v>
      </c>
      <c r="I4343" s="6" t="s">
        <v>218</v>
      </c>
      <c r="J4343" s="6" t="s">
        <v>159</v>
      </c>
      <c r="K4343" s="6">
        <v>4</v>
      </c>
      <c r="L4343" s="6">
        <v>43.6</v>
      </c>
      <c r="M4343" s="31" t="str">
        <f t="shared" si="0"/>
        <v>Small</v>
      </c>
    </row>
    <row r="4344" spans="8:13" ht="15.75" customHeight="1">
      <c r="H4344" s="37">
        <v>43183</v>
      </c>
      <c r="I4344" s="6" t="s">
        <v>168</v>
      </c>
      <c r="J4344" s="6" t="s">
        <v>187</v>
      </c>
      <c r="K4344" s="6">
        <v>1</v>
      </c>
      <c r="L4344" s="6">
        <v>11.45</v>
      </c>
      <c r="M4344" s="31" t="str">
        <f t="shared" si="0"/>
        <v>Small</v>
      </c>
    </row>
    <row r="4345" spans="8:13" ht="15.75" customHeight="1">
      <c r="H4345" s="37">
        <v>43412</v>
      </c>
      <c r="I4345" s="6" t="s">
        <v>138</v>
      </c>
      <c r="J4345" s="6" t="s">
        <v>185</v>
      </c>
      <c r="K4345" s="6">
        <v>2</v>
      </c>
      <c r="L4345" s="6">
        <v>22.58</v>
      </c>
      <c r="M4345" s="31" t="str">
        <f t="shared" si="0"/>
        <v>Small</v>
      </c>
    </row>
    <row r="4346" spans="8:13" ht="15.75" customHeight="1">
      <c r="H4346" s="37">
        <v>43225</v>
      </c>
      <c r="I4346" s="6" t="s">
        <v>127</v>
      </c>
      <c r="J4346" s="6" t="s">
        <v>184</v>
      </c>
      <c r="K4346" s="6">
        <v>1</v>
      </c>
      <c r="L4346" s="6">
        <v>11.53</v>
      </c>
      <c r="M4346" s="31" t="str">
        <f t="shared" si="0"/>
        <v>Small</v>
      </c>
    </row>
    <row r="4347" spans="8:13" ht="15.75" customHeight="1">
      <c r="H4347" s="37">
        <v>43372</v>
      </c>
      <c r="I4347" s="6" t="s">
        <v>224</v>
      </c>
      <c r="J4347" s="6" t="s">
        <v>238</v>
      </c>
      <c r="K4347" s="6">
        <v>2</v>
      </c>
      <c r="L4347" s="6">
        <v>37.46</v>
      </c>
      <c r="M4347" s="31" t="str">
        <f t="shared" si="0"/>
        <v>Small</v>
      </c>
    </row>
    <row r="4348" spans="8:13" ht="15.75" customHeight="1">
      <c r="H4348" s="37">
        <v>43316</v>
      </c>
      <c r="I4348" s="6" t="s">
        <v>168</v>
      </c>
      <c r="J4348" s="6" t="s">
        <v>180</v>
      </c>
      <c r="K4348" s="6">
        <v>2</v>
      </c>
      <c r="L4348" s="6">
        <v>25.3</v>
      </c>
      <c r="M4348" s="31" t="str">
        <f t="shared" si="0"/>
        <v>Small</v>
      </c>
    </row>
    <row r="4349" spans="8:13" ht="15.75" customHeight="1">
      <c r="H4349" s="37">
        <v>43449</v>
      </c>
      <c r="I4349" s="6" t="s">
        <v>141</v>
      </c>
      <c r="J4349" s="6" t="s">
        <v>170</v>
      </c>
      <c r="K4349" s="6">
        <v>1</v>
      </c>
      <c r="L4349" s="6">
        <v>16.010000000000002</v>
      </c>
      <c r="M4349" s="31" t="str">
        <f t="shared" si="0"/>
        <v>Small</v>
      </c>
    </row>
    <row r="4350" spans="8:13" ht="15.75" customHeight="1">
      <c r="H4350" s="37">
        <v>43437</v>
      </c>
      <c r="I4350" s="6" t="s">
        <v>201</v>
      </c>
      <c r="J4350" s="6" t="s">
        <v>233</v>
      </c>
      <c r="K4350" s="6">
        <v>2</v>
      </c>
      <c r="L4350" s="6">
        <v>23.66</v>
      </c>
      <c r="M4350" s="31" t="str">
        <f t="shared" si="0"/>
        <v>Small</v>
      </c>
    </row>
    <row r="4351" spans="8:13" ht="15.75" customHeight="1">
      <c r="H4351" s="37">
        <v>43406</v>
      </c>
      <c r="I4351" s="6" t="s">
        <v>158</v>
      </c>
      <c r="J4351" s="6" t="s">
        <v>174</v>
      </c>
      <c r="K4351" s="6">
        <v>24</v>
      </c>
      <c r="L4351" s="6">
        <v>216.72</v>
      </c>
      <c r="M4351" s="31" t="str">
        <f t="shared" si="0"/>
        <v>Small</v>
      </c>
    </row>
    <row r="4352" spans="8:13" ht="15.75" customHeight="1">
      <c r="H4352" s="37">
        <v>43459</v>
      </c>
      <c r="I4352" s="6" t="s">
        <v>190</v>
      </c>
      <c r="J4352" s="6" t="s">
        <v>183</v>
      </c>
      <c r="K4352" s="6">
        <v>3</v>
      </c>
      <c r="L4352" s="6">
        <v>59.22</v>
      </c>
      <c r="M4352" s="31" t="str">
        <f t="shared" si="0"/>
        <v>Small</v>
      </c>
    </row>
    <row r="4353" spans="8:13" ht="15.75" customHeight="1">
      <c r="H4353" s="37">
        <v>43239</v>
      </c>
      <c r="I4353" s="6" t="s">
        <v>158</v>
      </c>
      <c r="J4353" s="6" t="s">
        <v>156</v>
      </c>
      <c r="K4353" s="6">
        <v>1</v>
      </c>
      <c r="L4353" s="6">
        <v>16.309999999999999</v>
      </c>
      <c r="M4353" s="31" t="str">
        <f t="shared" si="0"/>
        <v>Small</v>
      </c>
    </row>
    <row r="4354" spans="8:13" ht="15.75" customHeight="1">
      <c r="H4354" s="37">
        <v>43283</v>
      </c>
      <c r="I4354" s="6" t="s">
        <v>158</v>
      </c>
      <c r="J4354" s="6" t="s">
        <v>185</v>
      </c>
      <c r="K4354" s="6">
        <v>3</v>
      </c>
      <c r="L4354" s="6">
        <v>57.72</v>
      </c>
      <c r="M4354" s="31" t="str">
        <f t="shared" si="0"/>
        <v>Small</v>
      </c>
    </row>
    <row r="4355" spans="8:13" ht="15.75" customHeight="1">
      <c r="H4355" s="37">
        <v>43132</v>
      </c>
      <c r="I4355" s="6" t="s">
        <v>198</v>
      </c>
      <c r="J4355" s="6" t="s">
        <v>227</v>
      </c>
      <c r="K4355" s="6">
        <v>1</v>
      </c>
      <c r="L4355" s="6">
        <v>14.83</v>
      </c>
      <c r="M4355" s="31" t="str">
        <f t="shared" si="0"/>
        <v>Small</v>
      </c>
    </row>
    <row r="4356" spans="8:13" ht="15.75" customHeight="1">
      <c r="H4356" s="37">
        <v>43102</v>
      </c>
      <c r="I4356" s="6" t="s">
        <v>163</v>
      </c>
      <c r="J4356" s="6" t="s">
        <v>156</v>
      </c>
      <c r="K4356" s="6">
        <v>36</v>
      </c>
      <c r="L4356" s="6">
        <v>335</v>
      </c>
      <c r="M4356" s="31" t="str">
        <f t="shared" si="0"/>
        <v>Large</v>
      </c>
    </row>
    <row r="4357" spans="8:13" ht="15.75" customHeight="1">
      <c r="H4357" s="37">
        <v>43296</v>
      </c>
      <c r="I4357" s="6" t="s">
        <v>190</v>
      </c>
      <c r="J4357" s="6" t="s">
        <v>205</v>
      </c>
      <c r="K4357" s="6">
        <v>1</v>
      </c>
      <c r="L4357" s="6">
        <v>13.62</v>
      </c>
      <c r="M4357" s="31" t="str">
        <f t="shared" si="0"/>
        <v>Small</v>
      </c>
    </row>
    <row r="4358" spans="8:13" ht="15.75" customHeight="1">
      <c r="H4358" s="37">
        <v>43424</v>
      </c>
      <c r="I4358" s="6" t="s">
        <v>160</v>
      </c>
      <c r="J4358" s="6" t="s">
        <v>156</v>
      </c>
      <c r="K4358" s="6">
        <v>2</v>
      </c>
      <c r="L4358" s="6">
        <v>25.22</v>
      </c>
      <c r="M4358" s="31" t="str">
        <f t="shared" si="0"/>
        <v>Small</v>
      </c>
    </row>
    <row r="4359" spans="8:13" ht="15.75" customHeight="1">
      <c r="H4359" s="37">
        <v>43141</v>
      </c>
      <c r="I4359" s="6" t="s">
        <v>127</v>
      </c>
      <c r="J4359" s="6" t="s">
        <v>215</v>
      </c>
      <c r="K4359" s="6">
        <v>4</v>
      </c>
      <c r="L4359" s="6">
        <v>72.44</v>
      </c>
      <c r="M4359" s="31" t="str">
        <f t="shared" si="0"/>
        <v>Small</v>
      </c>
    </row>
    <row r="4360" spans="8:13" ht="15.75" customHeight="1">
      <c r="H4360" s="37">
        <v>43114</v>
      </c>
      <c r="I4360" s="6" t="s">
        <v>190</v>
      </c>
      <c r="J4360" s="6" t="s">
        <v>203</v>
      </c>
      <c r="K4360" s="6">
        <v>2</v>
      </c>
      <c r="L4360" s="6">
        <v>36.299999999999997</v>
      </c>
      <c r="M4360" s="31" t="str">
        <f t="shared" si="0"/>
        <v>Small</v>
      </c>
    </row>
    <row r="4361" spans="8:13" ht="15.75" customHeight="1">
      <c r="H4361" s="37">
        <v>43118</v>
      </c>
      <c r="I4361" s="6" t="s">
        <v>190</v>
      </c>
      <c r="J4361" s="6" t="s">
        <v>184</v>
      </c>
      <c r="K4361" s="6">
        <v>4</v>
      </c>
      <c r="L4361" s="6">
        <v>40.520000000000003</v>
      </c>
      <c r="M4361" s="31" t="str">
        <f t="shared" si="0"/>
        <v>Small</v>
      </c>
    </row>
    <row r="4362" spans="8:13" ht="15.75" customHeight="1">
      <c r="H4362" s="37">
        <v>43292</v>
      </c>
      <c r="I4362" s="6" t="s">
        <v>158</v>
      </c>
      <c r="J4362" s="6" t="s">
        <v>184</v>
      </c>
      <c r="K4362" s="6">
        <v>31</v>
      </c>
      <c r="L4362" s="6">
        <v>314.66000000000003</v>
      </c>
      <c r="M4362" s="31" t="str">
        <f t="shared" si="0"/>
        <v>Large</v>
      </c>
    </row>
    <row r="4363" spans="8:13" ht="15.75" customHeight="1">
      <c r="H4363" s="37">
        <v>43258</v>
      </c>
      <c r="I4363" s="6" t="s">
        <v>168</v>
      </c>
      <c r="J4363" s="6" t="s">
        <v>156</v>
      </c>
      <c r="K4363" s="6">
        <v>1</v>
      </c>
      <c r="L4363" s="6">
        <v>17.64</v>
      </c>
      <c r="M4363" s="31" t="str">
        <f t="shared" si="0"/>
        <v>Small</v>
      </c>
    </row>
    <row r="4364" spans="8:13" ht="15.75" customHeight="1">
      <c r="H4364" s="37">
        <v>43224</v>
      </c>
      <c r="I4364" s="6" t="s">
        <v>127</v>
      </c>
      <c r="J4364" s="6" t="s">
        <v>169</v>
      </c>
      <c r="K4364" s="6">
        <v>4</v>
      </c>
      <c r="L4364" s="6">
        <v>59.2</v>
      </c>
      <c r="M4364" s="31" t="str">
        <f t="shared" si="0"/>
        <v>Small</v>
      </c>
    </row>
    <row r="4365" spans="8:13" ht="15.75" customHeight="1">
      <c r="H4365" s="37">
        <v>43214</v>
      </c>
      <c r="I4365" s="6" t="s">
        <v>158</v>
      </c>
      <c r="J4365" s="6" t="s">
        <v>156</v>
      </c>
      <c r="K4365" s="6">
        <v>2</v>
      </c>
      <c r="L4365" s="6">
        <v>39.74</v>
      </c>
      <c r="M4365" s="31" t="str">
        <f t="shared" si="0"/>
        <v>Small</v>
      </c>
    </row>
    <row r="4366" spans="8:13" ht="15.75" customHeight="1">
      <c r="H4366" s="37">
        <v>43300</v>
      </c>
      <c r="I4366" s="6" t="s">
        <v>135</v>
      </c>
      <c r="J4366" s="6" t="s">
        <v>195</v>
      </c>
      <c r="K4366" s="6">
        <v>5</v>
      </c>
      <c r="L4366" s="6">
        <v>53</v>
      </c>
      <c r="M4366" s="31" t="str">
        <f t="shared" si="0"/>
        <v>Small</v>
      </c>
    </row>
    <row r="4367" spans="8:13" ht="15.75" customHeight="1">
      <c r="H4367" s="37">
        <v>43435</v>
      </c>
      <c r="I4367" s="6" t="s">
        <v>190</v>
      </c>
      <c r="J4367" s="6" t="s">
        <v>159</v>
      </c>
      <c r="K4367" s="6">
        <v>2</v>
      </c>
      <c r="L4367" s="6">
        <v>21.3</v>
      </c>
      <c r="M4367" s="31" t="str">
        <f t="shared" si="0"/>
        <v>Small</v>
      </c>
    </row>
    <row r="4368" spans="8:13" ht="15.75" customHeight="1">
      <c r="H4368" s="37">
        <v>43131</v>
      </c>
      <c r="I4368" s="6" t="s">
        <v>168</v>
      </c>
      <c r="J4368" s="6" t="s">
        <v>157</v>
      </c>
      <c r="K4368" s="6">
        <v>1</v>
      </c>
      <c r="L4368" s="6">
        <v>17.63</v>
      </c>
      <c r="M4368" s="31" t="str">
        <f t="shared" si="0"/>
        <v>Small</v>
      </c>
    </row>
    <row r="4369" spans="8:13" ht="15.75" customHeight="1">
      <c r="H4369" s="37">
        <v>43132</v>
      </c>
      <c r="I4369" s="6" t="s">
        <v>127</v>
      </c>
      <c r="J4369" s="6" t="s">
        <v>235</v>
      </c>
      <c r="K4369" s="6">
        <v>2</v>
      </c>
      <c r="L4369" s="6">
        <v>37.619999999999997</v>
      </c>
      <c r="M4369" s="31" t="str">
        <f t="shared" si="0"/>
        <v>Small</v>
      </c>
    </row>
    <row r="4370" spans="8:13" ht="15.75" customHeight="1">
      <c r="H4370" s="37">
        <v>43438</v>
      </c>
      <c r="I4370" s="6" t="s">
        <v>168</v>
      </c>
      <c r="J4370" s="6" t="s">
        <v>185</v>
      </c>
      <c r="K4370" s="6">
        <v>48</v>
      </c>
      <c r="L4370" s="6">
        <v>458.02</v>
      </c>
      <c r="M4370" s="31" t="str">
        <f t="shared" si="0"/>
        <v>Large</v>
      </c>
    </row>
    <row r="4371" spans="8:13" ht="15.75" customHeight="1">
      <c r="H4371" s="37">
        <v>43407</v>
      </c>
      <c r="I4371" s="6" t="s">
        <v>135</v>
      </c>
      <c r="J4371" s="6" t="s">
        <v>185</v>
      </c>
      <c r="K4371" s="6">
        <v>6</v>
      </c>
      <c r="L4371" s="6">
        <v>80.760000000000005</v>
      </c>
      <c r="M4371" s="31" t="str">
        <f t="shared" si="0"/>
        <v>Small</v>
      </c>
    </row>
    <row r="4372" spans="8:13" ht="15.75" customHeight="1">
      <c r="H4372" s="37">
        <v>43454</v>
      </c>
      <c r="I4372" s="6" t="s">
        <v>171</v>
      </c>
      <c r="J4372" s="6" t="s">
        <v>212</v>
      </c>
      <c r="K4372" s="6">
        <v>2</v>
      </c>
      <c r="L4372" s="6">
        <v>29.02</v>
      </c>
      <c r="M4372" s="31" t="str">
        <f t="shared" si="0"/>
        <v>Small</v>
      </c>
    </row>
    <row r="4373" spans="8:13" ht="15.75" customHeight="1">
      <c r="H4373" s="37">
        <v>43425</v>
      </c>
      <c r="I4373" s="6" t="s">
        <v>190</v>
      </c>
      <c r="J4373" s="6" t="s">
        <v>240</v>
      </c>
      <c r="K4373" s="6">
        <v>2</v>
      </c>
      <c r="L4373" s="6">
        <v>26.48</v>
      </c>
      <c r="M4373" s="31" t="str">
        <f t="shared" si="0"/>
        <v>Small</v>
      </c>
    </row>
    <row r="4374" spans="8:13" ht="15.75" customHeight="1">
      <c r="H4374" s="37">
        <v>43102</v>
      </c>
      <c r="I4374" s="6" t="s">
        <v>175</v>
      </c>
      <c r="J4374" s="6" t="s">
        <v>209</v>
      </c>
      <c r="K4374" s="6">
        <v>3</v>
      </c>
      <c r="L4374" s="6">
        <v>43.65</v>
      </c>
      <c r="M4374" s="31" t="str">
        <f t="shared" si="0"/>
        <v>Small</v>
      </c>
    </row>
    <row r="4375" spans="8:13" ht="15.75" customHeight="1">
      <c r="H4375" s="37">
        <v>43200</v>
      </c>
      <c r="I4375" s="6" t="s">
        <v>175</v>
      </c>
      <c r="J4375" s="6" t="s">
        <v>202</v>
      </c>
      <c r="K4375" s="6">
        <v>2</v>
      </c>
      <c r="L4375" s="6">
        <v>36.58</v>
      </c>
      <c r="M4375" s="31" t="str">
        <f t="shared" si="0"/>
        <v>Small</v>
      </c>
    </row>
    <row r="4376" spans="8:13" ht="15.75" customHeight="1">
      <c r="H4376" s="37">
        <v>43453</v>
      </c>
      <c r="I4376" s="6" t="s">
        <v>168</v>
      </c>
      <c r="J4376" s="6" t="s">
        <v>210</v>
      </c>
      <c r="K4376" s="6">
        <v>2</v>
      </c>
      <c r="L4376" s="6">
        <v>22.72</v>
      </c>
      <c r="M4376" s="31" t="str">
        <f t="shared" si="0"/>
        <v>Small</v>
      </c>
    </row>
    <row r="4377" spans="8:13" ht="15.75" customHeight="1">
      <c r="H4377" s="37">
        <v>43319</v>
      </c>
      <c r="I4377" s="6" t="s">
        <v>141</v>
      </c>
      <c r="J4377" s="6" t="s">
        <v>185</v>
      </c>
      <c r="K4377" s="6">
        <v>2</v>
      </c>
      <c r="L4377" s="6">
        <v>32.04</v>
      </c>
      <c r="M4377" s="31" t="str">
        <f t="shared" si="0"/>
        <v>Small</v>
      </c>
    </row>
    <row r="4378" spans="8:13" ht="15.75" customHeight="1">
      <c r="H4378" s="37">
        <v>43394</v>
      </c>
      <c r="I4378" s="6" t="s">
        <v>141</v>
      </c>
      <c r="J4378" s="6" t="s">
        <v>191</v>
      </c>
      <c r="K4378" s="6">
        <v>1</v>
      </c>
      <c r="L4378" s="6">
        <v>10.33</v>
      </c>
      <c r="M4378" s="31" t="str">
        <f t="shared" si="0"/>
        <v>Small</v>
      </c>
    </row>
    <row r="4379" spans="8:13" ht="15.75" customHeight="1">
      <c r="H4379" s="37">
        <v>43261</v>
      </c>
      <c r="I4379" s="6" t="s">
        <v>168</v>
      </c>
      <c r="J4379" s="6" t="s">
        <v>187</v>
      </c>
      <c r="K4379" s="6">
        <v>1</v>
      </c>
      <c r="L4379" s="6">
        <v>10.27</v>
      </c>
      <c r="M4379" s="31" t="str">
        <f t="shared" si="0"/>
        <v>Small</v>
      </c>
    </row>
    <row r="4380" spans="8:13" ht="15.75" customHeight="1">
      <c r="H4380" s="37">
        <v>43286</v>
      </c>
      <c r="I4380" s="6" t="s">
        <v>141</v>
      </c>
      <c r="J4380" s="6" t="s">
        <v>213</v>
      </c>
      <c r="K4380" s="6">
        <v>1</v>
      </c>
      <c r="L4380" s="6">
        <v>11.71</v>
      </c>
      <c r="M4380" s="31" t="str">
        <f t="shared" si="0"/>
        <v>Small</v>
      </c>
    </row>
    <row r="4381" spans="8:13" ht="15.75" customHeight="1">
      <c r="H4381" s="37">
        <v>43149</v>
      </c>
      <c r="I4381" s="6" t="s">
        <v>198</v>
      </c>
      <c r="J4381" s="6" t="s">
        <v>185</v>
      </c>
      <c r="K4381" s="6">
        <v>3</v>
      </c>
      <c r="L4381" s="6">
        <v>35.64</v>
      </c>
      <c r="M4381" s="31" t="str">
        <f t="shared" si="0"/>
        <v>Small</v>
      </c>
    </row>
    <row r="4382" spans="8:13" ht="15.75" customHeight="1">
      <c r="H4382" s="37">
        <v>43186</v>
      </c>
      <c r="I4382" s="6" t="s">
        <v>141</v>
      </c>
      <c r="J4382" s="6" t="s">
        <v>184</v>
      </c>
      <c r="K4382" s="6">
        <v>40</v>
      </c>
      <c r="L4382" s="6">
        <v>276.72000000000003</v>
      </c>
      <c r="M4382" s="31" t="str">
        <f t="shared" si="0"/>
        <v>Large</v>
      </c>
    </row>
    <row r="4383" spans="8:13" ht="15.75" customHeight="1">
      <c r="H4383" s="37">
        <v>43103</v>
      </c>
      <c r="I4383" s="6" t="s">
        <v>135</v>
      </c>
      <c r="J4383" s="6" t="s">
        <v>196</v>
      </c>
      <c r="K4383" s="6">
        <v>1</v>
      </c>
      <c r="L4383" s="6">
        <v>15.84</v>
      </c>
      <c r="M4383" s="31" t="str">
        <f t="shared" si="0"/>
        <v>Small</v>
      </c>
    </row>
    <row r="4384" spans="8:13" ht="15.75" customHeight="1">
      <c r="H4384" s="37">
        <v>43393</v>
      </c>
      <c r="I4384" s="6" t="s">
        <v>175</v>
      </c>
      <c r="J4384" s="6" t="s">
        <v>185</v>
      </c>
      <c r="K4384" s="6">
        <v>2</v>
      </c>
      <c r="L4384" s="6">
        <v>35.04</v>
      </c>
      <c r="M4384" s="31" t="str">
        <f t="shared" si="0"/>
        <v>Small</v>
      </c>
    </row>
    <row r="4385" spans="8:13" ht="15.75" customHeight="1">
      <c r="H4385" s="37">
        <v>43287</v>
      </c>
      <c r="I4385" s="6" t="s">
        <v>158</v>
      </c>
      <c r="J4385" s="6" t="s">
        <v>180</v>
      </c>
      <c r="K4385" s="6">
        <v>67</v>
      </c>
      <c r="L4385" s="6">
        <v>432.59</v>
      </c>
      <c r="M4385" s="31" t="str">
        <f t="shared" si="0"/>
        <v>Large</v>
      </c>
    </row>
    <row r="4386" spans="8:13" ht="15.75" customHeight="1">
      <c r="H4386" s="37">
        <v>43306</v>
      </c>
      <c r="I4386" s="6" t="s">
        <v>127</v>
      </c>
      <c r="J4386" s="6" t="s">
        <v>203</v>
      </c>
      <c r="K4386" s="6">
        <v>1</v>
      </c>
      <c r="L4386" s="6">
        <v>17.02</v>
      </c>
      <c r="M4386" s="31" t="str">
        <f t="shared" si="0"/>
        <v>Small</v>
      </c>
    </row>
    <row r="4387" spans="8:13" ht="15.75" customHeight="1">
      <c r="H4387" s="37">
        <v>43439</v>
      </c>
      <c r="I4387" s="6" t="s">
        <v>158</v>
      </c>
      <c r="J4387" s="6" t="s">
        <v>187</v>
      </c>
      <c r="K4387" s="6">
        <v>36</v>
      </c>
      <c r="L4387" s="6">
        <v>323.77999999999997</v>
      </c>
      <c r="M4387" s="31" t="str">
        <f t="shared" si="0"/>
        <v>Large</v>
      </c>
    </row>
    <row r="4388" spans="8:13" ht="15.75" customHeight="1">
      <c r="H4388" s="37">
        <v>43442</v>
      </c>
      <c r="I4388" s="6" t="s">
        <v>168</v>
      </c>
      <c r="J4388" s="6" t="s">
        <v>239</v>
      </c>
      <c r="K4388" s="6">
        <v>49</v>
      </c>
      <c r="L4388" s="6">
        <v>449.53</v>
      </c>
      <c r="M4388" s="31" t="str">
        <f t="shared" si="0"/>
        <v>Large</v>
      </c>
    </row>
    <row r="4389" spans="8:13" ht="15.75" customHeight="1">
      <c r="H4389" s="37">
        <v>43152</v>
      </c>
      <c r="I4389" s="6" t="s">
        <v>158</v>
      </c>
      <c r="J4389" s="6" t="s">
        <v>184</v>
      </c>
      <c r="K4389" s="6">
        <v>5</v>
      </c>
      <c r="L4389" s="6">
        <v>54.15</v>
      </c>
      <c r="M4389" s="31" t="str">
        <f t="shared" si="0"/>
        <v>Small</v>
      </c>
    </row>
    <row r="4390" spans="8:13" ht="15.75" customHeight="1">
      <c r="H4390" s="37">
        <v>43434</v>
      </c>
      <c r="I4390" s="6" t="s">
        <v>168</v>
      </c>
      <c r="J4390" s="6" t="s">
        <v>156</v>
      </c>
      <c r="K4390" s="6">
        <v>2</v>
      </c>
      <c r="L4390" s="6">
        <v>35.5</v>
      </c>
      <c r="M4390" s="31" t="str">
        <f t="shared" si="0"/>
        <v>Small</v>
      </c>
    </row>
    <row r="4391" spans="8:13" ht="15.75" customHeight="1">
      <c r="H4391" s="37">
        <v>43431</v>
      </c>
      <c r="I4391" s="6" t="s">
        <v>177</v>
      </c>
      <c r="J4391" s="6" t="s">
        <v>156</v>
      </c>
      <c r="K4391" s="6">
        <v>1</v>
      </c>
      <c r="L4391" s="6">
        <v>10.34</v>
      </c>
      <c r="M4391" s="31" t="str">
        <f t="shared" si="0"/>
        <v>Small</v>
      </c>
    </row>
    <row r="4392" spans="8:13" ht="15.75" customHeight="1">
      <c r="H4392" s="37">
        <v>43344</v>
      </c>
      <c r="I4392" s="6" t="s">
        <v>158</v>
      </c>
      <c r="J4392" s="6" t="s">
        <v>184</v>
      </c>
      <c r="K4392" s="6">
        <v>1</v>
      </c>
      <c r="L4392" s="6">
        <v>10.07</v>
      </c>
      <c r="M4392" s="31" t="str">
        <f t="shared" si="0"/>
        <v>Small</v>
      </c>
    </row>
    <row r="4393" spans="8:13" ht="15.75" customHeight="1">
      <c r="H4393" s="37">
        <v>43462</v>
      </c>
      <c r="I4393" s="6" t="s">
        <v>158</v>
      </c>
      <c r="J4393" s="6" t="s">
        <v>180</v>
      </c>
      <c r="K4393" s="6">
        <v>1</v>
      </c>
      <c r="L4393" s="6">
        <v>13.26</v>
      </c>
      <c r="M4393" s="31" t="str">
        <f t="shared" si="0"/>
        <v>Small</v>
      </c>
    </row>
    <row r="4394" spans="8:13" ht="15.75" customHeight="1">
      <c r="H4394" s="37">
        <v>43434</v>
      </c>
      <c r="I4394" s="6" t="s">
        <v>168</v>
      </c>
      <c r="J4394" s="6" t="s">
        <v>156</v>
      </c>
      <c r="K4394" s="6">
        <v>4</v>
      </c>
      <c r="L4394" s="6">
        <v>50.12</v>
      </c>
      <c r="M4394" s="31" t="str">
        <f t="shared" si="0"/>
        <v>Small</v>
      </c>
    </row>
    <row r="4395" spans="8:13" ht="15.75" customHeight="1">
      <c r="H4395" s="37">
        <v>43280</v>
      </c>
      <c r="I4395" s="6" t="s">
        <v>190</v>
      </c>
      <c r="J4395" s="6" t="s">
        <v>214</v>
      </c>
      <c r="K4395" s="6">
        <v>4</v>
      </c>
      <c r="L4395" s="6">
        <v>77.400000000000006</v>
      </c>
      <c r="M4395" s="31" t="str">
        <f t="shared" si="0"/>
        <v>Small</v>
      </c>
    </row>
    <row r="4396" spans="8:13" ht="15.75" customHeight="1">
      <c r="H4396" s="37">
        <v>43217</v>
      </c>
      <c r="I4396" s="6" t="s">
        <v>158</v>
      </c>
      <c r="J4396" s="6" t="s">
        <v>156</v>
      </c>
      <c r="K4396" s="6">
        <v>4</v>
      </c>
      <c r="L4396" s="6">
        <v>70.92</v>
      </c>
      <c r="M4396" s="31" t="str">
        <f t="shared" si="0"/>
        <v>Small</v>
      </c>
    </row>
    <row r="4397" spans="8:13" ht="15.75" customHeight="1">
      <c r="H4397" s="37">
        <v>43429</v>
      </c>
      <c r="I4397" s="6" t="s">
        <v>175</v>
      </c>
      <c r="J4397" s="6" t="s">
        <v>199</v>
      </c>
      <c r="K4397" s="6">
        <v>2</v>
      </c>
      <c r="L4397" s="6">
        <v>29.14</v>
      </c>
      <c r="M4397" s="31" t="str">
        <f t="shared" si="0"/>
        <v>Small</v>
      </c>
    </row>
    <row r="4398" spans="8:13" ht="15.75" customHeight="1">
      <c r="H4398" s="37">
        <v>43110</v>
      </c>
      <c r="I4398" s="6" t="s">
        <v>141</v>
      </c>
      <c r="J4398" s="6" t="s">
        <v>161</v>
      </c>
      <c r="K4398" s="6">
        <v>2</v>
      </c>
      <c r="L4398" s="6">
        <v>36.159999999999997</v>
      </c>
      <c r="M4398" s="31" t="str">
        <f t="shared" si="0"/>
        <v>Small</v>
      </c>
    </row>
    <row r="4399" spans="8:13" ht="15.75" customHeight="1">
      <c r="H4399" s="37">
        <v>43442</v>
      </c>
      <c r="I4399" s="6" t="s">
        <v>141</v>
      </c>
      <c r="J4399" s="6" t="s">
        <v>156</v>
      </c>
      <c r="K4399" s="6">
        <v>1</v>
      </c>
      <c r="L4399" s="6">
        <v>15.57</v>
      </c>
      <c r="M4399" s="31" t="str">
        <f t="shared" si="0"/>
        <v>Small</v>
      </c>
    </row>
    <row r="4400" spans="8:13" ht="15.75" customHeight="1">
      <c r="H4400" s="37">
        <v>43270</v>
      </c>
      <c r="I4400" s="6" t="s">
        <v>158</v>
      </c>
      <c r="J4400" s="6" t="s">
        <v>173</v>
      </c>
      <c r="K4400" s="6">
        <v>4</v>
      </c>
      <c r="L4400" s="6">
        <v>44.08</v>
      </c>
      <c r="M4400" s="31" t="str">
        <f t="shared" si="0"/>
        <v>Small</v>
      </c>
    </row>
    <row r="4401" spans="8:13" ht="15.75" customHeight="1">
      <c r="H4401" s="37">
        <v>43142</v>
      </c>
      <c r="I4401" s="6" t="s">
        <v>165</v>
      </c>
      <c r="J4401" s="6" t="s">
        <v>184</v>
      </c>
      <c r="K4401" s="6">
        <v>4</v>
      </c>
      <c r="L4401" s="6">
        <v>41.76</v>
      </c>
      <c r="M4401" s="31" t="str">
        <f t="shared" si="0"/>
        <v>Small</v>
      </c>
    </row>
    <row r="4402" spans="8:13" ht="15.75" customHeight="1">
      <c r="H4402" s="37">
        <v>43413</v>
      </c>
      <c r="I4402" s="6" t="s">
        <v>135</v>
      </c>
      <c r="J4402" s="6" t="s">
        <v>166</v>
      </c>
      <c r="K4402" s="6">
        <v>2</v>
      </c>
      <c r="L4402" s="6">
        <v>33.520000000000003</v>
      </c>
      <c r="M4402" s="31" t="str">
        <f t="shared" si="0"/>
        <v>Small</v>
      </c>
    </row>
    <row r="4403" spans="8:13" ht="15.75" customHeight="1">
      <c r="H4403" s="37">
        <v>43211</v>
      </c>
      <c r="I4403" s="6" t="s">
        <v>198</v>
      </c>
      <c r="J4403" s="6" t="s">
        <v>211</v>
      </c>
      <c r="K4403" s="6">
        <v>1</v>
      </c>
      <c r="L4403" s="6">
        <v>16.57</v>
      </c>
      <c r="M4403" s="31" t="str">
        <f t="shared" si="0"/>
        <v>Small</v>
      </c>
    </row>
    <row r="4404" spans="8:13" ht="15.75" customHeight="1">
      <c r="H4404" s="37">
        <v>43458</v>
      </c>
      <c r="I4404" s="6" t="s">
        <v>163</v>
      </c>
      <c r="J4404" s="6" t="s">
        <v>203</v>
      </c>
      <c r="K4404" s="6">
        <v>2</v>
      </c>
      <c r="L4404" s="6">
        <v>28.5</v>
      </c>
      <c r="M4404" s="31" t="str">
        <f t="shared" si="0"/>
        <v>Small</v>
      </c>
    </row>
    <row r="4405" spans="8:13" ht="15.75" customHeight="1">
      <c r="H4405" s="37">
        <v>43194</v>
      </c>
      <c r="I4405" s="6" t="s">
        <v>158</v>
      </c>
      <c r="J4405" s="6" t="s">
        <v>157</v>
      </c>
      <c r="K4405" s="6">
        <v>2</v>
      </c>
      <c r="L4405" s="6">
        <v>39.22</v>
      </c>
      <c r="M4405" s="31" t="str">
        <f t="shared" si="0"/>
        <v>Small</v>
      </c>
    </row>
    <row r="4406" spans="8:13" ht="15.75" customHeight="1">
      <c r="H4406" s="37">
        <v>43171</v>
      </c>
      <c r="I4406" s="6" t="s">
        <v>163</v>
      </c>
      <c r="J4406" s="6" t="s">
        <v>184</v>
      </c>
      <c r="K4406" s="6">
        <v>1</v>
      </c>
      <c r="L4406" s="6">
        <v>18.52</v>
      </c>
      <c r="M4406" s="31" t="str">
        <f t="shared" si="0"/>
        <v>Small</v>
      </c>
    </row>
    <row r="4407" spans="8:13" ht="15.75" customHeight="1">
      <c r="H4407" s="37">
        <v>43316</v>
      </c>
      <c r="I4407" s="6" t="s">
        <v>160</v>
      </c>
      <c r="J4407" s="6" t="s">
        <v>206</v>
      </c>
      <c r="K4407" s="6">
        <v>2</v>
      </c>
      <c r="L4407" s="6">
        <v>26.62</v>
      </c>
      <c r="M4407" s="31" t="str">
        <f t="shared" si="0"/>
        <v>Small</v>
      </c>
    </row>
    <row r="4408" spans="8:13" ht="15.75" customHeight="1">
      <c r="H4408" s="37">
        <v>43424</v>
      </c>
      <c r="I4408" s="6" t="s">
        <v>141</v>
      </c>
      <c r="J4408" s="6" t="s">
        <v>185</v>
      </c>
      <c r="K4408" s="6">
        <v>1</v>
      </c>
      <c r="L4408" s="6">
        <v>13.53</v>
      </c>
      <c r="M4408" s="31" t="str">
        <f t="shared" si="0"/>
        <v>Small</v>
      </c>
    </row>
    <row r="4409" spans="8:13" ht="15.75" customHeight="1">
      <c r="H4409" s="37">
        <v>43342</v>
      </c>
      <c r="I4409" s="6" t="s">
        <v>135</v>
      </c>
      <c r="J4409" s="6" t="s">
        <v>204</v>
      </c>
      <c r="K4409" s="6">
        <v>3</v>
      </c>
      <c r="L4409" s="6">
        <v>43.98</v>
      </c>
      <c r="M4409" s="31" t="str">
        <f t="shared" si="0"/>
        <v>Small</v>
      </c>
    </row>
    <row r="4410" spans="8:13" ht="15.75" customHeight="1">
      <c r="H4410" s="37">
        <v>43345</v>
      </c>
      <c r="I4410" s="6" t="s">
        <v>158</v>
      </c>
      <c r="J4410" s="6" t="s">
        <v>187</v>
      </c>
      <c r="K4410" s="6">
        <v>1</v>
      </c>
      <c r="L4410" s="6">
        <v>17.05</v>
      </c>
      <c r="M4410" s="31" t="str">
        <f t="shared" si="0"/>
        <v>Small</v>
      </c>
    </row>
    <row r="4411" spans="8:13" ht="15.75" customHeight="1">
      <c r="H4411" s="37">
        <v>43428</v>
      </c>
      <c r="I4411" s="6" t="s">
        <v>218</v>
      </c>
      <c r="J4411" s="6" t="s">
        <v>226</v>
      </c>
      <c r="K4411" s="6">
        <v>48</v>
      </c>
      <c r="L4411" s="6">
        <v>282.27</v>
      </c>
      <c r="M4411" s="31" t="str">
        <f t="shared" si="0"/>
        <v>Large</v>
      </c>
    </row>
    <row r="4412" spans="8:13" ht="15.75" customHeight="1">
      <c r="H4412" s="37">
        <v>43310</v>
      </c>
      <c r="I4412" s="6" t="s">
        <v>158</v>
      </c>
      <c r="J4412" s="6" t="s">
        <v>157</v>
      </c>
      <c r="K4412" s="6">
        <v>2</v>
      </c>
      <c r="L4412" s="6">
        <v>21.42</v>
      </c>
      <c r="M4412" s="31" t="str">
        <f t="shared" si="0"/>
        <v>Small</v>
      </c>
    </row>
    <row r="4413" spans="8:13" ht="15.75" customHeight="1">
      <c r="H4413" s="37">
        <v>43289</v>
      </c>
      <c r="I4413" s="6" t="s">
        <v>138</v>
      </c>
      <c r="J4413" s="6" t="s">
        <v>157</v>
      </c>
      <c r="K4413" s="6">
        <v>1</v>
      </c>
      <c r="L4413" s="6">
        <v>17.78</v>
      </c>
      <c r="M4413" s="31" t="str">
        <f t="shared" si="0"/>
        <v>Small</v>
      </c>
    </row>
    <row r="4414" spans="8:13" ht="15.75" customHeight="1">
      <c r="H4414" s="37">
        <v>43419</v>
      </c>
      <c r="I4414" s="6" t="s">
        <v>158</v>
      </c>
      <c r="J4414" s="6" t="s">
        <v>194</v>
      </c>
      <c r="K4414" s="6">
        <v>2</v>
      </c>
      <c r="L4414" s="6">
        <v>38.4</v>
      </c>
      <c r="M4414" s="31" t="str">
        <f t="shared" si="0"/>
        <v>Small</v>
      </c>
    </row>
    <row r="4415" spans="8:13" ht="15.75" customHeight="1">
      <c r="H4415" s="37">
        <v>43415</v>
      </c>
      <c r="I4415" s="6" t="s">
        <v>168</v>
      </c>
      <c r="J4415" s="6" t="s">
        <v>185</v>
      </c>
      <c r="K4415" s="6">
        <v>2</v>
      </c>
      <c r="L4415" s="6">
        <v>31.88</v>
      </c>
      <c r="M4415" s="31" t="str">
        <f t="shared" si="0"/>
        <v>Small</v>
      </c>
    </row>
    <row r="4416" spans="8:13" ht="15.75" customHeight="1">
      <c r="H4416" s="37">
        <v>43414</v>
      </c>
      <c r="I4416" s="6" t="s">
        <v>171</v>
      </c>
      <c r="J4416" s="6" t="s">
        <v>156</v>
      </c>
      <c r="K4416" s="6">
        <v>1</v>
      </c>
      <c r="L4416" s="6">
        <v>18.72</v>
      </c>
      <c r="M4416" s="31" t="str">
        <f t="shared" si="0"/>
        <v>Small</v>
      </c>
    </row>
    <row r="4417" spans="8:13" ht="15.75" customHeight="1">
      <c r="H4417" s="37">
        <v>43187</v>
      </c>
      <c r="I4417" s="6" t="s">
        <v>135</v>
      </c>
      <c r="J4417" s="6" t="s">
        <v>156</v>
      </c>
      <c r="K4417" s="6">
        <v>2</v>
      </c>
      <c r="L4417" s="6">
        <v>20.100000000000001</v>
      </c>
      <c r="M4417" s="31" t="str">
        <f t="shared" si="0"/>
        <v>Small</v>
      </c>
    </row>
    <row r="4418" spans="8:13" ht="15.75" customHeight="1">
      <c r="H4418" s="37">
        <v>43184</v>
      </c>
      <c r="I4418" s="6" t="s">
        <v>135</v>
      </c>
      <c r="J4418" s="6" t="s">
        <v>227</v>
      </c>
      <c r="K4418" s="6">
        <v>1</v>
      </c>
      <c r="L4418" s="6">
        <v>19.649999999999999</v>
      </c>
      <c r="M4418" s="31" t="str">
        <f t="shared" si="0"/>
        <v>Small</v>
      </c>
    </row>
    <row r="4419" spans="8:13" ht="15.75" customHeight="1">
      <c r="H4419" s="37">
        <v>43465</v>
      </c>
      <c r="I4419" s="6" t="s">
        <v>163</v>
      </c>
      <c r="J4419" s="6" t="s">
        <v>189</v>
      </c>
      <c r="K4419" s="6">
        <v>48</v>
      </c>
      <c r="L4419" s="6">
        <v>445.37</v>
      </c>
      <c r="M4419" s="31" t="str">
        <f t="shared" si="0"/>
        <v>Large</v>
      </c>
    </row>
    <row r="4420" spans="8:13" ht="15.75" customHeight="1">
      <c r="H4420" s="37">
        <v>43245</v>
      </c>
      <c r="I4420" s="6" t="s">
        <v>163</v>
      </c>
      <c r="J4420" s="6" t="s">
        <v>206</v>
      </c>
      <c r="K4420" s="6">
        <v>2</v>
      </c>
      <c r="L4420" s="6">
        <v>28.74</v>
      </c>
      <c r="M4420" s="31" t="str">
        <f t="shared" si="0"/>
        <v>Small</v>
      </c>
    </row>
    <row r="4421" spans="8:13" ht="15.75" customHeight="1">
      <c r="H4421" s="37">
        <v>43308</v>
      </c>
      <c r="I4421" s="6" t="s">
        <v>158</v>
      </c>
      <c r="J4421" s="6" t="s">
        <v>236</v>
      </c>
      <c r="K4421" s="6">
        <v>4</v>
      </c>
      <c r="L4421" s="6">
        <v>74</v>
      </c>
      <c r="M4421" s="31" t="str">
        <f t="shared" si="0"/>
        <v>Small</v>
      </c>
    </row>
    <row r="4422" spans="8:13" ht="15.75" customHeight="1">
      <c r="H4422" s="37">
        <v>43285</v>
      </c>
      <c r="I4422" s="6" t="s">
        <v>163</v>
      </c>
      <c r="J4422" s="6" t="s">
        <v>206</v>
      </c>
      <c r="K4422" s="6">
        <v>3</v>
      </c>
      <c r="L4422" s="6">
        <v>50.55</v>
      </c>
      <c r="M4422" s="31" t="str">
        <f t="shared" si="0"/>
        <v>Small</v>
      </c>
    </row>
    <row r="4423" spans="8:13" ht="15.75" customHeight="1">
      <c r="H4423" s="37">
        <v>43267</v>
      </c>
      <c r="I4423" s="6" t="s">
        <v>135</v>
      </c>
      <c r="J4423" s="6" t="s">
        <v>174</v>
      </c>
      <c r="K4423" s="6">
        <v>2</v>
      </c>
      <c r="L4423" s="6">
        <v>34.26</v>
      </c>
      <c r="M4423" s="31" t="str">
        <f t="shared" si="0"/>
        <v>Small</v>
      </c>
    </row>
    <row r="4424" spans="8:13" ht="15.75" customHeight="1">
      <c r="H4424" s="37">
        <v>43397</v>
      </c>
      <c r="I4424" s="6" t="s">
        <v>168</v>
      </c>
      <c r="J4424" s="6" t="s">
        <v>156</v>
      </c>
      <c r="K4424" s="6">
        <v>3</v>
      </c>
      <c r="L4424" s="6">
        <v>35.22</v>
      </c>
      <c r="M4424" s="31" t="str">
        <f t="shared" si="0"/>
        <v>Small</v>
      </c>
    </row>
    <row r="4425" spans="8:13" ht="15.75" customHeight="1">
      <c r="H4425" s="37">
        <v>43424</v>
      </c>
      <c r="I4425" s="6" t="s">
        <v>190</v>
      </c>
      <c r="J4425" s="6" t="s">
        <v>241</v>
      </c>
      <c r="K4425" s="6">
        <v>3</v>
      </c>
      <c r="L4425" s="6">
        <v>35.82</v>
      </c>
      <c r="M4425" s="31" t="str">
        <f t="shared" si="0"/>
        <v>Small</v>
      </c>
    </row>
    <row r="4426" spans="8:13" ht="15.75" customHeight="1">
      <c r="H4426" s="37">
        <v>43458</v>
      </c>
      <c r="I4426" s="6" t="s">
        <v>168</v>
      </c>
      <c r="J4426" s="6" t="s">
        <v>185</v>
      </c>
      <c r="K4426" s="6">
        <v>2</v>
      </c>
      <c r="L4426" s="6">
        <v>34.340000000000003</v>
      </c>
      <c r="M4426" s="31" t="str">
        <f t="shared" si="0"/>
        <v>Small</v>
      </c>
    </row>
    <row r="4427" spans="8:13" ht="15.75" customHeight="1">
      <c r="H4427" s="37">
        <v>43253</v>
      </c>
      <c r="I4427" s="6" t="s">
        <v>168</v>
      </c>
      <c r="J4427" s="6" t="s">
        <v>187</v>
      </c>
      <c r="K4427" s="6">
        <v>5</v>
      </c>
      <c r="L4427" s="6">
        <v>87.52</v>
      </c>
      <c r="M4427" s="31" t="str">
        <f t="shared" si="0"/>
        <v>Small</v>
      </c>
    </row>
    <row r="4428" spans="8:13" ht="15.75" customHeight="1">
      <c r="H4428" s="37">
        <v>43412</v>
      </c>
      <c r="I4428" s="6" t="s">
        <v>224</v>
      </c>
      <c r="J4428" s="6" t="s">
        <v>194</v>
      </c>
      <c r="K4428" s="6">
        <v>2</v>
      </c>
      <c r="L4428" s="6">
        <v>33.380000000000003</v>
      </c>
      <c r="M4428" s="31" t="str">
        <f t="shared" si="0"/>
        <v>Small</v>
      </c>
    </row>
    <row r="4429" spans="8:13" ht="15.75" customHeight="1">
      <c r="H4429" s="37">
        <v>43293</v>
      </c>
      <c r="I4429" s="6" t="s">
        <v>201</v>
      </c>
      <c r="J4429" s="6" t="s">
        <v>219</v>
      </c>
      <c r="K4429" s="6">
        <v>1</v>
      </c>
      <c r="L4429" s="6">
        <v>12.16</v>
      </c>
      <c r="M4429" s="31" t="str">
        <f t="shared" si="0"/>
        <v>Small</v>
      </c>
    </row>
    <row r="4430" spans="8:13" ht="15.75" customHeight="1">
      <c r="H4430" s="37">
        <v>43228</v>
      </c>
      <c r="I4430" s="6" t="s">
        <v>175</v>
      </c>
      <c r="J4430" s="6" t="s">
        <v>156</v>
      </c>
      <c r="K4430" s="6">
        <v>2</v>
      </c>
      <c r="L4430" s="6">
        <v>33.42</v>
      </c>
      <c r="M4430" s="31" t="str">
        <f t="shared" si="0"/>
        <v>Small</v>
      </c>
    </row>
    <row r="4431" spans="8:13" ht="15.75" customHeight="1">
      <c r="H4431" s="37">
        <v>43304</v>
      </c>
      <c r="I4431" s="6" t="s">
        <v>165</v>
      </c>
      <c r="J4431" s="6" t="s">
        <v>169</v>
      </c>
      <c r="K4431" s="6">
        <v>1</v>
      </c>
      <c r="L4431" s="6">
        <v>19.95</v>
      </c>
      <c r="M4431" s="31" t="str">
        <f t="shared" si="0"/>
        <v>Small</v>
      </c>
    </row>
    <row r="4432" spans="8:13" ht="15.75" customHeight="1">
      <c r="H4432" s="37">
        <v>43303</v>
      </c>
      <c r="I4432" s="6" t="s">
        <v>135</v>
      </c>
      <c r="J4432" s="6" t="s">
        <v>166</v>
      </c>
      <c r="K4432" s="6">
        <v>2</v>
      </c>
      <c r="L4432" s="6">
        <v>31.64</v>
      </c>
      <c r="M4432" s="31" t="str">
        <f t="shared" si="0"/>
        <v>Small</v>
      </c>
    </row>
    <row r="4433" spans="8:13" ht="15.75" customHeight="1">
      <c r="H4433" s="37">
        <v>43180</v>
      </c>
      <c r="I4433" s="6" t="s">
        <v>135</v>
      </c>
      <c r="J4433" s="6" t="s">
        <v>199</v>
      </c>
      <c r="K4433" s="6">
        <v>5</v>
      </c>
      <c r="L4433" s="6">
        <v>81.97</v>
      </c>
      <c r="M4433" s="31" t="str">
        <f t="shared" si="0"/>
        <v>Small</v>
      </c>
    </row>
    <row r="4434" spans="8:13" ht="15.75" customHeight="1">
      <c r="H4434" s="37">
        <v>43414</v>
      </c>
      <c r="I4434" s="6" t="s">
        <v>175</v>
      </c>
      <c r="J4434" s="6" t="s">
        <v>194</v>
      </c>
      <c r="K4434" s="6">
        <v>1</v>
      </c>
      <c r="L4434" s="6">
        <v>13.42</v>
      </c>
      <c r="M4434" s="31" t="str">
        <f t="shared" si="0"/>
        <v>Small</v>
      </c>
    </row>
    <row r="4435" spans="8:13" ht="15.75" customHeight="1">
      <c r="H4435" s="37">
        <v>43391</v>
      </c>
      <c r="I4435" s="6" t="s">
        <v>171</v>
      </c>
      <c r="J4435" s="6" t="s">
        <v>156</v>
      </c>
      <c r="K4435" s="6">
        <v>2</v>
      </c>
      <c r="L4435" s="6">
        <v>24.28</v>
      </c>
      <c r="M4435" s="31" t="str">
        <f t="shared" si="0"/>
        <v>Small</v>
      </c>
    </row>
    <row r="4436" spans="8:13" ht="15.75" customHeight="1">
      <c r="H4436" s="37">
        <v>43440</v>
      </c>
      <c r="I4436" s="6" t="s">
        <v>127</v>
      </c>
      <c r="J4436" s="6" t="s">
        <v>207</v>
      </c>
      <c r="K4436" s="6">
        <v>3</v>
      </c>
      <c r="L4436" s="6">
        <v>35.58</v>
      </c>
      <c r="M4436" s="31" t="str">
        <f t="shared" si="0"/>
        <v>Small</v>
      </c>
    </row>
    <row r="4437" spans="8:13" ht="15.75" customHeight="1">
      <c r="H4437" s="37">
        <v>43458</v>
      </c>
      <c r="I4437" s="6" t="s">
        <v>135</v>
      </c>
      <c r="J4437" s="6" t="s">
        <v>159</v>
      </c>
      <c r="K4437" s="6">
        <v>2</v>
      </c>
      <c r="L4437" s="6">
        <v>27.62</v>
      </c>
      <c r="M4437" s="31" t="str">
        <f t="shared" si="0"/>
        <v>Small</v>
      </c>
    </row>
    <row r="4438" spans="8:13" ht="15.75" customHeight="1">
      <c r="H4438" s="37">
        <v>43157</v>
      </c>
      <c r="I4438" s="6" t="s">
        <v>168</v>
      </c>
      <c r="J4438" s="6" t="s">
        <v>180</v>
      </c>
      <c r="K4438" s="6">
        <v>2</v>
      </c>
      <c r="L4438" s="6">
        <v>32.42</v>
      </c>
      <c r="M4438" s="31" t="str">
        <f t="shared" si="0"/>
        <v>Small</v>
      </c>
    </row>
    <row r="4439" spans="8:13" ht="15.75" customHeight="1">
      <c r="H4439" s="37">
        <v>43409</v>
      </c>
      <c r="I4439" s="6" t="s">
        <v>216</v>
      </c>
      <c r="J4439" s="6" t="s">
        <v>156</v>
      </c>
      <c r="K4439" s="6">
        <v>2</v>
      </c>
      <c r="L4439" s="6">
        <v>27.86</v>
      </c>
      <c r="M4439" s="31" t="str">
        <f t="shared" si="0"/>
        <v>Small</v>
      </c>
    </row>
    <row r="4440" spans="8:13" ht="15.75" customHeight="1">
      <c r="H4440" s="37">
        <v>43419</v>
      </c>
      <c r="I4440" s="6" t="s">
        <v>163</v>
      </c>
      <c r="J4440" s="6" t="s">
        <v>207</v>
      </c>
      <c r="K4440" s="6">
        <v>2</v>
      </c>
      <c r="L4440" s="6">
        <v>24</v>
      </c>
      <c r="M4440" s="31" t="str">
        <f t="shared" si="0"/>
        <v>Small</v>
      </c>
    </row>
    <row r="4441" spans="8:13" ht="15.75" customHeight="1">
      <c r="H4441" s="37">
        <v>43143</v>
      </c>
      <c r="I4441" s="6" t="s">
        <v>160</v>
      </c>
      <c r="J4441" s="6" t="s">
        <v>185</v>
      </c>
      <c r="K4441" s="6">
        <v>1</v>
      </c>
      <c r="L4441" s="6">
        <v>14.52</v>
      </c>
      <c r="M4441" s="31" t="str">
        <f t="shared" si="0"/>
        <v>Small</v>
      </c>
    </row>
    <row r="4442" spans="8:13" ht="15.75" customHeight="1">
      <c r="H4442" s="37">
        <v>43431</v>
      </c>
      <c r="I4442" s="6" t="s">
        <v>158</v>
      </c>
      <c r="J4442" s="6" t="s">
        <v>169</v>
      </c>
      <c r="K4442" s="6">
        <v>2</v>
      </c>
      <c r="L4442" s="6">
        <v>36.86</v>
      </c>
      <c r="M4442" s="31" t="str">
        <f t="shared" si="0"/>
        <v>Small</v>
      </c>
    </row>
    <row r="4443" spans="8:13" ht="15.75" customHeight="1">
      <c r="H4443" s="37">
        <v>43210</v>
      </c>
      <c r="I4443" s="6" t="s">
        <v>171</v>
      </c>
      <c r="J4443" s="6" t="s">
        <v>156</v>
      </c>
      <c r="K4443" s="6">
        <v>2</v>
      </c>
      <c r="L4443" s="6">
        <v>20.2</v>
      </c>
      <c r="M4443" s="31" t="str">
        <f t="shared" si="0"/>
        <v>Small</v>
      </c>
    </row>
    <row r="4444" spans="8:13" ht="15.75" customHeight="1">
      <c r="H4444" s="37">
        <v>43382</v>
      </c>
      <c r="I4444" s="6" t="s">
        <v>141</v>
      </c>
      <c r="J4444" s="6" t="s">
        <v>183</v>
      </c>
      <c r="K4444" s="6">
        <v>2</v>
      </c>
      <c r="L4444" s="6">
        <v>28.18</v>
      </c>
      <c r="M4444" s="31" t="str">
        <f t="shared" si="0"/>
        <v>Small</v>
      </c>
    </row>
    <row r="4445" spans="8:13" ht="15.75" customHeight="1">
      <c r="H4445" s="37">
        <v>43458</v>
      </c>
      <c r="I4445" s="6" t="s">
        <v>171</v>
      </c>
      <c r="J4445" s="6" t="s">
        <v>211</v>
      </c>
      <c r="K4445" s="6">
        <v>1</v>
      </c>
      <c r="L4445" s="6">
        <v>11.09</v>
      </c>
      <c r="M4445" s="31" t="str">
        <f t="shared" si="0"/>
        <v>Small</v>
      </c>
    </row>
    <row r="4446" spans="8:13" ht="15.75" customHeight="1">
      <c r="H4446" s="37">
        <v>43145</v>
      </c>
      <c r="I4446" s="6" t="s">
        <v>163</v>
      </c>
      <c r="J4446" s="6" t="s">
        <v>180</v>
      </c>
      <c r="K4446" s="6">
        <v>1</v>
      </c>
      <c r="L4446" s="6">
        <v>11.31</v>
      </c>
      <c r="M4446" s="31" t="str">
        <f t="shared" si="0"/>
        <v>Small</v>
      </c>
    </row>
    <row r="4447" spans="8:13" ht="15.75" customHeight="1">
      <c r="H4447" s="37">
        <v>43198</v>
      </c>
      <c r="I4447" s="6" t="s">
        <v>198</v>
      </c>
      <c r="J4447" s="6" t="s">
        <v>156</v>
      </c>
      <c r="K4447" s="6">
        <v>1</v>
      </c>
      <c r="L4447" s="6">
        <v>11.82</v>
      </c>
      <c r="M4447" s="31" t="str">
        <f t="shared" si="0"/>
        <v>Small</v>
      </c>
    </row>
    <row r="4448" spans="8:13" ht="15.75" customHeight="1">
      <c r="H4448" s="37">
        <v>43426</v>
      </c>
      <c r="I4448" s="6" t="s">
        <v>175</v>
      </c>
      <c r="J4448" s="6" t="s">
        <v>170</v>
      </c>
      <c r="K4448" s="6">
        <v>2</v>
      </c>
      <c r="L4448" s="6">
        <v>29.96</v>
      </c>
      <c r="M4448" s="31" t="str">
        <f t="shared" si="0"/>
        <v>Small</v>
      </c>
    </row>
    <row r="4449" spans="8:13" ht="15.75" customHeight="1">
      <c r="H4449" s="37">
        <v>43418</v>
      </c>
      <c r="I4449" s="6" t="s">
        <v>171</v>
      </c>
      <c r="J4449" s="6" t="s">
        <v>207</v>
      </c>
      <c r="K4449" s="6">
        <v>36</v>
      </c>
      <c r="L4449" s="6">
        <v>257.36</v>
      </c>
      <c r="M4449" s="31" t="str">
        <f t="shared" si="0"/>
        <v>Large</v>
      </c>
    </row>
    <row r="4450" spans="8:13" ht="15.75" customHeight="1">
      <c r="H4450" s="37">
        <v>43388</v>
      </c>
      <c r="I4450" s="6" t="s">
        <v>224</v>
      </c>
      <c r="J4450" s="6" t="s">
        <v>217</v>
      </c>
      <c r="K4450" s="6">
        <v>3</v>
      </c>
      <c r="L4450" s="6">
        <v>55.41</v>
      </c>
      <c r="M4450" s="31" t="str">
        <f t="shared" si="0"/>
        <v>Small</v>
      </c>
    </row>
    <row r="4451" spans="8:13" ht="15.75" customHeight="1">
      <c r="H4451" s="37">
        <v>43171</v>
      </c>
      <c r="I4451" s="6" t="s">
        <v>127</v>
      </c>
      <c r="J4451" s="6" t="s">
        <v>221</v>
      </c>
      <c r="K4451" s="6">
        <v>3</v>
      </c>
      <c r="L4451" s="6">
        <v>30.3</v>
      </c>
      <c r="M4451" s="31" t="str">
        <f t="shared" si="0"/>
        <v>Small</v>
      </c>
    </row>
    <row r="4452" spans="8:13" ht="15.75" customHeight="1">
      <c r="H4452" s="37">
        <v>43463</v>
      </c>
      <c r="I4452" s="6" t="s">
        <v>158</v>
      </c>
      <c r="J4452" s="6" t="s">
        <v>186</v>
      </c>
      <c r="K4452" s="6">
        <v>2</v>
      </c>
      <c r="L4452" s="6">
        <v>26.58</v>
      </c>
      <c r="M4452" s="31" t="str">
        <f t="shared" si="0"/>
        <v>Small</v>
      </c>
    </row>
    <row r="4453" spans="8:13" ht="15.75" customHeight="1">
      <c r="H4453" s="37">
        <v>43292</v>
      </c>
      <c r="I4453" s="6" t="s">
        <v>158</v>
      </c>
      <c r="J4453" s="6" t="s">
        <v>232</v>
      </c>
      <c r="K4453" s="6">
        <v>2</v>
      </c>
      <c r="L4453" s="6">
        <v>31.62</v>
      </c>
      <c r="M4453" s="31" t="str">
        <f t="shared" si="0"/>
        <v>Small</v>
      </c>
    </row>
    <row r="4454" spans="8:13" ht="15.75" customHeight="1">
      <c r="H4454" s="37">
        <v>43286</v>
      </c>
      <c r="I4454" s="6" t="s">
        <v>163</v>
      </c>
      <c r="J4454" s="6" t="s">
        <v>185</v>
      </c>
      <c r="K4454" s="6">
        <v>2</v>
      </c>
      <c r="L4454" s="6">
        <v>36.880000000000003</v>
      </c>
      <c r="M4454" s="31" t="str">
        <f t="shared" si="0"/>
        <v>Small</v>
      </c>
    </row>
    <row r="4455" spans="8:13" ht="15.75" customHeight="1">
      <c r="H4455" s="37">
        <v>43279</v>
      </c>
      <c r="I4455" s="6" t="s">
        <v>190</v>
      </c>
      <c r="J4455" s="6" t="s">
        <v>185</v>
      </c>
      <c r="K4455" s="6">
        <v>2</v>
      </c>
      <c r="L4455" s="6">
        <v>35.86</v>
      </c>
      <c r="M4455" s="31" t="str">
        <f t="shared" si="0"/>
        <v>Small</v>
      </c>
    </row>
    <row r="4456" spans="8:13" ht="15.75" customHeight="1">
      <c r="H4456" s="37">
        <v>43208</v>
      </c>
      <c r="I4456" s="6" t="s">
        <v>158</v>
      </c>
      <c r="J4456" s="6" t="s">
        <v>183</v>
      </c>
      <c r="K4456" s="6">
        <v>1</v>
      </c>
      <c r="L4456" s="6">
        <v>19.350000000000001</v>
      </c>
      <c r="M4456" s="31" t="str">
        <f t="shared" si="0"/>
        <v>Small</v>
      </c>
    </row>
    <row r="4457" spans="8:13" ht="15.75" customHeight="1">
      <c r="H4457" s="37">
        <v>43393</v>
      </c>
      <c r="I4457" s="6" t="s">
        <v>175</v>
      </c>
      <c r="J4457" s="6" t="s">
        <v>156</v>
      </c>
      <c r="K4457" s="6">
        <v>1</v>
      </c>
      <c r="L4457" s="6">
        <v>17.86</v>
      </c>
      <c r="M4457" s="31" t="str">
        <f t="shared" si="0"/>
        <v>Small</v>
      </c>
    </row>
    <row r="4458" spans="8:13" ht="15.75" customHeight="1">
      <c r="H4458" s="37">
        <v>43398</v>
      </c>
      <c r="I4458" s="6" t="s">
        <v>200</v>
      </c>
      <c r="J4458" s="6" t="s">
        <v>184</v>
      </c>
      <c r="K4458" s="6">
        <v>1</v>
      </c>
      <c r="L4458" s="6">
        <v>16.75</v>
      </c>
      <c r="M4458" s="31" t="str">
        <f t="shared" si="0"/>
        <v>Small</v>
      </c>
    </row>
    <row r="4459" spans="8:13" ht="15.75" customHeight="1">
      <c r="H4459" s="37">
        <v>43460</v>
      </c>
      <c r="I4459" s="6" t="s">
        <v>190</v>
      </c>
      <c r="J4459" s="6" t="s">
        <v>156</v>
      </c>
      <c r="K4459" s="6">
        <v>3</v>
      </c>
      <c r="L4459" s="6">
        <v>49.74</v>
      </c>
      <c r="M4459" s="31" t="str">
        <f t="shared" si="0"/>
        <v>Small</v>
      </c>
    </row>
    <row r="4460" spans="8:13" ht="15.75" customHeight="1">
      <c r="H4460" s="37">
        <v>43450</v>
      </c>
      <c r="I4460" s="6" t="s">
        <v>141</v>
      </c>
      <c r="J4460" s="6" t="s">
        <v>156</v>
      </c>
      <c r="K4460" s="6">
        <v>2</v>
      </c>
      <c r="L4460" s="6">
        <v>27.18</v>
      </c>
      <c r="M4460" s="31" t="str">
        <f t="shared" si="0"/>
        <v>Small</v>
      </c>
    </row>
    <row r="4461" spans="8:13" ht="15.75" customHeight="1">
      <c r="H4461" s="37">
        <v>43262</v>
      </c>
      <c r="I4461" s="6" t="s">
        <v>158</v>
      </c>
      <c r="J4461" s="6" t="s">
        <v>156</v>
      </c>
      <c r="K4461" s="6">
        <v>2</v>
      </c>
      <c r="L4461" s="6">
        <v>26.76</v>
      </c>
      <c r="M4461" s="31" t="str">
        <f t="shared" si="0"/>
        <v>Small</v>
      </c>
    </row>
    <row r="4462" spans="8:13" ht="15.75" customHeight="1">
      <c r="H4462" s="37">
        <v>43401</v>
      </c>
      <c r="I4462" s="6" t="s">
        <v>171</v>
      </c>
      <c r="J4462" s="6" t="s">
        <v>181</v>
      </c>
      <c r="K4462" s="6">
        <v>2</v>
      </c>
      <c r="L4462" s="6">
        <v>21.6</v>
      </c>
      <c r="M4462" s="31" t="str">
        <f t="shared" si="0"/>
        <v>Small</v>
      </c>
    </row>
    <row r="4463" spans="8:13" ht="15.75" customHeight="1">
      <c r="H4463" s="37">
        <v>43429</v>
      </c>
      <c r="I4463" s="6" t="s">
        <v>135</v>
      </c>
      <c r="J4463" s="6" t="s">
        <v>187</v>
      </c>
      <c r="K4463" s="6">
        <v>1</v>
      </c>
      <c r="L4463" s="6">
        <v>19.5</v>
      </c>
      <c r="M4463" s="31" t="str">
        <f t="shared" si="0"/>
        <v>Small</v>
      </c>
    </row>
    <row r="4464" spans="8:13" ht="15.75" customHeight="1">
      <c r="H4464" s="37">
        <v>43214</v>
      </c>
      <c r="I4464" s="6" t="s">
        <v>158</v>
      </c>
      <c r="J4464" s="6" t="s">
        <v>169</v>
      </c>
      <c r="K4464" s="6">
        <v>2</v>
      </c>
      <c r="L4464" s="6">
        <v>33.76</v>
      </c>
      <c r="M4464" s="31" t="str">
        <f t="shared" si="0"/>
        <v>Small</v>
      </c>
    </row>
    <row r="4465" spans="8:13" ht="15.75" customHeight="1">
      <c r="H4465" s="37">
        <v>43216</v>
      </c>
      <c r="I4465" s="6" t="s">
        <v>190</v>
      </c>
      <c r="J4465" s="6" t="s">
        <v>230</v>
      </c>
      <c r="K4465" s="6">
        <v>2</v>
      </c>
      <c r="L4465" s="6">
        <v>33.86</v>
      </c>
      <c r="M4465" s="31" t="str">
        <f t="shared" si="0"/>
        <v>Small</v>
      </c>
    </row>
    <row r="4466" spans="8:13" ht="15.75" customHeight="1">
      <c r="H4466" s="37">
        <v>43429</v>
      </c>
      <c r="I4466" s="6" t="s">
        <v>165</v>
      </c>
      <c r="J4466" s="6" t="s">
        <v>169</v>
      </c>
      <c r="K4466" s="6">
        <v>1</v>
      </c>
      <c r="L4466" s="6">
        <v>14.07</v>
      </c>
      <c r="M4466" s="31" t="str">
        <f t="shared" si="0"/>
        <v>Small</v>
      </c>
    </row>
    <row r="4467" spans="8:13" ht="15.75" customHeight="1">
      <c r="H4467" s="37">
        <v>43137</v>
      </c>
      <c r="I4467" s="6" t="s">
        <v>158</v>
      </c>
      <c r="J4467" s="6" t="s">
        <v>184</v>
      </c>
      <c r="K4467" s="6">
        <v>3</v>
      </c>
      <c r="L4467" s="6">
        <v>39.78</v>
      </c>
      <c r="M4467" s="31" t="str">
        <f t="shared" si="0"/>
        <v>Small</v>
      </c>
    </row>
    <row r="4468" spans="8:13" ht="15.75" customHeight="1">
      <c r="H4468" s="37">
        <v>43446</v>
      </c>
      <c r="I4468" s="6" t="s">
        <v>158</v>
      </c>
      <c r="J4468" s="6" t="s">
        <v>194</v>
      </c>
      <c r="K4468" s="6">
        <v>1</v>
      </c>
      <c r="L4468" s="6">
        <v>13.22</v>
      </c>
      <c r="M4468" s="31" t="str">
        <f t="shared" si="0"/>
        <v>Small</v>
      </c>
    </row>
    <row r="4469" spans="8:13" ht="15.75" customHeight="1">
      <c r="H4469" s="37">
        <v>43412</v>
      </c>
      <c r="I4469" s="6" t="s">
        <v>175</v>
      </c>
      <c r="J4469" s="6" t="s">
        <v>172</v>
      </c>
      <c r="K4469" s="6">
        <v>2</v>
      </c>
      <c r="L4469" s="6">
        <v>21.8</v>
      </c>
      <c r="M4469" s="31" t="str">
        <f t="shared" si="0"/>
        <v>Small</v>
      </c>
    </row>
    <row r="4470" spans="8:13" ht="15.75" customHeight="1">
      <c r="H4470" s="37">
        <v>43270</v>
      </c>
      <c r="I4470" s="6" t="s">
        <v>127</v>
      </c>
      <c r="J4470" s="6" t="s">
        <v>235</v>
      </c>
      <c r="K4470" s="6">
        <v>2</v>
      </c>
      <c r="L4470" s="6">
        <v>30</v>
      </c>
      <c r="M4470" s="31" t="str">
        <f t="shared" si="0"/>
        <v>Small</v>
      </c>
    </row>
    <row r="4471" spans="8:13" ht="15.75" customHeight="1">
      <c r="H4471" s="37">
        <v>43407</v>
      </c>
      <c r="I4471" s="6" t="s">
        <v>141</v>
      </c>
      <c r="J4471" s="6" t="s">
        <v>161</v>
      </c>
      <c r="K4471" s="6">
        <v>1</v>
      </c>
      <c r="L4471" s="6">
        <v>17.100000000000001</v>
      </c>
      <c r="M4471" s="31" t="str">
        <f t="shared" si="0"/>
        <v>Small</v>
      </c>
    </row>
    <row r="4472" spans="8:13" ht="15.75" customHeight="1">
      <c r="H4472" s="37">
        <v>43310</v>
      </c>
      <c r="I4472" s="6" t="s">
        <v>168</v>
      </c>
      <c r="J4472" s="6" t="s">
        <v>214</v>
      </c>
      <c r="K4472" s="6">
        <v>1</v>
      </c>
      <c r="L4472" s="6">
        <v>14.95</v>
      </c>
      <c r="M4472" s="31" t="str">
        <f t="shared" si="0"/>
        <v>Small</v>
      </c>
    </row>
    <row r="4473" spans="8:13" ht="15.75" customHeight="1">
      <c r="H4473" s="37">
        <v>43443</v>
      </c>
      <c r="I4473" s="6" t="s">
        <v>158</v>
      </c>
      <c r="J4473" s="6" t="s">
        <v>230</v>
      </c>
      <c r="K4473" s="6">
        <v>5</v>
      </c>
      <c r="L4473" s="6">
        <v>84.4</v>
      </c>
      <c r="M4473" s="31" t="str">
        <f t="shared" si="0"/>
        <v>Small</v>
      </c>
    </row>
    <row r="4474" spans="8:13" ht="15.75" customHeight="1">
      <c r="H4474" s="37">
        <v>43461</v>
      </c>
      <c r="I4474" s="6" t="s">
        <v>201</v>
      </c>
      <c r="J4474" s="6" t="s">
        <v>239</v>
      </c>
      <c r="K4474" s="6">
        <v>2</v>
      </c>
      <c r="L4474" s="6">
        <v>33.9</v>
      </c>
      <c r="M4474" s="31" t="str">
        <f t="shared" si="0"/>
        <v>Small</v>
      </c>
    </row>
    <row r="4475" spans="8:13" ht="15.75" customHeight="1">
      <c r="H4475" s="37">
        <v>43459</v>
      </c>
      <c r="I4475" s="6" t="s">
        <v>175</v>
      </c>
      <c r="J4475" s="6" t="s">
        <v>174</v>
      </c>
      <c r="K4475" s="6">
        <v>2</v>
      </c>
      <c r="L4475" s="6">
        <v>22.42</v>
      </c>
      <c r="M4475" s="31" t="str">
        <f t="shared" si="0"/>
        <v>Small</v>
      </c>
    </row>
    <row r="4476" spans="8:13" ht="15.75" customHeight="1">
      <c r="H4476" s="37">
        <v>43195</v>
      </c>
      <c r="I4476" s="6" t="s">
        <v>175</v>
      </c>
      <c r="J4476" s="6" t="s">
        <v>156</v>
      </c>
      <c r="K4476" s="6">
        <v>2</v>
      </c>
      <c r="L4476" s="6">
        <v>25.6</v>
      </c>
      <c r="M4476" s="31" t="str">
        <f t="shared" si="0"/>
        <v>Small</v>
      </c>
    </row>
    <row r="4477" spans="8:13" ht="15.75" customHeight="1">
      <c r="H4477" s="37">
        <v>43437</v>
      </c>
      <c r="I4477" s="6" t="s">
        <v>223</v>
      </c>
      <c r="J4477" s="6" t="s">
        <v>156</v>
      </c>
      <c r="K4477" s="6">
        <v>1</v>
      </c>
      <c r="L4477" s="6">
        <v>12.14</v>
      </c>
      <c r="M4477" s="31" t="str">
        <f t="shared" si="0"/>
        <v>Small</v>
      </c>
    </row>
    <row r="4478" spans="8:13" ht="15.75" customHeight="1">
      <c r="H4478" s="37">
        <v>43127</v>
      </c>
      <c r="I4478" s="6" t="s">
        <v>175</v>
      </c>
      <c r="J4478" s="6" t="s">
        <v>222</v>
      </c>
      <c r="K4478" s="6">
        <v>2</v>
      </c>
      <c r="L4478" s="6">
        <v>39.479999999999997</v>
      </c>
      <c r="M4478" s="31" t="str">
        <f t="shared" si="0"/>
        <v>Small</v>
      </c>
    </row>
    <row r="4479" spans="8:13" ht="15.75" customHeight="1">
      <c r="H4479" s="37">
        <v>43259</v>
      </c>
      <c r="I4479" s="6" t="s">
        <v>175</v>
      </c>
      <c r="J4479" s="6" t="s">
        <v>214</v>
      </c>
      <c r="K4479" s="6">
        <v>3</v>
      </c>
      <c r="L4479" s="6">
        <v>39.51</v>
      </c>
      <c r="M4479" s="31" t="str">
        <f t="shared" si="0"/>
        <v>Small</v>
      </c>
    </row>
    <row r="4480" spans="8:13" ht="15.75" customHeight="1">
      <c r="H4480" s="37">
        <v>43363</v>
      </c>
      <c r="I4480" s="6" t="s">
        <v>168</v>
      </c>
      <c r="J4480" s="6" t="s">
        <v>210</v>
      </c>
      <c r="K4480" s="6">
        <v>1</v>
      </c>
      <c r="L4480" s="6">
        <v>16.28</v>
      </c>
      <c r="M4480" s="31" t="str">
        <f t="shared" si="0"/>
        <v>Small</v>
      </c>
    </row>
    <row r="4481" spans="8:13" ht="15.75" customHeight="1">
      <c r="H4481" s="37">
        <v>43442</v>
      </c>
      <c r="I4481" s="6" t="s">
        <v>158</v>
      </c>
      <c r="J4481" s="6" t="s">
        <v>185</v>
      </c>
      <c r="K4481" s="6">
        <v>1</v>
      </c>
      <c r="L4481" s="6">
        <v>15.74</v>
      </c>
      <c r="M4481" s="31" t="str">
        <f t="shared" si="0"/>
        <v>Small</v>
      </c>
    </row>
    <row r="4482" spans="8:13" ht="15.75" customHeight="1">
      <c r="H4482" s="37">
        <v>43417</v>
      </c>
      <c r="I4482" s="6" t="s">
        <v>168</v>
      </c>
      <c r="J4482" s="6" t="s">
        <v>156</v>
      </c>
      <c r="K4482" s="6">
        <v>2</v>
      </c>
      <c r="L4482" s="6">
        <v>36.28</v>
      </c>
      <c r="M4482" s="31" t="str">
        <f t="shared" si="0"/>
        <v>Small</v>
      </c>
    </row>
    <row r="4483" spans="8:13" ht="15.75" customHeight="1">
      <c r="H4483" s="37">
        <v>43293</v>
      </c>
      <c r="I4483" s="6" t="s">
        <v>168</v>
      </c>
      <c r="J4483" s="6" t="s">
        <v>239</v>
      </c>
      <c r="K4483" s="6">
        <v>48</v>
      </c>
      <c r="L4483" s="6">
        <v>415.8</v>
      </c>
      <c r="M4483" s="31" t="str">
        <f t="shared" si="0"/>
        <v>Large</v>
      </c>
    </row>
    <row r="4484" spans="8:13" ht="15.75" customHeight="1">
      <c r="H4484" s="37">
        <v>43122</v>
      </c>
      <c r="I4484" s="6" t="s">
        <v>141</v>
      </c>
      <c r="J4484" s="6" t="s">
        <v>208</v>
      </c>
      <c r="K4484" s="6">
        <v>1</v>
      </c>
      <c r="L4484" s="6">
        <v>16.27</v>
      </c>
      <c r="M4484" s="31" t="str">
        <f t="shared" si="0"/>
        <v>Small</v>
      </c>
    </row>
    <row r="4485" spans="8:13" ht="15.75" customHeight="1">
      <c r="H4485" s="37">
        <v>43464</v>
      </c>
      <c r="I4485" s="6" t="s">
        <v>141</v>
      </c>
      <c r="J4485" s="6" t="s">
        <v>156</v>
      </c>
      <c r="K4485" s="6">
        <v>2</v>
      </c>
      <c r="L4485" s="6">
        <v>28.46</v>
      </c>
      <c r="M4485" s="31" t="str">
        <f t="shared" si="0"/>
        <v>Small</v>
      </c>
    </row>
    <row r="4486" spans="8:13" ht="15.75" customHeight="1">
      <c r="H4486" s="37">
        <v>43446</v>
      </c>
      <c r="I4486" s="6" t="s">
        <v>158</v>
      </c>
      <c r="J4486" s="6" t="s">
        <v>187</v>
      </c>
      <c r="K4486" s="6">
        <v>1</v>
      </c>
      <c r="L4486" s="6">
        <v>19.93</v>
      </c>
      <c r="M4486" s="31" t="str">
        <f t="shared" si="0"/>
        <v>Small</v>
      </c>
    </row>
    <row r="4487" spans="8:13" ht="15.75" customHeight="1">
      <c r="H4487" s="37">
        <v>43443</v>
      </c>
      <c r="I4487" s="6" t="s">
        <v>135</v>
      </c>
      <c r="J4487" s="6" t="s">
        <v>229</v>
      </c>
      <c r="K4487" s="6">
        <v>72</v>
      </c>
      <c r="L4487" s="6">
        <v>451.53</v>
      </c>
      <c r="M4487" s="31" t="str">
        <f t="shared" si="0"/>
        <v>Large</v>
      </c>
    </row>
    <row r="4488" spans="8:13" ht="15.75" customHeight="1">
      <c r="H4488" s="37">
        <v>43133</v>
      </c>
      <c r="I4488" s="6" t="s">
        <v>200</v>
      </c>
      <c r="J4488" s="6" t="s">
        <v>181</v>
      </c>
      <c r="K4488" s="6">
        <v>1</v>
      </c>
      <c r="L4488" s="6">
        <v>12.99</v>
      </c>
      <c r="M4488" s="31" t="str">
        <f t="shared" si="0"/>
        <v>Small</v>
      </c>
    </row>
    <row r="4489" spans="8:13" ht="15.75" customHeight="1">
      <c r="H4489" s="37">
        <v>43420</v>
      </c>
      <c r="I4489" s="6" t="s">
        <v>158</v>
      </c>
      <c r="J4489" s="6" t="s">
        <v>184</v>
      </c>
      <c r="K4489" s="6">
        <v>5</v>
      </c>
      <c r="L4489" s="6">
        <v>81.430000000000007</v>
      </c>
      <c r="M4489" s="31" t="str">
        <f t="shared" si="0"/>
        <v>Small</v>
      </c>
    </row>
    <row r="4490" spans="8:13" ht="15.75" customHeight="1">
      <c r="H4490" s="37">
        <v>43202</v>
      </c>
      <c r="I4490" s="6" t="s">
        <v>135</v>
      </c>
      <c r="J4490" s="6" t="s">
        <v>180</v>
      </c>
      <c r="K4490" s="6">
        <v>3</v>
      </c>
      <c r="L4490" s="6">
        <v>53.25</v>
      </c>
      <c r="M4490" s="31" t="str">
        <f t="shared" si="0"/>
        <v>Small</v>
      </c>
    </row>
    <row r="4491" spans="8:13" ht="15.75" customHeight="1">
      <c r="H4491" s="37">
        <v>43144</v>
      </c>
      <c r="I4491" s="6" t="s">
        <v>171</v>
      </c>
      <c r="J4491" s="6" t="s">
        <v>187</v>
      </c>
      <c r="K4491" s="6">
        <v>4</v>
      </c>
      <c r="L4491" s="6">
        <v>68</v>
      </c>
      <c r="M4491" s="31" t="str">
        <f t="shared" si="0"/>
        <v>Small</v>
      </c>
    </row>
    <row r="4492" spans="8:13" ht="15.75" customHeight="1">
      <c r="H4492" s="37">
        <v>43407</v>
      </c>
      <c r="I4492" s="6" t="s">
        <v>198</v>
      </c>
      <c r="J4492" s="6" t="s">
        <v>241</v>
      </c>
      <c r="K4492" s="6">
        <v>3</v>
      </c>
      <c r="L4492" s="6">
        <v>50.46</v>
      </c>
      <c r="M4492" s="31" t="str">
        <f t="shared" si="0"/>
        <v>Small</v>
      </c>
    </row>
    <row r="4493" spans="8:13" ht="15.75" customHeight="1">
      <c r="H4493" s="37">
        <v>43427</v>
      </c>
      <c r="I4493" s="6" t="s">
        <v>198</v>
      </c>
      <c r="J4493" s="6" t="s">
        <v>241</v>
      </c>
      <c r="K4493" s="6">
        <v>2</v>
      </c>
      <c r="L4493" s="6">
        <v>33.5</v>
      </c>
      <c r="M4493" s="31" t="str">
        <f t="shared" si="0"/>
        <v>Small</v>
      </c>
    </row>
    <row r="4494" spans="8:13" ht="15.75" customHeight="1">
      <c r="H4494" s="37">
        <v>43186</v>
      </c>
      <c r="I4494" s="6" t="s">
        <v>168</v>
      </c>
      <c r="J4494" s="6" t="s">
        <v>231</v>
      </c>
      <c r="K4494" s="6">
        <v>2</v>
      </c>
      <c r="L4494" s="6">
        <v>34.880000000000003</v>
      </c>
      <c r="M4494" s="31" t="str">
        <f t="shared" si="0"/>
        <v>Small</v>
      </c>
    </row>
    <row r="4495" spans="8:13" ht="15.75" customHeight="1">
      <c r="H4495" s="37">
        <v>43211</v>
      </c>
      <c r="I4495" s="6" t="s">
        <v>171</v>
      </c>
      <c r="J4495" s="6" t="s">
        <v>156</v>
      </c>
      <c r="K4495" s="6">
        <v>4</v>
      </c>
      <c r="L4495" s="6">
        <v>69.2</v>
      </c>
      <c r="M4495" s="31" t="str">
        <f t="shared" si="0"/>
        <v>Small</v>
      </c>
    </row>
    <row r="4496" spans="8:13" ht="15.75" customHeight="1">
      <c r="H4496" s="37">
        <v>43344</v>
      </c>
      <c r="I4496" s="6" t="s">
        <v>200</v>
      </c>
      <c r="J4496" s="6" t="s">
        <v>192</v>
      </c>
      <c r="K4496" s="6">
        <v>1</v>
      </c>
      <c r="L4496" s="6">
        <v>11.13</v>
      </c>
      <c r="M4496" s="31" t="str">
        <f t="shared" si="0"/>
        <v>Small</v>
      </c>
    </row>
    <row r="4497" spans="8:13" ht="15.75" customHeight="1">
      <c r="H4497" s="37">
        <v>43328</v>
      </c>
      <c r="I4497" s="6" t="s">
        <v>198</v>
      </c>
      <c r="J4497" s="6" t="s">
        <v>161</v>
      </c>
      <c r="K4497" s="6">
        <v>1</v>
      </c>
      <c r="L4497" s="6">
        <v>19.04</v>
      </c>
      <c r="M4497" s="31" t="str">
        <f t="shared" si="0"/>
        <v>Small</v>
      </c>
    </row>
    <row r="4498" spans="8:13" ht="15.75" customHeight="1">
      <c r="H4498" s="37">
        <v>43365</v>
      </c>
      <c r="I4498" s="6" t="s">
        <v>171</v>
      </c>
      <c r="J4498" s="6" t="s">
        <v>220</v>
      </c>
      <c r="K4498" s="6">
        <v>2</v>
      </c>
      <c r="L4498" s="6">
        <v>34.76</v>
      </c>
      <c r="M4498" s="31" t="str">
        <f t="shared" si="0"/>
        <v>Small</v>
      </c>
    </row>
    <row r="4499" spans="8:13" ht="15.75" customHeight="1">
      <c r="H4499" s="37">
        <v>43143</v>
      </c>
      <c r="I4499" s="6" t="s">
        <v>158</v>
      </c>
      <c r="J4499" s="6" t="s">
        <v>185</v>
      </c>
      <c r="K4499" s="6">
        <v>2</v>
      </c>
      <c r="L4499" s="6">
        <v>36.58</v>
      </c>
      <c r="M4499" s="31" t="str">
        <f t="shared" si="0"/>
        <v>Small</v>
      </c>
    </row>
    <row r="4500" spans="8:13" ht="15.75" customHeight="1">
      <c r="H4500" s="37">
        <v>43432</v>
      </c>
      <c r="I4500" s="6" t="s">
        <v>158</v>
      </c>
      <c r="J4500" s="6" t="s">
        <v>170</v>
      </c>
      <c r="K4500" s="6">
        <v>2</v>
      </c>
      <c r="L4500" s="6">
        <v>39.18</v>
      </c>
      <c r="M4500" s="31" t="str">
        <f t="shared" si="0"/>
        <v>Small</v>
      </c>
    </row>
    <row r="4501" spans="8:13" ht="15.75" customHeight="1">
      <c r="H4501" s="37">
        <v>43172</v>
      </c>
      <c r="I4501" s="6" t="s">
        <v>138</v>
      </c>
      <c r="J4501" s="6" t="s">
        <v>229</v>
      </c>
      <c r="K4501" s="6">
        <v>2</v>
      </c>
      <c r="L4501" s="6">
        <v>23.04</v>
      </c>
      <c r="M4501" s="31" t="str">
        <f t="shared" si="0"/>
        <v>Small</v>
      </c>
    </row>
    <row r="4502" spans="8:13" ht="15.75" customHeight="1">
      <c r="H4502" s="37">
        <v>43405</v>
      </c>
      <c r="I4502" s="6" t="s">
        <v>163</v>
      </c>
      <c r="J4502" s="6" t="s">
        <v>156</v>
      </c>
      <c r="K4502" s="6">
        <v>24</v>
      </c>
      <c r="L4502" s="6">
        <v>249.75</v>
      </c>
      <c r="M4502" s="31" t="str">
        <f t="shared" si="0"/>
        <v>Small</v>
      </c>
    </row>
    <row r="4503" spans="8:13" ht="15.75" customHeight="1">
      <c r="H4503" s="37">
        <v>43298</v>
      </c>
      <c r="I4503" s="6" t="s">
        <v>177</v>
      </c>
      <c r="J4503" s="6" t="s">
        <v>184</v>
      </c>
      <c r="K4503" s="6">
        <v>3</v>
      </c>
      <c r="L4503" s="6">
        <v>36.299999999999997</v>
      </c>
      <c r="M4503" s="31" t="str">
        <f t="shared" si="0"/>
        <v>Small</v>
      </c>
    </row>
    <row r="4504" spans="8:13" ht="15.75" customHeight="1">
      <c r="H4504" s="37">
        <v>43324</v>
      </c>
      <c r="I4504" s="6" t="s">
        <v>141</v>
      </c>
      <c r="J4504" s="6" t="s">
        <v>185</v>
      </c>
      <c r="K4504" s="6">
        <v>2</v>
      </c>
      <c r="L4504" s="6">
        <v>21.66</v>
      </c>
      <c r="M4504" s="31" t="str">
        <f t="shared" si="0"/>
        <v>Small</v>
      </c>
    </row>
    <row r="4505" spans="8:13" ht="15.75" customHeight="1">
      <c r="H4505" s="37">
        <v>43405</v>
      </c>
      <c r="I4505" s="6" t="s">
        <v>165</v>
      </c>
      <c r="J4505" s="6" t="s">
        <v>183</v>
      </c>
      <c r="K4505" s="6">
        <v>1</v>
      </c>
      <c r="L4505" s="6">
        <v>15.59</v>
      </c>
      <c r="M4505" s="31" t="str">
        <f t="shared" si="0"/>
        <v>Small</v>
      </c>
    </row>
    <row r="4506" spans="8:13" ht="15.75" customHeight="1">
      <c r="H4506" s="37">
        <v>43340</v>
      </c>
      <c r="I4506" s="6" t="s">
        <v>168</v>
      </c>
      <c r="J4506" s="6" t="s">
        <v>204</v>
      </c>
      <c r="K4506" s="6">
        <v>2</v>
      </c>
      <c r="L4506" s="6">
        <v>36.1</v>
      </c>
      <c r="M4506" s="31" t="str">
        <f t="shared" si="0"/>
        <v>Small</v>
      </c>
    </row>
    <row r="4507" spans="8:13" ht="15.75" customHeight="1">
      <c r="H4507" s="37">
        <v>43421</v>
      </c>
      <c r="I4507" s="6" t="s">
        <v>198</v>
      </c>
      <c r="J4507" s="6" t="s">
        <v>178</v>
      </c>
      <c r="K4507" s="6">
        <v>2</v>
      </c>
      <c r="L4507" s="6">
        <v>24.16</v>
      </c>
      <c r="M4507" s="31" t="str">
        <f t="shared" si="0"/>
        <v>Small</v>
      </c>
    </row>
    <row r="4508" spans="8:13" ht="15.75" customHeight="1">
      <c r="H4508" s="37">
        <v>43394</v>
      </c>
      <c r="I4508" s="6" t="s">
        <v>158</v>
      </c>
      <c r="J4508" s="6" t="s">
        <v>156</v>
      </c>
      <c r="K4508" s="6">
        <v>1</v>
      </c>
      <c r="L4508" s="6">
        <v>14.2</v>
      </c>
      <c r="M4508" s="31" t="str">
        <f t="shared" si="0"/>
        <v>Small</v>
      </c>
    </row>
    <row r="4509" spans="8:13" ht="15.75" customHeight="1">
      <c r="H4509" s="37">
        <v>43378</v>
      </c>
      <c r="I4509" s="6" t="s">
        <v>158</v>
      </c>
      <c r="J4509" s="6" t="s">
        <v>185</v>
      </c>
      <c r="K4509" s="6">
        <v>2</v>
      </c>
      <c r="L4509" s="6">
        <v>31.24</v>
      </c>
      <c r="M4509" s="31" t="str">
        <f t="shared" si="0"/>
        <v>Small</v>
      </c>
    </row>
    <row r="4510" spans="8:13" ht="15.75" customHeight="1">
      <c r="H4510" s="37">
        <v>43296</v>
      </c>
      <c r="I4510" s="6" t="s">
        <v>218</v>
      </c>
      <c r="J4510" s="6" t="s">
        <v>212</v>
      </c>
      <c r="K4510" s="6">
        <v>1</v>
      </c>
      <c r="L4510" s="6">
        <v>18.350000000000001</v>
      </c>
      <c r="M4510" s="31" t="str">
        <f t="shared" si="0"/>
        <v>Small</v>
      </c>
    </row>
    <row r="4511" spans="8:13" ht="15.75" customHeight="1">
      <c r="H4511" s="37">
        <v>43117</v>
      </c>
      <c r="I4511" s="6" t="s">
        <v>175</v>
      </c>
      <c r="J4511" s="6" t="s">
        <v>186</v>
      </c>
      <c r="K4511" s="6">
        <v>2</v>
      </c>
      <c r="L4511" s="6">
        <v>32.46</v>
      </c>
      <c r="M4511" s="31" t="str">
        <f t="shared" si="0"/>
        <v>Small</v>
      </c>
    </row>
    <row r="4512" spans="8:13" ht="15.75" customHeight="1">
      <c r="H4512" s="37">
        <v>43184</v>
      </c>
      <c r="I4512" s="6" t="s">
        <v>200</v>
      </c>
      <c r="J4512" s="6" t="s">
        <v>162</v>
      </c>
      <c r="K4512" s="6">
        <v>3</v>
      </c>
      <c r="L4512" s="6">
        <v>55.47</v>
      </c>
      <c r="M4512" s="31" t="str">
        <f t="shared" si="0"/>
        <v>Small</v>
      </c>
    </row>
    <row r="4513" spans="8:13" ht="15.75" customHeight="1">
      <c r="H4513" s="37">
        <v>43122</v>
      </c>
      <c r="I4513" s="6" t="s">
        <v>158</v>
      </c>
      <c r="J4513" s="6" t="s">
        <v>184</v>
      </c>
      <c r="K4513" s="6">
        <v>2</v>
      </c>
      <c r="L4513" s="6">
        <v>24.82</v>
      </c>
      <c r="M4513" s="31" t="str">
        <f t="shared" si="0"/>
        <v>Small</v>
      </c>
    </row>
    <row r="4514" spans="8:13" ht="15.75" customHeight="1">
      <c r="H4514" s="37">
        <v>43453</v>
      </c>
      <c r="I4514" s="6" t="s">
        <v>175</v>
      </c>
      <c r="J4514" s="6" t="s">
        <v>176</v>
      </c>
      <c r="K4514" s="6">
        <v>46</v>
      </c>
      <c r="L4514" s="6">
        <v>434.07</v>
      </c>
      <c r="M4514" s="31" t="str">
        <f t="shared" si="0"/>
        <v>Large</v>
      </c>
    </row>
    <row r="4515" spans="8:13" ht="15.75" customHeight="1">
      <c r="H4515" s="37">
        <v>43344</v>
      </c>
      <c r="I4515" s="6" t="s">
        <v>141</v>
      </c>
      <c r="J4515" s="6" t="s">
        <v>162</v>
      </c>
      <c r="K4515" s="6">
        <v>47</v>
      </c>
      <c r="L4515" s="6">
        <v>282</v>
      </c>
      <c r="M4515" s="31" t="str">
        <f t="shared" si="0"/>
        <v>Large</v>
      </c>
    </row>
    <row r="4516" spans="8:13" ht="15.75" customHeight="1">
      <c r="H4516" s="37">
        <v>43456</v>
      </c>
      <c r="I4516" s="6" t="s">
        <v>158</v>
      </c>
      <c r="J4516" s="6" t="s">
        <v>227</v>
      </c>
      <c r="K4516" s="6">
        <v>1</v>
      </c>
      <c r="L4516" s="6">
        <v>15.63</v>
      </c>
      <c r="M4516" s="31" t="str">
        <f t="shared" si="0"/>
        <v>Small</v>
      </c>
    </row>
    <row r="4517" spans="8:13" ht="15.75" customHeight="1">
      <c r="H4517" s="37">
        <v>43292</v>
      </c>
      <c r="I4517" s="6" t="s">
        <v>135</v>
      </c>
      <c r="J4517" s="6" t="s">
        <v>170</v>
      </c>
      <c r="K4517" s="6">
        <v>4</v>
      </c>
      <c r="L4517" s="6">
        <v>56.76</v>
      </c>
      <c r="M4517" s="31" t="str">
        <f t="shared" si="0"/>
        <v>Small</v>
      </c>
    </row>
    <row r="4518" spans="8:13" ht="15.75" customHeight="1">
      <c r="H4518" s="37">
        <v>43114</v>
      </c>
      <c r="I4518" s="6" t="s">
        <v>224</v>
      </c>
      <c r="J4518" s="6" t="s">
        <v>187</v>
      </c>
      <c r="K4518" s="6">
        <v>2</v>
      </c>
      <c r="L4518" s="6">
        <v>24.84</v>
      </c>
      <c r="M4518" s="31" t="str">
        <f t="shared" si="0"/>
        <v>Small</v>
      </c>
    </row>
    <row r="4519" spans="8:13" ht="15.75" customHeight="1">
      <c r="H4519" s="37">
        <v>43354</v>
      </c>
      <c r="I4519" s="6" t="s">
        <v>168</v>
      </c>
      <c r="J4519" s="6" t="s">
        <v>226</v>
      </c>
      <c r="K4519" s="6">
        <v>1</v>
      </c>
      <c r="L4519" s="6">
        <v>18.25</v>
      </c>
      <c r="M4519" s="31" t="str">
        <f t="shared" si="0"/>
        <v>Small</v>
      </c>
    </row>
    <row r="4520" spans="8:13" ht="15.75" customHeight="1">
      <c r="H4520" s="37">
        <v>43179</v>
      </c>
      <c r="I4520" s="6" t="s">
        <v>198</v>
      </c>
      <c r="J4520" s="6" t="s">
        <v>192</v>
      </c>
      <c r="K4520" s="6">
        <v>2</v>
      </c>
      <c r="L4520" s="6">
        <v>26.12</v>
      </c>
      <c r="M4520" s="31" t="str">
        <f t="shared" si="0"/>
        <v>Small</v>
      </c>
    </row>
    <row r="4521" spans="8:13" ht="15.75" customHeight="1">
      <c r="H4521" s="37">
        <v>43328</v>
      </c>
      <c r="I4521" s="6" t="s">
        <v>141</v>
      </c>
      <c r="J4521" s="6" t="s">
        <v>156</v>
      </c>
      <c r="K4521" s="6">
        <v>4</v>
      </c>
      <c r="L4521" s="6">
        <v>66</v>
      </c>
      <c r="M4521" s="31" t="str">
        <f t="shared" si="0"/>
        <v>Small</v>
      </c>
    </row>
    <row r="4522" spans="8:13" ht="15.75" customHeight="1">
      <c r="H4522" s="37">
        <v>43140</v>
      </c>
      <c r="I4522" s="6" t="s">
        <v>127</v>
      </c>
      <c r="J4522" s="6" t="s">
        <v>170</v>
      </c>
      <c r="K4522" s="6">
        <v>2</v>
      </c>
      <c r="L4522" s="6">
        <v>30.12</v>
      </c>
      <c r="M4522" s="31" t="str">
        <f t="shared" si="0"/>
        <v>Small</v>
      </c>
    </row>
    <row r="4523" spans="8:13" ht="15.75" customHeight="1">
      <c r="H4523" s="37">
        <v>43371</v>
      </c>
      <c r="I4523" s="6" t="s">
        <v>216</v>
      </c>
      <c r="J4523" s="6" t="s">
        <v>192</v>
      </c>
      <c r="K4523" s="6">
        <v>1</v>
      </c>
      <c r="L4523" s="6">
        <v>17.68</v>
      </c>
      <c r="M4523" s="31" t="str">
        <f t="shared" si="0"/>
        <v>Small</v>
      </c>
    </row>
    <row r="4524" spans="8:13" ht="15.75" customHeight="1">
      <c r="H4524" s="37">
        <v>43142</v>
      </c>
      <c r="I4524" s="6" t="s">
        <v>177</v>
      </c>
      <c r="J4524" s="6" t="s">
        <v>230</v>
      </c>
      <c r="K4524" s="6">
        <v>4</v>
      </c>
      <c r="L4524" s="6">
        <v>74.64</v>
      </c>
      <c r="M4524" s="31" t="str">
        <f t="shared" si="0"/>
        <v>Small</v>
      </c>
    </row>
    <row r="4525" spans="8:13" ht="15.75" customHeight="1">
      <c r="H4525" s="37">
        <v>43444</v>
      </c>
      <c r="I4525" s="6" t="s">
        <v>171</v>
      </c>
      <c r="J4525" s="6" t="s">
        <v>173</v>
      </c>
      <c r="K4525" s="6">
        <v>3</v>
      </c>
      <c r="L4525" s="6">
        <v>39.57</v>
      </c>
      <c r="M4525" s="31" t="str">
        <f t="shared" si="0"/>
        <v>Small</v>
      </c>
    </row>
    <row r="4526" spans="8:13" ht="15.75" customHeight="1">
      <c r="H4526" s="37">
        <v>43158</v>
      </c>
      <c r="I4526" s="6" t="s">
        <v>141</v>
      </c>
      <c r="J4526" s="6" t="s">
        <v>181</v>
      </c>
      <c r="K4526" s="6">
        <v>57</v>
      </c>
      <c r="L4526" s="6">
        <v>453.79</v>
      </c>
      <c r="M4526" s="31" t="str">
        <f t="shared" si="0"/>
        <v>Large</v>
      </c>
    </row>
    <row r="4527" spans="8:13" ht="15.75" customHeight="1">
      <c r="H4527" s="37">
        <v>43369</v>
      </c>
      <c r="I4527" s="6" t="s">
        <v>200</v>
      </c>
      <c r="J4527" s="6" t="s">
        <v>156</v>
      </c>
      <c r="K4527" s="6">
        <v>2</v>
      </c>
      <c r="L4527" s="6">
        <v>21.34</v>
      </c>
      <c r="M4527" s="31" t="str">
        <f t="shared" si="0"/>
        <v>Small</v>
      </c>
    </row>
    <row r="4528" spans="8:13" ht="15.75" customHeight="1">
      <c r="H4528" s="37">
        <v>43216</v>
      </c>
      <c r="I4528" s="6" t="s">
        <v>135</v>
      </c>
      <c r="J4528" s="6" t="s">
        <v>173</v>
      </c>
      <c r="K4528" s="6">
        <v>2</v>
      </c>
      <c r="L4528" s="6">
        <v>25.54</v>
      </c>
      <c r="M4528" s="31" t="str">
        <f t="shared" si="0"/>
        <v>Small</v>
      </c>
    </row>
    <row r="4529" spans="8:13" ht="15.75" customHeight="1">
      <c r="H4529" s="37">
        <v>43465</v>
      </c>
      <c r="I4529" s="6" t="s">
        <v>163</v>
      </c>
      <c r="J4529" s="6" t="s">
        <v>174</v>
      </c>
      <c r="K4529" s="6">
        <v>2</v>
      </c>
      <c r="L4529" s="6">
        <v>25.52</v>
      </c>
      <c r="M4529" s="31" t="str">
        <f t="shared" si="0"/>
        <v>Small</v>
      </c>
    </row>
    <row r="4530" spans="8:13" ht="15.75" customHeight="1">
      <c r="H4530" s="37">
        <v>43414</v>
      </c>
      <c r="I4530" s="6" t="s">
        <v>135</v>
      </c>
      <c r="J4530" s="6" t="s">
        <v>172</v>
      </c>
      <c r="K4530" s="6">
        <v>69</v>
      </c>
      <c r="L4530" s="6">
        <v>643.42999999999995</v>
      </c>
      <c r="M4530" s="31" t="str">
        <f t="shared" si="0"/>
        <v>Large</v>
      </c>
    </row>
    <row r="4531" spans="8:13" ht="15.75" customHeight="1">
      <c r="H4531" s="37">
        <v>43396</v>
      </c>
      <c r="I4531" s="6" t="s">
        <v>171</v>
      </c>
      <c r="J4531" s="6" t="s">
        <v>174</v>
      </c>
      <c r="K4531" s="6">
        <v>1</v>
      </c>
      <c r="L4531" s="6">
        <v>18.350000000000001</v>
      </c>
      <c r="M4531" s="31" t="str">
        <f t="shared" si="0"/>
        <v>Small</v>
      </c>
    </row>
    <row r="4532" spans="8:13" ht="15.75" customHeight="1">
      <c r="H4532" s="37">
        <v>43326</v>
      </c>
      <c r="I4532" s="6" t="s">
        <v>141</v>
      </c>
      <c r="J4532" s="6" t="s">
        <v>230</v>
      </c>
      <c r="K4532" s="6">
        <v>45</v>
      </c>
      <c r="L4532" s="6">
        <v>300.23</v>
      </c>
      <c r="M4532" s="31" t="str">
        <f t="shared" si="0"/>
        <v>Large</v>
      </c>
    </row>
    <row r="4533" spans="8:13" ht="15.75" customHeight="1">
      <c r="H4533" s="37">
        <v>43198</v>
      </c>
      <c r="I4533" s="6" t="s">
        <v>198</v>
      </c>
      <c r="J4533" s="6" t="s">
        <v>199</v>
      </c>
      <c r="K4533" s="6">
        <v>2</v>
      </c>
      <c r="L4533" s="6">
        <v>28.92</v>
      </c>
      <c r="M4533" s="31" t="str">
        <f t="shared" si="0"/>
        <v>Small</v>
      </c>
    </row>
    <row r="4534" spans="8:13" ht="15.75" customHeight="1">
      <c r="H4534" s="37">
        <v>43451</v>
      </c>
      <c r="I4534" s="6" t="s">
        <v>193</v>
      </c>
      <c r="J4534" s="6" t="s">
        <v>236</v>
      </c>
      <c r="K4534" s="6">
        <v>4</v>
      </c>
      <c r="L4534" s="6">
        <v>65.56</v>
      </c>
      <c r="M4534" s="31" t="str">
        <f t="shared" si="0"/>
        <v>Small</v>
      </c>
    </row>
    <row r="4535" spans="8:13" ht="15.75" customHeight="1">
      <c r="H4535" s="37">
        <v>43397</v>
      </c>
      <c r="I4535" s="6" t="s">
        <v>135</v>
      </c>
      <c r="J4535" s="6" t="s">
        <v>209</v>
      </c>
      <c r="K4535" s="6">
        <v>3</v>
      </c>
      <c r="L4535" s="6">
        <v>33.6</v>
      </c>
      <c r="M4535" s="31" t="str">
        <f t="shared" si="0"/>
        <v>Small</v>
      </c>
    </row>
    <row r="4536" spans="8:13" ht="15.75" customHeight="1">
      <c r="H4536" s="37">
        <v>43457</v>
      </c>
      <c r="I4536" s="6" t="s">
        <v>168</v>
      </c>
      <c r="J4536" s="6" t="s">
        <v>208</v>
      </c>
      <c r="K4536" s="6">
        <v>2</v>
      </c>
      <c r="L4536" s="6">
        <v>29.2</v>
      </c>
      <c r="M4536" s="31" t="str">
        <f t="shared" si="0"/>
        <v>Small</v>
      </c>
    </row>
    <row r="4537" spans="8:13" ht="15.75" customHeight="1">
      <c r="H4537" s="37">
        <v>43424</v>
      </c>
      <c r="I4537" s="6" t="s">
        <v>175</v>
      </c>
      <c r="J4537" s="6" t="s">
        <v>156</v>
      </c>
      <c r="K4537" s="6">
        <v>6</v>
      </c>
      <c r="L4537" s="6">
        <v>65.459999999999994</v>
      </c>
      <c r="M4537" s="31" t="str">
        <f t="shared" si="0"/>
        <v>Small</v>
      </c>
    </row>
    <row r="4538" spans="8:13" ht="15.75" customHeight="1">
      <c r="H4538" s="37">
        <v>43452</v>
      </c>
      <c r="I4538" s="6" t="s">
        <v>165</v>
      </c>
      <c r="J4538" s="6" t="s">
        <v>185</v>
      </c>
      <c r="K4538" s="6">
        <v>1</v>
      </c>
      <c r="L4538" s="6">
        <v>10.66</v>
      </c>
      <c r="M4538" s="31" t="str">
        <f t="shared" si="0"/>
        <v>Small</v>
      </c>
    </row>
    <row r="4539" spans="8:13" ht="15.75" customHeight="1">
      <c r="H4539" s="37">
        <v>43172</v>
      </c>
      <c r="I4539" s="6" t="s">
        <v>168</v>
      </c>
      <c r="J4539" s="6" t="s">
        <v>179</v>
      </c>
      <c r="K4539" s="6">
        <v>2</v>
      </c>
      <c r="L4539" s="6">
        <v>38.520000000000003</v>
      </c>
      <c r="M4539" s="31" t="str">
        <f t="shared" si="0"/>
        <v>Small</v>
      </c>
    </row>
    <row r="4540" spans="8:13" ht="15.75" customHeight="1">
      <c r="H4540" s="37">
        <v>43248</v>
      </c>
      <c r="I4540" s="6" t="s">
        <v>158</v>
      </c>
      <c r="J4540" s="6" t="s">
        <v>157</v>
      </c>
      <c r="K4540" s="6">
        <v>6</v>
      </c>
      <c r="L4540" s="6">
        <v>100.92</v>
      </c>
      <c r="M4540" s="31" t="str">
        <f t="shared" si="0"/>
        <v>Small</v>
      </c>
    </row>
    <row r="4541" spans="8:13" ht="15.75" customHeight="1">
      <c r="H4541" s="37">
        <v>43421</v>
      </c>
      <c r="I4541" s="6" t="s">
        <v>175</v>
      </c>
      <c r="J4541" s="6" t="s">
        <v>184</v>
      </c>
      <c r="K4541" s="6">
        <v>60</v>
      </c>
      <c r="L4541" s="6">
        <v>395.66</v>
      </c>
      <c r="M4541" s="31" t="str">
        <f t="shared" si="0"/>
        <v>Large</v>
      </c>
    </row>
    <row r="4542" spans="8:13" ht="15.75" customHeight="1">
      <c r="H4542" s="37">
        <v>43448</v>
      </c>
      <c r="I4542" s="6" t="s">
        <v>175</v>
      </c>
      <c r="J4542" s="6" t="s">
        <v>178</v>
      </c>
      <c r="K4542" s="6">
        <v>2</v>
      </c>
      <c r="L4542" s="6">
        <v>34.24</v>
      </c>
      <c r="M4542" s="31" t="str">
        <f t="shared" si="0"/>
        <v>Small</v>
      </c>
    </row>
    <row r="4543" spans="8:13" ht="15.75" customHeight="1">
      <c r="H4543" s="37">
        <v>43410</v>
      </c>
      <c r="I4543" s="6" t="s">
        <v>135</v>
      </c>
      <c r="J4543" s="6" t="s">
        <v>174</v>
      </c>
      <c r="K4543" s="6">
        <v>1</v>
      </c>
      <c r="L4543" s="6">
        <v>13.13</v>
      </c>
      <c r="M4543" s="31" t="str">
        <f t="shared" si="0"/>
        <v>Small</v>
      </c>
    </row>
    <row r="4544" spans="8:13" ht="15.75" customHeight="1">
      <c r="H4544" s="37">
        <v>43278</v>
      </c>
      <c r="I4544" s="6" t="s">
        <v>158</v>
      </c>
      <c r="J4544" s="6" t="s">
        <v>179</v>
      </c>
      <c r="K4544" s="6">
        <v>2</v>
      </c>
      <c r="L4544" s="6">
        <v>21.88</v>
      </c>
      <c r="M4544" s="31" t="str">
        <f t="shared" si="0"/>
        <v>Small</v>
      </c>
    </row>
    <row r="4545" spans="8:13" ht="15.75" customHeight="1">
      <c r="H4545" s="37">
        <v>43111</v>
      </c>
      <c r="I4545" s="6" t="s">
        <v>175</v>
      </c>
      <c r="J4545" s="6" t="s">
        <v>156</v>
      </c>
      <c r="K4545" s="6">
        <v>2</v>
      </c>
      <c r="L4545" s="6">
        <v>30.04</v>
      </c>
      <c r="M4545" s="31" t="str">
        <f t="shared" si="0"/>
        <v>Small</v>
      </c>
    </row>
    <row r="4546" spans="8:13" ht="15.75" customHeight="1">
      <c r="H4546" s="37">
        <v>43435</v>
      </c>
      <c r="I4546" s="6" t="s">
        <v>175</v>
      </c>
      <c r="J4546" s="6" t="s">
        <v>180</v>
      </c>
      <c r="K4546" s="6">
        <v>3</v>
      </c>
      <c r="L4546" s="6">
        <v>58.14</v>
      </c>
      <c r="M4546" s="31" t="str">
        <f t="shared" si="0"/>
        <v>Small</v>
      </c>
    </row>
    <row r="4547" spans="8:13" ht="15.75" customHeight="1">
      <c r="H4547" s="37">
        <v>43395</v>
      </c>
      <c r="I4547" s="6" t="s">
        <v>163</v>
      </c>
      <c r="J4547" s="6" t="s">
        <v>156</v>
      </c>
      <c r="K4547" s="6">
        <v>45</v>
      </c>
      <c r="L4547" s="6">
        <v>542.14</v>
      </c>
      <c r="M4547" s="31" t="str">
        <f t="shared" si="0"/>
        <v>Large</v>
      </c>
    </row>
    <row r="4548" spans="8:13" ht="15.75" customHeight="1">
      <c r="H4548" s="37">
        <v>43276</v>
      </c>
      <c r="I4548" s="6" t="s">
        <v>158</v>
      </c>
      <c r="J4548" s="6" t="s">
        <v>191</v>
      </c>
      <c r="K4548" s="6">
        <v>2</v>
      </c>
      <c r="L4548" s="6">
        <v>20.82</v>
      </c>
      <c r="M4548" s="31" t="str">
        <f t="shared" si="0"/>
        <v>Small</v>
      </c>
    </row>
    <row r="4549" spans="8:13" ht="15.75" customHeight="1">
      <c r="H4549" s="37">
        <v>43400</v>
      </c>
      <c r="I4549" s="6" t="s">
        <v>141</v>
      </c>
      <c r="J4549" s="6" t="s">
        <v>192</v>
      </c>
      <c r="K4549" s="6">
        <v>3</v>
      </c>
      <c r="L4549" s="6">
        <v>33.57</v>
      </c>
      <c r="M4549" s="31" t="str">
        <f t="shared" si="0"/>
        <v>Small</v>
      </c>
    </row>
    <row r="4550" spans="8:13" ht="15.75" customHeight="1">
      <c r="H4550" s="37">
        <v>43199</v>
      </c>
      <c r="I4550" s="6" t="s">
        <v>160</v>
      </c>
      <c r="J4550" s="6" t="s">
        <v>233</v>
      </c>
      <c r="K4550" s="6">
        <v>3</v>
      </c>
      <c r="L4550" s="6">
        <v>37.68</v>
      </c>
      <c r="M4550" s="31" t="str">
        <f t="shared" si="0"/>
        <v>Small</v>
      </c>
    </row>
    <row r="4551" spans="8:13" ht="15.75" customHeight="1">
      <c r="H4551" s="37">
        <v>43433</v>
      </c>
      <c r="I4551" s="6" t="s">
        <v>171</v>
      </c>
      <c r="J4551" s="6" t="s">
        <v>217</v>
      </c>
      <c r="K4551" s="6">
        <v>48</v>
      </c>
      <c r="L4551" s="6">
        <v>407.88</v>
      </c>
      <c r="M4551" s="31" t="str">
        <f t="shared" si="0"/>
        <v>Large</v>
      </c>
    </row>
    <row r="4552" spans="8:13" ht="15.75" customHeight="1">
      <c r="H4552" s="37">
        <v>43168</v>
      </c>
      <c r="I4552" s="6" t="s">
        <v>160</v>
      </c>
      <c r="J4552" s="6" t="s">
        <v>183</v>
      </c>
      <c r="K4552" s="6">
        <v>1</v>
      </c>
      <c r="L4552" s="6">
        <v>16.899999999999999</v>
      </c>
      <c r="M4552" s="31" t="str">
        <f t="shared" si="0"/>
        <v>Small</v>
      </c>
    </row>
    <row r="4553" spans="8:13" ht="15.75" customHeight="1">
      <c r="H4553" s="37">
        <v>43144</v>
      </c>
      <c r="I4553" s="6" t="s">
        <v>160</v>
      </c>
      <c r="J4553" s="6" t="s">
        <v>178</v>
      </c>
      <c r="K4553" s="6">
        <v>24</v>
      </c>
      <c r="L4553" s="6">
        <v>219.24</v>
      </c>
      <c r="M4553" s="31" t="str">
        <f t="shared" si="0"/>
        <v>Small</v>
      </c>
    </row>
    <row r="4554" spans="8:13" ht="15.75" customHeight="1">
      <c r="H4554" s="37">
        <v>43111</v>
      </c>
      <c r="I4554" s="6" t="s">
        <v>141</v>
      </c>
      <c r="J4554" s="6" t="s">
        <v>194</v>
      </c>
      <c r="K4554" s="6">
        <v>2</v>
      </c>
      <c r="L4554" s="6">
        <v>22.66</v>
      </c>
      <c r="M4554" s="31" t="str">
        <f t="shared" si="0"/>
        <v>Small</v>
      </c>
    </row>
    <row r="4555" spans="8:13" ht="15.75" customHeight="1">
      <c r="H4555" s="37">
        <v>43447</v>
      </c>
      <c r="I4555" s="6" t="s">
        <v>141</v>
      </c>
      <c r="J4555" s="6" t="s">
        <v>227</v>
      </c>
      <c r="K4555" s="6">
        <v>1</v>
      </c>
      <c r="L4555" s="6">
        <v>19.89</v>
      </c>
      <c r="M4555" s="31" t="str">
        <f t="shared" si="0"/>
        <v>Small</v>
      </c>
    </row>
    <row r="4556" spans="8:13" ht="15.75" customHeight="1">
      <c r="H4556" s="37">
        <v>43247</v>
      </c>
      <c r="I4556" s="6" t="s">
        <v>160</v>
      </c>
      <c r="J4556" s="6" t="s">
        <v>156</v>
      </c>
      <c r="K4556" s="6">
        <v>1</v>
      </c>
      <c r="L4556" s="6">
        <v>19.88</v>
      </c>
      <c r="M4556" s="31" t="str">
        <f t="shared" si="0"/>
        <v>Small</v>
      </c>
    </row>
    <row r="4557" spans="8:13" ht="15.75" customHeight="1">
      <c r="H4557" s="37">
        <v>43340</v>
      </c>
      <c r="I4557" s="6" t="s">
        <v>141</v>
      </c>
      <c r="J4557" s="6" t="s">
        <v>220</v>
      </c>
      <c r="K4557" s="6">
        <v>2</v>
      </c>
      <c r="L4557" s="6">
        <v>24.66</v>
      </c>
      <c r="M4557" s="31" t="str">
        <f t="shared" si="0"/>
        <v>Small</v>
      </c>
    </row>
    <row r="4558" spans="8:13" ht="15.75" customHeight="1">
      <c r="H4558" s="37">
        <v>43152</v>
      </c>
      <c r="I4558" s="6" t="s">
        <v>141</v>
      </c>
      <c r="J4558" s="6" t="s">
        <v>199</v>
      </c>
      <c r="K4558" s="6">
        <v>1</v>
      </c>
      <c r="L4558" s="6">
        <v>14.37</v>
      </c>
      <c r="M4558" s="31" t="str">
        <f t="shared" si="0"/>
        <v>Small</v>
      </c>
    </row>
    <row r="4559" spans="8:13" ht="15.75" customHeight="1">
      <c r="H4559" s="37">
        <v>43404</v>
      </c>
      <c r="I4559" s="6" t="s">
        <v>175</v>
      </c>
      <c r="J4559" s="6" t="s">
        <v>206</v>
      </c>
      <c r="K4559" s="6">
        <v>1</v>
      </c>
      <c r="L4559" s="6">
        <v>10.86</v>
      </c>
      <c r="M4559" s="31" t="str">
        <f t="shared" si="0"/>
        <v>Small</v>
      </c>
    </row>
    <row r="4560" spans="8:13" ht="15.75" customHeight="1">
      <c r="H4560" s="37">
        <v>43235</v>
      </c>
      <c r="I4560" s="6" t="s">
        <v>158</v>
      </c>
      <c r="J4560" s="6" t="s">
        <v>202</v>
      </c>
      <c r="K4560" s="6">
        <v>60</v>
      </c>
      <c r="L4560" s="6">
        <v>570.80999999999995</v>
      </c>
      <c r="M4560" s="31" t="str">
        <f t="shared" si="0"/>
        <v>Large</v>
      </c>
    </row>
    <row r="4561" spans="8:13" ht="15.75" customHeight="1">
      <c r="H4561" s="37">
        <v>43377</v>
      </c>
      <c r="I4561" s="6" t="s">
        <v>127</v>
      </c>
      <c r="J4561" s="6" t="s">
        <v>232</v>
      </c>
      <c r="K4561" s="6">
        <v>1</v>
      </c>
      <c r="L4561" s="6">
        <v>11.33</v>
      </c>
      <c r="M4561" s="31" t="str">
        <f t="shared" si="0"/>
        <v>Small</v>
      </c>
    </row>
    <row r="4562" spans="8:13" ht="15.75" customHeight="1">
      <c r="H4562" s="37">
        <v>43392</v>
      </c>
      <c r="I4562" s="6" t="s">
        <v>158</v>
      </c>
      <c r="J4562" s="6" t="s">
        <v>187</v>
      </c>
      <c r="K4562" s="6">
        <v>1</v>
      </c>
      <c r="L4562" s="6">
        <v>13.95</v>
      </c>
      <c r="M4562" s="31" t="str">
        <f t="shared" si="0"/>
        <v>Small</v>
      </c>
    </row>
    <row r="4563" spans="8:13" ht="15.75" customHeight="1">
      <c r="H4563" s="37">
        <v>43412</v>
      </c>
      <c r="I4563" s="6" t="s">
        <v>160</v>
      </c>
      <c r="J4563" s="6" t="s">
        <v>235</v>
      </c>
      <c r="K4563" s="6">
        <v>60</v>
      </c>
      <c r="L4563" s="6">
        <v>382.64</v>
      </c>
      <c r="M4563" s="31" t="str">
        <f t="shared" si="0"/>
        <v>Large</v>
      </c>
    </row>
    <row r="4564" spans="8:13" ht="15.75" customHeight="1">
      <c r="H4564" s="37">
        <v>43460</v>
      </c>
      <c r="I4564" s="6" t="s">
        <v>160</v>
      </c>
      <c r="J4564" s="6" t="s">
        <v>157</v>
      </c>
      <c r="K4564" s="6">
        <v>3</v>
      </c>
      <c r="L4564" s="6">
        <v>46.95</v>
      </c>
      <c r="M4564" s="31" t="str">
        <f t="shared" si="0"/>
        <v>Small</v>
      </c>
    </row>
    <row r="4565" spans="8:13" ht="15.75" customHeight="1">
      <c r="H4565" s="37">
        <v>43232</v>
      </c>
      <c r="I4565" s="6" t="s">
        <v>175</v>
      </c>
      <c r="J4565" s="6" t="s">
        <v>187</v>
      </c>
      <c r="K4565" s="6">
        <v>3</v>
      </c>
      <c r="L4565" s="6">
        <v>48.87</v>
      </c>
      <c r="M4565" s="31" t="str">
        <f t="shared" si="0"/>
        <v>Small</v>
      </c>
    </row>
    <row r="4566" spans="8:13" ht="15.75" customHeight="1">
      <c r="H4566" s="37">
        <v>43412</v>
      </c>
      <c r="I4566" s="6" t="s">
        <v>158</v>
      </c>
      <c r="J4566" s="6" t="s">
        <v>184</v>
      </c>
      <c r="K4566" s="6">
        <v>12</v>
      </c>
      <c r="L4566" s="6">
        <v>136.61000000000001</v>
      </c>
      <c r="M4566" s="31" t="str">
        <f t="shared" si="0"/>
        <v>Small</v>
      </c>
    </row>
    <row r="4567" spans="8:13" ht="15.75" customHeight="1">
      <c r="H4567" s="37">
        <v>43107</v>
      </c>
      <c r="I4567" s="6" t="s">
        <v>160</v>
      </c>
      <c r="J4567" s="6" t="s">
        <v>180</v>
      </c>
      <c r="K4567" s="6">
        <v>1</v>
      </c>
      <c r="L4567" s="6">
        <v>14.27</v>
      </c>
      <c r="M4567" s="31" t="str">
        <f t="shared" si="0"/>
        <v>Small</v>
      </c>
    </row>
    <row r="4568" spans="8:13" ht="15.75" customHeight="1">
      <c r="H4568" s="37">
        <v>43334</v>
      </c>
      <c r="I4568" s="6" t="s">
        <v>168</v>
      </c>
      <c r="J4568" s="6" t="s">
        <v>206</v>
      </c>
      <c r="K4568" s="6">
        <v>2</v>
      </c>
      <c r="L4568" s="6">
        <v>29.34</v>
      </c>
      <c r="M4568" s="31" t="str">
        <f t="shared" si="0"/>
        <v>Small</v>
      </c>
    </row>
    <row r="4569" spans="8:13" ht="15.75" customHeight="1">
      <c r="H4569" s="37">
        <v>43302</v>
      </c>
      <c r="I4569" s="6" t="s">
        <v>165</v>
      </c>
      <c r="J4569" s="6" t="s">
        <v>241</v>
      </c>
      <c r="K4569" s="6">
        <v>2</v>
      </c>
      <c r="L4569" s="6">
        <v>30.22</v>
      </c>
      <c r="M4569" s="31" t="str">
        <f t="shared" si="0"/>
        <v>Small</v>
      </c>
    </row>
    <row r="4570" spans="8:13" ht="15.75" customHeight="1">
      <c r="H4570" s="37">
        <v>43177</v>
      </c>
      <c r="I4570" s="6" t="s">
        <v>163</v>
      </c>
      <c r="J4570" s="6" t="s">
        <v>162</v>
      </c>
      <c r="K4570" s="6">
        <v>1</v>
      </c>
      <c r="L4570" s="6">
        <v>14.39</v>
      </c>
      <c r="M4570" s="31" t="str">
        <f t="shared" si="0"/>
        <v>Small</v>
      </c>
    </row>
    <row r="4571" spans="8:13" ht="15.75" customHeight="1">
      <c r="H4571" s="37">
        <v>43214</v>
      </c>
      <c r="I4571" s="6" t="s">
        <v>135</v>
      </c>
      <c r="J4571" s="6" t="s">
        <v>231</v>
      </c>
      <c r="K4571" s="6">
        <v>4</v>
      </c>
      <c r="L4571" s="6">
        <v>76.88</v>
      </c>
      <c r="M4571" s="31" t="str">
        <f t="shared" si="0"/>
        <v>Small</v>
      </c>
    </row>
    <row r="4572" spans="8:13" ht="15.75" customHeight="1">
      <c r="H4572" s="37">
        <v>43455</v>
      </c>
      <c r="I4572" s="6" t="s">
        <v>171</v>
      </c>
      <c r="J4572" s="6" t="s">
        <v>241</v>
      </c>
      <c r="K4572" s="6">
        <v>2</v>
      </c>
      <c r="L4572" s="6">
        <v>38.979999999999997</v>
      </c>
      <c r="M4572" s="31" t="str">
        <f t="shared" si="0"/>
        <v>Small</v>
      </c>
    </row>
    <row r="4573" spans="8:13" ht="15.75" customHeight="1">
      <c r="H4573" s="37">
        <v>43348</v>
      </c>
      <c r="I4573" s="6" t="s">
        <v>158</v>
      </c>
      <c r="J4573" s="6" t="s">
        <v>207</v>
      </c>
      <c r="K4573" s="6">
        <v>2</v>
      </c>
      <c r="L4573" s="6">
        <v>26.4</v>
      </c>
      <c r="M4573" s="31" t="str">
        <f t="shared" si="0"/>
        <v>Small</v>
      </c>
    </row>
    <row r="4574" spans="8:13" ht="15.75" customHeight="1">
      <c r="H4574" s="37">
        <v>43419</v>
      </c>
      <c r="I4574" s="6" t="s">
        <v>160</v>
      </c>
      <c r="J4574" s="6" t="s">
        <v>191</v>
      </c>
      <c r="K4574" s="6">
        <v>3</v>
      </c>
      <c r="L4574" s="6">
        <v>48.21</v>
      </c>
      <c r="M4574" s="31" t="str">
        <f t="shared" si="0"/>
        <v>Small</v>
      </c>
    </row>
    <row r="4575" spans="8:13" ht="15.75" customHeight="1">
      <c r="H4575" s="37">
        <v>43430</v>
      </c>
      <c r="I4575" s="6" t="s">
        <v>141</v>
      </c>
      <c r="J4575" s="6" t="s">
        <v>180</v>
      </c>
      <c r="K4575" s="6">
        <v>3</v>
      </c>
      <c r="L4575" s="6">
        <v>40.619999999999997</v>
      </c>
      <c r="M4575" s="31" t="str">
        <f t="shared" si="0"/>
        <v>Small</v>
      </c>
    </row>
    <row r="4576" spans="8:13" ht="15.75" customHeight="1">
      <c r="H4576" s="37">
        <v>43336</v>
      </c>
      <c r="I4576" s="6" t="s">
        <v>175</v>
      </c>
      <c r="J4576" s="6" t="s">
        <v>185</v>
      </c>
      <c r="K4576" s="6">
        <v>3</v>
      </c>
      <c r="L4576" s="6">
        <v>41.73</v>
      </c>
      <c r="M4576" s="31" t="str">
        <f t="shared" si="0"/>
        <v>Small</v>
      </c>
    </row>
    <row r="4577" spans="8:13" ht="15.75" customHeight="1">
      <c r="H4577" s="37">
        <v>43407</v>
      </c>
      <c r="I4577" s="6" t="s">
        <v>218</v>
      </c>
      <c r="J4577" s="6" t="s">
        <v>184</v>
      </c>
      <c r="K4577" s="6">
        <v>2</v>
      </c>
      <c r="L4577" s="6">
        <v>33.44</v>
      </c>
      <c r="M4577" s="31" t="str">
        <f t="shared" si="0"/>
        <v>Small</v>
      </c>
    </row>
    <row r="4578" spans="8:13" ht="15.75" customHeight="1">
      <c r="H4578" s="37">
        <v>43424</v>
      </c>
      <c r="I4578" s="6" t="s">
        <v>190</v>
      </c>
      <c r="J4578" s="6" t="s">
        <v>180</v>
      </c>
      <c r="K4578" s="6">
        <v>12</v>
      </c>
      <c r="L4578" s="6">
        <v>104.88</v>
      </c>
      <c r="M4578" s="31" t="str">
        <f t="shared" si="0"/>
        <v>Small</v>
      </c>
    </row>
    <row r="4579" spans="8:13" ht="15.75" customHeight="1">
      <c r="H4579" s="37">
        <v>43432</v>
      </c>
      <c r="I4579" s="6" t="s">
        <v>135</v>
      </c>
      <c r="J4579" s="6" t="s">
        <v>174</v>
      </c>
      <c r="K4579" s="6">
        <v>4</v>
      </c>
      <c r="L4579" s="6">
        <v>47.4</v>
      </c>
      <c r="M4579" s="31" t="str">
        <f t="shared" si="0"/>
        <v>Small</v>
      </c>
    </row>
    <row r="4580" spans="8:13" ht="15.75" customHeight="1">
      <c r="H4580" s="37">
        <v>43446</v>
      </c>
      <c r="I4580" s="6" t="s">
        <v>135</v>
      </c>
      <c r="J4580" s="6" t="s">
        <v>170</v>
      </c>
      <c r="K4580" s="6">
        <v>48</v>
      </c>
      <c r="L4580" s="6">
        <v>320.24</v>
      </c>
      <c r="M4580" s="31" t="str">
        <f t="shared" si="0"/>
        <v>Large</v>
      </c>
    </row>
    <row r="4581" spans="8:13" ht="15.75" customHeight="1">
      <c r="H4581" s="37">
        <v>43421</v>
      </c>
      <c r="I4581" s="6" t="s">
        <v>175</v>
      </c>
      <c r="J4581" s="6" t="s">
        <v>156</v>
      </c>
      <c r="K4581" s="6">
        <v>1</v>
      </c>
      <c r="L4581" s="6">
        <v>10.72</v>
      </c>
      <c r="M4581" s="31" t="str">
        <f t="shared" si="0"/>
        <v>Small</v>
      </c>
    </row>
    <row r="4582" spans="8:13" ht="15.75" customHeight="1">
      <c r="H4582" s="37">
        <v>43435</v>
      </c>
      <c r="I4582" s="6" t="s">
        <v>218</v>
      </c>
      <c r="J4582" s="6" t="s">
        <v>156</v>
      </c>
      <c r="K4582" s="6">
        <v>2</v>
      </c>
      <c r="L4582" s="6">
        <v>23.74</v>
      </c>
      <c r="M4582" s="31" t="str">
        <f t="shared" si="0"/>
        <v>Small</v>
      </c>
    </row>
    <row r="4583" spans="8:13" ht="15.75" customHeight="1">
      <c r="H4583" s="37">
        <v>43415</v>
      </c>
      <c r="I4583" s="6" t="s">
        <v>141</v>
      </c>
      <c r="J4583" s="6" t="s">
        <v>204</v>
      </c>
      <c r="K4583" s="6">
        <v>3</v>
      </c>
      <c r="L4583" s="6">
        <v>41.46</v>
      </c>
      <c r="M4583" s="31" t="str">
        <f t="shared" si="0"/>
        <v>Small</v>
      </c>
    </row>
    <row r="4584" spans="8:13" ht="15.75" customHeight="1">
      <c r="H4584" s="37">
        <v>43157</v>
      </c>
      <c r="I4584" s="6" t="s">
        <v>218</v>
      </c>
      <c r="J4584" s="6" t="s">
        <v>211</v>
      </c>
      <c r="K4584" s="6">
        <v>1</v>
      </c>
      <c r="L4584" s="6">
        <v>15.09</v>
      </c>
      <c r="M4584" s="31" t="str">
        <f t="shared" si="0"/>
        <v>Small</v>
      </c>
    </row>
    <row r="4585" spans="8:13" ht="15.75" customHeight="1">
      <c r="H4585" s="37">
        <v>43414</v>
      </c>
      <c r="I4585" s="6" t="s">
        <v>198</v>
      </c>
      <c r="J4585" s="6" t="s">
        <v>232</v>
      </c>
      <c r="K4585" s="6">
        <v>3</v>
      </c>
      <c r="L4585" s="6">
        <v>46.83</v>
      </c>
      <c r="M4585" s="31" t="str">
        <f t="shared" si="0"/>
        <v>Small</v>
      </c>
    </row>
    <row r="4586" spans="8:13" ht="15.75" customHeight="1">
      <c r="H4586" s="37">
        <v>43460</v>
      </c>
      <c r="I4586" s="6" t="s">
        <v>171</v>
      </c>
      <c r="J4586" s="6" t="s">
        <v>227</v>
      </c>
      <c r="K4586" s="6">
        <v>2</v>
      </c>
      <c r="L4586" s="6">
        <v>36.479999999999997</v>
      </c>
      <c r="M4586" s="31" t="str">
        <f t="shared" si="0"/>
        <v>Small</v>
      </c>
    </row>
    <row r="4587" spans="8:13" ht="15.75" customHeight="1">
      <c r="H4587" s="37">
        <v>43137</v>
      </c>
      <c r="I4587" s="6" t="s">
        <v>175</v>
      </c>
      <c r="J4587" s="6" t="s">
        <v>194</v>
      </c>
      <c r="K4587" s="6">
        <v>48</v>
      </c>
      <c r="L4587" s="6">
        <v>436.55</v>
      </c>
      <c r="M4587" s="31" t="str">
        <f t="shared" si="0"/>
        <v>Large</v>
      </c>
    </row>
    <row r="4588" spans="8:13" ht="15.75" customHeight="1">
      <c r="H4588" s="37">
        <v>43161</v>
      </c>
      <c r="I4588" s="6" t="s">
        <v>138</v>
      </c>
      <c r="J4588" s="6" t="s">
        <v>179</v>
      </c>
      <c r="K4588" s="6">
        <v>2</v>
      </c>
      <c r="L4588" s="6">
        <v>31.56</v>
      </c>
      <c r="M4588" s="31" t="str">
        <f t="shared" si="0"/>
        <v>Small</v>
      </c>
    </row>
    <row r="4589" spans="8:13" ht="15.75" customHeight="1">
      <c r="H4589" s="37">
        <v>43405</v>
      </c>
      <c r="I4589" s="6" t="s">
        <v>198</v>
      </c>
      <c r="J4589" s="6" t="s">
        <v>169</v>
      </c>
      <c r="K4589" s="6">
        <v>1</v>
      </c>
      <c r="L4589" s="6">
        <v>16.739999999999998</v>
      </c>
      <c r="M4589" s="31" t="str">
        <f t="shared" si="0"/>
        <v>Small</v>
      </c>
    </row>
    <row r="4590" spans="8:13" ht="15.75" customHeight="1">
      <c r="H4590" s="37">
        <v>43375</v>
      </c>
      <c r="I4590" s="6" t="s">
        <v>190</v>
      </c>
      <c r="J4590" s="6" t="s">
        <v>197</v>
      </c>
      <c r="K4590" s="6">
        <v>2</v>
      </c>
      <c r="L4590" s="6">
        <v>37.880000000000003</v>
      </c>
      <c r="M4590" s="31" t="str">
        <f t="shared" si="0"/>
        <v>Small</v>
      </c>
    </row>
    <row r="4591" spans="8:13" ht="15.75" customHeight="1">
      <c r="H4591" s="37">
        <v>43442</v>
      </c>
      <c r="I4591" s="6" t="s">
        <v>163</v>
      </c>
      <c r="J4591" s="6" t="s">
        <v>195</v>
      </c>
      <c r="K4591" s="6">
        <v>2</v>
      </c>
      <c r="L4591" s="6">
        <v>22.26</v>
      </c>
      <c r="M4591" s="31" t="str">
        <f t="shared" si="0"/>
        <v>Small</v>
      </c>
    </row>
    <row r="4592" spans="8:13" ht="15.75" customHeight="1">
      <c r="H4592" s="37">
        <v>43195</v>
      </c>
      <c r="I4592" s="6" t="s">
        <v>160</v>
      </c>
      <c r="J4592" s="6" t="s">
        <v>196</v>
      </c>
      <c r="K4592" s="6">
        <v>2</v>
      </c>
      <c r="L4592" s="6">
        <v>36.880000000000003</v>
      </c>
      <c r="M4592" s="31" t="str">
        <f t="shared" si="0"/>
        <v>Small</v>
      </c>
    </row>
    <row r="4593" spans="8:13" ht="15.75" customHeight="1">
      <c r="H4593" s="37">
        <v>43450</v>
      </c>
      <c r="I4593" s="6" t="s">
        <v>171</v>
      </c>
      <c r="J4593" s="6" t="s">
        <v>232</v>
      </c>
      <c r="K4593" s="6">
        <v>1</v>
      </c>
      <c r="L4593" s="6">
        <v>17.440000000000001</v>
      </c>
      <c r="M4593" s="31" t="str">
        <f t="shared" si="0"/>
        <v>Small</v>
      </c>
    </row>
    <row r="4594" spans="8:13" ht="15.75" customHeight="1">
      <c r="H4594" s="37">
        <v>43460</v>
      </c>
      <c r="I4594" s="6" t="s">
        <v>190</v>
      </c>
      <c r="J4594" s="6" t="s">
        <v>205</v>
      </c>
      <c r="K4594" s="6">
        <v>1</v>
      </c>
      <c r="L4594" s="6">
        <v>11.68</v>
      </c>
      <c r="M4594" s="31" t="str">
        <f t="shared" si="0"/>
        <v>Small</v>
      </c>
    </row>
    <row r="4595" spans="8:13" ht="15.75" customHeight="1">
      <c r="H4595" s="37">
        <v>43465</v>
      </c>
      <c r="I4595" s="6" t="s">
        <v>127</v>
      </c>
      <c r="J4595" s="6" t="s">
        <v>156</v>
      </c>
      <c r="K4595" s="6">
        <v>24</v>
      </c>
      <c r="L4595" s="6">
        <v>226.67</v>
      </c>
      <c r="M4595" s="31" t="str">
        <f t="shared" si="0"/>
        <v>Small</v>
      </c>
    </row>
    <row r="4596" spans="8:13" ht="15.75" customHeight="1">
      <c r="H4596" s="37">
        <v>43138</v>
      </c>
      <c r="I4596" s="6" t="s">
        <v>138</v>
      </c>
      <c r="J4596" s="6" t="s">
        <v>204</v>
      </c>
      <c r="K4596" s="6">
        <v>1</v>
      </c>
      <c r="L4596" s="6">
        <v>17.8</v>
      </c>
      <c r="M4596" s="31" t="str">
        <f t="shared" si="0"/>
        <v>Small</v>
      </c>
    </row>
    <row r="4597" spans="8:13" ht="15.75" customHeight="1">
      <c r="H4597" s="37">
        <v>43460</v>
      </c>
      <c r="I4597" s="6" t="s">
        <v>190</v>
      </c>
      <c r="J4597" s="6" t="s">
        <v>183</v>
      </c>
      <c r="K4597" s="6">
        <v>3</v>
      </c>
      <c r="L4597" s="6">
        <v>36.9</v>
      </c>
      <c r="M4597" s="31" t="str">
        <f t="shared" si="0"/>
        <v>Small</v>
      </c>
    </row>
    <row r="4598" spans="8:13" ht="15.75" customHeight="1">
      <c r="H4598" s="37">
        <v>43425</v>
      </c>
      <c r="I4598" s="6" t="s">
        <v>135</v>
      </c>
      <c r="J4598" s="6" t="s">
        <v>176</v>
      </c>
      <c r="K4598" s="6">
        <v>2</v>
      </c>
      <c r="L4598" s="6">
        <v>20.6</v>
      </c>
      <c r="M4598" s="31" t="str">
        <f t="shared" si="0"/>
        <v>Small</v>
      </c>
    </row>
    <row r="4599" spans="8:13" ht="15.75" customHeight="1">
      <c r="H4599" s="37">
        <v>43335</v>
      </c>
      <c r="I4599" s="6" t="s">
        <v>155</v>
      </c>
      <c r="J4599" s="6" t="s">
        <v>236</v>
      </c>
      <c r="K4599" s="6">
        <v>1</v>
      </c>
      <c r="L4599" s="6">
        <v>11.9</v>
      </c>
      <c r="M4599" s="31" t="str">
        <f t="shared" si="0"/>
        <v>Small</v>
      </c>
    </row>
    <row r="4600" spans="8:13" ht="15.75" customHeight="1">
      <c r="H4600" s="37">
        <v>43435</v>
      </c>
      <c r="I4600" s="6" t="s">
        <v>216</v>
      </c>
      <c r="J4600" s="6" t="s">
        <v>185</v>
      </c>
      <c r="K4600" s="6">
        <v>40</v>
      </c>
      <c r="L4600" s="6">
        <v>294.95999999999998</v>
      </c>
      <c r="M4600" s="31" t="str">
        <f t="shared" si="0"/>
        <v>Large</v>
      </c>
    </row>
    <row r="4601" spans="8:13" ht="15.75" customHeight="1">
      <c r="H4601" s="37">
        <v>43409</v>
      </c>
      <c r="I4601" s="6" t="s">
        <v>158</v>
      </c>
      <c r="J4601" s="6" t="s">
        <v>187</v>
      </c>
      <c r="K4601" s="6">
        <v>72</v>
      </c>
      <c r="L4601" s="6">
        <v>634.61</v>
      </c>
      <c r="M4601" s="31" t="str">
        <f t="shared" si="0"/>
        <v>Large</v>
      </c>
    </row>
    <row r="4602" spans="8:13" ht="15.75" customHeight="1">
      <c r="H4602" s="37">
        <v>43415</v>
      </c>
      <c r="I4602" s="6" t="s">
        <v>163</v>
      </c>
      <c r="J4602" s="6" t="s">
        <v>156</v>
      </c>
      <c r="K4602" s="6">
        <v>45</v>
      </c>
      <c r="L4602" s="6">
        <v>360.18</v>
      </c>
      <c r="M4602" s="31" t="str">
        <f t="shared" si="0"/>
        <v>Large</v>
      </c>
    </row>
    <row r="4603" spans="8:13" ht="15.75" customHeight="1">
      <c r="H4603" s="37">
        <v>43434</v>
      </c>
      <c r="I4603" s="6" t="s">
        <v>158</v>
      </c>
      <c r="J4603" s="6" t="s">
        <v>157</v>
      </c>
      <c r="K4603" s="6">
        <v>3</v>
      </c>
      <c r="L4603" s="6">
        <v>54.03</v>
      </c>
      <c r="M4603" s="31" t="str">
        <f t="shared" si="0"/>
        <v>Small</v>
      </c>
    </row>
    <row r="4604" spans="8:13" ht="15.75" customHeight="1">
      <c r="H4604" s="37">
        <v>43435</v>
      </c>
      <c r="I4604" s="6" t="s">
        <v>158</v>
      </c>
      <c r="J4604" s="6" t="s">
        <v>189</v>
      </c>
      <c r="K4604" s="6">
        <v>2</v>
      </c>
      <c r="L4604" s="6">
        <v>31.98</v>
      </c>
      <c r="M4604" s="31" t="str">
        <f t="shared" si="0"/>
        <v>Small</v>
      </c>
    </row>
    <row r="4605" spans="8:13" ht="15.75" customHeight="1">
      <c r="H4605" s="37">
        <v>43447</v>
      </c>
      <c r="I4605" s="6" t="s">
        <v>141</v>
      </c>
      <c r="J4605" s="6" t="s">
        <v>174</v>
      </c>
      <c r="K4605" s="6">
        <v>1</v>
      </c>
      <c r="L4605" s="6">
        <v>15.23</v>
      </c>
      <c r="M4605" s="31" t="str">
        <f t="shared" si="0"/>
        <v>Small</v>
      </c>
    </row>
    <row r="4606" spans="8:13" ht="15.75" customHeight="1">
      <c r="H4606" s="37">
        <v>43441</v>
      </c>
      <c r="I4606" s="6" t="s">
        <v>158</v>
      </c>
      <c r="J4606" s="6" t="s">
        <v>156</v>
      </c>
      <c r="K4606" s="6">
        <v>2</v>
      </c>
      <c r="L4606" s="6">
        <v>20.92</v>
      </c>
      <c r="M4606" s="31" t="str">
        <f t="shared" si="0"/>
        <v>Small</v>
      </c>
    </row>
    <row r="4607" spans="8:13" ht="15.75" customHeight="1">
      <c r="H4607" s="37">
        <v>43167</v>
      </c>
      <c r="I4607" s="6" t="s">
        <v>175</v>
      </c>
      <c r="J4607" s="6" t="s">
        <v>181</v>
      </c>
      <c r="K4607" s="6">
        <v>1</v>
      </c>
      <c r="L4607" s="6">
        <v>16.670000000000002</v>
      </c>
      <c r="M4607" s="31" t="str">
        <f t="shared" si="0"/>
        <v>Small</v>
      </c>
    </row>
    <row r="4608" spans="8:13" ht="15.75" customHeight="1">
      <c r="H4608" s="37">
        <v>43218</v>
      </c>
      <c r="I4608" s="6" t="s">
        <v>135</v>
      </c>
      <c r="J4608" s="6" t="s">
        <v>156</v>
      </c>
      <c r="K4608" s="6">
        <v>48</v>
      </c>
      <c r="L4608" s="6">
        <v>372.15</v>
      </c>
      <c r="M4608" s="31" t="str">
        <f t="shared" si="0"/>
        <v>Large</v>
      </c>
    </row>
    <row r="4609" spans="8:13" ht="15.75" customHeight="1">
      <c r="H4609" s="37">
        <v>43358</v>
      </c>
      <c r="I4609" s="6" t="s">
        <v>158</v>
      </c>
      <c r="J4609" s="6" t="s">
        <v>156</v>
      </c>
      <c r="K4609" s="6">
        <v>1</v>
      </c>
      <c r="L4609" s="6">
        <v>13.28</v>
      </c>
      <c r="M4609" s="31" t="str">
        <f t="shared" si="0"/>
        <v>Small</v>
      </c>
    </row>
    <row r="4610" spans="8:13" ht="15.75" customHeight="1">
      <c r="H4610" s="37">
        <v>43336</v>
      </c>
      <c r="I4610" s="6" t="s">
        <v>175</v>
      </c>
      <c r="J4610" s="6" t="s">
        <v>187</v>
      </c>
      <c r="K4610" s="6">
        <v>4</v>
      </c>
      <c r="L4610" s="6">
        <v>71.44</v>
      </c>
      <c r="M4610" s="31" t="str">
        <f t="shared" si="0"/>
        <v>Small</v>
      </c>
    </row>
    <row r="4611" spans="8:13" ht="15.75" customHeight="1">
      <c r="H4611" s="37">
        <v>43132</v>
      </c>
      <c r="I4611" s="6" t="s">
        <v>190</v>
      </c>
      <c r="J4611" s="6" t="s">
        <v>195</v>
      </c>
      <c r="K4611" s="6">
        <v>1</v>
      </c>
      <c r="L4611" s="6">
        <v>12.35</v>
      </c>
      <c r="M4611" s="31" t="str">
        <f t="shared" si="0"/>
        <v>Small</v>
      </c>
    </row>
    <row r="4612" spans="8:13" ht="15.75" customHeight="1">
      <c r="H4612" s="37">
        <v>43159</v>
      </c>
      <c r="I4612" s="6" t="s">
        <v>216</v>
      </c>
      <c r="J4612" s="6" t="s">
        <v>214</v>
      </c>
      <c r="K4612" s="6">
        <v>2</v>
      </c>
      <c r="L4612" s="6">
        <v>36.54</v>
      </c>
      <c r="M4612" s="31" t="str">
        <f t="shared" si="0"/>
        <v>Small</v>
      </c>
    </row>
    <row r="4613" spans="8:13" ht="15.75" customHeight="1">
      <c r="H4613" s="37">
        <v>43412</v>
      </c>
      <c r="I4613" s="6" t="s">
        <v>141</v>
      </c>
      <c r="J4613" s="6" t="s">
        <v>234</v>
      </c>
      <c r="K4613" s="6">
        <v>41</v>
      </c>
      <c r="L4613" s="6">
        <v>299.55</v>
      </c>
      <c r="M4613" s="31" t="str">
        <f t="shared" si="0"/>
        <v>Large</v>
      </c>
    </row>
    <row r="4614" spans="8:13" ht="15.75" customHeight="1">
      <c r="H4614" s="37">
        <v>43242</v>
      </c>
      <c r="I4614" s="6" t="s">
        <v>135</v>
      </c>
      <c r="J4614" s="6" t="s">
        <v>203</v>
      </c>
      <c r="K4614" s="6">
        <v>6</v>
      </c>
      <c r="L4614" s="6">
        <v>97.89</v>
      </c>
      <c r="M4614" s="31" t="str">
        <f t="shared" si="0"/>
        <v>Small</v>
      </c>
    </row>
    <row r="4615" spans="8:13" ht="15.75" customHeight="1">
      <c r="H4615" s="37">
        <v>43199</v>
      </c>
      <c r="I4615" s="6" t="s">
        <v>160</v>
      </c>
      <c r="J4615" s="6" t="s">
        <v>213</v>
      </c>
      <c r="K4615" s="6">
        <v>4</v>
      </c>
      <c r="L4615" s="6">
        <v>64.12</v>
      </c>
      <c r="M4615" s="31" t="str">
        <f t="shared" si="0"/>
        <v>Small</v>
      </c>
    </row>
    <row r="4616" spans="8:13" ht="15.75" customHeight="1">
      <c r="H4616" s="37">
        <v>43462</v>
      </c>
      <c r="I4616" s="6" t="s">
        <v>141</v>
      </c>
      <c r="J4616" s="6" t="s">
        <v>208</v>
      </c>
      <c r="K4616" s="6">
        <v>2</v>
      </c>
      <c r="L4616" s="6">
        <v>25.18</v>
      </c>
      <c r="M4616" s="31" t="str">
        <f t="shared" si="0"/>
        <v>Small</v>
      </c>
    </row>
    <row r="4617" spans="8:13" ht="15.75" customHeight="1">
      <c r="H4617" s="37">
        <v>43351</v>
      </c>
      <c r="I4617" s="6" t="s">
        <v>135</v>
      </c>
      <c r="J4617" s="6" t="s">
        <v>230</v>
      </c>
      <c r="K4617" s="6">
        <v>1</v>
      </c>
      <c r="L4617" s="6">
        <v>20</v>
      </c>
      <c r="M4617" s="31" t="str">
        <f t="shared" si="0"/>
        <v>Small</v>
      </c>
    </row>
    <row r="4618" spans="8:13" ht="15.75" customHeight="1">
      <c r="H4618" s="37">
        <v>43432</v>
      </c>
      <c r="I4618" s="6" t="s">
        <v>160</v>
      </c>
      <c r="J4618" s="6" t="s">
        <v>169</v>
      </c>
      <c r="K4618" s="6">
        <v>3</v>
      </c>
      <c r="L4618" s="6">
        <v>58.5</v>
      </c>
      <c r="M4618" s="31" t="str">
        <f t="shared" si="0"/>
        <v>Small</v>
      </c>
    </row>
    <row r="4619" spans="8:13" ht="15.75" customHeight="1">
      <c r="H4619" s="37">
        <v>43413</v>
      </c>
      <c r="I4619" s="6" t="s">
        <v>141</v>
      </c>
      <c r="J4619" s="6" t="s">
        <v>208</v>
      </c>
      <c r="K4619" s="6">
        <v>46</v>
      </c>
      <c r="L4619" s="6">
        <v>552.88</v>
      </c>
      <c r="M4619" s="31" t="str">
        <f t="shared" si="0"/>
        <v>Large</v>
      </c>
    </row>
    <row r="4620" spans="8:13" ht="15.75" customHeight="1">
      <c r="H4620" s="37">
        <v>43465</v>
      </c>
      <c r="I4620" s="6" t="s">
        <v>163</v>
      </c>
      <c r="J4620" s="6" t="s">
        <v>204</v>
      </c>
      <c r="K4620" s="6">
        <v>1</v>
      </c>
      <c r="L4620" s="6">
        <v>19.690000000000001</v>
      </c>
      <c r="M4620" s="31" t="str">
        <f t="shared" si="0"/>
        <v>Small</v>
      </c>
    </row>
    <row r="4621" spans="8:13" ht="15.75" customHeight="1">
      <c r="H4621" s="37">
        <v>43406</v>
      </c>
      <c r="I4621" s="6" t="s">
        <v>168</v>
      </c>
      <c r="J4621" s="6" t="s">
        <v>176</v>
      </c>
      <c r="K4621" s="6">
        <v>42</v>
      </c>
      <c r="L4621" s="6">
        <v>503.87</v>
      </c>
      <c r="M4621" s="31" t="str">
        <f t="shared" si="0"/>
        <v>Large</v>
      </c>
    </row>
    <row r="4622" spans="8:13" ht="15.75" customHeight="1">
      <c r="H4622" s="37">
        <v>43192</v>
      </c>
      <c r="I4622" s="6" t="s">
        <v>138</v>
      </c>
      <c r="J4622" s="6" t="s">
        <v>189</v>
      </c>
      <c r="K4622" s="6">
        <v>1</v>
      </c>
      <c r="L4622" s="6">
        <v>12.74</v>
      </c>
      <c r="M4622" s="31" t="str">
        <f t="shared" si="0"/>
        <v>Small</v>
      </c>
    </row>
    <row r="4623" spans="8:13" ht="15.75" customHeight="1">
      <c r="H4623" s="37">
        <v>43419</v>
      </c>
      <c r="I4623" s="6" t="s">
        <v>141</v>
      </c>
      <c r="J4623" s="6" t="s">
        <v>184</v>
      </c>
      <c r="K4623" s="6">
        <v>4</v>
      </c>
      <c r="L4623" s="6">
        <v>70.28</v>
      </c>
      <c r="M4623" s="31" t="str">
        <f t="shared" si="0"/>
        <v>Small</v>
      </c>
    </row>
    <row r="4624" spans="8:13" ht="15.75" customHeight="1">
      <c r="H4624" s="37">
        <v>43436</v>
      </c>
      <c r="I4624" s="6" t="s">
        <v>141</v>
      </c>
      <c r="J4624" s="6" t="s">
        <v>235</v>
      </c>
      <c r="K4624" s="6">
        <v>2</v>
      </c>
      <c r="L4624" s="6">
        <v>25.36</v>
      </c>
      <c r="M4624" s="31" t="str">
        <f t="shared" si="0"/>
        <v>Small</v>
      </c>
    </row>
    <row r="4625" spans="8:13" ht="15.75" customHeight="1">
      <c r="H4625" s="37">
        <v>43446</v>
      </c>
      <c r="I4625" s="6" t="s">
        <v>163</v>
      </c>
      <c r="J4625" s="6" t="s">
        <v>229</v>
      </c>
      <c r="K4625" s="6">
        <v>1</v>
      </c>
      <c r="L4625" s="6">
        <v>19.37</v>
      </c>
      <c r="M4625" s="31" t="str">
        <f t="shared" si="0"/>
        <v>Small</v>
      </c>
    </row>
    <row r="4626" spans="8:13" ht="15.75" customHeight="1">
      <c r="H4626" s="37">
        <v>43223</v>
      </c>
      <c r="I4626" s="6" t="s">
        <v>158</v>
      </c>
      <c r="J4626" s="6" t="s">
        <v>156</v>
      </c>
      <c r="K4626" s="6">
        <v>2</v>
      </c>
      <c r="L4626" s="6">
        <v>28.3</v>
      </c>
      <c r="M4626" s="31" t="str">
        <f t="shared" si="0"/>
        <v>Small</v>
      </c>
    </row>
    <row r="4627" spans="8:13" ht="15.75" customHeight="1">
      <c r="H4627" s="37">
        <v>43447</v>
      </c>
      <c r="I4627" s="6" t="s">
        <v>158</v>
      </c>
      <c r="J4627" s="6" t="s">
        <v>156</v>
      </c>
      <c r="K4627" s="6">
        <v>4</v>
      </c>
      <c r="L4627" s="6">
        <v>69.56</v>
      </c>
      <c r="M4627" s="31" t="str">
        <f t="shared" si="0"/>
        <v>Small</v>
      </c>
    </row>
    <row r="4628" spans="8:13" ht="15.75" customHeight="1">
      <c r="H4628" s="37">
        <v>43431</v>
      </c>
      <c r="I4628" s="6" t="s">
        <v>135</v>
      </c>
      <c r="J4628" s="6" t="s">
        <v>236</v>
      </c>
      <c r="K4628" s="6">
        <v>2</v>
      </c>
      <c r="L4628" s="6">
        <v>28.42</v>
      </c>
      <c r="M4628" s="31" t="str">
        <f t="shared" si="0"/>
        <v>Small</v>
      </c>
    </row>
    <row r="4629" spans="8:13" ht="15.75" customHeight="1">
      <c r="H4629" s="37">
        <v>43417</v>
      </c>
      <c r="I4629" s="6" t="s">
        <v>218</v>
      </c>
      <c r="J4629" s="6" t="s">
        <v>189</v>
      </c>
      <c r="K4629" s="6">
        <v>4</v>
      </c>
      <c r="L4629" s="6">
        <v>53.76</v>
      </c>
      <c r="M4629" s="31" t="str">
        <f t="shared" si="0"/>
        <v>Small</v>
      </c>
    </row>
    <row r="4630" spans="8:13" ht="15.75" customHeight="1">
      <c r="H4630" s="37">
        <v>43384</v>
      </c>
      <c r="I4630" s="6" t="s">
        <v>175</v>
      </c>
      <c r="J4630" s="6" t="s">
        <v>162</v>
      </c>
      <c r="K4630" s="6">
        <v>1</v>
      </c>
      <c r="L4630" s="6">
        <v>12.5</v>
      </c>
      <c r="M4630" s="31" t="str">
        <f t="shared" si="0"/>
        <v>Small</v>
      </c>
    </row>
    <row r="4631" spans="8:13" ht="15.75" customHeight="1">
      <c r="H4631" s="37">
        <v>43171</v>
      </c>
      <c r="I4631" s="6" t="s">
        <v>135</v>
      </c>
      <c r="J4631" s="6" t="s">
        <v>170</v>
      </c>
      <c r="K4631" s="6">
        <v>3</v>
      </c>
      <c r="L4631" s="6">
        <v>54.54</v>
      </c>
      <c r="M4631" s="31" t="str">
        <f t="shared" si="0"/>
        <v>Small</v>
      </c>
    </row>
    <row r="4632" spans="8:13" ht="15.75" customHeight="1">
      <c r="H4632" s="37">
        <v>43360</v>
      </c>
      <c r="I4632" s="6" t="s">
        <v>160</v>
      </c>
      <c r="J4632" s="6" t="s">
        <v>156</v>
      </c>
      <c r="K4632" s="6">
        <v>4</v>
      </c>
      <c r="L4632" s="6">
        <v>63.16</v>
      </c>
      <c r="M4632" s="31" t="str">
        <f t="shared" si="0"/>
        <v>Small</v>
      </c>
    </row>
    <row r="4633" spans="8:13" ht="15.75" customHeight="1">
      <c r="H4633" s="37">
        <v>43417</v>
      </c>
      <c r="I4633" s="6" t="s">
        <v>158</v>
      </c>
      <c r="J4633" s="6" t="s">
        <v>236</v>
      </c>
      <c r="K4633" s="6">
        <v>3</v>
      </c>
      <c r="L4633" s="6">
        <v>33.99</v>
      </c>
      <c r="M4633" s="31" t="str">
        <f t="shared" si="0"/>
        <v>Small</v>
      </c>
    </row>
    <row r="4634" spans="8:13" ht="15.75" customHeight="1">
      <c r="H4634" s="37">
        <v>43134</v>
      </c>
      <c r="I4634" s="6" t="s">
        <v>158</v>
      </c>
      <c r="J4634" s="6" t="s">
        <v>156</v>
      </c>
      <c r="K4634" s="6">
        <v>2</v>
      </c>
      <c r="L4634" s="6">
        <v>25.56</v>
      </c>
      <c r="M4634" s="31" t="str">
        <f t="shared" si="0"/>
        <v>Small</v>
      </c>
    </row>
    <row r="4635" spans="8:13" ht="15.75" customHeight="1">
      <c r="H4635" s="37">
        <v>43333</v>
      </c>
      <c r="I4635" s="6" t="s">
        <v>158</v>
      </c>
      <c r="J4635" s="6" t="s">
        <v>156</v>
      </c>
      <c r="K4635" s="6">
        <v>2</v>
      </c>
      <c r="L4635" s="6">
        <v>36.92</v>
      </c>
      <c r="M4635" s="31" t="str">
        <f t="shared" si="0"/>
        <v>Small</v>
      </c>
    </row>
    <row r="4636" spans="8:13" ht="15.75" customHeight="1">
      <c r="H4636" s="37">
        <v>43390</v>
      </c>
      <c r="I4636" s="6" t="s">
        <v>160</v>
      </c>
      <c r="J4636" s="6" t="s">
        <v>172</v>
      </c>
      <c r="K4636" s="6">
        <v>60</v>
      </c>
      <c r="L4636" s="6">
        <v>311.2</v>
      </c>
      <c r="M4636" s="31" t="str">
        <f t="shared" si="0"/>
        <v>Large</v>
      </c>
    </row>
    <row r="4637" spans="8:13" ht="15.75" customHeight="1">
      <c r="H4637" s="37">
        <v>43163</v>
      </c>
      <c r="I4637" s="6" t="s">
        <v>127</v>
      </c>
      <c r="J4637" s="6" t="s">
        <v>172</v>
      </c>
      <c r="K4637" s="6">
        <v>46</v>
      </c>
      <c r="L4637" s="6">
        <v>328.86</v>
      </c>
      <c r="M4637" s="31" t="str">
        <f t="shared" si="0"/>
        <v>Large</v>
      </c>
    </row>
    <row r="4638" spans="8:13" ht="15.75" customHeight="1">
      <c r="H4638" s="37">
        <v>43447</v>
      </c>
      <c r="I4638" s="6" t="s">
        <v>163</v>
      </c>
      <c r="J4638" s="6" t="s">
        <v>178</v>
      </c>
      <c r="K4638" s="6">
        <v>2</v>
      </c>
      <c r="L4638" s="6">
        <v>33.659999999999997</v>
      </c>
      <c r="M4638" s="31" t="str">
        <f t="shared" si="0"/>
        <v>Small</v>
      </c>
    </row>
    <row r="4639" spans="8:13" ht="15.75" customHeight="1">
      <c r="H4639" s="37">
        <v>43456</v>
      </c>
      <c r="I4639" s="6" t="s">
        <v>175</v>
      </c>
      <c r="J4639" s="6" t="s">
        <v>240</v>
      </c>
      <c r="K4639" s="6">
        <v>1</v>
      </c>
      <c r="L4639" s="6">
        <v>14.77</v>
      </c>
      <c r="M4639" s="31" t="str">
        <f t="shared" si="0"/>
        <v>Small</v>
      </c>
    </row>
    <row r="4640" spans="8:13" ht="15.75" customHeight="1">
      <c r="H4640" s="37">
        <v>43208</v>
      </c>
      <c r="I4640" s="6" t="s">
        <v>168</v>
      </c>
      <c r="J4640" s="6" t="s">
        <v>170</v>
      </c>
      <c r="K4640" s="6">
        <v>1</v>
      </c>
      <c r="L4640" s="6">
        <v>17.309999999999999</v>
      </c>
      <c r="M4640" s="31" t="str">
        <f t="shared" si="0"/>
        <v>Small</v>
      </c>
    </row>
    <row r="4641" spans="8:13" ht="15.75" customHeight="1">
      <c r="H4641" s="37">
        <v>43445</v>
      </c>
      <c r="I4641" s="6" t="s">
        <v>160</v>
      </c>
      <c r="J4641" s="6" t="s">
        <v>240</v>
      </c>
      <c r="K4641" s="6">
        <v>1</v>
      </c>
      <c r="L4641" s="6">
        <v>16.579999999999998</v>
      </c>
      <c r="M4641" s="31" t="str">
        <f t="shared" si="0"/>
        <v>Small</v>
      </c>
    </row>
    <row r="4642" spans="8:13" ht="15.75" customHeight="1">
      <c r="H4642" s="37">
        <v>43434</v>
      </c>
      <c r="I4642" s="6" t="s">
        <v>198</v>
      </c>
      <c r="J4642" s="6" t="s">
        <v>219</v>
      </c>
      <c r="K4642" s="6">
        <v>2</v>
      </c>
      <c r="L4642" s="6">
        <v>33.159999999999997</v>
      </c>
      <c r="M4642" s="31" t="str">
        <f t="shared" si="0"/>
        <v>Small</v>
      </c>
    </row>
    <row r="4643" spans="8:13" ht="15.75" customHeight="1">
      <c r="H4643" s="37">
        <v>43190</v>
      </c>
      <c r="I4643" s="6" t="s">
        <v>190</v>
      </c>
      <c r="J4643" s="6" t="s">
        <v>156</v>
      </c>
      <c r="K4643" s="6">
        <v>1</v>
      </c>
      <c r="L4643" s="6">
        <v>17.8</v>
      </c>
      <c r="M4643" s="31" t="str">
        <f t="shared" si="0"/>
        <v>Small</v>
      </c>
    </row>
    <row r="4644" spans="8:13" ht="15.75" customHeight="1">
      <c r="H4644" s="37">
        <v>43430</v>
      </c>
      <c r="I4644" s="6" t="s">
        <v>158</v>
      </c>
      <c r="J4644" s="6" t="s">
        <v>156</v>
      </c>
      <c r="K4644" s="6">
        <v>55</v>
      </c>
      <c r="L4644" s="6">
        <v>539.36</v>
      </c>
      <c r="M4644" s="31" t="str">
        <f t="shared" si="0"/>
        <v>Large</v>
      </c>
    </row>
    <row r="4645" spans="8:13" ht="15.75" customHeight="1">
      <c r="H4645" s="37">
        <v>43395</v>
      </c>
      <c r="I4645" s="6" t="s">
        <v>168</v>
      </c>
      <c r="J4645" s="6" t="s">
        <v>184</v>
      </c>
      <c r="K4645" s="6">
        <v>1</v>
      </c>
      <c r="L4645" s="6">
        <v>11.33</v>
      </c>
      <c r="M4645" s="31" t="str">
        <f t="shared" si="0"/>
        <v>Small</v>
      </c>
    </row>
    <row r="4646" spans="8:13" ht="15.75" customHeight="1">
      <c r="H4646" s="37">
        <v>43128</v>
      </c>
      <c r="I4646" s="6" t="s">
        <v>135</v>
      </c>
      <c r="J4646" s="6" t="s">
        <v>227</v>
      </c>
      <c r="K4646" s="6">
        <v>12</v>
      </c>
      <c r="L4646" s="6">
        <v>183.44</v>
      </c>
      <c r="M4646" s="31" t="str">
        <f t="shared" si="0"/>
        <v>Small</v>
      </c>
    </row>
    <row r="4647" spans="8:13" ht="15.75" customHeight="1">
      <c r="H4647" s="37">
        <v>43143</v>
      </c>
      <c r="I4647" s="6" t="s">
        <v>168</v>
      </c>
      <c r="J4647" s="6" t="s">
        <v>194</v>
      </c>
      <c r="K4647" s="6">
        <v>2</v>
      </c>
      <c r="L4647" s="6">
        <v>27.84</v>
      </c>
      <c r="M4647" s="31" t="str">
        <f t="shared" si="0"/>
        <v>Small</v>
      </c>
    </row>
    <row r="4648" spans="8:13" ht="15.75" customHeight="1">
      <c r="H4648" s="37">
        <v>43408</v>
      </c>
      <c r="I4648" s="6" t="s">
        <v>158</v>
      </c>
      <c r="J4648" s="6" t="s">
        <v>206</v>
      </c>
      <c r="K4648" s="6">
        <v>1</v>
      </c>
      <c r="L4648" s="6">
        <v>17.170000000000002</v>
      </c>
      <c r="M4648" s="31" t="str">
        <f t="shared" si="0"/>
        <v>Small</v>
      </c>
    </row>
    <row r="4649" spans="8:13" ht="15.75" customHeight="1">
      <c r="H4649" s="37">
        <v>43464</v>
      </c>
      <c r="I4649" s="6" t="s">
        <v>158</v>
      </c>
      <c r="J4649" s="6" t="s">
        <v>161</v>
      </c>
      <c r="K4649" s="6">
        <v>1</v>
      </c>
      <c r="L4649" s="6">
        <v>16.72</v>
      </c>
      <c r="M4649" s="31" t="str">
        <f t="shared" si="0"/>
        <v>Small</v>
      </c>
    </row>
    <row r="4650" spans="8:13" ht="15.75" customHeight="1">
      <c r="H4650" s="37">
        <v>43274</v>
      </c>
      <c r="I4650" s="6" t="s">
        <v>190</v>
      </c>
      <c r="J4650" s="6" t="s">
        <v>156</v>
      </c>
      <c r="K4650" s="6">
        <v>1</v>
      </c>
      <c r="L4650" s="6">
        <v>19.420000000000002</v>
      </c>
      <c r="M4650" s="31" t="str">
        <f t="shared" si="0"/>
        <v>Small</v>
      </c>
    </row>
    <row r="4651" spans="8:13" ht="15.75" customHeight="1">
      <c r="H4651" s="37">
        <v>43379</v>
      </c>
      <c r="I4651" s="6" t="s">
        <v>158</v>
      </c>
      <c r="J4651" s="6" t="s">
        <v>176</v>
      </c>
      <c r="K4651" s="6">
        <v>1</v>
      </c>
      <c r="L4651" s="6">
        <v>18.22</v>
      </c>
      <c r="M4651" s="31" t="str">
        <f t="shared" si="0"/>
        <v>Small</v>
      </c>
    </row>
    <row r="4652" spans="8:13" ht="15.75" customHeight="1">
      <c r="H4652" s="37">
        <v>43366</v>
      </c>
      <c r="I4652" s="6" t="s">
        <v>158</v>
      </c>
      <c r="J4652" s="6" t="s">
        <v>185</v>
      </c>
      <c r="K4652" s="6">
        <v>2</v>
      </c>
      <c r="L4652" s="6">
        <v>37.9</v>
      </c>
      <c r="M4652" s="31" t="str">
        <f t="shared" si="0"/>
        <v>Small</v>
      </c>
    </row>
    <row r="4653" spans="8:13" ht="15.75" customHeight="1">
      <c r="H4653" s="37">
        <v>43433</v>
      </c>
      <c r="I4653" s="6" t="s">
        <v>175</v>
      </c>
      <c r="J4653" s="6" t="s">
        <v>215</v>
      </c>
      <c r="K4653" s="6">
        <v>2</v>
      </c>
      <c r="L4653" s="6">
        <v>29.02</v>
      </c>
      <c r="M4653" s="31" t="str">
        <f t="shared" si="0"/>
        <v>Small</v>
      </c>
    </row>
    <row r="4654" spans="8:13" ht="15.75" customHeight="1">
      <c r="H4654" s="37">
        <v>43307</v>
      </c>
      <c r="I4654" s="6" t="s">
        <v>218</v>
      </c>
      <c r="J4654" s="6" t="s">
        <v>176</v>
      </c>
      <c r="K4654" s="6">
        <v>1</v>
      </c>
      <c r="L4654" s="6">
        <v>12.05</v>
      </c>
      <c r="M4654" s="31" t="str">
        <f t="shared" si="0"/>
        <v>Small</v>
      </c>
    </row>
    <row r="4655" spans="8:13" ht="15.75" customHeight="1">
      <c r="H4655" s="37">
        <v>43436</v>
      </c>
      <c r="I4655" s="6" t="s">
        <v>168</v>
      </c>
      <c r="J4655" s="6" t="s">
        <v>156</v>
      </c>
      <c r="K4655" s="6">
        <v>1</v>
      </c>
      <c r="L4655" s="6">
        <v>15.01</v>
      </c>
      <c r="M4655" s="31" t="str">
        <f t="shared" si="0"/>
        <v>Small</v>
      </c>
    </row>
    <row r="4656" spans="8:13" ht="15.75" customHeight="1">
      <c r="H4656" s="37">
        <v>43190</v>
      </c>
      <c r="I4656" s="6" t="s">
        <v>160</v>
      </c>
      <c r="J4656" s="6" t="s">
        <v>212</v>
      </c>
      <c r="K4656" s="6">
        <v>1</v>
      </c>
      <c r="L4656" s="6">
        <v>15.95</v>
      </c>
      <c r="M4656" s="31" t="str">
        <f t="shared" si="0"/>
        <v>Small</v>
      </c>
    </row>
    <row r="4657" spans="8:13" ht="15.75" customHeight="1">
      <c r="H4657" s="37">
        <v>43371</v>
      </c>
      <c r="I4657" s="6" t="s">
        <v>158</v>
      </c>
      <c r="J4657" s="6" t="s">
        <v>181</v>
      </c>
      <c r="K4657" s="6">
        <v>2</v>
      </c>
      <c r="L4657" s="6">
        <v>29.42</v>
      </c>
      <c r="M4657" s="31" t="str">
        <f t="shared" si="0"/>
        <v>Small</v>
      </c>
    </row>
    <row r="4658" spans="8:13" ht="15.75" customHeight="1">
      <c r="H4658" s="37">
        <v>43406</v>
      </c>
      <c r="I4658" s="6" t="s">
        <v>190</v>
      </c>
      <c r="J4658" s="6" t="s">
        <v>185</v>
      </c>
      <c r="K4658" s="6">
        <v>30</v>
      </c>
      <c r="L4658" s="6">
        <v>263.33999999999997</v>
      </c>
      <c r="M4658" s="31" t="str">
        <f t="shared" si="0"/>
        <v>Large</v>
      </c>
    </row>
    <row r="4659" spans="8:13" ht="15.75" customHeight="1">
      <c r="H4659" s="37">
        <v>43438</v>
      </c>
      <c r="I4659" s="6" t="s">
        <v>141</v>
      </c>
      <c r="J4659" s="6" t="s">
        <v>169</v>
      </c>
      <c r="K4659" s="6">
        <v>2</v>
      </c>
      <c r="L4659" s="6">
        <v>37.6</v>
      </c>
      <c r="M4659" s="31" t="str">
        <f t="shared" si="0"/>
        <v>Small</v>
      </c>
    </row>
    <row r="4660" spans="8:13" ht="15.75" customHeight="1">
      <c r="H4660" s="37">
        <v>43310</v>
      </c>
      <c r="I4660" s="6" t="s">
        <v>141</v>
      </c>
      <c r="J4660" s="6" t="s">
        <v>161</v>
      </c>
      <c r="K4660" s="6">
        <v>5</v>
      </c>
      <c r="L4660" s="6">
        <v>51.25</v>
      </c>
      <c r="M4660" s="31" t="str">
        <f t="shared" si="0"/>
        <v>Small</v>
      </c>
    </row>
    <row r="4661" spans="8:13" ht="15.75" customHeight="1">
      <c r="H4661" s="37">
        <v>43222</v>
      </c>
      <c r="I4661" s="6" t="s">
        <v>190</v>
      </c>
      <c r="J4661" s="6" t="s">
        <v>203</v>
      </c>
      <c r="K4661" s="6">
        <v>2</v>
      </c>
      <c r="L4661" s="6">
        <v>23.42</v>
      </c>
      <c r="M4661" s="31" t="str">
        <f t="shared" si="0"/>
        <v>Small</v>
      </c>
    </row>
    <row r="4662" spans="8:13" ht="15.75" customHeight="1">
      <c r="H4662" s="37">
        <v>43232</v>
      </c>
      <c r="I4662" s="6" t="s">
        <v>168</v>
      </c>
      <c r="J4662" s="6" t="s">
        <v>211</v>
      </c>
      <c r="K4662" s="6">
        <v>2</v>
      </c>
      <c r="L4662" s="6">
        <v>28.94</v>
      </c>
      <c r="M4662" s="31" t="str">
        <f t="shared" si="0"/>
        <v>Small</v>
      </c>
    </row>
    <row r="4663" spans="8:13" ht="15.75" customHeight="1">
      <c r="H4663" s="37">
        <v>43455</v>
      </c>
      <c r="I4663" s="6" t="s">
        <v>141</v>
      </c>
      <c r="J4663" s="6" t="s">
        <v>184</v>
      </c>
      <c r="K4663" s="6">
        <v>24</v>
      </c>
      <c r="L4663" s="6">
        <v>261.3</v>
      </c>
      <c r="M4663" s="31" t="str">
        <f t="shared" si="0"/>
        <v>Large</v>
      </c>
    </row>
    <row r="4664" spans="8:13" ht="15.75" customHeight="1">
      <c r="H4664" s="37">
        <v>43124</v>
      </c>
      <c r="I4664" s="6" t="s">
        <v>163</v>
      </c>
      <c r="J4664" s="6" t="s">
        <v>185</v>
      </c>
      <c r="K4664" s="6">
        <v>2</v>
      </c>
      <c r="L4664" s="6">
        <v>31.74</v>
      </c>
      <c r="M4664" s="31" t="str">
        <f t="shared" si="0"/>
        <v>Small</v>
      </c>
    </row>
    <row r="4665" spans="8:13" ht="15.75" customHeight="1">
      <c r="H4665" s="37">
        <v>43431</v>
      </c>
      <c r="I4665" s="6" t="s">
        <v>190</v>
      </c>
      <c r="J4665" s="6" t="s">
        <v>189</v>
      </c>
      <c r="K4665" s="6">
        <v>1</v>
      </c>
      <c r="L4665" s="6">
        <v>10.27</v>
      </c>
      <c r="M4665" s="31" t="str">
        <f t="shared" si="0"/>
        <v>Small</v>
      </c>
    </row>
    <row r="4666" spans="8:13" ht="15.75" customHeight="1">
      <c r="H4666" s="37">
        <v>43405</v>
      </c>
      <c r="I4666" s="6" t="s">
        <v>158</v>
      </c>
      <c r="J4666" s="6" t="s">
        <v>208</v>
      </c>
      <c r="K4666" s="6">
        <v>3</v>
      </c>
      <c r="L4666" s="6">
        <v>58.68</v>
      </c>
      <c r="M4666" s="31" t="str">
        <f t="shared" si="0"/>
        <v>Small</v>
      </c>
    </row>
    <row r="4667" spans="8:13" ht="15.75" customHeight="1">
      <c r="H4667" s="37">
        <v>43278</v>
      </c>
      <c r="I4667" s="6" t="s">
        <v>163</v>
      </c>
      <c r="J4667" s="6" t="s">
        <v>156</v>
      </c>
      <c r="K4667" s="6">
        <v>1</v>
      </c>
      <c r="L4667" s="6">
        <v>14.5</v>
      </c>
      <c r="M4667" s="31" t="str">
        <f t="shared" si="0"/>
        <v>Small</v>
      </c>
    </row>
    <row r="4668" spans="8:13" ht="15.75" customHeight="1">
      <c r="H4668" s="37">
        <v>43167</v>
      </c>
      <c r="I4668" s="6" t="s">
        <v>141</v>
      </c>
      <c r="J4668" s="6" t="s">
        <v>169</v>
      </c>
      <c r="K4668" s="6">
        <v>1</v>
      </c>
      <c r="L4668" s="6">
        <v>10.01</v>
      </c>
      <c r="M4668" s="31" t="str">
        <f t="shared" si="0"/>
        <v>Small</v>
      </c>
    </row>
    <row r="4669" spans="8:13" ht="15.75" customHeight="1">
      <c r="H4669" s="37">
        <v>43398</v>
      </c>
      <c r="I4669" s="6" t="s">
        <v>158</v>
      </c>
      <c r="J4669" s="6" t="s">
        <v>217</v>
      </c>
      <c r="K4669" s="6">
        <v>1</v>
      </c>
      <c r="L4669" s="6">
        <v>14.59</v>
      </c>
      <c r="M4669" s="31" t="str">
        <f t="shared" si="0"/>
        <v>Small</v>
      </c>
    </row>
    <row r="4670" spans="8:13" ht="15.75" customHeight="1">
      <c r="H4670" s="37">
        <v>43107</v>
      </c>
      <c r="I4670" s="6" t="s">
        <v>158</v>
      </c>
      <c r="J4670" s="6" t="s">
        <v>226</v>
      </c>
      <c r="K4670" s="6">
        <v>2</v>
      </c>
      <c r="L4670" s="6">
        <v>23.18</v>
      </c>
      <c r="M4670" s="31" t="str">
        <f t="shared" si="0"/>
        <v>Small</v>
      </c>
    </row>
    <row r="4671" spans="8:13" ht="15.75" customHeight="1">
      <c r="H4671" s="37">
        <v>43425</v>
      </c>
      <c r="I4671" s="6" t="s">
        <v>163</v>
      </c>
      <c r="J4671" s="6" t="s">
        <v>185</v>
      </c>
      <c r="K4671" s="6">
        <v>3</v>
      </c>
      <c r="L4671" s="6">
        <v>53.52</v>
      </c>
      <c r="M4671" s="31" t="str">
        <f t="shared" si="0"/>
        <v>Small</v>
      </c>
    </row>
    <row r="4672" spans="8:13" ht="15.75" customHeight="1">
      <c r="H4672" s="37">
        <v>43442</v>
      </c>
      <c r="I4672" s="6" t="s">
        <v>158</v>
      </c>
      <c r="J4672" s="6" t="s">
        <v>156</v>
      </c>
      <c r="K4672" s="6">
        <v>4</v>
      </c>
      <c r="L4672" s="6">
        <v>47.84</v>
      </c>
      <c r="M4672" s="31" t="str">
        <f t="shared" si="0"/>
        <v>Small</v>
      </c>
    </row>
    <row r="4673" spans="8:13" ht="15.75" customHeight="1">
      <c r="H4673" s="37">
        <v>43462</v>
      </c>
      <c r="I4673" s="6" t="s">
        <v>141</v>
      </c>
      <c r="J4673" s="6" t="s">
        <v>156</v>
      </c>
      <c r="K4673" s="6">
        <v>2</v>
      </c>
      <c r="L4673" s="6">
        <v>33.880000000000003</v>
      </c>
      <c r="M4673" s="31" t="str">
        <f t="shared" si="0"/>
        <v>Small</v>
      </c>
    </row>
    <row r="4674" spans="8:13" ht="15.75" customHeight="1">
      <c r="H4674" s="37">
        <v>43123</v>
      </c>
      <c r="I4674" s="6" t="s">
        <v>175</v>
      </c>
      <c r="J4674" s="6" t="s">
        <v>192</v>
      </c>
      <c r="K4674" s="6">
        <v>2</v>
      </c>
      <c r="L4674" s="6">
        <v>30.62</v>
      </c>
      <c r="M4674" s="31" t="str">
        <f t="shared" si="0"/>
        <v>Small</v>
      </c>
    </row>
    <row r="4675" spans="8:13" ht="15.75" customHeight="1">
      <c r="H4675" s="37">
        <v>43431</v>
      </c>
      <c r="I4675" s="6" t="s">
        <v>158</v>
      </c>
      <c r="J4675" s="6" t="s">
        <v>184</v>
      </c>
      <c r="K4675" s="6">
        <v>4</v>
      </c>
      <c r="L4675" s="6">
        <v>62.12</v>
      </c>
      <c r="M4675" s="31" t="str">
        <f t="shared" si="0"/>
        <v>Small</v>
      </c>
    </row>
    <row r="4676" spans="8:13" ht="15.75" customHeight="1">
      <c r="H4676" s="37">
        <v>43294</v>
      </c>
      <c r="I4676" s="6" t="s">
        <v>177</v>
      </c>
      <c r="J4676" s="6" t="s">
        <v>184</v>
      </c>
      <c r="K4676" s="6">
        <v>2</v>
      </c>
      <c r="L4676" s="6">
        <v>36.74</v>
      </c>
      <c r="M4676" s="31" t="str">
        <f t="shared" si="0"/>
        <v>Small</v>
      </c>
    </row>
    <row r="4677" spans="8:13" ht="15.75" customHeight="1">
      <c r="H4677" s="37">
        <v>43381</v>
      </c>
      <c r="I4677" s="6" t="s">
        <v>200</v>
      </c>
      <c r="J4677" s="6" t="s">
        <v>219</v>
      </c>
      <c r="K4677" s="6">
        <v>60</v>
      </c>
      <c r="L4677" s="6">
        <v>362.1</v>
      </c>
      <c r="M4677" s="31" t="str">
        <f t="shared" si="0"/>
        <v>Large</v>
      </c>
    </row>
    <row r="4678" spans="8:13" ht="15.75" customHeight="1">
      <c r="H4678" s="37">
        <v>43426</v>
      </c>
      <c r="I4678" s="6" t="s">
        <v>201</v>
      </c>
      <c r="J4678" s="6" t="s">
        <v>185</v>
      </c>
      <c r="K4678" s="6">
        <v>3</v>
      </c>
      <c r="L4678" s="6">
        <v>39.75</v>
      </c>
      <c r="M4678" s="31" t="str">
        <f t="shared" si="0"/>
        <v>Small</v>
      </c>
    </row>
    <row r="4679" spans="8:13" ht="15.75" customHeight="1">
      <c r="H4679" s="37">
        <v>43166</v>
      </c>
      <c r="I4679" s="6" t="s">
        <v>168</v>
      </c>
      <c r="J4679" s="6" t="s">
        <v>187</v>
      </c>
      <c r="K4679" s="6">
        <v>1</v>
      </c>
      <c r="L4679" s="6">
        <v>19.239999999999998</v>
      </c>
      <c r="M4679" s="31" t="str">
        <f t="shared" si="0"/>
        <v>Small</v>
      </c>
    </row>
    <row r="4680" spans="8:13" ht="15.75" customHeight="1">
      <c r="H4680" s="37">
        <v>43142</v>
      </c>
      <c r="I4680" s="6" t="s">
        <v>163</v>
      </c>
      <c r="J4680" s="6" t="s">
        <v>161</v>
      </c>
      <c r="K4680" s="6">
        <v>1</v>
      </c>
      <c r="L4680" s="6">
        <v>13.59</v>
      </c>
      <c r="M4680" s="31" t="str">
        <f t="shared" si="0"/>
        <v>Small</v>
      </c>
    </row>
    <row r="4681" spans="8:13" ht="15.75" customHeight="1">
      <c r="H4681" s="37">
        <v>43442</v>
      </c>
      <c r="I4681" s="6" t="s">
        <v>198</v>
      </c>
      <c r="J4681" s="6" t="s">
        <v>194</v>
      </c>
      <c r="K4681" s="6">
        <v>24</v>
      </c>
      <c r="L4681" s="6">
        <v>148.75</v>
      </c>
      <c r="M4681" s="31" t="str">
        <f t="shared" si="0"/>
        <v>Small</v>
      </c>
    </row>
    <row r="4682" spans="8:13" ht="15.75" customHeight="1">
      <c r="H4682" s="37">
        <v>43435</v>
      </c>
      <c r="I4682" s="6" t="s">
        <v>160</v>
      </c>
      <c r="J4682" s="6" t="s">
        <v>174</v>
      </c>
      <c r="K4682" s="6">
        <v>2</v>
      </c>
      <c r="L4682" s="6">
        <v>33.659999999999997</v>
      </c>
      <c r="M4682" s="31" t="str">
        <f t="shared" si="0"/>
        <v>Small</v>
      </c>
    </row>
    <row r="4683" spans="8:13" ht="15.75" customHeight="1">
      <c r="H4683" s="37">
        <v>43428</v>
      </c>
      <c r="I4683" s="6" t="s">
        <v>158</v>
      </c>
      <c r="J4683" s="6" t="s">
        <v>156</v>
      </c>
      <c r="K4683" s="6">
        <v>1</v>
      </c>
      <c r="L4683" s="6">
        <v>17.91</v>
      </c>
      <c r="M4683" s="31" t="str">
        <f t="shared" si="0"/>
        <v>Small</v>
      </c>
    </row>
    <row r="4684" spans="8:13" ht="15.75" customHeight="1">
      <c r="H4684" s="37">
        <v>43160</v>
      </c>
      <c r="I4684" s="6" t="s">
        <v>141</v>
      </c>
      <c r="J4684" s="6" t="s">
        <v>169</v>
      </c>
      <c r="K4684" s="6">
        <v>1</v>
      </c>
      <c r="L4684" s="6">
        <v>12.44</v>
      </c>
      <c r="M4684" s="31" t="str">
        <f t="shared" si="0"/>
        <v>Small</v>
      </c>
    </row>
    <row r="4685" spans="8:13" ht="15.75" customHeight="1">
      <c r="H4685" s="37">
        <v>43346</v>
      </c>
      <c r="I4685" s="6" t="s">
        <v>127</v>
      </c>
      <c r="J4685" s="6" t="s">
        <v>156</v>
      </c>
      <c r="K4685" s="6">
        <v>1</v>
      </c>
      <c r="L4685" s="6">
        <v>11.31</v>
      </c>
      <c r="M4685" s="31" t="str">
        <f t="shared" si="0"/>
        <v>Small</v>
      </c>
    </row>
    <row r="4686" spans="8:13" ht="15.75" customHeight="1">
      <c r="H4686" s="37">
        <v>43329</v>
      </c>
      <c r="I4686" s="6" t="s">
        <v>175</v>
      </c>
      <c r="J4686" s="6" t="s">
        <v>156</v>
      </c>
      <c r="K4686" s="6">
        <v>1</v>
      </c>
      <c r="L4686" s="6">
        <v>17.8</v>
      </c>
      <c r="M4686" s="31" t="str">
        <f t="shared" si="0"/>
        <v>Small</v>
      </c>
    </row>
    <row r="4687" spans="8:13" ht="15.75" customHeight="1">
      <c r="H4687" s="37">
        <v>43157</v>
      </c>
      <c r="I4687" s="6" t="s">
        <v>168</v>
      </c>
      <c r="J4687" s="6" t="s">
        <v>208</v>
      </c>
      <c r="K4687" s="6">
        <v>1</v>
      </c>
      <c r="L4687" s="6">
        <v>15.58</v>
      </c>
      <c r="M4687" s="31" t="str">
        <f t="shared" si="0"/>
        <v>Small</v>
      </c>
    </row>
    <row r="4688" spans="8:13" ht="15.75" customHeight="1">
      <c r="H4688" s="37">
        <v>43151</v>
      </c>
      <c r="I4688" s="6" t="s">
        <v>171</v>
      </c>
      <c r="J4688" s="6" t="s">
        <v>156</v>
      </c>
      <c r="K4688" s="6">
        <v>4</v>
      </c>
      <c r="L4688" s="6">
        <v>55.12</v>
      </c>
      <c r="M4688" s="31" t="str">
        <f t="shared" si="0"/>
        <v>Small</v>
      </c>
    </row>
    <row r="4689" spans="8:13" ht="15.75" customHeight="1">
      <c r="H4689" s="37">
        <v>43206</v>
      </c>
      <c r="I4689" s="6" t="s">
        <v>190</v>
      </c>
      <c r="J4689" s="6" t="s">
        <v>220</v>
      </c>
      <c r="K4689" s="6">
        <v>4</v>
      </c>
      <c r="L4689" s="6">
        <v>40</v>
      </c>
      <c r="M4689" s="31" t="str">
        <f t="shared" si="0"/>
        <v>Small</v>
      </c>
    </row>
    <row r="4690" spans="8:13" ht="15.75" customHeight="1">
      <c r="H4690" s="37">
        <v>43449</v>
      </c>
      <c r="I4690" s="6" t="s">
        <v>171</v>
      </c>
      <c r="J4690" s="6" t="s">
        <v>172</v>
      </c>
      <c r="K4690" s="6">
        <v>1</v>
      </c>
      <c r="L4690" s="6">
        <v>15.09</v>
      </c>
      <c r="M4690" s="31" t="str">
        <f t="shared" si="0"/>
        <v>Small</v>
      </c>
    </row>
    <row r="4691" spans="8:13" ht="15.75" customHeight="1">
      <c r="H4691" s="37">
        <v>43371</v>
      </c>
      <c r="I4691" s="6" t="s">
        <v>190</v>
      </c>
      <c r="J4691" s="6" t="s">
        <v>195</v>
      </c>
      <c r="K4691" s="6">
        <v>1</v>
      </c>
      <c r="L4691" s="6">
        <v>19.079999999999998</v>
      </c>
      <c r="M4691" s="31" t="str">
        <f t="shared" si="0"/>
        <v>Small</v>
      </c>
    </row>
    <row r="4692" spans="8:13" ht="15.75" customHeight="1">
      <c r="H4692" s="37">
        <v>43215</v>
      </c>
      <c r="I4692" s="6" t="s">
        <v>160</v>
      </c>
      <c r="J4692" s="6" t="s">
        <v>226</v>
      </c>
      <c r="K4692" s="6">
        <v>3</v>
      </c>
      <c r="L4692" s="6">
        <v>35.07</v>
      </c>
      <c r="M4692" s="31" t="str">
        <f t="shared" si="0"/>
        <v>Small</v>
      </c>
    </row>
    <row r="4693" spans="8:13" ht="15.75" customHeight="1">
      <c r="H4693" s="37">
        <v>43416</v>
      </c>
      <c r="I4693" s="6" t="s">
        <v>168</v>
      </c>
      <c r="J4693" s="6" t="s">
        <v>207</v>
      </c>
      <c r="K4693" s="6">
        <v>3</v>
      </c>
      <c r="L4693" s="6">
        <v>55.14</v>
      </c>
      <c r="M4693" s="31" t="str">
        <f t="shared" si="0"/>
        <v>Small</v>
      </c>
    </row>
    <row r="4694" spans="8:13" ht="15.75" customHeight="1">
      <c r="H4694" s="37">
        <v>43429</v>
      </c>
      <c r="I4694" s="6" t="s">
        <v>158</v>
      </c>
      <c r="J4694" s="6" t="s">
        <v>238</v>
      </c>
      <c r="K4694" s="6">
        <v>4</v>
      </c>
      <c r="L4694" s="6">
        <v>56.68</v>
      </c>
      <c r="M4694" s="31" t="str">
        <f t="shared" si="0"/>
        <v>Small</v>
      </c>
    </row>
    <row r="4695" spans="8:13" ht="15.75" customHeight="1">
      <c r="H4695" s="37">
        <v>43220</v>
      </c>
      <c r="I4695" s="6" t="s">
        <v>158</v>
      </c>
      <c r="J4695" s="6" t="s">
        <v>169</v>
      </c>
      <c r="K4695" s="6">
        <v>1</v>
      </c>
      <c r="L4695" s="6">
        <v>12.92</v>
      </c>
      <c r="M4695" s="31" t="str">
        <f t="shared" si="0"/>
        <v>Small</v>
      </c>
    </row>
    <row r="4696" spans="8:13" ht="15.75" customHeight="1">
      <c r="H4696" s="37">
        <v>43136</v>
      </c>
      <c r="I4696" s="6" t="s">
        <v>141</v>
      </c>
      <c r="J4696" s="6" t="s">
        <v>169</v>
      </c>
      <c r="K4696" s="6">
        <v>2</v>
      </c>
      <c r="L4696" s="6">
        <v>34.32</v>
      </c>
      <c r="M4696" s="31" t="str">
        <f t="shared" si="0"/>
        <v>Small</v>
      </c>
    </row>
    <row r="4697" spans="8:13" ht="15.75" customHeight="1">
      <c r="H4697" s="37">
        <v>43361</v>
      </c>
      <c r="I4697" s="6" t="s">
        <v>158</v>
      </c>
      <c r="J4697" s="6" t="s">
        <v>170</v>
      </c>
      <c r="K4697" s="6">
        <v>2</v>
      </c>
      <c r="L4697" s="6">
        <v>39.72</v>
      </c>
      <c r="M4697" s="31" t="str">
        <f t="shared" si="0"/>
        <v>Small</v>
      </c>
    </row>
    <row r="4698" spans="8:13" ht="15.75" customHeight="1">
      <c r="H4698" s="37">
        <v>43166</v>
      </c>
      <c r="I4698" s="6" t="s">
        <v>190</v>
      </c>
      <c r="J4698" s="6" t="s">
        <v>185</v>
      </c>
      <c r="K4698" s="6">
        <v>1</v>
      </c>
      <c r="L4698" s="6">
        <v>12.49</v>
      </c>
      <c r="M4698" s="31" t="str">
        <f t="shared" si="0"/>
        <v>Small</v>
      </c>
    </row>
    <row r="4699" spans="8:13" ht="15.75" customHeight="1">
      <c r="H4699" s="37">
        <v>43411</v>
      </c>
      <c r="I4699" s="6" t="s">
        <v>135</v>
      </c>
      <c r="J4699" s="6" t="s">
        <v>184</v>
      </c>
      <c r="K4699" s="6">
        <v>4</v>
      </c>
      <c r="L4699" s="6">
        <v>57.12</v>
      </c>
      <c r="M4699" s="31" t="str">
        <f t="shared" si="0"/>
        <v>Small</v>
      </c>
    </row>
    <row r="4700" spans="8:13" ht="15.75" customHeight="1">
      <c r="H4700" s="37">
        <v>43383</v>
      </c>
      <c r="I4700" s="6" t="s">
        <v>127</v>
      </c>
      <c r="J4700" s="6" t="s">
        <v>205</v>
      </c>
      <c r="K4700" s="6">
        <v>1</v>
      </c>
      <c r="L4700" s="6">
        <v>10.4</v>
      </c>
      <c r="M4700" s="31" t="str">
        <f t="shared" si="0"/>
        <v>Small</v>
      </c>
    </row>
    <row r="4701" spans="8:13" ht="15.75" customHeight="1">
      <c r="H4701" s="37">
        <v>43429</v>
      </c>
      <c r="I4701" s="6" t="s">
        <v>160</v>
      </c>
      <c r="J4701" s="6" t="s">
        <v>162</v>
      </c>
      <c r="K4701" s="6">
        <v>1</v>
      </c>
      <c r="L4701" s="6">
        <v>13.52</v>
      </c>
      <c r="M4701" s="31" t="str">
        <f t="shared" si="0"/>
        <v>Small</v>
      </c>
    </row>
    <row r="4702" spans="8:13" ht="15.75" customHeight="1">
      <c r="H4702" s="37">
        <v>43407</v>
      </c>
      <c r="I4702" s="6" t="s">
        <v>200</v>
      </c>
      <c r="J4702" s="6" t="s">
        <v>217</v>
      </c>
      <c r="K4702" s="6">
        <v>2</v>
      </c>
      <c r="L4702" s="6">
        <v>38.5</v>
      </c>
      <c r="M4702" s="31" t="str">
        <f t="shared" si="0"/>
        <v>Small</v>
      </c>
    </row>
    <row r="4703" spans="8:13" ht="15.75" customHeight="1">
      <c r="H4703" s="37">
        <v>43456</v>
      </c>
      <c r="I4703" s="6" t="s">
        <v>163</v>
      </c>
      <c r="J4703" s="6" t="s">
        <v>156</v>
      </c>
      <c r="K4703" s="6">
        <v>1</v>
      </c>
      <c r="L4703" s="6">
        <v>18.3</v>
      </c>
      <c r="M4703" s="31" t="str">
        <f t="shared" si="0"/>
        <v>Small</v>
      </c>
    </row>
    <row r="4704" spans="8:13" ht="15.75" customHeight="1">
      <c r="H4704" s="37">
        <v>43434</v>
      </c>
      <c r="I4704" s="6" t="s">
        <v>158</v>
      </c>
      <c r="J4704" s="6" t="s">
        <v>235</v>
      </c>
      <c r="K4704" s="6">
        <v>2</v>
      </c>
      <c r="L4704" s="6">
        <v>30.34</v>
      </c>
      <c r="M4704" s="31" t="str">
        <f t="shared" si="0"/>
        <v>Small</v>
      </c>
    </row>
    <row r="4705" spans="8:13" ht="15.75" customHeight="1">
      <c r="H4705" s="37">
        <v>43226</v>
      </c>
      <c r="I4705" s="6" t="s">
        <v>168</v>
      </c>
      <c r="J4705" s="6" t="s">
        <v>156</v>
      </c>
      <c r="K4705" s="6">
        <v>3</v>
      </c>
      <c r="L4705" s="6">
        <v>60</v>
      </c>
      <c r="M4705" s="31" t="str">
        <f t="shared" si="0"/>
        <v>Small</v>
      </c>
    </row>
    <row r="4706" spans="8:13" ht="15.75" customHeight="1">
      <c r="H4706" s="37">
        <v>43414</v>
      </c>
      <c r="I4706" s="6" t="s">
        <v>168</v>
      </c>
      <c r="J4706" s="6" t="s">
        <v>219</v>
      </c>
      <c r="K4706" s="6">
        <v>1</v>
      </c>
      <c r="L4706" s="6">
        <v>14.93</v>
      </c>
      <c r="M4706" s="31" t="str">
        <f t="shared" si="0"/>
        <v>Small</v>
      </c>
    </row>
    <row r="4707" spans="8:13" ht="15.75" customHeight="1">
      <c r="H4707" s="37">
        <v>43207</v>
      </c>
      <c r="I4707" s="6" t="s">
        <v>168</v>
      </c>
      <c r="J4707" s="6" t="s">
        <v>239</v>
      </c>
      <c r="K4707" s="6">
        <v>2</v>
      </c>
      <c r="L4707" s="6">
        <v>30.88</v>
      </c>
      <c r="M4707" s="31" t="str">
        <f t="shared" si="0"/>
        <v>Small</v>
      </c>
    </row>
    <row r="4708" spans="8:13" ht="15.75" customHeight="1">
      <c r="H4708" s="37">
        <v>43452</v>
      </c>
      <c r="I4708" s="6" t="s">
        <v>158</v>
      </c>
      <c r="J4708" s="6" t="s">
        <v>203</v>
      </c>
      <c r="K4708" s="6">
        <v>2</v>
      </c>
      <c r="L4708" s="6">
        <v>38.5</v>
      </c>
      <c r="M4708" s="31" t="str">
        <f t="shared" si="0"/>
        <v>Small</v>
      </c>
    </row>
    <row r="4709" spans="8:13" ht="15.75" customHeight="1">
      <c r="H4709" s="37">
        <v>43459</v>
      </c>
      <c r="I4709" s="6" t="s">
        <v>223</v>
      </c>
      <c r="J4709" s="6" t="s">
        <v>191</v>
      </c>
      <c r="K4709" s="6">
        <v>3</v>
      </c>
      <c r="L4709" s="6">
        <v>34.14</v>
      </c>
      <c r="M4709" s="31" t="str">
        <f t="shared" si="0"/>
        <v>Small</v>
      </c>
    </row>
    <row r="4710" spans="8:13" ht="15.75" customHeight="1">
      <c r="H4710" s="37">
        <v>43242</v>
      </c>
      <c r="I4710" s="6" t="s">
        <v>198</v>
      </c>
      <c r="J4710" s="6" t="s">
        <v>234</v>
      </c>
      <c r="K4710" s="6">
        <v>4</v>
      </c>
      <c r="L4710" s="6">
        <v>67.760000000000005</v>
      </c>
      <c r="M4710" s="31" t="str">
        <f t="shared" si="0"/>
        <v>Small</v>
      </c>
    </row>
    <row r="4711" spans="8:13" ht="15.75" customHeight="1">
      <c r="H4711" s="37">
        <v>43406</v>
      </c>
      <c r="I4711" s="6" t="s">
        <v>171</v>
      </c>
      <c r="J4711" s="6" t="s">
        <v>191</v>
      </c>
      <c r="K4711" s="6">
        <v>1</v>
      </c>
      <c r="L4711" s="6">
        <v>14.58</v>
      </c>
      <c r="M4711" s="31" t="str">
        <f t="shared" si="0"/>
        <v>Small</v>
      </c>
    </row>
    <row r="4712" spans="8:13" ht="15.75" customHeight="1">
      <c r="H4712" s="37">
        <v>43268</v>
      </c>
      <c r="I4712" s="6" t="s">
        <v>168</v>
      </c>
      <c r="J4712" s="6" t="s">
        <v>156</v>
      </c>
      <c r="K4712" s="6">
        <v>73</v>
      </c>
      <c r="L4712" s="6">
        <v>606.66</v>
      </c>
      <c r="M4712" s="31" t="str">
        <f t="shared" si="0"/>
        <v>Large</v>
      </c>
    </row>
    <row r="4713" spans="8:13" ht="15.75" customHeight="1">
      <c r="H4713" s="37">
        <v>43173</v>
      </c>
      <c r="I4713" s="6" t="s">
        <v>193</v>
      </c>
      <c r="J4713" s="6" t="s">
        <v>156</v>
      </c>
      <c r="K4713" s="6">
        <v>5</v>
      </c>
      <c r="L4713" s="6">
        <v>70.239999999999995</v>
      </c>
      <c r="M4713" s="31" t="str">
        <f t="shared" si="0"/>
        <v>Small</v>
      </c>
    </row>
    <row r="4714" spans="8:13" ht="15.75" customHeight="1">
      <c r="H4714" s="37">
        <v>43353</v>
      </c>
      <c r="I4714" s="6" t="s">
        <v>175</v>
      </c>
      <c r="J4714" s="6" t="s">
        <v>156</v>
      </c>
      <c r="K4714" s="6">
        <v>1</v>
      </c>
      <c r="L4714" s="6">
        <v>15.02</v>
      </c>
      <c r="M4714" s="31" t="str">
        <f t="shared" si="0"/>
        <v>Small</v>
      </c>
    </row>
    <row r="4715" spans="8:13" ht="15.75" customHeight="1">
      <c r="H4715" s="37">
        <v>43450</v>
      </c>
      <c r="I4715" s="6" t="s">
        <v>168</v>
      </c>
      <c r="J4715" s="6" t="s">
        <v>203</v>
      </c>
      <c r="K4715" s="6">
        <v>1</v>
      </c>
      <c r="L4715" s="6">
        <v>19.239999999999998</v>
      </c>
      <c r="M4715" s="31" t="str">
        <f t="shared" si="0"/>
        <v>Small</v>
      </c>
    </row>
    <row r="4716" spans="8:13" ht="15.75" customHeight="1">
      <c r="H4716" s="37">
        <v>43376</v>
      </c>
      <c r="I4716" s="6" t="s">
        <v>168</v>
      </c>
      <c r="J4716" s="6" t="s">
        <v>185</v>
      </c>
      <c r="K4716" s="6">
        <v>1</v>
      </c>
      <c r="L4716" s="6">
        <v>12.41</v>
      </c>
      <c r="M4716" s="31" t="str">
        <f t="shared" si="0"/>
        <v>Small</v>
      </c>
    </row>
    <row r="4717" spans="8:13" ht="15.75" customHeight="1">
      <c r="H4717" s="37">
        <v>43364</v>
      </c>
      <c r="I4717" s="6" t="s">
        <v>198</v>
      </c>
      <c r="J4717" s="6" t="s">
        <v>169</v>
      </c>
      <c r="K4717" s="6">
        <v>48</v>
      </c>
      <c r="L4717" s="6">
        <v>315.74</v>
      </c>
      <c r="M4717" s="31" t="str">
        <f t="shared" si="0"/>
        <v>Large</v>
      </c>
    </row>
    <row r="4718" spans="8:13" ht="15.75" customHeight="1">
      <c r="H4718" s="37">
        <v>43109</v>
      </c>
      <c r="I4718" s="6" t="s">
        <v>158</v>
      </c>
      <c r="J4718" s="6" t="s">
        <v>206</v>
      </c>
      <c r="K4718" s="6">
        <v>2</v>
      </c>
      <c r="L4718" s="6">
        <v>29.74</v>
      </c>
      <c r="M4718" s="31" t="str">
        <f t="shared" si="0"/>
        <v>Small</v>
      </c>
    </row>
    <row r="4719" spans="8:13" ht="15.75" customHeight="1">
      <c r="H4719" s="37">
        <v>43144</v>
      </c>
      <c r="I4719" s="6" t="s">
        <v>175</v>
      </c>
      <c r="J4719" s="6" t="s">
        <v>184</v>
      </c>
      <c r="K4719" s="6">
        <v>49</v>
      </c>
      <c r="L4719" s="6">
        <v>427.08</v>
      </c>
      <c r="M4719" s="31" t="str">
        <f t="shared" si="0"/>
        <v>Large</v>
      </c>
    </row>
    <row r="4720" spans="8:13" ht="15.75" customHeight="1">
      <c r="H4720" s="37">
        <v>43449</v>
      </c>
      <c r="I4720" s="6" t="s">
        <v>135</v>
      </c>
      <c r="J4720" s="6" t="s">
        <v>179</v>
      </c>
      <c r="K4720" s="6">
        <v>3</v>
      </c>
      <c r="L4720" s="6">
        <v>35.67</v>
      </c>
      <c r="M4720" s="31" t="str">
        <f t="shared" si="0"/>
        <v>Small</v>
      </c>
    </row>
    <row r="4721" spans="8:13" ht="15.75" customHeight="1">
      <c r="H4721" s="37">
        <v>43355</v>
      </c>
      <c r="I4721" s="6" t="s">
        <v>158</v>
      </c>
      <c r="J4721" s="6" t="s">
        <v>208</v>
      </c>
      <c r="K4721" s="6">
        <v>6</v>
      </c>
      <c r="L4721" s="6">
        <v>93.06</v>
      </c>
      <c r="M4721" s="31" t="str">
        <f t="shared" si="0"/>
        <v>Small</v>
      </c>
    </row>
    <row r="4722" spans="8:13" ht="15.75" customHeight="1">
      <c r="H4722" s="37">
        <v>43423</v>
      </c>
      <c r="I4722" s="6" t="s">
        <v>163</v>
      </c>
      <c r="J4722" s="6" t="s">
        <v>174</v>
      </c>
      <c r="K4722" s="6">
        <v>3</v>
      </c>
      <c r="L4722" s="6">
        <v>40.35</v>
      </c>
      <c r="M4722" s="31" t="str">
        <f t="shared" si="0"/>
        <v>Small</v>
      </c>
    </row>
    <row r="4723" spans="8:13" ht="15.75" customHeight="1">
      <c r="H4723" s="37">
        <v>43440</v>
      </c>
      <c r="I4723" s="6" t="s">
        <v>175</v>
      </c>
      <c r="J4723" s="6" t="s">
        <v>226</v>
      </c>
      <c r="K4723" s="6">
        <v>2</v>
      </c>
      <c r="L4723" s="6">
        <v>27.7</v>
      </c>
      <c r="M4723" s="31" t="str">
        <f t="shared" si="0"/>
        <v>Small</v>
      </c>
    </row>
    <row r="4724" spans="8:13" ht="15.75" customHeight="1">
      <c r="H4724" s="37">
        <v>43428</v>
      </c>
      <c r="I4724" s="6" t="s">
        <v>158</v>
      </c>
      <c r="J4724" s="6" t="s">
        <v>229</v>
      </c>
      <c r="K4724" s="6">
        <v>3</v>
      </c>
      <c r="L4724" s="6">
        <v>51.24</v>
      </c>
      <c r="M4724" s="31" t="str">
        <f t="shared" si="0"/>
        <v>Small</v>
      </c>
    </row>
    <row r="4725" spans="8:13" ht="15.75" customHeight="1">
      <c r="H4725" s="37">
        <v>43183</v>
      </c>
      <c r="I4725" s="6" t="s">
        <v>168</v>
      </c>
      <c r="J4725" s="6" t="s">
        <v>156</v>
      </c>
      <c r="K4725" s="6">
        <v>2</v>
      </c>
      <c r="L4725" s="6">
        <v>27.52</v>
      </c>
      <c r="M4725" s="31" t="str">
        <f t="shared" si="0"/>
        <v>Small</v>
      </c>
    </row>
    <row r="4726" spans="8:13" ht="15.75" customHeight="1">
      <c r="H4726" s="37">
        <v>43303</v>
      </c>
      <c r="I4726" s="6" t="s">
        <v>163</v>
      </c>
      <c r="J4726" s="6" t="s">
        <v>169</v>
      </c>
      <c r="K4726" s="6">
        <v>2</v>
      </c>
      <c r="L4726" s="6">
        <v>23.2</v>
      </c>
      <c r="M4726" s="31" t="str">
        <f t="shared" si="0"/>
        <v>Small</v>
      </c>
    </row>
    <row r="4727" spans="8:13" ht="15.75" customHeight="1">
      <c r="H4727" s="37">
        <v>43443</v>
      </c>
      <c r="I4727" s="6" t="s">
        <v>168</v>
      </c>
      <c r="J4727" s="6" t="s">
        <v>172</v>
      </c>
      <c r="K4727" s="6">
        <v>2</v>
      </c>
      <c r="L4727" s="6">
        <v>29.5</v>
      </c>
      <c r="M4727" s="31" t="str">
        <f t="shared" si="0"/>
        <v>Small</v>
      </c>
    </row>
    <row r="4728" spans="8:13" ht="15.75" customHeight="1">
      <c r="H4728" s="37">
        <v>43143</v>
      </c>
      <c r="I4728" s="6" t="s">
        <v>163</v>
      </c>
      <c r="J4728" s="6" t="s">
        <v>156</v>
      </c>
      <c r="K4728" s="6">
        <v>1</v>
      </c>
      <c r="L4728" s="6">
        <v>19.7</v>
      </c>
      <c r="M4728" s="31" t="str">
        <f t="shared" si="0"/>
        <v>Small</v>
      </c>
    </row>
    <row r="4729" spans="8:13" ht="15.75" customHeight="1">
      <c r="H4729" s="37">
        <v>43156</v>
      </c>
      <c r="I4729" s="6" t="s">
        <v>163</v>
      </c>
      <c r="J4729" s="6" t="s">
        <v>186</v>
      </c>
      <c r="K4729" s="6">
        <v>1</v>
      </c>
      <c r="L4729" s="6">
        <v>12.48</v>
      </c>
      <c r="M4729" s="31" t="str">
        <f t="shared" si="0"/>
        <v>Small</v>
      </c>
    </row>
    <row r="4730" spans="8:13" ht="15.75" customHeight="1">
      <c r="H4730" s="37">
        <v>43372</v>
      </c>
      <c r="I4730" s="6" t="s">
        <v>135</v>
      </c>
      <c r="J4730" s="6" t="s">
        <v>185</v>
      </c>
      <c r="K4730" s="6">
        <v>2</v>
      </c>
      <c r="L4730" s="6">
        <v>26.72</v>
      </c>
      <c r="M4730" s="31" t="str">
        <f t="shared" si="0"/>
        <v>Small</v>
      </c>
    </row>
    <row r="4731" spans="8:13" ht="15.75" customHeight="1">
      <c r="H4731" s="37">
        <v>43139</v>
      </c>
      <c r="I4731" s="6" t="s">
        <v>158</v>
      </c>
      <c r="J4731" s="6" t="s">
        <v>234</v>
      </c>
      <c r="K4731" s="6">
        <v>49</v>
      </c>
      <c r="L4731" s="6">
        <v>385.39</v>
      </c>
      <c r="M4731" s="31" t="str">
        <f t="shared" si="0"/>
        <v>Large</v>
      </c>
    </row>
    <row r="4732" spans="8:13" ht="15.75" customHeight="1">
      <c r="H4732" s="37">
        <v>43245</v>
      </c>
      <c r="I4732" s="6" t="s">
        <v>141</v>
      </c>
      <c r="J4732" s="6" t="s">
        <v>161</v>
      </c>
      <c r="K4732" s="6">
        <v>1</v>
      </c>
      <c r="L4732" s="6">
        <v>18.079999999999998</v>
      </c>
      <c r="M4732" s="31" t="str">
        <f t="shared" si="0"/>
        <v>Small</v>
      </c>
    </row>
    <row r="4733" spans="8:13" ht="15.75" customHeight="1">
      <c r="H4733" s="37">
        <v>43454</v>
      </c>
      <c r="I4733" s="6" t="s">
        <v>175</v>
      </c>
      <c r="J4733" s="6" t="s">
        <v>226</v>
      </c>
      <c r="K4733" s="6">
        <v>2</v>
      </c>
      <c r="L4733" s="6">
        <v>22.28</v>
      </c>
      <c r="M4733" s="31" t="str">
        <f t="shared" si="0"/>
        <v>Small</v>
      </c>
    </row>
    <row r="4734" spans="8:13" ht="15.75" customHeight="1">
      <c r="H4734" s="37">
        <v>43216</v>
      </c>
      <c r="I4734" s="6" t="s">
        <v>190</v>
      </c>
      <c r="J4734" s="6" t="s">
        <v>194</v>
      </c>
      <c r="K4734" s="6">
        <v>2</v>
      </c>
      <c r="L4734" s="6">
        <v>32.1</v>
      </c>
      <c r="M4734" s="31" t="str">
        <f t="shared" si="0"/>
        <v>Small</v>
      </c>
    </row>
    <row r="4735" spans="8:13" ht="15.75" customHeight="1">
      <c r="H4735" s="37">
        <v>43386</v>
      </c>
      <c r="I4735" s="6" t="s">
        <v>141</v>
      </c>
      <c r="J4735" s="6" t="s">
        <v>172</v>
      </c>
      <c r="K4735" s="6">
        <v>2</v>
      </c>
      <c r="L4735" s="6">
        <v>32.340000000000003</v>
      </c>
      <c r="M4735" s="31" t="str">
        <f t="shared" si="0"/>
        <v>Small</v>
      </c>
    </row>
    <row r="4736" spans="8:13" ht="15.75" customHeight="1">
      <c r="H4736" s="37">
        <v>43455</v>
      </c>
      <c r="I4736" s="6" t="s">
        <v>224</v>
      </c>
      <c r="J4736" s="6" t="s">
        <v>206</v>
      </c>
      <c r="K4736" s="6">
        <v>1</v>
      </c>
      <c r="L4736" s="6">
        <v>13.61</v>
      </c>
      <c r="M4736" s="31" t="str">
        <f t="shared" si="0"/>
        <v>Small</v>
      </c>
    </row>
    <row r="4737" spans="8:13" ht="15.75" customHeight="1">
      <c r="H4737" s="37">
        <v>43434</v>
      </c>
      <c r="I4737" s="6" t="s">
        <v>177</v>
      </c>
      <c r="J4737" s="6" t="s">
        <v>192</v>
      </c>
      <c r="K4737" s="6">
        <v>3</v>
      </c>
      <c r="L4737" s="6">
        <v>49.38</v>
      </c>
      <c r="M4737" s="31" t="str">
        <f t="shared" si="0"/>
        <v>Small</v>
      </c>
    </row>
    <row r="4738" spans="8:13" ht="15.75" customHeight="1">
      <c r="H4738" s="37">
        <v>43427</v>
      </c>
      <c r="I4738" s="6" t="s">
        <v>141</v>
      </c>
      <c r="J4738" s="6" t="s">
        <v>187</v>
      </c>
      <c r="K4738" s="6">
        <v>2</v>
      </c>
      <c r="L4738" s="6">
        <v>21.76</v>
      </c>
      <c r="M4738" s="31" t="str">
        <f t="shared" si="0"/>
        <v>Small</v>
      </c>
    </row>
    <row r="4739" spans="8:13" ht="15.75" customHeight="1">
      <c r="H4739" s="37">
        <v>43411</v>
      </c>
      <c r="I4739" s="6" t="s">
        <v>175</v>
      </c>
      <c r="J4739" s="6" t="s">
        <v>156</v>
      </c>
      <c r="K4739" s="6">
        <v>1</v>
      </c>
      <c r="L4739" s="6">
        <v>19.260000000000002</v>
      </c>
      <c r="M4739" s="31" t="str">
        <f t="shared" si="0"/>
        <v>Small</v>
      </c>
    </row>
    <row r="4740" spans="8:13" ht="15.75" customHeight="1">
      <c r="H4740" s="37">
        <v>43450</v>
      </c>
      <c r="I4740" s="6" t="s">
        <v>175</v>
      </c>
      <c r="J4740" s="6" t="s">
        <v>156</v>
      </c>
      <c r="K4740" s="6">
        <v>2</v>
      </c>
      <c r="L4740" s="6">
        <v>39.64</v>
      </c>
      <c r="M4740" s="31" t="str">
        <f t="shared" si="0"/>
        <v>Small</v>
      </c>
    </row>
    <row r="4741" spans="8:13" ht="15.75" customHeight="1">
      <c r="H4741" s="37">
        <v>43401</v>
      </c>
      <c r="I4741" s="6" t="s">
        <v>158</v>
      </c>
      <c r="J4741" s="6" t="s">
        <v>169</v>
      </c>
      <c r="K4741" s="6">
        <v>2</v>
      </c>
      <c r="L4741" s="6">
        <v>29.24</v>
      </c>
      <c r="M4741" s="31" t="str">
        <f t="shared" si="0"/>
        <v>Small</v>
      </c>
    </row>
    <row r="4742" spans="8:13" ht="15.75" customHeight="1">
      <c r="H4742" s="37">
        <v>43417</v>
      </c>
      <c r="I4742" s="6" t="s">
        <v>168</v>
      </c>
      <c r="J4742" s="6" t="s">
        <v>207</v>
      </c>
      <c r="K4742" s="6">
        <v>1</v>
      </c>
      <c r="L4742" s="6">
        <v>15.33</v>
      </c>
      <c r="M4742" s="31" t="str">
        <f t="shared" si="0"/>
        <v>Small</v>
      </c>
    </row>
    <row r="4743" spans="8:13" ht="15.75" customHeight="1">
      <c r="H4743" s="37">
        <v>43448</v>
      </c>
      <c r="I4743" s="6" t="s">
        <v>177</v>
      </c>
      <c r="J4743" s="6" t="s">
        <v>184</v>
      </c>
      <c r="K4743" s="6">
        <v>2</v>
      </c>
      <c r="L4743" s="6">
        <v>35.979999999999997</v>
      </c>
      <c r="M4743" s="31" t="str">
        <f t="shared" si="0"/>
        <v>Small</v>
      </c>
    </row>
    <row r="4744" spans="8:13" ht="15.75" customHeight="1">
      <c r="H4744" s="37">
        <v>43284</v>
      </c>
      <c r="I4744" s="6" t="s">
        <v>158</v>
      </c>
      <c r="J4744" s="6" t="s">
        <v>156</v>
      </c>
      <c r="K4744" s="6">
        <v>1</v>
      </c>
      <c r="L4744" s="6">
        <v>13.31</v>
      </c>
      <c r="M4744" s="31" t="str">
        <f t="shared" si="0"/>
        <v>Small</v>
      </c>
    </row>
    <row r="4745" spans="8:13" ht="15.75" customHeight="1">
      <c r="H4745" s="37">
        <v>43216</v>
      </c>
      <c r="I4745" s="6" t="s">
        <v>141</v>
      </c>
      <c r="J4745" s="6" t="s">
        <v>184</v>
      </c>
      <c r="K4745" s="6">
        <v>1</v>
      </c>
      <c r="L4745" s="6">
        <v>13.9</v>
      </c>
      <c r="M4745" s="31" t="str">
        <f t="shared" si="0"/>
        <v>Small</v>
      </c>
    </row>
    <row r="4746" spans="8:13" ht="15.75" customHeight="1">
      <c r="H4746" s="37">
        <v>43419</v>
      </c>
      <c r="I4746" s="6" t="s">
        <v>163</v>
      </c>
      <c r="J4746" s="6" t="s">
        <v>191</v>
      </c>
      <c r="K4746" s="6">
        <v>30</v>
      </c>
      <c r="L4746" s="6">
        <v>250.54</v>
      </c>
      <c r="M4746" s="31" t="str">
        <f t="shared" si="0"/>
        <v>Large</v>
      </c>
    </row>
    <row r="4747" spans="8:13" ht="15.75" customHeight="1">
      <c r="H4747" s="37">
        <v>43420</v>
      </c>
      <c r="I4747" s="6" t="s">
        <v>168</v>
      </c>
      <c r="J4747" s="6" t="s">
        <v>182</v>
      </c>
      <c r="K4747" s="6">
        <v>48</v>
      </c>
      <c r="L4747" s="6">
        <v>340.7</v>
      </c>
      <c r="M4747" s="31" t="str">
        <f t="shared" si="0"/>
        <v>Large</v>
      </c>
    </row>
    <row r="4748" spans="8:13" ht="15.75" customHeight="1">
      <c r="H4748" s="37">
        <v>43217</v>
      </c>
      <c r="I4748" s="6" t="s">
        <v>160</v>
      </c>
      <c r="J4748" s="6" t="s">
        <v>156</v>
      </c>
      <c r="K4748" s="6">
        <v>72</v>
      </c>
      <c r="L4748" s="6">
        <v>506.16</v>
      </c>
      <c r="M4748" s="31" t="str">
        <f t="shared" si="0"/>
        <v>Large</v>
      </c>
    </row>
    <row r="4749" spans="8:13" ht="15.75" customHeight="1">
      <c r="H4749" s="37">
        <v>43455</v>
      </c>
      <c r="I4749" s="6" t="s">
        <v>141</v>
      </c>
      <c r="J4749" s="6" t="s">
        <v>192</v>
      </c>
      <c r="K4749" s="6">
        <v>2</v>
      </c>
      <c r="L4749" s="6">
        <v>23.14</v>
      </c>
      <c r="M4749" s="31" t="str">
        <f t="shared" si="0"/>
        <v>Small</v>
      </c>
    </row>
    <row r="4750" spans="8:13" ht="15.75" customHeight="1">
      <c r="H4750" s="37">
        <v>43459</v>
      </c>
      <c r="I4750" s="6" t="s">
        <v>175</v>
      </c>
      <c r="J4750" s="6" t="s">
        <v>156</v>
      </c>
      <c r="K4750" s="6">
        <v>6</v>
      </c>
      <c r="L4750" s="6">
        <v>87.66</v>
      </c>
      <c r="M4750" s="31" t="str">
        <f t="shared" si="0"/>
        <v>Small</v>
      </c>
    </row>
    <row r="4751" spans="8:13" ht="15.75" customHeight="1">
      <c r="H4751" s="37">
        <v>43407</v>
      </c>
      <c r="I4751" s="6" t="s">
        <v>158</v>
      </c>
      <c r="J4751" s="6" t="s">
        <v>207</v>
      </c>
      <c r="K4751" s="6">
        <v>1</v>
      </c>
      <c r="L4751" s="6">
        <v>19.559999999999999</v>
      </c>
      <c r="M4751" s="31" t="str">
        <f t="shared" si="0"/>
        <v>Small</v>
      </c>
    </row>
    <row r="4752" spans="8:13" ht="15.75" customHeight="1">
      <c r="H4752" s="37">
        <v>43406</v>
      </c>
      <c r="I4752" s="6" t="s">
        <v>158</v>
      </c>
      <c r="J4752" s="6" t="s">
        <v>196</v>
      </c>
      <c r="K4752" s="6">
        <v>2</v>
      </c>
      <c r="L4752" s="6">
        <v>35.9</v>
      </c>
      <c r="M4752" s="31" t="str">
        <f t="shared" si="0"/>
        <v>Small</v>
      </c>
    </row>
    <row r="4753" spans="8:13" ht="15.75" customHeight="1">
      <c r="H4753" s="37">
        <v>43206</v>
      </c>
      <c r="I4753" s="6" t="s">
        <v>200</v>
      </c>
      <c r="J4753" s="6" t="s">
        <v>225</v>
      </c>
      <c r="K4753" s="6">
        <v>36</v>
      </c>
      <c r="L4753" s="6">
        <v>249.91</v>
      </c>
      <c r="M4753" s="31" t="str">
        <f t="shared" si="0"/>
        <v>Small</v>
      </c>
    </row>
    <row r="4754" spans="8:13" ht="15.75" customHeight="1">
      <c r="H4754" s="37">
        <v>43465</v>
      </c>
      <c r="I4754" s="6" t="s">
        <v>141</v>
      </c>
      <c r="J4754" s="6" t="s">
        <v>169</v>
      </c>
      <c r="K4754" s="6">
        <v>4</v>
      </c>
      <c r="L4754" s="6">
        <v>74.12</v>
      </c>
      <c r="M4754" s="31" t="str">
        <f t="shared" si="0"/>
        <v>Small</v>
      </c>
    </row>
    <row r="4755" spans="8:13" ht="15.75" customHeight="1">
      <c r="H4755" s="37">
        <v>43433</v>
      </c>
      <c r="I4755" s="6" t="s">
        <v>135</v>
      </c>
      <c r="J4755" s="6" t="s">
        <v>207</v>
      </c>
      <c r="K4755" s="6">
        <v>12</v>
      </c>
      <c r="L4755" s="6">
        <v>119.71</v>
      </c>
      <c r="M4755" s="31" t="str">
        <f t="shared" si="0"/>
        <v>Small</v>
      </c>
    </row>
    <row r="4756" spans="8:13" ht="15.75" customHeight="1">
      <c r="H4756" s="37">
        <v>43438</v>
      </c>
      <c r="I4756" s="6" t="s">
        <v>160</v>
      </c>
      <c r="J4756" s="6" t="s">
        <v>202</v>
      </c>
      <c r="K4756" s="6">
        <v>4</v>
      </c>
      <c r="L4756" s="6">
        <v>71.12</v>
      </c>
      <c r="M4756" s="31" t="str">
        <f t="shared" si="0"/>
        <v>Small</v>
      </c>
    </row>
    <row r="4757" spans="8:13" ht="15.75" customHeight="1">
      <c r="H4757" s="37">
        <v>43335</v>
      </c>
      <c r="I4757" s="6" t="s">
        <v>158</v>
      </c>
      <c r="J4757" s="6" t="s">
        <v>184</v>
      </c>
      <c r="K4757" s="6">
        <v>1</v>
      </c>
      <c r="L4757" s="6">
        <v>10.199999999999999</v>
      </c>
      <c r="M4757" s="31" t="str">
        <f t="shared" si="0"/>
        <v>Small</v>
      </c>
    </row>
    <row r="4758" spans="8:13" ht="15.75" customHeight="1">
      <c r="H4758" s="37">
        <v>43298</v>
      </c>
      <c r="I4758" s="6" t="s">
        <v>160</v>
      </c>
      <c r="J4758" s="6" t="s">
        <v>183</v>
      </c>
      <c r="K4758" s="6">
        <v>6</v>
      </c>
      <c r="L4758" s="6">
        <v>107.76</v>
      </c>
      <c r="M4758" s="31" t="str">
        <f t="shared" si="0"/>
        <v>Small</v>
      </c>
    </row>
    <row r="4759" spans="8:13" ht="15.75" customHeight="1">
      <c r="H4759" s="37">
        <v>43438</v>
      </c>
      <c r="I4759" s="6" t="s">
        <v>201</v>
      </c>
      <c r="J4759" s="6" t="s">
        <v>228</v>
      </c>
      <c r="K4759" s="6">
        <v>2</v>
      </c>
      <c r="L4759" s="6">
        <v>40</v>
      </c>
      <c r="M4759" s="31" t="str">
        <f t="shared" si="0"/>
        <v>Small</v>
      </c>
    </row>
    <row r="4760" spans="8:13" ht="15.75" customHeight="1">
      <c r="H4760" s="37">
        <v>43380</v>
      </c>
      <c r="I4760" s="6" t="s">
        <v>141</v>
      </c>
      <c r="J4760" s="6" t="s">
        <v>226</v>
      </c>
      <c r="K4760" s="6">
        <v>2</v>
      </c>
      <c r="L4760" s="6">
        <v>38.86</v>
      </c>
      <c r="M4760" s="31" t="str">
        <f t="shared" si="0"/>
        <v>Small</v>
      </c>
    </row>
    <row r="4761" spans="8:13" ht="15.75" customHeight="1">
      <c r="H4761" s="37">
        <v>43144</v>
      </c>
      <c r="I4761" s="6" t="s">
        <v>163</v>
      </c>
      <c r="J4761" s="6" t="s">
        <v>225</v>
      </c>
      <c r="K4761" s="6">
        <v>42</v>
      </c>
      <c r="L4761" s="6">
        <v>380.7</v>
      </c>
      <c r="M4761" s="31" t="str">
        <f t="shared" si="0"/>
        <v>Large</v>
      </c>
    </row>
    <row r="4762" spans="8:13" ht="15.75" customHeight="1">
      <c r="H4762" s="37">
        <v>43418</v>
      </c>
      <c r="I4762" s="6" t="s">
        <v>158</v>
      </c>
      <c r="J4762" s="6" t="s">
        <v>228</v>
      </c>
      <c r="K4762" s="6">
        <v>3</v>
      </c>
      <c r="L4762" s="6">
        <v>48</v>
      </c>
      <c r="M4762" s="31" t="str">
        <f t="shared" si="0"/>
        <v>Small</v>
      </c>
    </row>
    <row r="4763" spans="8:13" ht="15.75" customHeight="1">
      <c r="H4763" s="37">
        <v>43236</v>
      </c>
      <c r="I4763" s="6" t="s">
        <v>198</v>
      </c>
      <c r="J4763" s="6" t="s">
        <v>211</v>
      </c>
      <c r="K4763" s="6">
        <v>2</v>
      </c>
      <c r="L4763" s="6">
        <v>36.880000000000003</v>
      </c>
      <c r="M4763" s="31" t="str">
        <f t="shared" si="0"/>
        <v>Small</v>
      </c>
    </row>
    <row r="4764" spans="8:13" ht="15.75" customHeight="1">
      <c r="H4764" s="37">
        <v>43126</v>
      </c>
      <c r="I4764" s="6" t="s">
        <v>168</v>
      </c>
      <c r="J4764" s="6" t="s">
        <v>184</v>
      </c>
      <c r="K4764" s="6">
        <v>2</v>
      </c>
      <c r="L4764" s="6">
        <v>29.32</v>
      </c>
      <c r="M4764" s="31" t="str">
        <f t="shared" si="0"/>
        <v>Small</v>
      </c>
    </row>
    <row r="4765" spans="8:13" ht="15.75" customHeight="1">
      <c r="H4765" s="37">
        <v>43413</v>
      </c>
      <c r="I4765" s="6" t="s">
        <v>160</v>
      </c>
      <c r="J4765" s="6" t="s">
        <v>184</v>
      </c>
      <c r="K4765" s="6">
        <v>2</v>
      </c>
      <c r="L4765" s="6">
        <v>39.200000000000003</v>
      </c>
      <c r="M4765" s="31" t="str">
        <f t="shared" si="0"/>
        <v>Small</v>
      </c>
    </row>
    <row r="4766" spans="8:13" ht="15.75" customHeight="1">
      <c r="H4766" s="37">
        <v>43439</v>
      </c>
      <c r="I4766" s="6" t="s">
        <v>165</v>
      </c>
      <c r="J4766" s="6" t="s">
        <v>185</v>
      </c>
      <c r="K4766" s="6">
        <v>51</v>
      </c>
      <c r="L4766" s="6">
        <v>335.71</v>
      </c>
      <c r="M4766" s="31" t="str">
        <f t="shared" si="0"/>
        <v>Large</v>
      </c>
    </row>
    <row r="4767" spans="8:13" ht="15.75" customHeight="1">
      <c r="H4767" s="37">
        <v>43463</v>
      </c>
      <c r="I4767" s="6" t="s">
        <v>158</v>
      </c>
      <c r="J4767" s="6" t="s">
        <v>156</v>
      </c>
      <c r="K4767" s="6">
        <v>2</v>
      </c>
      <c r="L4767" s="6">
        <v>24.7</v>
      </c>
      <c r="M4767" s="31" t="str">
        <f t="shared" si="0"/>
        <v>Small</v>
      </c>
    </row>
    <row r="4768" spans="8:13" ht="15.75" customHeight="1">
      <c r="H4768" s="37">
        <v>43143</v>
      </c>
      <c r="I4768" s="6" t="s">
        <v>163</v>
      </c>
      <c r="J4768" s="6" t="s">
        <v>167</v>
      </c>
      <c r="K4768" s="6">
        <v>1</v>
      </c>
      <c r="L4768" s="6">
        <v>13.78</v>
      </c>
      <c r="M4768" s="31" t="str">
        <f t="shared" si="0"/>
        <v>Small</v>
      </c>
    </row>
    <row r="4769" spans="8:13" ht="15.75" customHeight="1">
      <c r="H4769" s="37">
        <v>43261</v>
      </c>
      <c r="I4769" s="6" t="s">
        <v>158</v>
      </c>
      <c r="J4769" s="6" t="s">
        <v>202</v>
      </c>
      <c r="K4769" s="6">
        <v>2</v>
      </c>
      <c r="L4769" s="6">
        <v>30.4</v>
      </c>
      <c r="M4769" s="31" t="str">
        <f t="shared" si="0"/>
        <v>Small</v>
      </c>
    </row>
    <row r="4770" spans="8:13" ht="15.75" customHeight="1">
      <c r="H4770" s="37">
        <v>43454</v>
      </c>
      <c r="I4770" s="6" t="s">
        <v>190</v>
      </c>
      <c r="J4770" s="6" t="s">
        <v>232</v>
      </c>
      <c r="K4770" s="6">
        <v>53</v>
      </c>
      <c r="L4770" s="6">
        <v>291.02999999999997</v>
      </c>
      <c r="M4770" s="31" t="str">
        <f t="shared" si="0"/>
        <v>Large</v>
      </c>
    </row>
    <row r="4771" spans="8:13" ht="15.75" customHeight="1">
      <c r="H4771" s="37">
        <v>43364</v>
      </c>
      <c r="I4771" s="6" t="s">
        <v>171</v>
      </c>
      <c r="J4771" s="6" t="s">
        <v>208</v>
      </c>
      <c r="K4771" s="6">
        <v>2</v>
      </c>
      <c r="L4771" s="6">
        <v>36.58</v>
      </c>
      <c r="M4771" s="31" t="str">
        <f t="shared" si="0"/>
        <v>Small</v>
      </c>
    </row>
    <row r="4772" spans="8:13" ht="15.75" customHeight="1">
      <c r="H4772" s="37">
        <v>43430</v>
      </c>
      <c r="I4772" s="6" t="s">
        <v>198</v>
      </c>
      <c r="J4772" s="6" t="s">
        <v>180</v>
      </c>
      <c r="K4772" s="6">
        <v>1</v>
      </c>
      <c r="L4772" s="6">
        <v>11.22</v>
      </c>
      <c r="M4772" s="31" t="str">
        <f t="shared" si="0"/>
        <v>Small</v>
      </c>
    </row>
    <row r="4773" spans="8:13" ht="15.75" customHeight="1">
      <c r="H4773" s="37">
        <v>43306</v>
      </c>
      <c r="I4773" s="6" t="s">
        <v>141</v>
      </c>
      <c r="J4773" s="6" t="s">
        <v>174</v>
      </c>
      <c r="K4773" s="6">
        <v>1</v>
      </c>
      <c r="L4773" s="6">
        <v>17.78</v>
      </c>
      <c r="M4773" s="31" t="str">
        <f t="shared" si="0"/>
        <v>Small</v>
      </c>
    </row>
    <row r="4774" spans="8:13" ht="15.75" customHeight="1">
      <c r="H4774" s="37">
        <v>43424</v>
      </c>
      <c r="I4774" s="6" t="s">
        <v>168</v>
      </c>
      <c r="J4774" s="6" t="s">
        <v>170</v>
      </c>
      <c r="K4774" s="6">
        <v>1</v>
      </c>
      <c r="L4774" s="6">
        <v>19.41</v>
      </c>
      <c r="M4774" s="31" t="str">
        <f t="shared" si="0"/>
        <v>Small</v>
      </c>
    </row>
    <row r="4775" spans="8:13" ht="15.75" customHeight="1">
      <c r="H4775" s="37">
        <v>43285</v>
      </c>
      <c r="I4775" s="6" t="s">
        <v>160</v>
      </c>
      <c r="J4775" s="6" t="s">
        <v>219</v>
      </c>
      <c r="K4775" s="6">
        <v>4</v>
      </c>
      <c r="L4775" s="6">
        <v>76.599999999999994</v>
      </c>
      <c r="M4775" s="31" t="str">
        <f t="shared" si="0"/>
        <v>Small</v>
      </c>
    </row>
    <row r="4776" spans="8:13" ht="15.75" customHeight="1">
      <c r="H4776" s="37">
        <v>43462</v>
      </c>
      <c r="I4776" s="6" t="s">
        <v>127</v>
      </c>
      <c r="J4776" s="6" t="s">
        <v>156</v>
      </c>
      <c r="K4776" s="6">
        <v>48</v>
      </c>
      <c r="L4776" s="6">
        <v>349.8</v>
      </c>
      <c r="M4776" s="31" t="str">
        <f t="shared" si="0"/>
        <v>Large</v>
      </c>
    </row>
    <row r="4777" spans="8:13" ht="15.75" customHeight="1">
      <c r="H4777" s="37">
        <v>43366</v>
      </c>
      <c r="I4777" s="6" t="s">
        <v>193</v>
      </c>
      <c r="J4777" s="6" t="s">
        <v>156</v>
      </c>
      <c r="K4777" s="6">
        <v>2</v>
      </c>
      <c r="L4777" s="6">
        <v>29.04</v>
      </c>
      <c r="M4777" s="31" t="str">
        <f t="shared" si="0"/>
        <v>Small</v>
      </c>
    </row>
    <row r="4778" spans="8:13" ht="15.75" customHeight="1">
      <c r="H4778" s="37">
        <v>43436</v>
      </c>
      <c r="I4778" s="6" t="s">
        <v>135</v>
      </c>
      <c r="J4778" s="6" t="s">
        <v>219</v>
      </c>
      <c r="K4778" s="6">
        <v>3</v>
      </c>
      <c r="L4778" s="6">
        <v>54.96</v>
      </c>
      <c r="M4778" s="31" t="str">
        <f t="shared" si="0"/>
        <v>Small</v>
      </c>
    </row>
    <row r="4779" spans="8:13" ht="15.75" customHeight="1">
      <c r="H4779" s="37">
        <v>43122</v>
      </c>
      <c r="I4779" s="6" t="s">
        <v>160</v>
      </c>
      <c r="J4779" s="6" t="s">
        <v>184</v>
      </c>
      <c r="K4779" s="6">
        <v>2</v>
      </c>
      <c r="L4779" s="6">
        <v>21</v>
      </c>
      <c r="M4779" s="31" t="str">
        <f t="shared" si="0"/>
        <v>Small</v>
      </c>
    </row>
    <row r="4780" spans="8:13" ht="15.75" customHeight="1">
      <c r="H4780" s="37">
        <v>43358</v>
      </c>
      <c r="I4780" s="6" t="s">
        <v>190</v>
      </c>
      <c r="J4780" s="6" t="s">
        <v>156</v>
      </c>
      <c r="K4780" s="6">
        <v>5</v>
      </c>
      <c r="L4780" s="6">
        <v>61.92</v>
      </c>
      <c r="M4780" s="31" t="str">
        <f t="shared" si="0"/>
        <v>Small</v>
      </c>
    </row>
    <row r="4781" spans="8:13" ht="15.75" customHeight="1">
      <c r="H4781" s="37">
        <v>43348</v>
      </c>
      <c r="I4781" s="6" t="s">
        <v>190</v>
      </c>
      <c r="J4781" s="6" t="s">
        <v>210</v>
      </c>
      <c r="K4781" s="6">
        <v>1</v>
      </c>
      <c r="L4781" s="6">
        <v>10.54</v>
      </c>
      <c r="M4781" s="31" t="str">
        <f t="shared" si="0"/>
        <v>Small</v>
      </c>
    </row>
    <row r="4782" spans="8:13" ht="15.75" customHeight="1">
      <c r="H4782" s="37">
        <v>43301</v>
      </c>
      <c r="I4782" s="6" t="s">
        <v>155</v>
      </c>
      <c r="J4782" s="6" t="s">
        <v>219</v>
      </c>
      <c r="K4782" s="6">
        <v>1</v>
      </c>
      <c r="L4782" s="6">
        <v>13.32</v>
      </c>
      <c r="M4782" s="31" t="str">
        <f t="shared" si="0"/>
        <v>Small</v>
      </c>
    </row>
    <row r="4783" spans="8:13" ht="15.75" customHeight="1">
      <c r="H4783" s="37">
        <v>43172</v>
      </c>
      <c r="I4783" s="6" t="s">
        <v>168</v>
      </c>
      <c r="J4783" s="6" t="s">
        <v>211</v>
      </c>
      <c r="K4783" s="6">
        <v>36</v>
      </c>
      <c r="L4783" s="6">
        <v>251.1</v>
      </c>
      <c r="M4783" s="31" t="str">
        <f t="shared" si="0"/>
        <v>Large</v>
      </c>
    </row>
    <row r="4784" spans="8:13" ht="15.75" customHeight="1">
      <c r="H4784" s="37">
        <v>43290</v>
      </c>
      <c r="I4784" s="6" t="s">
        <v>175</v>
      </c>
      <c r="J4784" s="6" t="s">
        <v>172</v>
      </c>
      <c r="K4784" s="6">
        <v>3</v>
      </c>
      <c r="L4784" s="6">
        <v>40.89</v>
      </c>
      <c r="M4784" s="31" t="str">
        <f t="shared" si="0"/>
        <v>Small</v>
      </c>
    </row>
    <row r="4785" spans="8:13" ht="15.75" customHeight="1">
      <c r="H4785" s="37">
        <v>43353</v>
      </c>
      <c r="I4785" s="6" t="s">
        <v>163</v>
      </c>
      <c r="J4785" s="6" t="s">
        <v>209</v>
      </c>
      <c r="K4785" s="6">
        <v>2</v>
      </c>
      <c r="L4785" s="6">
        <v>27.42</v>
      </c>
      <c r="M4785" s="31" t="str">
        <f t="shared" si="0"/>
        <v>Small</v>
      </c>
    </row>
    <row r="4786" spans="8:13" ht="15.75" customHeight="1">
      <c r="H4786" s="37">
        <v>43381</v>
      </c>
      <c r="I4786" s="6" t="s">
        <v>190</v>
      </c>
      <c r="J4786" s="6" t="s">
        <v>156</v>
      </c>
      <c r="K4786" s="6">
        <v>2</v>
      </c>
      <c r="L4786" s="6">
        <v>30.56</v>
      </c>
      <c r="M4786" s="31" t="str">
        <f t="shared" si="0"/>
        <v>Small</v>
      </c>
    </row>
    <row r="4787" spans="8:13" ht="15.75" customHeight="1">
      <c r="H4787" s="37">
        <v>43282</v>
      </c>
      <c r="I4787" s="6" t="s">
        <v>160</v>
      </c>
      <c r="J4787" s="6" t="s">
        <v>196</v>
      </c>
      <c r="K4787" s="6">
        <v>2</v>
      </c>
      <c r="L4787" s="6">
        <v>28.38</v>
      </c>
      <c r="M4787" s="31" t="str">
        <f t="shared" si="0"/>
        <v>Small</v>
      </c>
    </row>
    <row r="4788" spans="8:13" ht="15.75" customHeight="1">
      <c r="H4788" s="37">
        <v>43132</v>
      </c>
      <c r="I4788" s="6" t="s">
        <v>224</v>
      </c>
      <c r="J4788" s="6" t="s">
        <v>156</v>
      </c>
      <c r="K4788" s="6">
        <v>1</v>
      </c>
      <c r="L4788" s="6">
        <v>12.38</v>
      </c>
      <c r="M4788" s="31" t="str">
        <f t="shared" si="0"/>
        <v>Small</v>
      </c>
    </row>
    <row r="4789" spans="8:13" ht="15.75" customHeight="1">
      <c r="H4789" s="37">
        <v>43171</v>
      </c>
      <c r="I4789" s="6" t="s">
        <v>175</v>
      </c>
      <c r="J4789" s="6" t="s">
        <v>170</v>
      </c>
      <c r="K4789" s="6">
        <v>3</v>
      </c>
      <c r="L4789" s="6">
        <v>51.33</v>
      </c>
      <c r="M4789" s="31" t="str">
        <f t="shared" si="0"/>
        <v>Small</v>
      </c>
    </row>
    <row r="4790" spans="8:13" ht="15.75" customHeight="1">
      <c r="H4790" s="37">
        <v>43416</v>
      </c>
      <c r="I4790" s="6" t="s">
        <v>190</v>
      </c>
      <c r="J4790" s="6" t="s">
        <v>227</v>
      </c>
      <c r="K4790" s="6">
        <v>4</v>
      </c>
      <c r="L4790" s="6">
        <v>65.239999999999995</v>
      </c>
      <c r="M4790" s="31" t="str">
        <f t="shared" si="0"/>
        <v>Small</v>
      </c>
    </row>
    <row r="4791" spans="8:13" ht="15.75" customHeight="1">
      <c r="H4791" s="37">
        <v>43451</v>
      </c>
      <c r="I4791" s="6" t="s">
        <v>158</v>
      </c>
      <c r="J4791" s="6" t="s">
        <v>170</v>
      </c>
      <c r="K4791" s="6">
        <v>1</v>
      </c>
      <c r="L4791" s="6">
        <v>18.75</v>
      </c>
      <c r="M4791" s="31" t="str">
        <f t="shared" si="0"/>
        <v>Small</v>
      </c>
    </row>
    <row r="4792" spans="8:13" ht="15.75" customHeight="1">
      <c r="H4792" s="37">
        <v>43401</v>
      </c>
      <c r="I4792" s="6" t="s">
        <v>193</v>
      </c>
      <c r="J4792" s="6" t="s">
        <v>229</v>
      </c>
      <c r="K4792" s="6">
        <v>1</v>
      </c>
      <c r="L4792" s="6">
        <v>18.260000000000002</v>
      </c>
      <c r="M4792" s="31" t="str">
        <f t="shared" si="0"/>
        <v>Small</v>
      </c>
    </row>
    <row r="4793" spans="8:13" ht="15.75" customHeight="1">
      <c r="H4793" s="37">
        <v>43181</v>
      </c>
      <c r="I4793" s="6" t="s">
        <v>168</v>
      </c>
      <c r="J4793" s="6" t="s">
        <v>181</v>
      </c>
      <c r="K4793" s="6">
        <v>2</v>
      </c>
      <c r="L4793" s="6">
        <v>30.88</v>
      </c>
      <c r="M4793" s="31" t="str">
        <f t="shared" si="0"/>
        <v>Small</v>
      </c>
    </row>
    <row r="4794" spans="8:13" ht="15.75" customHeight="1">
      <c r="H4794" s="37">
        <v>43433</v>
      </c>
      <c r="I4794" s="6" t="s">
        <v>198</v>
      </c>
      <c r="J4794" s="6" t="s">
        <v>206</v>
      </c>
      <c r="K4794" s="6">
        <v>1</v>
      </c>
      <c r="L4794" s="6">
        <v>19.11</v>
      </c>
      <c r="M4794" s="31" t="str">
        <f t="shared" si="0"/>
        <v>Small</v>
      </c>
    </row>
    <row r="4795" spans="8:13" ht="15.75" customHeight="1">
      <c r="H4795" s="37">
        <v>43421</v>
      </c>
      <c r="I4795" s="6" t="s">
        <v>141</v>
      </c>
      <c r="J4795" s="6" t="s">
        <v>194</v>
      </c>
      <c r="K4795" s="6">
        <v>1</v>
      </c>
      <c r="L4795" s="6">
        <v>11.18</v>
      </c>
      <c r="M4795" s="31" t="str">
        <f t="shared" si="0"/>
        <v>Small</v>
      </c>
    </row>
    <row r="4796" spans="8:13" ht="15.75" customHeight="1">
      <c r="H4796" s="37">
        <v>43146</v>
      </c>
      <c r="I4796" s="6" t="s">
        <v>190</v>
      </c>
      <c r="J4796" s="6" t="s">
        <v>184</v>
      </c>
      <c r="K4796" s="6">
        <v>2</v>
      </c>
      <c r="L4796" s="6">
        <v>21.94</v>
      </c>
      <c r="M4796" s="31" t="str">
        <f t="shared" si="0"/>
        <v>Small</v>
      </c>
    </row>
    <row r="4797" spans="8:13" ht="15.75" customHeight="1">
      <c r="H4797" s="37">
        <v>43271</v>
      </c>
      <c r="I4797" s="6" t="s">
        <v>190</v>
      </c>
      <c r="J4797" s="6" t="s">
        <v>185</v>
      </c>
      <c r="K4797" s="6">
        <v>1</v>
      </c>
      <c r="L4797" s="6">
        <v>14.19</v>
      </c>
      <c r="M4797" s="31" t="str">
        <f t="shared" si="0"/>
        <v>Small</v>
      </c>
    </row>
    <row r="4798" spans="8:13" ht="15.75" customHeight="1">
      <c r="H4798" s="37">
        <v>43167</v>
      </c>
      <c r="I4798" s="6" t="s">
        <v>175</v>
      </c>
      <c r="J4798" s="6" t="s">
        <v>156</v>
      </c>
      <c r="K4798" s="6">
        <v>1</v>
      </c>
      <c r="L4798" s="6">
        <v>17.2</v>
      </c>
      <c r="M4798" s="31" t="str">
        <f t="shared" si="0"/>
        <v>Small</v>
      </c>
    </row>
    <row r="4799" spans="8:13" ht="15.75" customHeight="1">
      <c r="H4799" s="37">
        <v>43116</v>
      </c>
      <c r="I4799" s="6" t="s">
        <v>158</v>
      </c>
      <c r="J4799" s="6" t="s">
        <v>204</v>
      </c>
      <c r="K4799" s="6">
        <v>60</v>
      </c>
      <c r="L4799" s="6">
        <v>525.65</v>
      </c>
      <c r="M4799" s="31" t="str">
        <f t="shared" si="0"/>
        <v>Large</v>
      </c>
    </row>
    <row r="4800" spans="8:13" ht="15.75" customHeight="1">
      <c r="H4800" s="37">
        <v>43407</v>
      </c>
      <c r="I4800" s="6" t="s">
        <v>141</v>
      </c>
      <c r="J4800" s="6" t="s">
        <v>222</v>
      </c>
      <c r="K4800" s="6">
        <v>50</v>
      </c>
      <c r="L4800" s="6">
        <v>276.75</v>
      </c>
      <c r="M4800" s="31" t="str">
        <f t="shared" si="0"/>
        <v>Large</v>
      </c>
    </row>
    <row r="4801" spans="8:13" ht="15.75" customHeight="1">
      <c r="H4801" s="37">
        <v>43328</v>
      </c>
      <c r="I4801" s="6" t="s">
        <v>190</v>
      </c>
      <c r="J4801" s="6" t="s">
        <v>189</v>
      </c>
      <c r="K4801" s="6">
        <v>4</v>
      </c>
      <c r="L4801" s="6">
        <v>73.28</v>
      </c>
      <c r="M4801" s="31" t="str">
        <f t="shared" si="0"/>
        <v>Small</v>
      </c>
    </row>
    <row r="4802" spans="8:13" ht="15.75" customHeight="1">
      <c r="H4802" s="37">
        <v>43277</v>
      </c>
      <c r="I4802" s="6" t="s">
        <v>135</v>
      </c>
      <c r="J4802" s="6" t="s">
        <v>184</v>
      </c>
      <c r="K4802" s="6">
        <v>1</v>
      </c>
      <c r="L4802" s="6">
        <v>10.220000000000001</v>
      </c>
      <c r="M4802" s="31" t="str">
        <f t="shared" si="0"/>
        <v>Small</v>
      </c>
    </row>
    <row r="4803" spans="8:13" ht="15.75" customHeight="1">
      <c r="H4803" s="37">
        <v>43441</v>
      </c>
      <c r="I4803" s="6" t="s">
        <v>168</v>
      </c>
      <c r="J4803" s="6" t="s">
        <v>174</v>
      </c>
      <c r="K4803" s="6">
        <v>2</v>
      </c>
      <c r="L4803" s="6">
        <v>30.7</v>
      </c>
      <c r="M4803" s="31" t="str">
        <f t="shared" si="0"/>
        <v>Small</v>
      </c>
    </row>
    <row r="4804" spans="8:13" ht="15.75" customHeight="1">
      <c r="H4804" s="37">
        <v>43253</v>
      </c>
      <c r="I4804" s="6" t="s">
        <v>175</v>
      </c>
      <c r="J4804" s="6" t="s">
        <v>157</v>
      </c>
      <c r="K4804" s="6">
        <v>1</v>
      </c>
      <c r="L4804" s="6">
        <v>13.08</v>
      </c>
      <c r="M4804" s="31" t="str">
        <f t="shared" si="0"/>
        <v>Small</v>
      </c>
    </row>
    <row r="4805" spans="8:13" ht="15.75" customHeight="1">
      <c r="H4805" s="37">
        <v>43337</v>
      </c>
      <c r="I4805" s="6" t="s">
        <v>216</v>
      </c>
      <c r="J4805" s="6" t="s">
        <v>185</v>
      </c>
      <c r="K4805" s="6">
        <v>5</v>
      </c>
      <c r="L4805" s="6">
        <v>91.87</v>
      </c>
      <c r="M4805" s="31" t="str">
        <f t="shared" si="0"/>
        <v>Small</v>
      </c>
    </row>
    <row r="4806" spans="8:13" ht="15.75" customHeight="1">
      <c r="H4806" s="37">
        <v>43137</v>
      </c>
      <c r="I4806" s="6" t="s">
        <v>158</v>
      </c>
      <c r="J4806" s="6" t="s">
        <v>169</v>
      </c>
      <c r="K4806" s="6">
        <v>60</v>
      </c>
      <c r="L4806" s="6">
        <v>592.72</v>
      </c>
      <c r="M4806" s="31" t="str">
        <f t="shared" si="0"/>
        <v>Large</v>
      </c>
    </row>
    <row r="4807" spans="8:13" ht="15.75" customHeight="1">
      <c r="H4807" s="37">
        <v>43105</v>
      </c>
      <c r="I4807" s="6" t="s">
        <v>224</v>
      </c>
      <c r="J4807" s="6" t="s">
        <v>156</v>
      </c>
      <c r="K4807" s="6">
        <v>36</v>
      </c>
      <c r="L4807" s="6">
        <v>251.86</v>
      </c>
      <c r="M4807" s="31" t="str">
        <f t="shared" si="0"/>
        <v>Large</v>
      </c>
    </row>
    <row r="4808" spans="8:13" ht="15.75" customHeight="1">
      <c r="H4808" s="37">
        <v>43422</v>
      </c>
      <c r="I4808" s="6" t="s">
        <v>160</v>
      </c>
      <c r="J4808" s="6" t="s">
        <v>172</v>
      </c>
      <c r="K4808" s="6">
        <v>71</v>
      </c>
      <c r="L4808" s="6">
        <v>653.85</v>
      </c>
      <c r="M4808" s="31" t="str">
        <f t="shared" si="0"/>
        <v>Large</v>
      </c>
    </row>
    <row r="4809" spans="8:13" ht="15.75" customHeight="1">
      <c r="H4809" s="37">
        <v>43416</v>
      </c>
      <c r="I4809" s="6" t="s">
        <v>155</v>
      </c>
      <c r="J4809" s="6" t="s">
        <v>210</v>
      </c>
      <c r="K4809" s="6">
        <v>2</v>
      </c>
      <c r="L4809" s="6">
        <v>26.74</v>
      </c>
      <c r="M4809" s="31" t="str">
        <f t="shared" si="0"/>
        <v>Small</v>
      </c>
    </row>
    <row r="4810" spans="8:13" ht="15.75" customHeight="1">
      <c r="H4810" s="37">
        <v>43118</v>
      </c>
      <c r="I4810" s="6" t="s">
        <v>165</v>
      </c>
      <c r="J4810" s="6" t="s">
        <v>180</v>
      </c>
      <c r="K4810" s="6">
        <v>72</v>
      </c>
      <c r="L4810" s="6">
        <v>675.42</v>
      </c>
      <c r="M4810" s="31" t="str">
        <f t="shared" si="0"/>
        <v>Large</v>
      </c>
    </row>
    <row r="4811" spans="8:13" ht="15.75" customHeight="1">
      <c r="H4811" s="37">
        <v>43107</v>
      </c>
      <c r="I4811" s="6" t="s">
        <v>127</v>
      </c>
      <c r="J4811" s="6" t="s">
        <v>189</v>
      </c>
      <c r="K4811" s="6">
        <v>2</v>
      </c>
      <c r="L4811" s="6">
        <v>25.28</v>
      </c>
      <c r="M4811" s="31" t="str">
        <f t="shared" si="0"/>
        <v>Small</v>
      </c>
    </row>
    <row r="4812" spans="8:13" ht="15.75" customHeight="1">
      <c r="H4812" s="37">
        <v>43191</v>
      </c>
      <c r="I4812" s="6" t="s">
        <v>158</v>
      </c>
      <c r="J4812" s="6" t="s">
        <v>217</v>
      </c>
      <c r="K4812" s="6">
        <v>2</v>
      </c>
      <c r="L4812" s="6">
        <v>25.96</v>
      </c>
      <c r="M4812" s="31" t="str">
        <f t="shared" si="0"/>
        <v>Small</v>
      </c>
    </row>
    <row r="4813" spans="8:13" ht="15.75" customHeight="1">
      <c r="H4813" s="37">
        <v>43118</v>
      </c>
      <c r="I4813" s="6" t="s">
        <v>198</v>
      </c>
      <c r="J4813" s="6" t="s">
        <v>176</v>
      </c>
      <c r="K4813" s="6">
        <v>3</v>
      </c>
      <c r="L4813" s="6">
        <v>41.34</v>
      </c>
      <c r="M4813" s="31" t="str">
        <f t="shared" si="0"/>
        <v>Small</v>
      </c>
    </row>
    <row r="4814" spans="8:13" ht="15.75" customHeight="1">
      <c r="H4814" s="37">
        <v>43426</v>
      </c>
      <c r="I4814" s="6" t="s">
        <v>158</v>
      </c>
      <c r="J4814" s="6" t="s">
        <v>180</v>
      </c>
      <c r="K4814" s="6">
        <v>51</v>
      </c>
      <c r="L4814" s="6">
        <v>365.67</v>
      </c>
      <c r="M4814" s="31" t="str">
        <f t="shared" si="0"/>
        <v>Large</v>
      </c>
    </row>
    <row r="4815" spans="8:13" ht="15.75" customHeight="1">
      <c r="H4815" s="37">
        <v>43458</v>
      </c>
      <c r="I4815" s="6" t="s">
        <v>168</v>
      </c>
      <c r="J4815" s="6" t="s">
        <v>156</v>
      </c>
      <c r="K4815" s="6">
        <v>1</v>
      </c>
      <c r="L4815" s="6">
        <v>15.63</v>
      </c>
      <c r="M4815" s="31" t="str">
        <f t="shared" si="0"/>
        <v>Small</v>
      </c>
    </row>
    <row r="4816" spans="8:13" ht="15.75" customHeight="1">
      <c r="H4816" s="37">
        <v>43412</v>
      </c>
      <c r="I4816" s="6" t="s">
        <v>198</v>
      </c>
      <c r="J4816" s="6" t="s">
        <v>205</v>
      </c>
      <c r="K4816" s="6">
        <v>3</v>
      </c>
      <c r="L4816" s="6">
        <v>42.72</v>
      </c>
      <c r="M4816" s="31" t="str">
        <f t="shared" si="0"/>
        <v>Small</v>
      </c>
    </row>
    <row r="4817" spans="8:13" ht="15.75" customHeight="1">
      <c r="H4817" s="37">
        <v>43166</v>
      </c>
      <c r="I4817" s="6" t="s">
        <v>171</v>
      </c>
      <c r="J4817" s="6" t="s">
        <v>173</v>
      </c>
      <c r="K4817" s="6">
        <v>4</v>
      </c>
      <c r="L4817" s="6">
        <v>61.16</v>
      </c>
      <c r="M4817" s="31" t="str">
        <f t="shared" si="0"/>
        <v>Small</v>
      </c>
    </row>
    <row r="4818" spans="8:13" ht="15.75" customHeight="1">
      <c r="H4818" s="37">
        <v>43452</v>
      </c>
      <c r="I4818" s="6" t="s">
        <v>198</v>
      </c>
      <c r="J4818" s="6" t="s">
        <v>156</v>
      </c>
      <c r="K4818" s="6">
        <v>2</v>
      </c>
      <c r="L4818" s="6">
        <v>31.74</v>
      </c>
      <c r="M4818" s="31" t="str">
        <f t="shared" si="0"/>
        <v>Small</v>
      </c>
    </row>
    <row r="4819" spans="8:13" ht="15.75" customHeight="1">
      <c r="H4819" s="37">
        <v>43141</v>
      </c>
      <c r="I4819" s="6" t="s">
        <v>138</v>
      </c>
      <c r="J4819" s="6" t="s">
        <v>215</v>
      </c>
      <c r="K4819" s="6">
        <v>1</v>
      </c>
      <c r="L4819" s="6">
        <v>14.7</v>
      </c>
      <c r="M4819" s="31" t="str">
        <f t="shared" si="0"/>
        <v>Small</v>
      </c>
    </row>
    <row r="4820" spans="8:13" ht="15.75" customHeight="1">
      <c r="H4820" s="37">
        <v>43301</v>
      </c>
      <c r="I4820" s="6" t="s">
        <v>175</v>
      </c>
      <c r="J4820" s="6" t="s">
        <v>174</v>
      </c>
      <c r="K4820" s="6">
        <v>2</v>
      </c>
      <c r="L4820" s="6">
        <v>27.18</v>
      </c>
      <c r="M4820" s="31" t="str">
        <f t="shared" si="0"/>
        <v>Small</v>
      </c>
    </row>
    <row r="4821" spans="8:13" ht="15.75" customHeight="1">
      <c r="H4821" s="37">
        <v>43374</v>
      </c>
      <c r="I4821" s="6" t="s">
        <v>201</v>
      </c>
      <c r="J4821" s="6" t="s">
        <v>229</v>
      </c>
      <c r="K4821" s="6">
        <v>3</v>
      </c>
      <c r="L4821" s="6">
        <v>32.520000000000003</v>
      </c>
      <c r="M4821" s="31" t="str">
        <f t="shared" si="0"/>
        <v>Small</v>
      </c>
    </row>
    <row r="4822" spans="8:13" ht="15.75" customHeight="1">
      <c r="H4822" s="37">
        <v>43427</v>
      </c>
      <c r="I4822" s="6" t="s">
        <v>200</v>
      </c>
      <c r="J4822" s="6" t="s">
        <v>194</v>
      </c>
      <c r="K4822" s="6">
        <v>4</v>
      </c>
      <c r="L4822" s="6">
        <v>74.239999999999995</v>
      </c>
      <c r="M4822" s="31" t="str">
        <f t="shared" si="0"/>
        <v>Small</v>
      </c>
    </row>
    <row r="4823" spans="8:13" ht="15.75" customHeight="1">
      <c r="H4823" s="37">
        <v>43168</v>
      </c>
      <c r="I4823" s="6" t="s">
        <v>158</v>
      </c>
      <c r="J4823" s="6" t="s">
        <v>156</v>
      </c>
      <c r="K4823" s="6">
        <v>1</v>
      </c>
      <c r="L4823" s="6">
        <v>11.88</v>
      </c>
      <c r="M4823" s="31" t="str">
        <f t="shared" si="0"/>
        <v>Small</v>
      </c>
    </row>
    <row r="4824" spans="8:13" ht="15.75" customHeight="1">
      <c r="H4824" s="37">
        <v>43418</v>
      </c>
      <c r="I4824" s="6" t="s">
        <v>158</v>
      </c>
      <c r="J4824" s="6" t="s">
        <v>181</v>
      </c>
      <c r="K4824" s="6">
        <v>2</v>
      </c>
      <c r="L4824" s="6">
        <v>20.84</v>
      </c>
      <c r="M4824" s="31" t="str">
        <f t="shared" si="0"/>
        <v>Small</v>
      </c>
    </row>
    <row r="4825" spans="8:13" ht="15.75" customHeight="1">
      <c r="H4825" s="37">
        <v>43220</v>
      </c>
      <c r="I4825" s="6" t="s">
        <v>158</v>
      </c>
      <c r="J4825" s="6" t="s">
        <v>156</v>
      </c>
      <c r="K4825" s="6">
        <v>1</v>
      </c>
      <c r="L4825" s="6">
        <v>13.93</v>
      </c>
      <c r="M4825" s="31" t="str">
        <f t="shared" si="0"/>
        <v>Small</v>
      </c>
    </row>
    <row r="4826" spans="8:13" ht="15.75" customHeight="1">
      <c r="H4826" s="37">
        <v>43449</v>
      </c>
      <c r="I4826" s="6" t="s">
        <v>163</v>
      </c>
      <c r="J4826" s="6" t="s">
        <v>169</v>
      </c>
      <c r="K4826" s="6">
        <v>1</v>
      </c>
      <c r="L4826" s="6">
        <v>18.54</v>
      </c>
      <c r="M4826" s="31" t="str">
        <f t="shared" si="0"/>
        <v>Small</v>
      </c>
    </row>
    <row r="4827" spans="8:13" ht="15.75" customHeight="1">
      <c r="H4827" s="37">
        <v>43208</v>
      </c>
      <c r="I4827" s="6" t="s">
        <v>158</v>
      </c>
      <c r="J4827" s="6" t="s">
        <v>214</v>
      </c>
      <c r="K4827" s="6">
        <v>1</v>
      </c>
      <c r="L4827" s="6">
        <v>13.36</v>
      </c>
      <c r="M4827" s="31" t="str">
        <f t="shared" si="0"/>
        <v>Small</v>
      </c>
    </row>
    <row r="4828" spans="8:13" ht="15.75" customHeight="1">
      <c r="H4828" s="37">
        <v>43447</v>
      </c>
      <c r="I4828" s="6" t="s">
        <v>160</v>
      </c>
      <c r="J4828" s="6" t="s">
        <v>209</v>
      </c>
      <c r="K4828" s="6">
        <v>62</v>
      </c>
      <c r="L4828" s="6">
        <v>386.26</v>
      </c>
      <c r="M4828" s="31" t="str">
        <f t="shared" si="0"/>
        <v>Large</v>
      </c>
    </row>
    <row r="4829" spans="8:13" ht="15.75" customHeight="1">
      <c r="H4829" s="37">
        <v>43411</v>
      </c>
      <c r="I4829" s="6" t="s">
        <v>168</v>
      </c>
      <c r="J4829" s="6" t="s">
        <v>156</v>
      </c>
      <c r="K4829" s="6">
        <v>1</v>
      </c>
      <c r="L4829" s="6">
        <v>12.06</v>
      </c>
      <c r="M4829" s="31" t="str">
        <f t="shared" si="0"/>
        <v>Small</v>
      </c>
    </row>
    <row r="4830" spans="8:13" ht="15.75" customHeight="1">
      <c r="H4830" s="37">
        <v>43391</v>
      </c>
      <c r="I4830" s="6" t="s">
        <v>160</v>
      </c>
      <c r="J4830" s="6" t="s">
        <v>156</v>
      </c>
      <c r="K4830" s="6">
        <v>1</v>
      </c>
      <c r="L4830" s="6">
        <v>10.62</v>
      </c>
      <c r="M4830" s="31" t="str">
        <f t="shared" si="0"/>
        <v>Small</v>
      </c>
    </row>
    <row r="4831" spans="8:13" ht="15.75" customHeight="1">
      <c r="H4831" s="37">
        <v>43409</v>
      </c>
      <c r="I4831" s="6" t="s">
        <v>175</v>
      </c>
      <c r="J4831" s="6" t="s">
        <v>206</v>
      </c>
      <c r="K4831" s="6">
        <v>1</v>
      </c>
      <c r="L4831" s="6">
        <v>13.59</v>
      </c>
      <c r="M4831" s="31" t="str">
        <f t="shared" si="0"/>
        <v>Small</v>
      </c>
    </row>
    <row r="4832" spans="8:13" ht="15.75" customHeight="1">
      <c r="H4832" s="37">
        <v>43407</v>
      </c>
      <c r="I4832" s="6" t="s">
        <v>190</v>
      </c>
      <c r="J4832" s="6" t="s">
        <v>206</v>
      </c>
      <c r="K4832" s="6">
        <v>2</v>
      </c>
      <c r="L4832" s="6">
        <v>35.380000000000003</v>
      </c>
      <c r="M4832" s="31" t="str">
        <f t="shared" si="0"/>
        <v>Small</v>
      </c>
    </row>
    <row r="4833" spans="8:13" ht="15.75" customHeight="1">
      <c r="H4833" s="37">
        <v>43128</v>
      </c>
      <c r="I4833" s="6" t="s">
        <v>158</v>
      </c>
      <c r="J4833" s="6" t="s">
        <v>234</v>
      </c>
      <c r="K4833" s="6">
        <v>2</v>
      </c>
      <c r="L4833" s="6">
        <v>24.28</v>
      </c>
      <c r="M4833" s="31" t="str">
        <f t="shared" si="0"/>
        <v>Small</v>
      </c>
    </row>
    <row r="4834" spans="8:13" ht="15.75" customHeight="1">
      <c r="H4834" s="37">
        <v>43396</v>
      </c>
      <c r="I4834" s="6" t="s">
        <v>158</v>
      </c>
      <c r="J4834" s="6" t="s">
        <v>235</v>
      </c>
      <c r="K4834" s="6">
        <v>58</v>
      </c>
      <c r="L4834" s="6">
        <v>435.28</v>
      </c>
      <c r="M4834" s="31" t="str">
        <f t="shared" si="0"/>
        <v>Large</v>
      </c>
    </row>
    <row r="4835" spans="8:13" ht="15.75" customHeight="1">
      <c r="H4835" s="37">
        <v>43209</v>
      </c>
      <c r="I4835" s="6" t="s">
        <v>163</v>
      </c>
      <c r="J4835" s="6" t="s">
        <v>208</v>
      </c>
      <c r="K4835" s="6">
        <v>2</v>
      </c>
      <c r="L4835" s="6">
        <v>30.96</v>
      </c>
      <c r="M4835" s="31" t="str">
        <f t="shared" si="0"/>
        <v>Small</v>
      </c>
    </row>
    <row r="4836" spans="8:13" ht="15.75" customHeight="1">
      <c r="H4836" s="37">
        <v>43298</v>
      </c>
      <c r="I4836" s="6" t="s">
        <v>168</v>
      </c>
      <c r="J4836" s="6" t="s">
        <v>156</v>
      </c>
      <c r="K4836" s="6">
        <v>2</v>
      </c>
      <c r="L4836" s="6">
        <v>25.8</v>
      </c>
      <c r="M4836" s="31" t="str">
        <f t="shared" si="0"/>
        <v>Small</v>
      </c>
    </row>
    <row r="4837" spans="8:13" ht="15.75" customHeight="1">
      <c r="H4837" s="37">
        <v>43454</v>
      </c>
      <c r="I4837" s="6" t="s">
        <v>175</v>
      </c>
      <c r="J4837" s="6" t="s">
        <v>157</v>
      </c>
      <c r="K4837" s="6">
        <v>24</v>
      </c>
      <c r="L4837" s="6">
        <v>212.44</v>
      </c>
      <c r="M4837" s="31" t="str">
        <f t="shared" si="0"/>
        <v>Small</v>
      </c>
    </row>
    <row r="4838" spans="8:13" ht="15.75" customHeight="1">
      <c r="H4838" s="37">
        <v>43278</v>
      </c>
      <c r="I4838" s="6" t="s">
        <v>171</v>
      </c>
      <c r="J4838" s="6" t="s">
        <v>184</v>
      </c>
      <c r="K4838" s="6">
        <v>2</v>
      </c>
      <c r="L4838" s="6">
        <v>30.76</v>
      </c>
      <c r="M4838" s="31" t="str">
        <f t="shared" si="0"/>
        <v>Small</v>
      </c>
    </row>
    <row r="4839" spans="8:13" ht="15.75" customHeight="1">
      <c r="H4839" s="37">
        <v>43330</v>
      </c>
      <c r="I4839" s="6" t="s">
        <v>127</v>
      </c>
      <c r="J4839" s="6" t="s">
        <v>185</v>
      </c>
      <c r="K4839" s="6">
        <v>2</v>
      </c>
      <c r="L4839" s="6">
        <v>20.420000000000002</v>
      </c>
      <c r="M4839" s="31" t="str">
        <f t="shared" si="0"/>
        <v>Small</v>
      </c>
    </row>
    <row r="4840" spans="8:13" ht="15.75" customHeight="1">
      <c r="H4840" s="37">
        <v>43186</v>
      </c>
      <c r="I4840" s="6" t="s">
        <v>198</v>
      </c>
      <c r="J4840" s="6" t="s">
        <v>236</v>
      </c>
      <c r="K4840" s="6">
        <v>4</v>
      </c>
      <c r="L4840" s="6">
        <v>43.56</v>
      </c>
      <c r="M4840" s="31" t="str">
        <f t="shared" si="0"/>
        <v>Small</v>
      </c>
    </row>
    <row r="4841" spans="8:13" ht="15.75" customHeight="1">
      <c r="H4841" s="37">
        <v>43318</v>
      </c>
      <c r="I4841" s="6" t="s">
        <v>160</v>
      </c>
      <c r="J4841" s="6" t="s">
        <v>225</v>
      </c>
      <c r="K4841" s="6">
        <v>3</v>
      </c>
      <c r="L4841" s="6">
        <v>56.61</v>
      </c>
      <c r="M4841" s="31" t="str">
        <f t="shared" si="0"/>
        <v>Small</v>
      </c>
    </row>
    <row r="4842" spans="8:13" ht="15.75" customHeight="1">
      <c r="H4842" s="37">
        <v>43203</v>
      </c>
      <c r="I4842" s="6" t="s">
        <v>163</v>
      </c>
      <c r="J4842" s="6" t="s">
        <v>180</v>
      </c>
      <c r="K4842" s="6">
        <v>1</v>
      </c>
      <c r="L4842" s="6">
        <v>10.199999999999999</v>
      </c>
      <c r="M4842" s="31" t="str">
        <f t="shared" si="0"/>
        <v>Small</v>
      </c>
    </row>
    <row r="4843" spans="8:13" ht="15.75" customHeight="1">
      <c r="H4843" s="37">
        <v>43351</v>
      </c>
      <c r="I4843" s="6" t="s">
        <v>135</v>
      </c>
      <c r="J4843" s="6" t="s">
        <v>156</v>
      </c>
      <c r="K4843" s="6">
        <v>1</v>
      </c>
      <c r="L4843" s="6">
        <v>17.54</v>
      </c>
      <c r="M4843" s="31" t="str">
        <f t="shared" si="0"/>
        <v>Small</v>
      </c>
    </row>
    <row r="4844" spans="8:13" ht="15.75" customHeight="1">
      <c r="H4844" s="37">
        <v>43410</v>
      </c>
      <c r="I4844" s="6" t="s">
        <v>127</v>
      </c>
      <c r="J4844" s="6" t="s">
        <v>185</v>
      </c>
      <c r="K4844" s="6">
        <v>2</v>
      </c>
      <c r="L4844" s="6">
        <v>30.48</v>
      </c>
      <c r="M4844" s="31" t="str">
        <f t="shared" si="0"/>
        <v>Small</v>
      </c>
    </row>
    <row r="4845" spans="8:13" ht="15.75" customHeight="1">
      <c r="H4845" s="37">
        <v>43376</v>
      </c>
      <c r="I4845" s="6" t="s">
        <v>198</v>
      </c>
      <c r="J4845" s="6" t="s">
        <v>225</v>
      </c>
      <c r="K4845" s="6">
        <v>2</v>
      </c>
      <c r="L4845" s="6">
        <v>29.7</v>
      </c>
      <c r="M4845" s="31" t="str">
        <f t="shared" si="0"/>
        <v>Small</v>
      </c>
    </row>
    <row r="4846" spans="8:13" ht="15.75" customHeight="1">
      <c r="H4846" s="37">
        <v>43463</v>
      </c>
      <c r="I4846" s="6" t="s">
        <v>160</v>
      </c>
      <c r="J4846" s="6" t="s">
        <v>156</v>
      </c>
      <c r="K4846" s="6">
        <v>1</v>
      </c>
      <c r="L4846" s="6">
        <v>15.95</v>
      </c>
      <c r="M4846" s="31" t="str">
        <f t="shared" si="0"/>
        <v>Small</v>
      </c>
    </row>
    <row r="4847" spans="8:13" ht="15.75" customHeight="1">
      <c r="H4847" s="37">
        <v>43267</v>
      </c>
      <c r="I4847" s="6" t="s">
        <v>175</v>
      </c>
      <c r="J4847" s="6" t="s">
        <v>174</v>
      </c>
      <c r="K4847" s="6">
        <v>4</v>
      </c>
      <c r="L4847" s="6">
        <v>74.36</v>
      </c>
      <c r="M4847" s="31" t="str">
        <f t="shared" si="0"/>
        <v>Small</v>
      </c>
    </row>
    <row r="4848" spans="8:13" ht="15.75" customHeight="1">
      <c r="H4848" s="37">
        <v>43394</v>
      </c>
      <c r="I4848" s="6" t="s">
        <v>160</v>
      </c>
      <c r="J4848" s="6" t="s">
        <v>156</v>
      </c>
      <c r="K4848" s="6">
        <v>1</v>
      </c>
      <c r="L4848" s="6">
        <v>11.41</v>
      </c>
      <c r="M4848" s="31" t="str">
        <f t="shared" si="0"/>
        <v>Small</v>
      </c>
    </row>
    <row r="4849" spans="8:13" ht="15.75" customHeight="1">
      <c r="H4849" s="37">
        <v>43302</v>
      </c>
      <c r="I4849" s="6" t="s">
        <v>201</v>
      </c>
      <c r="J4849" s="6" t="s">
        <v>184</v>
      </c>
      <c r="K4849" s="6">
        <v>1</v>
      </c>
      <c r="L4849" s="6">
        <v>11.05</v>
      </c>
      <c r="M4849" s="31" t="str">
        <f t="shared" si="0"/>
        <v>Small</v>
      </c>
    </row>
    <row r="4850" spans="8:13" ht="15.75" customHeight="1">
      <c r="H4850" s="37">
        <v>43186</v>
      </c>
      <c r="I4850" s="6" t="s">
        <v>175</v>
      </c>
      <c r="J4850" s="6" t="s">
        <v>185</v>
      </c>
      <c r="K4850" s="6">
        <v>2</v>
      </c>
      <c r="L4850" s="6">
        <v>28.72</v>
      </c>
      <c r="M4850" s="31" t="str">
        <f t="shared" si="0"/>
        <v>Small</v>
      </c>
    </row>
    <row r="4851" spans="8:13" ht="15.75" customHeight="1">
      <c r="H4851" s="37">
        <v>43446</v>
      </c>
      <c r="I4851" s="6" t="s">
        <v>135</v>
      </c>
      <c r="J4851" s="6" t="s">
        <v>185</v>
      </c>
      <c r="K4851" s="6">
        <v>2</v>
      </c>
      <c r="L4851" s="6">
        <v>38.799999999999997</v>
      </c>
      <c r="M4851" s="31" t="str">
        <f t="shared" si="0"/>
        <v>Small</v>
      </c>
    </row>
    <row r="4852" spans="8:13" ht="15.75" customHeight="1">
      <c r="H4852" s="37">
        <v>43168</v>
      </c>
      <c r="I4852" s="6" t="s">
        <v>175</v>
      </c>
      <c r="J4852" s="6" t="s">
        <v>236</v>
      </c>
      <c r="K4852" s="6">
        <v>2</v>
      </c>
      <c r="L4852" s="6">
        <v>29.98</v>
      </c>
      <c r="M4852" s="31" t="str">
        <f t="shared" si="0"/>
        <v>Small</v>
      </c>
    </row>
    <row r="4853" spans="8:13" ht="15.75" customHeight="1">
      <c r="H4853" s="37">
        <v>43258</v>
      </c>
      <c r="I4853" s="6" t="s">
        <v>175</v>
      </c>
      <c r="J4853" s="6" t="s">
        <v>195</v>
      </c>
      <c r="K4853" s="6">
        <v>3</v>
      </c>
      <c r="L4853" s="6">
        <v>30.84</v>
      </c>
      <c r="M4853" s="31" t="str">
        <f t="shared" si="0"/>
        <v>Small</v>
      </c>
    </row>
    <row r="4854" spans="8:13" ht="15.75" customHeight="1">
      <c r="H4854" s="37">
        <v>43246</v>
      </c>
      <c r="I4854" s="6" t="s">
        <v>168</v>
      </c>
      <c r="J4854" s="6" t="s">
        <v>185</v>
      </c>
      <c r="K4854" s="6">
        <v>60</v>
      </c>
      <c r="L4854" s="6">
        <v>591.36</v>
      </c>
      <c r="M4854" s="31" t="str">
        <f t="shared" si="0"/>
        <v>Large</v>
      </c>
    </row>
    <row r="4855" spans="8:13" ht="15.75" customHeight="1">
      <c r="H4855" s="37">
        <v>43162</v>
      </c>
      <c r="I4855" s="6" t="s">
        <v>141</v>
      </c>
      <c r="J4855" s="6" t="s">
        <v>170</v>
      </c>
      <c r="K4855" s="6">
        <v>36</v>
      </c>
      <c r="L4855" s="6">
        <v>438.68</v>
      </c>
      <c r="M4855" s="31" t="str">
        <f t="shared" si="0"/>
        <v>Large</v>
      </c>
    </row>
    <row r="4856" spans="8:13" ht="15.75" customHeight="1">
      <c r="H4856" s="37">
        <v>43110</v>
      </c>
      <c r="I4856" s="6" t="s">
        <v>190</v>
      </c>
      <c r="J4856" s="6" t="s">
        <v>156</v>
      </c>
      <c r="K4856" s="6">
        <v>1</v>
      </c>
      <c r="L4856" s="6">
        <v>15.94</v>
      </c>
      <c r="M4856" s="31" t="str">
        <f t="shared" si="0"/>
        <v>Small</v>
      </c>
    </row>
    <row r="4857" spans="8:13" ht="15.75" customHeight="1">
      <c r="H4857" s="37">
        <v>43337</v>
      </c>
      <c r="I4857" s="6" t="s">
        <v>158</v>
      </c>
      <c r="J4857" s="6" t="s">
        <v>239</v>
      </c>
      <c r="K4857" s="6">
        <v>3</v>
      </c>
      <c r="L4857" s="6">
        <v>30.42</v>
      </c>
      <c r="M4857" s="31" t="str">
        <f t="shared" si="0"/>
        <v>Small</v>
      </c>
    </row>
    <row r="4858" spans="8:13" ht="15.75" customHeight="1">
      <c r="H4858" s="37">
        <v>43110</v>
      </c>
      <c r="I4858" s="6" t="s">
        <v>158</v>
      </c>
      <c r="J4858" s="6" t="s">
        <v>240</v>
      </c>
      <c r="K4858" s="6">
        <v>48</v>
      </c>
      <c r="L4858" s="6">
        <v>403.6</v>
      </c>
      <c r="M4858" s="31" t="str">
        <f t="shared" si="0"/>
        <v>Large</v>
      </c>
    </row>
    <row r="4859" spans="8:13" ht="15.75" customHeight="1">
      <c r="H4859" s="37">
        <v>43295</v>
      </c>
      <c r="I4859" s="6" t="s">
        <v>223</v>
      </c>
      <c r="J4859" s="6" t="s">
        <v>191</v>
      </c>
      <c r="K4859" s="6">
        <v>1</v>
      </c>
      <c r="L4859" s="6">
        <v>18.399999999999999</v>
      </c>
      <c r="M4859" s="31" t="str">
        <f t="shared" si="0"/>
        <v>Small</v>
      </c>
    </row>
    <row r="4860" spans="8:13" ht="15.75" customHeight="1">
      <c r="H4860" s="37">
        <v>43413</v>
      </c>
      <c r="I4860" s="6" t="s">
        <v>141</v>
      </c>
      <c r="J4860" s="6" t="s">
        <v>156</v>
      </c>
      <c r="K4860" s="6">
        <v>51</v>
      </c>
      <c r="L4860" s="6">
        <v>310.55</v>
      </c>
      <c r="M4860" s="31" t="str">
        <f t="shared" si="0"/>
        <v>Large</v>
      </c>
    </row>
    <row r="4861" spans="8:13" ht="15.75" customHeight="1">
      <c r="H4861" s="37">
        <v>43326</v>
      </c>
      <c r="I4861" s="6" t="s">
        <v>177</v>
      </c>
      <c r="J4861" s="6" t="s">
        <v>240</v>
      </c>
      <c r="K4861" s="6">
        <v>2</v>
      </c>
      <c r="L4861" s="6">
        <v>21.98</v>
      </c>
      <c r="M4861" s="31" t="str">
        <f t="shared" si="0"/>
        <v>Small</v>
      </c>
    </row>
    <row r="4862" spans="8:13" ht="15.75" customHeight="1">
      <c r="H4862" s="37">
        <v>43263</v>
      </c>
      <c r="I4862" s="6" t="s">
        <v>160</v>
      </c>
      <c r="J4862" s="6" t="s">
        <v>174</v>
      </c>
      <c r="K4862" s="6">
        <v>2</v>
      </c>
      <c r="L4862" s="6">
        <v>29.86</v>
      </c>
      <c r="M4862" s="31" t="str">
        <f t="shared" si="0"/>
        <v>Small</v>
      </c>
    </row>
    <row r="4863" spans="8:13" ht="15.75" customHeight="1">
      <c r="H4863" s="37">
        <v>43169</v>
      </c>
      <c r="I4863" s="6" t="s">
        <v>168</v>
      </c>
      <c r="J4863" s="6" t="s">
        <v>185</v>
      </c>
      <c r="K4863" s="6">
        <v>2</v>
      </c>
      <c r="L4863" s="6">
        <v>39.1</v>
      </c>
      <c r="M4863" s="31" t="str">
        <f t="shared" si="0"/>
        <v>Small</v>
      </c>
    </row>
    <row r="4864" spans="8:13" ht="15.75" customHeight="1">
      <c r="H4864" s="37">
        <v>43436</v>
      </c>
      <c r="I4864" s="6" t="s">
        <v>141</v>
      </c>
      <c r="J4864" s="6" t="s">
        <v>156</v>
      </c>
      <c r="K4864" s="6">
        <v>1</v>
      </c>
      <c r="L4864" s="6">
        <v>11.32</v>
      </c>
      <c r="M4864" s="31" t="str">
        <f t="shared" si="0"/>
        <v>Small</v>
      </c>
    </row>
    <row r="4865" spans="8:13" ht="15.75" customHeight="1">
      <c r="H4865" s="37">
        <v>43298</v>
      </c>
      <c r="I4865" s="6" t="s">
        <v>141</v>
      </c>
      <c r="J4865" s="6" t="s">
        <v>232</v>
      </c>
      <c r="K4865" s="6">
        <v>1</v>
      </c>
      <c r="L4865" s="6">
        <v>12.76</v>
      </c>
      <c r="M4865" s="31" t="str">
        <f t="shared" si="0"/>
        <v>Small</v>
      </c>
    </row>
    <row r="4866" spans="8:13" ht="15.75" customHeight="1">
      <c r="H4866" s="37">
        <v>43462</v>
      </c>
      <c r="I4866" s="6" t="s">
        <v>158</v>
      </c>
      <c r="J4866" s="6" t="s">
        <v>156</v>
      </c>
      <c r="K4866" s="6">
        <v>47</v>
      </c>
      <c r="L4866" s="6">
        <v>389.37</v>
      </c>
      <c r="M4866" s="31" t="str">
        <f t="shared" si="0"/>
        <v>Large</v>
      </c>
    </row>
    <row r="4867" spans="8:13" ht="15.75" customHeight="1">
      <c r="H4867" s="37">
        <v>43454</v>
      </c>
      <c r="I4867" s="6" t="s">
        <v>138</v>
      </c>
      <c r="J4867" s="6" t="s">
        <v>157</v>
      </c>
      <c r="K4867" s="6">
        <v>4</v>
      </c>
      <c r="L4867" s="6">
        <v>50.4</v>
      </c>
      <c r="M4867" s="31" t="str">
        <f t="shared" si="0"/>
        <v>Small</v>
      </c>
    </row>
    <row r="4868" spans="8:13" ht="15.75" customHeight="1">
      <c r="H4868" s="37">
        <v>43272</v>
      </c>
      <c r="I4868" s="6" t="s">
        <v>155</v>
      </c>
      <c r="J4868" s="6" t="s">
        <v>208</v>
      </c>
      <c r="K4868" s="6">
        <v>2</v>
      </c>
      <c r="L4868" s="6">
        <v>36.08</v>
      </c>
      <c r="M4868" s="31" t="str">
        <f t="shared" si="0"/>
        <v>Small</v>
      </c>
    </row>
    <row r="4869" spans="8:13" ht="15.75" customHeight="1">
      <c r="H4869" s="37">
        <v>43446</v>
      </c>
      <c r="I4869" s="6" t="s">
        <v>163</v>
      </c>
      <c r="J4869" s="6" t="s">
        <v>156</v>
      </c>
      <c r="K4869" s="6">
        <v>1</v>
      </c>
      <c r="L4869" s="6">
        <v>10.25</v>
      </c>
      <c r="M4869" s="31" t="str">
        <f t="shared" si="0"/>
        <v>Small</v>
      </c>
    </row>
    <row r="4870" spans="8:13" ht="15.75" customHeight="1">
      <c r="H4870" s="37">
        <v>43266</v>
      </c>
      <c r="I4870" s="6" t="s">
        <v>158</v>
      </c>
      <c r="J4870" s="6" t="s">
        <v>202</v>
      </c>
      <c r="K4870" s="6">
        <v>2</v>
      </c>
      <c r="L4870" s="6">
        <v>24.9</v>
      </c>
      <c r="M4870" s="31" t="str">
        <f t="shared" si="0"/>
        <v>Small</v>
      </c>
    </row>
    <row r="4871" spans="8:13" ht="15.75" customHeight="1">
      <c r="H4871" s="37">
        <v>43449</v>
      </c>
      <c r="I4871" s="6" t="s">
        <v>190</v>
      </c>
      <c r="J4871" s="6" t="s">
        <v>172</v>
      </c>
      <c r="K4871" s="6">
        <v>2</v>
      </c>
      <c r="L4871" s="6">
        <v>32.36</v>
      </c>
      <c r="M4871" s="31" t="str">
        <f t="shared" si="0"/>
        <v>Small</v>
      </c>
    </row>
    <row r="4872" spans="8:13" ht="15.75" customHeight="1">
      <c r="H4872" s="37">
        <v>43462</v>
      </c>
      <c r="I4872" s="6" t="s">
        <v>163</v>
      </c>
      <c r="J4872" s="6" t="s">
        <v>189</v>
      </c>
      <c r="K4872" s="6">
        <v>1</v>
      </c>
      <c r="L4872" s="6">
        <v>16.5</v>
      </c>
      <c r="M4872" s="31" t="str">
        <f t="shared" si="0"/>
        <v>Small</v>
      </c>
    </row>
    <row r="4873" spans="8:13" ht="15.75" customHeight="1">
      <c r="H4873" s="37">
        <v>43251</v>
      </c>
      <c r="I4873" s="6" t="s">
        <v>168</v>
      </c>
      <c r="J4873" s="6" t="s">
        <v>207</v>
      </c>
      <c r="K4873" s="6">
        <v>2</v>
      </c>
      <c r="L4873" s="6">
        <v>34.86</v>
      </c>
      <c r="M4873" s="31" t="str">
        <f t="shared" si="0"/>
        <v>Small</v>
      </c>
    </row>
    <row r="4874" spans="8:13" ht="15.75" customHeight="1">
      <c r="H4874" s="37">
        <v>43402</v>
      </c>
      <c r="I4874" s="6" t="s">
        <v>163</v>
      </c>
      <c r="J4874" s="6" t="s">
        <v>156</v>
      </c>
      <c r="K4874" s="6">
        <v>2</v>
      </c>
      <c r="L4874" s="6">
        <v>25.18</v>
      </c>
      <c r="M4874" s="31" t="str">
        <f t="shared" si="0"/>
        <v>Small</v>
      </c>
    </row>
    <row r="4875" spans="8:13" ht="15.75" customHeight="1">
      <c r="H4875" s="37">
        <v>43444</v>
      </c>
      <c r="I4875" s="6" t="s">
        <v>171</v>
      </c>
      <c r="J4875" s="6" t="s">
        <v>156</v>
      </c>
      <c r="K4875" s="6">
        <v>1</v>
      </c>
      <c r="L4875" s="6">
        <v>13.74</v>
      </c>
      <c r="M4875" s="31" t="str">
        <f t="shared" si="0"/>
        <v>Small</v>
      </c>
    </row>
    <row r="4876" spans="8:13" ht="15.75" customHeight="1">
      <c r="H4876" s="37">
        <v>43416</v>
      </c>
      <c r="I4876" s="6" t="s">
        <v>135</v>
      </c>
      <c r="J4876" s="6" t="s">
        <v>202</v>
      </c>
      <c r="K4876" s="6">
        <v>1</v>
      </c>
      <c r="L4876" s="6">
        <v>17.12</v>
      </c>
      <c r="M4876" s="31" t="str">
        <f t="shared" si="0"/>
        <v>Small</v>
      </c>
    </row>
    <row r="4877" spans="8:13" ht="15.75" customHeight="1">
      <c r="H4877" s="37">
        <v>43336</v>
      </c>
      <c r="I4877" s="6" t="s">
        <v>163</v>
      </c>
      <c r="J4877" s="6" t="s">
        <v>179</v>
      </c>
      <c r="K4877" s="6">
        <v>2</v>
      </c>
      <c r="L4877" s="6">
        <v>24.66</v>
      </c>
      <c r="M4877" s="31" t="str">
        <f t="shared" si="0"/>
        <v>Small</v>
      </c>
    </row>
    <row r="4878" spans="8:13" ht="15.75" customHeight="1">
      <c r="H4878" s="37">
        <v>43140</v>
      </c>
      <c r="I4878" s="6" t="s">
        <v>224</v>
      </c>
      <c r="J4878" s="6" t="s">
        <v>225</v>
      </c>
      <c r="K4878" s="6">
        <v>3</v>
      </c>
      <c r="L4878" s="6">
        <v>39.6</v>
      </c>
      <c r="M4878" s="31" t="str">
        <f t="shared" si="0"/>
        <v>Small</v>
      </c>
    </row>
    <row r="4879" spans="8:13" ht="15.75" customHeight="1">
      <c r="H4879" s="37">
        <v>43423</v>
      </c>
      <c r="I4879" s="6" t="s">
        <v>127</v>
      </c>
      <c r="J4879" s="6" t="s">
        <v>203</v>
      </c>
      <c r="K4879" s="6">
        <v>2</v>
      </c>
      <c r="L4879" s="6">
        <v>28.06</v>
      </c>
      <c r="M4879" s="31" t="str">
        <f t="shared" si="0"/>
        <v>Small</v>
      </c>
    </row>
    <row r="4880" spans="8:13" ht="15.75" customHeight="1">
      <c r="H4880" s="37">
        <v>43161</v>
      </c>
      <c r="I4880" s="6" t="s">
        <v>171</v>
      </c>
      <c r="J4880" s="6" t="s">
        <v>156</v>
      </c>
      <c r="K4880" s="6">
        <v>1</v>
      </c>
      <c r="L4880" s="6">
        <v>10.07</v>
      </c>
      <c r="M4880" s="31" t="str">
        <f t="shared" si="0"/>
        <v>Small</v>
      </c>
    </row>
    <row r="4881" spans="8:13" ht="15.75" customHeight="1">
      <c r="H4881" s="37">
        <v>43318</v>
      </c>
      <c r="I4881" s="6" t="s">
        <v>158</v>
      </c>
      <c r="J4881" s="6" t="s">
        <v>156</v>
      </c>
      <c r="K4881" s="6">
        <v>2</v>
      </c>
      <c r="L4881" s="6">
        <v>30.8</v>
      </c>
      <c r="M4881" s="31" t="str">
        <f t="shared" si="0"/>
        <v>Small</v>
      </c>
    </row>
    <row r="4882" spans="8:13" ht="15.75" customHeight="1">
      <c r="H4882" s="37">
        <v>43335</v>
      </c>
      <c r="I4882" s="6" t="s">
        <v>158</v>
      </c>
      <c r="J4882" s="6" t="s">
        <v>170</v>
      </c>
      <c r="K4882" s="6">
        <v>1</v>
      </c>
      <c r="L4882" s="6">
        <v>16.57</v>
      </c>
      <c r="M4882" s="31" t="str">
        <f t="shared" si="0"/>
        <v>Small</v>
      </c>
    </row>
    <row r="4883" spans="8:13" ht="15.75" customHeight="1">
      <c r="H4883" s="37">
        <v>43292</v>
      </c>
      <c r="I4883" s="6" t="s">
        <v>171</v>
      </c>
      <c r="J4883" s="6" t="s">
        <v>156</v>
      </c>
      <c r="K4883" s="6">
        <v>1</v>
      </c>
      <c r="L4883" s="6">
        <v>17.02</v>
      </c>
      <c r="M4883" s="31" t="str">
        <f t="shared" si="0"/>
        <v>Small</v>
      </c>
    </row>
    <row r="4884" spans="8:13" ht="15.75" customHeight="1">
      <c r="H4884" s="37">
        <v>43273</v>
      </c>
      <c r="I4884" s="6" t="s">
        <v>158</v>
      </c>
      <c r="J4884" s="6" t="s">
        <v>169</v>
      </c>
      <c r="K4884" s="6">
        <v>2</v>
      </c>
      <c r="L4884" s="6">
        <v>38.380000000000003</v>
      </c>
      <c r="M4884" s="31" t="str">
        <f t="shared" si="0"/>
        <v>Small</v>
      </c>
    </row>
    <row r="4885" spans="8:13" ht="15.75" customHeight="1">
      <c r="H4885" s="37">
        <v>43229</v>
      </c>
      <c r="I4885" s="6" t="s">
        <v>158</v>
      </c>
      <c r="J4885" s="6" t="s">
        <v>166</v>
      </c>
      <c r="K4885" s="6">
        <v>4</v>
      </c>
      <c r="L4885" s="6">
        <v>46.96</v>
      </c>
      <c r="M4885" s="31" t="str">
        <f t="shared" si="0"/>
        <v>Small</v>
      </c>
    </row>
    <row r="4886" spans="8:13" ht="15.75" customHeight="1">
      <c r="H4886" s="37">
        <v>43369</v>
      </c>
      <c r="I4886" s="6" t="s">
        <v>158</v>
      </c>
      <c r="J4886" s="6" t="s">
        <v>215</v>
      </c>
      <c r="K4886" s="6">
        <v>6</v>
      </c>
      <c r="L4886" s="6">
        <v>114.48</v>
      </c>
      <c r="M4886" s="31" t="str">
        <f t="shared" si="0"/>
        <v>Small</v>
      </c>
    </row>
    <row r="4887" spans="8:13" ht="15.75" customHeight="1">
      <c r="H4887" s="37">
        <v>43112</v>
      </c>
      <c r="I4887" s="6" t="s">
        <v>171</v>
      </c>
      <c r="J4887" s="6" t="s">
        <v>238</v>
      </c>
      <c r="K4887" s="6">
        <v>2</v>
      </c>
      <c r="L4887" s="6">
        <v>28.54</v>
      </c>
      <c r="M4887" s="31" t="str">
        <f t="shared" si="0"/>
        <v>Small</v>
      </c>
    </row>
    <row r="4888" spans="8:13" ht="15.75" customHeight="1">
      <c r="H4888" s="37">
        <v>43179</v>
      </c>
      <c r="I4888" s="6" t="s">
        <v>175</v>
      </c>
      <c r="J4888" s="6" t="s">
        <v>156</v>
      </c>
      <c r="K4888" s="6">
        <v>2</v>
      </c>
      <c r="L4888" s="6">
        <v>32.479999999999997</v>
      </c>
      <c r="M4888" s="31" t="str">
        <f t="shared" si="0"/>
        <v>Small</v>
      </c>
    </row>
    <row r="4889" spans="8:13" ht="15.75" customHeight="1">
      <c r="H4889" s="37">
        <v>43327</v>
      </c>
      <c r="I4889" s="6" t="s">
        <v>165</v>
      </c>
      <c r="J4889" s="6" t="s">
        <v>215</v>
      </c>
      <c r="K4889" s="6">
        <v>1</v>
      </c>
      <c r="L4889" s="6">
        <v>12.96</v>
      </c>
      <c r="M4889" s="31" t="str">
        <f t="shared" si="0"/>
        <v>Small</v>
      </c>
    </row>
    <row r="4890" spans="8:13" ht="15.75" customHeight="1">
      <c r="H4890" s="37">
        <v>43214</v>
      </c>
      <c r="I4890" s="6" t="s">
        <v>218</v>
      </c>
      <c r="J4890" s="6" t="s">
        <v>231</v>
      </c>
      <c r="K4890" s="6">
        <v>3</v>
      </c>
      <c r="L4890" s="6">
        <v>39.270000000000003</v>
      </c>
      <c r="M4890" s="31" t="str">
        <f t="shared" si="0"/>
        <v>Small</v>
      </c>
    </row>
    <row r="4891" spans="8:13" ht="15.75" customHeight="1">
      <c r="H4891" s="37">
        <v>43216</v>
      </c>
      <c r="I4891" s="6" t="s">
        <v>141</v>
      </c>
      <c r="J4891" s="6" t="s">
        <v>156</v>
      </c>
      <c r="K4891" s="6">
        <v>2</v>
      </c>
      <c r="L4891" s="6">
        <v>30.74</v>
      </c>
      <c r="M4891" s="31" t="str">
        <f t="shared" si="0"/>
        <v>Small</v>
      </c>
    </row>
    <row r="4892" spans="8:13" ht="15.75" customHeight="1">
      <c r="H4892" s="37">
        <v>43319</v>
      </c>
      <c r="I4892" s="6" t="s">
        <v>168</v>
      </c>
      <c r="J4892" s="6" t="s">
        <v>184</v>
      </c>
      <c r="K4892" s="6">
        <v>3</v>
      </c>
      <c r="L4892" s="6">
        <v>57.78</v>
      </c>
      <c r="M4892" s="31" t="str">
        <f t="shared" si="0"/>
        <v>Small</v>
      </c>
    </row>
    <row r="4893" spans="8:13" ht="15.75" customHeight="1">
      <c r="H4893" s="37">
        <v>43428</v>
      </c>
      <c r="I4893" s="6" t="s">
        <v>127</v>
      </c>
      <c r="J4893" s="6" t="s">
        <v>156</v>
      </c>
      <c r="K4893" s="6">
        <v>2</v>
      </c>
      <c r="L4893" s="6">
        <v>20.5</v>
      </c>
      <c r="M4893" s="31" t="str">
        <f t="shared" si="0"/>
        <v>Small</v>
      </c>
    </row>
    <row r="4894" spans="8:13" ht="15.75" customHeight="1">
      <c r="H4894" s="37">
        <v>43190</v>
      </c>
      <c r="I4894" s="6" t="s">
        <v>158</v>
      </c>
      <c r="J4894" s="6" t="s">
        <v>228</v>
      </c>
      <c r="K4894" s="6">
        <v>1</v>
      </c>
      <c r="L4894" s="6">
        <v>11.9</v>
      </c>
      <c r="M4894" s="31" t="str">
        <f t="shared" si="0"/>
        <v>Small</v>
      </c>
    </row>
    <row r="4895" spans="8:13" ht="15.75" customHeight="1">
      <c r="H4895" s="37">
        <v>43370</v>
      </c>
      <c r="I4895" s="6" t="s">
        <v>158</v>
      </c>
      <c r="J4895" s="6" t="s">
        <v>156</v>
      </c>
      <c r="K4895" s="6">
        <v>2</v>
      </c>
      <c r="L4895" s="6">
        <v>24.4</v>
      </c>
      <c r="M4895" s="31" t="str">
        <f t="shared" si="0"/>
        <v>Small</v>
      </c>
    </row>
    <row r="4896" spans="8:13" ht="15.75" customHeight="1">
      <c r="H4896" s="37">
        <v>43217</v>
      </c>
      <c r="I4896" s="6" t="s">
        <v>168</v>
      </c>
      <c r="J4896" s="6" t="s">
        <v>184</v>
      </c>
      <c r="K4896" s="6">
        <v>4</v>
      </c>
      <c r="L4896" s="6">
        <v>78.56</v>
      </c>
      <c r="M4896" s="31" t="str">
        <f t="shared" si="0"/>
        <v>Small</v>
      </c>
    </row>
    <row r="4897" spans="8:13" ht="15.75" customHeight="1">
      <c r="H4897" s="37">
        <v>43174</v>
      </c>
      <c r="I4897" s="6" t="s">
        <v>141</v>
      </c>
      <c r="J4897" s="6" t="s">
        <v>185</v>
      </c>
      <c r="K4897" s="6">
        <v>1</v>
      </c>
      <c r="L4897" s="6">
        <v>11.47</v>
      </c>
      <c r="M4897" s="31" t="str">
        <f t="shared" si="0"/>
        <v>Small</v>
      </c>
    </row>
    <row r="4898" spans="8:13" ht="15.75" customHeight="1">
      <c r="H4898" s="37">
        <v>43408</v>
      </c>
      <c r="I4898" s="6" t="s">
        <v>165</v>
      </c>
      <c r="J4898" s="6" t="s">
        <v>188</v>
      </c>
      <c r="K4898" s="6">
        <v>72</v>
      </c>
      <c r="L4898" s="6">
        <v>539.04999999999995</v>
      </c>
      <c r="M4898" s="31" t="str">
        <f t="shared" si="0"/>
        <v>Large</v>
      </c>
    </row>
    <row r="4899" spans="8:13" ht="15.75" customHeight="1">
      <c r="H4899" s="37">
        <v>43196</v>
      </c>
      <c r="I4899" s="6" t="s">
        <v>160</v>
      </c>
      <c r="J4899" s="6" t="s">
        <v>194</v>
      </c>
      <c r="K4899" s="6">
        <v>2</v>
      </c>
      <c r="L4899" s="6">
        <v>39.200000000000003</v>
      </c>
      <c r="M4899" s="31" t="str">
        <f t="shared" si="0"/>
        <v>Small</v>
      </c>
    </row>
    <row r="4900" spans="8:13" ht="15.75" customHeight="1">
      <c r="H4900" s="37">
        <v>43280</v>
      </c>
      <c r="I4900" s="6" t="s">
        <v>158</v>
      </c>
      <c r="J4900" s="6" t="s">
        <v>169</v>
      </c>
      <c r="K4900" s="6">
        <v>2</v>
      </c>
      <c r="L4900" s="6">
        <v>25.04</v>
      </c>
      <c r="M4900" s="31" t="str">
        <f t="shared" si="0"/>
        <v>Small</v>
      </c>
    </row>
    <row r="4901" spans="8:13" ht="15.75" customHeight="1">
      <c r="H4901" s="37">
        <v>43224</v>
      </c>
      <c r="I4901" s="6" t="s">
        <v>158</v>
      </c>
      <c r="J4901" s="6" t="s">
        <v>156</v>
      </c>
      <c r="K4901" s="6">
        <v>2</v>
      </c>
      <c r="L4901" s="6">
        <v>28.2</v>
      </c>
      <c r="M4901" s="31" t="str">
        <f t="shared" si="0"/>
        <v>Small</v>
      </c>
    </row>
    <row r="4902" spans="8:13" ht="15.75" customHeight="1">
      <c r="H4902" s="37">
        <v>43197</v>
      </c>
      <c r="I4902" s="6" t="s">
        <v>201</v>
      </c>
      <c r="J4902" s="6" t="s">
        <v>174</v>
      </c>
      <c r="K4902" s="6">
        <v>1</v>
      </c>
      <c r="L4902" s="6">
        <v>18.62</v>
      </c>
      <c r="M4902" s="31" t="str">
        <f t="shared" si="0"/>
        <v>Small</v>
      </c>
    </row>
    <row r="4903" spans="8:13" ht="15.75" customHeight="1">
      <c r="H4903" s="37">
        <v>43216</v>
      </c>
      <c r="I4903" s="6" t="s">
        <v>158</v>
      </c>
      <c r="J4903" s="6" t="s">
        <v>156</v>
      </c>
      <c r="K4903" s="6">
        <v>5</v>
      </c>
      <c r="L4903" s="6">
        <v>85.68</v>
      </c>
      <c r="M4903" s="31" t="str">
        <f t="shared" si="0"/>
        <v>Small</v>
      </c>
    </row>
    <row r="4904" spans="8:13" ht="15.75" customHeight="1">
      <c r="H4904" s="37">
        <v>43133</v>
      </c>
      <c r="I4904" s="6" t="s">
        <v>135</v>
      </c>
      <c r="J4904" s="6" t="s">
        <v>166</v>
      </c>
      <c r="K4904" s="6">
        <v>1</v>
      </c>
      <c r="L4904" s="6">
        <v>14.34</v>
      </c>
      <c r="M4904" s="31" t="str">
        <f t="shared" si="0"/>
        <v>Small</v>
      </c>
    </row>
    <row r="4905" spans="8:13" ht="15.75" customHeight="1">
      <c r="H4905" s="37">
        <v>43314</v>
      </c>
      <c r="I4905" s="6" t="s">
        <v>141</v>
      </c>
      <c r="J4905" s="6" t="s">
        <v>204</v>
      </c>
      <c r="K4905" s="6">
        <v>3</v>
      </c>
      <c r="L4905" s="6">
        <v>30.87</v>
      </c>
      <c r="M4905" s="31" t="str">
        <f t="shared" si="0"/>
        <v>Small</v>
      </c>
    </row>
    <row r="4906" spans="8:13" ht="15.75" customHeight="1">
      <c r="H4906" s="37">
        <v>43414</v>
      </c>
      <c r="I4906" s="6" t="s">
        <v>160</v>
      </c>
      <c r="J4906" s="6" t="s">
        <v>176</v>
      </c>
      <c r="K4906" s="6">
        <v>3</v>
      </c>
      <c r="L4906" s="6">
        <v>32.49</v>
      </c>
      <c r="M4906" s="31" t="str">
        <f t="shared" si="0"/>
        <v>Small</v>
      </c>
    </row>
    <row r="4907" spans="8:13" ht="15.75" customHeight="1">
      <c r="H4907" s="37">
        <v>43336</v>
      </c>
      <c r="I4907" s="6" t="s">
        <v>175</v>
      </c>
      <c r="J4907" s="6" t="s">
        <v>194</v>
      </c>
      <c r="K4907" s="6">
        <v>2</v>
      </c>
      <c r="L4907" s="6">
        <v>39.06</v>
      </c>
      <c r="M4907" s="31" t="str">
        <f t="shared" si="0"/>
        <v>Small</v>
      </c>
    </row>
    <row r="4908" spans="8:13" ht="15.75" customHeight="1">
      <c r="H4908" s="37">
        <v>43430</v>
      </c>
      <c r="I4908" s="6" t="s">
        <v>190</v>
      </c>
      <c r="J4908" s="6" t="s">
        <v>231</v>
      </c>
      <c r="K4908" s="6">
        <v>2</v>
      </c>
      <c r="L4908" s="6">
        <v>23.24</v>
      </c>
      <c r="M4908" s="31" t="str">
        <f t="shared" si="0"/>
        <v>Small</v>
      </c>
    </row>
    <row r="4909" spans="8:13" ht="15.75" customHeight="1">
      <c r="H4909" s="37">
        <v>43413</v>
      </c>
      <c r="I4909" s="6" t="s">
        <v>198</v>
      </c>
      <c r="J4909" s="6" t="s">
        <v>217</v>
      </c>
      <c r="K4909" s="6">
        <v>2</v>
      </c>
      <c r="L4909" s="6">
        <v>32</v>
      </c>
      <c r="M4909" s="31" t="str">
        <f t="shared" si="0"/>
        <v>Small</v>
      </c>
    </row>
    <row r="4910" spans="8:13" ht="15.75" customHeight="1">
      <c r="H4910" s="37">
        <v>43411</v>
      </c>
      <c r="I4910" s="6" t="s">
        <v>190</v>
      </c>
      <c r="J4910" s="6" t="s">
        <v>235</v>
      </c>
      <c r="K4910" s="6">
        <v>3</v>
      </c>
      <c r="L4910" s="6">
        <v>49.35</v>
      </c>
      <c r="M4910" s="31" t="str">
        <f t="shared" si="0"/>
        <v>Small</v>
      </c>
    </row>
    <row r="4911" spans="8:13" ht="15.75" customHeight="1">
      <c r="H4911" s="37">
        <v>43424</v>
      </c>
      <c r="I4911" s="6" t="s">
        <v>135</v>
      </c>
      <c r="J4911" s="6" t="s">
        <v>156</v>
      </c>
      <c r="K4911" s="6">
        <v>2</v>
      </c>
      <c r="L4911" s="6">
        <v>32.24</v>
      </c>
      <c r="M4911" s="31" t="str">
        <f t="shared" si="0"/>
        <v>Small</v>
      </c>
    </row>
    <row r="4912" spans="8:13" ht="15.75" customHeight="1">
      <c r="H4912" s="37">
        <v>43430</v>
      </c>
      <c r="I4912" s="6" t="s">
        <v>141</v>
      </c>
      <c r="J4912" s="6" t="s">
        <v>156</v>
      </c>
      <c r="K4912" s="6">
        <v>2</v>
      </c>
      <c r="L4912" s="6">
        <v>23.58</v>
      </c>
      <c r="M4912" s="31" t="str">
        <f t="shared" si="0"/>
        <v>Small</v>
      </c>
    </row>
    <row r="4913" spans="8:13" ht="15.75" customHeight="1">
      <c r="H4913" s="37">
        <v>43294</v>
      </c>
      <c r="I4913" s="6" t="s">
        <v>168</v>
      </c>
      <c r="J4913" s="6" t="s">
        <v>192</v>
      </c>
      <c r="K4913" s="6">
        <v>2</v>
      </c>
      <c r="L4913" s="6">
        <v>34.22</v>
      </c>
      <c r="M4913" s="31" t="str">
        <f t="shared" si="0"/>
        <v>Small</v>
      </c>
    </row>
    <row r="4914" spans="8:13" ht="15.75" customHeight="1">
      <c r="H4914" s="37">
        <v>43422</v>
      </c>
      <c r="I4914" s="6" t="s">
        <v>216</v>
      </c>
      <c r="J4914" s="6" t="s">
        <v>217</v>
      </c>
      <c r="K4914" s="6">
        <v>1</v>
      </c>
      <c r="L4914" s="6">
        <v>10.62</v>
      </c>
      <c r="M4914" s="31" t="str">
        <f t="shared" si="0"/>
        <v>Small</v>
      </c>
    </row>
    <row r="4915" spans="8:13" ht="15.75" customHeight="1">
      <c r="H4915" s="37">
        <v>43166</v>
      </c>
      <c r="I4915" s="6" t="s">
        <v>168</v>
      </c>
      <c r="J4915" s="6" t="s">
        <v>157</v>
      </c>
      <c r="K4915" s="6">
        <v>4</v>
      </c>
      <c r="L4915" s="6">
        <v>41.2</v>
      </c>
      <c r="M4915" s="31" t="str">
        <f t="shared" si="0"/>
        <v>Small</v>
      </c>
    </row>
    <row r="4916" spans="8:13" ht="15.75" customHeight="1">
      <c r="H4916" s="37">
        <v>43419</v>
      </c>
      <c r="I4916" s="6" t="s">
        <v>175</v>
      </c>
      <c r="J4916" s="6" t="s">
        <v>185</v>
      </c>
      <c r="K4916" s="6">
        <v>2</v>
      </c>
      <c r="L4916" s="6">
        <v>20.22</v>
      </c>
      <c r="M4916" s="31" t="str">
        <f t="shared" si="0"/>
        <v>Small</v>
      </c>
    </row>
    <row r="4917" spans="8:13" ht="15.75" customHeight="1">
      <c r="H4917" s="37">
        <v>43421</v>
      </c>
      <c r="I4917" s="6" t="s">
        <v>218</v>
      </c>
      <c r="J4917" s="6" t="s">
        <v>185</v>
      </c>
      <c r="K4917" s="6">
        <v>4</v>
      </c>
      <c r="L4917" s="6">
        <v>78.760000000000005</v>
      </c>
      <c r="M4917" s="31" t="str">
        <f t="shared" si="0"/>
        <v>Small</v>
      </c>
    </row>
    <row r="4918" spans="8:13" ht="15.75" customHeight="1">
      <c r="H4918" s="37">
        <v>43421</v>
      </c>
      <c r="I4918" s="6" t="s">
        <v>163</v>
      </c>
      <c r="J4918" s="6" t="s">
        <v>213</v>
      </c>
      <c r="K4918" s="6">
        <v>3</v>
      </c>
      <c r="L4918" s="6">
        <v>31.17</v>
      </c>
      <c r="M4918" s="31" t="str">
        <f t="shared" si="0"/>
        <v>Small</v>
      </c>
    </row>
    <row r="4919" spans="8:13" ht="15.75" customHeight="1">
      <c r="H4919" s="37">
        <v>43407</v>
      </c>
      <c r="I4919" s="6" t="s">
        <v>171</v>
      </c>
      <c r="J4919" s="6" t="s">
        <v>181</v>
      </c>
      <c r="K4919" s="6">
        <v>2</v>
      </c>
      <c r="L4919" s="6">
        <v>26.82</v>
      </c>
      <c r="M4919" s="31" t="str">
        <f t="shared" si="0"/>
        <v>Small</v>
      </c>
    </row>
    <row r="4920" spans="8:13" ht="15.75" customHeight="1">
      <c r="H4920" s="37">
        <v>43462</v>
      </c>
      <c r="I4920" s="6" t="s">
        <v>198</v>
      </c>
      <c r="J4920" s="6" t="s">
        <v>205</v>
      </c>
      <c r="K4920" s="6">
        <v>44</v>
      </c>
      <c r="L4920" s="6">
        <v>406.2</v>
      </c>
      <c r="M4920" s="31" t="str">
        <f t="shared" si="0"/>
        <v>Large</v>
      </c>
    </row>
    <row r="4921" spans="8:13" ht="15.75" customHeight="1">
      <c r="H4921" s="37">
        <v>43206</v>
      </c>
      <c r="I4921" s="6" t="s">
        <v>158</v>
      </c>
      <c r="J4921" s="6" t="s">
        <v>173</v>
      </c>
      <c r="K4921" s="6">
        <v>2</v>
      </c>
      <c r="L4921" s="6">
        <v>22.66</v>
      </c>
      <c r="M4921" s="31" t="str">
        <f t="shared" si="0"/>
        <v>Small</v>
      </c>
    </row>
    <row r="4922" spans="8:13" ht="15.75" customHeight="1">
      <c r="H4922" s="37">
        <v>43111</v>
      </c>
      <c r="I4922" s="6" t="s">
        <v>223</v>
      </c>
      <c r="J4922" s="6" t="s">
        <v>156</v>
      </c>
      <c r="K4922" s="6">
        <v>1</v>
      </c>
      <c r="L4922" s="6">
        <v>18.8</v>
      </c>
      <c r="M4922" s="31" t="str">
        <f t="shared" si="0"/>
        <v>Small</v>
      </c>
    </row>
    <row r="4923" spans="8:13" ht="15.75" customHeight="1">
      <c r="H4923" s="37">
        <v>43183</v>
      </c>
      <c r="I4923" s="6" t="s">
        <v>193</v>
      </c>
      <c r="J4923" s="6" t="s">
        <v>205</v>
      </c>
      <c r="K4923" s="6">
        <v>2</v>
      </c>
      <c r="L4923" s="6">
        <v>36.520000000000003</v>
      </c>
      <c r="M4923" s="31" t="str">
        <f t="shared" si="0"/>
        <v>Small</v>
      </c>
    </row>
    <row r="4924" spans="8:13" ht="15.75" customHeight="1">
      <c r="H4924" s="37">
        <v>43125</v>
      </c>
      <c r="I4924" s="6" t="s">
        <v>175</v>
      </c>
      <c r="J4924" s="6" t="s">
        <v>231</v>
      </c>
      <c r="K4924" s="6">
        <v>2</v>
      </c>
      <c r="L4924" s="6">
        <v>33.72</v>
      </c>
      <c r="M4924" s="31" t="str">
        <f t="shared" si="0"/>
        <v>Small</v>
      </c>
    </row>
    <row r="4925" spans="8:13" ht="15.75" customHeight="1">
      <c r="H4925" s="37">
        <v>43431</v>
      </c>
      <c r="I4925" s="6" t="s">
        <v>158</v>
      </c>
      <c r="J4925" s="6" t="s">
        <v>156</v>
      </c>
      <c r="K4925" s="6">
        <v>2</v>
      </c>
      <c r="L4925" s="6">
        <v>35.76</v>
      </c>
      <c r="M4925" s="31" t="str">
        <f t="shared" si="0"/>
        <v>Small</v>
      </c>
    </row>
    <row r="4926" spans="8:13" ht="15.75" customHeight="1">
      <c r="H4926" s="37">
        <v>43315</v>
      </c>
      <c r="I4926" s="6" t="s">
        <v>190</v>
      </c>
      <c r="J4926" s="6" t="s">
        <v>180</v>
      </c>
      <c r="K4926" s="6">
        <v>2</v>
      </c>
      <c r="L4926" s="6">
        <v>36.56</v>
      </c>
      <c r="M4926" s="31" t="str">
        <f t="shared" si="0"/>
        <v>Small</v>
      </c>
    </row>
    <row r="4927" spans="8:13" ht="15.75" customHeight="1">
      <c r="H4927" s="37">
        <v>43461</v>
      </c>
      <c r="I4927" s="6" t="s">
        <v>141</v>
      </c>
      <c r="J4927" s="6" t="s">
        <v>156</v>
      </c>
      <c r="K4927" s="6">
        <v>3</v>
      </c>
      <c r="L4927" s="6">
        <v>50.4</v>
      </c>
      <c r="M4927" s="31" t="str">
        <f t="shared" si="0"/>
        <v>Small</v>
      </c>
    </row>
    <row r="4928" spans="8:13" ht="15.75" customHeight="1">
      <c r="H4928" s="37">
        <v>43333</v>
      </c>
      <c r="I4928" s="6" t="s">
        <v>190</v>
      </c>
      <c r="J4928" s="6" t="s">
        <v>212</v>
      </c>
      <c r="K4928" s="6">
        <v>5</v>
      </c>
      <c r="L4928" s="6">
        <v>77.37</v>
      </c>
      <c r="M4928" s="31" t="str">
        <f t="shared" si="0"/>
        <v>Small</v>
      </c>
    </row>
    <row r="4929" spans="8:13" ht="15.75" customHeight="1">
      <c r="H4929" s="37">
        <v>43323</v>
      </c>
      <c r="I4929" s="6" t="s">
        <v>224</v>
      </c>
      <c r="J4929" s="6" t="s">
        <v>179</v>
      </c>
      <c r="K4929" s="6">
        <v>1</v>
      </c>
      <c r="L4929" s="6">
        <v>10.33</v>
      </c>
      <c r="M4929" s="31" t="str">
        <f t="shared" si="0"/>
        <v>Small</v>
      </c>
    </row>
    <row r="4930" spans="8:13" ht="15.75" customHeight="1">
      <c r="H4930" s="37">
        <v>43182</v>
      </c>
      <c r="I4930" s="6" t="s">
        <v>160</v>
      </c>
      <c r="J4930" s="6" t="s">
        <v>185</v>
      </c>
      <c r="K4930" s="6">
        <v>1</v>
      </c>
      <c r="L4930" s="6">
        <v>12.16</v>
      </c>
      <c r="M4930" s="31" t="str">
        <f t="shared" si="0"/>
        <v>Small</v>
      </c>
    </row>
    <row r="4931" spans="8:13" ht="15.75" customHeight="1">
      <c r="H4931" s="37">
        <v>43435</v>
      </c>
      <c r="I4931" s="6" t="s">
        <v>177</v>
      </c>
      <c r="J4931" s="6" t="s">
        <v>205</v>
      </c>
      <c r="K4931" s="6">
        <v>2</v>
      </c>
      <c r="L4931" s="6">
        <v>21.38</v>
      </c>
      <c r="M4931" s="31" t="str">
        <f t="shared" si="0"/>
        <v>Small</v>
      </c>
    </row>
    <row r="4932" spans="8:13" ht="15.75" customHeight="1">
      <c r="H4932" s="37">
        <v>43435</v>
      </c>
      <c r="I4932" s="6" t="s">
        <v>175</v>
      </c>
      <c r="J4932" s="6" t="s">
        <v>184</v>
      </c>
      <c r="K4932" s="6">
        <v>1</v>
      </c>
      <c r="L4932" s="6">
        <v>11.26</v>
      </c>
      <c r="M4932" s="31" t="str">
        <f t="shared" si="0"/>
        <v>Small</v>
      </c>
    </row>
    <row r="4933" spans="8:13" ht="15.75" customHeight="1">
      <c r="H4933" s="37">
        <v>43308</v>
      </c>
      <c r="I4933" s="6" t="s">
        <v>135</v>
      </c>
      <c r="J4933" s="6" t="s">
        <v>207</v>
      </c>
      <c r="K4933" s="6">
        <v>4</v>
      </c>
      <c r="L4933" s="6">
        <v>73.92</v>
      </c>
      <c r="M4933" s="31" t="str">
        <f t="shared" si="0"/>
        <v>Small</v>
      </c>
    </row>
    <row r="4934" spans="8:13" ht="15.75" customHeight="1">
      <c r="H4934" s="37">
        <v>43390</v>
      </c>
      <c r="I4934" s="6" t="s">
        <v>155</v>
      </c>
      <c r="J4934" s="6" t="s">
        <v>213</v>
      </c>
      <c r="K4934" s="6">
        <v>1</v>
      </c>
      <c r="L4934" s="6">
        <v>12.63</v>
      </c>
      <c r="M4934" s="31" t="str">
        <f t="shared" si="0"/>
        <v>Small</v>
      </c>
    </row>
    <row r="4935" spans="8:13" ht="15.75" customHeight="1">
      <c r="H4935" s="37">
        <v>43200</v>
      </c>
      <c r="I4935" s="6" t="s">
        <v>158</v>
      </c>
      <c r="J4935" s="6" t="s">
        <v>185</v>
      </c>
      <c r="K4935" s="6">
        <v>2</v>
      </c>
      <c r="L4935" s="6">
        <v>27.06</v>
      </c>
      <c r="M4935" s="31" t="str">
        <f t="shared" si="0"/>
        <v>Small</v>
      </c>
    </row>
    <row r="4936" spans="8:13" ht="15.75" customHeight="1">
      <c r="H4936" s="37">
        <v>43414</v>
      </c>
      <c r="I4936" s="6" t="s">
        <v>158</v>
      </c>
      <c r="J4936" s="6" t="s">
        <v>185</v>
      </c>
      <c r="K4936" s="6">
        <v>1</v>
      </c>
      <c r="L4936" s="6">
        <v>19.940000000000001</v>
      </c>
      <c r="M4936" s="31" t="str">
        <f t="shared" si="0"/>
        <v>Small</v>
      </c>
    </row>
    <row r="4937" spans="8:13" ht="15.75" customHeight="1">
      <c r="H4937" s="37">
        <v>43440</v>
      </c>
      <c r="I4937" s="6" t="s">
        <v>135</v>
      </c>
      <c r="J4937" s="6" t="s">
        <v>225</v>
      </c>
      <c r="K4937" s="6">
        <v>2</v>
      </c>
      <c r="L4937" s="6">
        <v>29.28</v>
      </c>
      <c r="M4937" s="31" t="str">
        <f t="shared" si="0"/>
        <v>Small</v>
      </c>
    </row>
    <row r="4938" spans="8:13" ht="15.75" customHeight="1">
      <c r="H4938" s="37">
        <v>43408</v>
      </c>
      <c r="I4938" s="6" t="s">
        <v>141</v>
      </c>
      <c r="J4938" s="6" t="s">
        <v>211</v>
      </c>
      <c r="K4938" s="6">
        <v>3</v>
      </c>
      <c r="L4938" s="6">
        <v>31.17</v>
      </c>
      <c r="M4938" s="31" t="str">
        <f t="shared" si="0"/>
        <v>Small</v>
      </c>
    </row>
    <row r="4939" spans="8:13" ht="15.75" customHeight="1">
      <c r="H4939" s="37">
        <v>43378</v>
      </c>
      <c r="I4939" s="6" t="s">
        <v>168</v>
      </c>
      <c r="J4939" s="6" t="s">
        <v>194</v>
      </c>
      <c r="K4939" s="6">
        <v>4</v>
      </c>
      <c r="L4939" s="6">
        <v>53.36</v>
      </c>
      <c r="M4939" s="31" t="str">
        <f t="shared" si="0"/>
        <v>Small</v>
      </c>
    </row>
    <row r="4940" spans="8:13" ht="15.75" customHeight="1">
      <c r="H4940" s="37">
        <v>43190</v>
      </c>
      <c r="I4940" s="6" t="s">
        <v>190</v>
      </c>
      <c r="J4940" s="6" t="s">
        <v>229</v>
      </c>
      <c r="K4940" s="6">
        <v>2</v>
      </c>
      <c r="L4940" s="6">
        <v>22.84</v>
      </c>
      <c r="M4940" s="31" t="str">
        <f t="shared" si="0"/>
        <v>Small</v>
      </c>
    </row>
    <row r="4941" spans="8:13" ht="15.75" customHeight="1">
      <c r="H4941" s="37">
        <v>43302</v>
      </c>
      <c r="I4941" s="6" t="s">
        <v>158</v>
      </c>
      <c r="J4941" s="6" t="s">
        <v>181</v>
      </c>
      <c r="K4941" s="6">
        <v>60</v>
      </c>
      <c r="L4941" s="6">
        <v>356.49</v>
      </c>
      <c r="M4941" s="31" t="str">
        <f t="shared" si="0"/>
        <v>Large</v>
      </c>
    </row>
    <row r="4942" spans="8:13" ht="15.75" customHeight="1">
      <c r="H4942" s="37">
        <v>43465</v>
      </c>
      <c r="I4942" s="6" t="s">
        <v>175</v>
      </c>
      <c r="J4942" s="6" t="s">
        <v>221</v>
      </c>
      <c r="K4942" s="6">
        <v>4</v>
      </c>
      <c r="L4942" s="6">
        <v>61.8</v>
      </c>
      <c r="M4942" s="31" t="str">
        <f t="shared" si="0"/>
        <v>Small</v>
      </c>
    </row>
    <row r="4943" spans="8:13" ht="15.75" customHeight="1">
      <c r="H4943" s="37">
        <v>43312</v>
      </c>
      <c r="I4943" s="6" t="s">
        <v>141</v>
      </c>
      <c r="J4943" s="6" t="s">
        <v>185</v>
      </c>
      <c r="K4943" s="6">
        <v>6</v>
      </c>
      <c r="L4943" s="6">
        <v>103.8</v>
      </c>
      <c r="M4943" s="31" t="str">
        <f t="shared" si="0"/>
        <v>Small</v>
      </c>
    </row>
    <row r="4944" spans="8:13" ht="15.75" customHeight="1">
      <c r="H4944" s="37">
        <v>43393</v>
      </c>
      <c r="I4944" s="6" t="s">
        <v>141</v>
      </c>
      <c r="J4944" s="6" t="s">
        <v>188</v>
      </c>
      <c r="K4944" s="6">
        <v>3</v>
      </c>
      <c r="L4944" s="6">
        <v>38.880000000000003</v>
      </c>
      <c r="M4944" s="31" t="str">
        <f t="shared" si="0"/>
        <v>Small</v>
      </c>
    </row>
    <row r="4945" spans="8:13" ht="15.75" customHeight="1">
      <c r="H4945" s="37">
        <v>43199</v>
      </c>
      <c r="I4945" s="6" t="s">
        <v>218</v>
      </c>
      <c r="J4945" s="6" t="s">
        <v>209</v>
      </c>
      <c r="K4945" s="6">
        <v>2</v>
      </c>
      <c r="L4945" s="6">
        <v>29.28</v>
      </c>
      <c r="M4945" s="31" t="str">
        <f t="shared" si="0"/>
        <v>Small</v>
      </c>
    </row>
    <row r="4946" spans="8:13" ht="15.75" customHeight="1">
      <c r="H4946" s="37">
        <v>43324</v>
      </c>
      <c r="I4946" s="6" t="s">
        <v>127</v>
      </c>
      <c r="J4946" s="6" t="s">
        <v>185</v>
      </c>
      <c r="K4946" s="6">
        <v>60</v>
      </c>
      <c r="L4946" s="6">
        <v>538.20000000000005</v>
      </c>
      <c r="M4946" s="31" t="str">
        <f t="shared" si="0"/>
        <v>Large</v>
      </c>
    </row>
    <row r="4947" spans="8:13" ht="15.75" customHeight="1">
      <c r="H4947" s="37">
        <v>43324</v>
      </c>
      <c r="I4947" s="6" t="s">
        <v>158</v>
      </c>
      <c r="J4947" s="6" t="s">
        <v>203</v>
      </c>
      <c r="K4947" s="6">
        <v>1</v>
      </c>
      <c r="L4947" s="6">
        <v>13.97</v>
      </c>
      <c r="M4947" s="31" t="str">
        <f t="shared" si="0"/>
        <v>Small</v>
      </c>
    </row>
    <row r="4948" spans="8:13" ht="15.75" customHeight="1">
      <c r="H4948" s="37">
        <v>43133</v>
      </c>
      <c r="I4948" s="6" t="s">
        <v>193</v>
      </c>
      <c r="J4948" s="6" t="s">
        <v>156</v>
      </c>
      <c r="K4948" s="6">
        <v>3</v>
      </c>
      <c r="L4948" s="6">
        <v>45.6</v>
      </c>
      <c r="M4948" s="31" t="str">
        <f t="shared" si="0"/>
        <v>Small</v>
      </c>
    </row>
    <row r="4949" spans="8:13" ht="15.75" customHeight="1">
      <c r="H4949" s="37">
        <v>43106</v>
      </c>
      <c r="I4949" s="6" t="s">
        <v>198</v>
      </c>
      <c r="J4949" s="6" t="s">
        <v>181</v>
      </c>
      <c r="K4949" s="6">
        <v>2</v>
      </c>
      <c r="L4949" s="6">
        <v>39.659999999999997</v>
      </c>
      <c r="M4949" s="31" t="str">
        <f t="shared" si="0"/>
        <v>Small</v>
      </c>
    </row>
    <row r="4950" spans="8:13" ht="15.75" customHeight="1">
      <c r="H4950" s="37">
        <v>43426</v>
      </c>
      <c r="I4950" s="6" t="s">
        <v>198</v>
      </c>
      <c r="J4950" s="6" t="s">
        <v>170</v>
      </c>
      <c r="K4950" s="6">
        <v>69</v>
      </c>
      <c r="L4950" s="6">
        <v>663.75</v>
      </c>
      <c r="M4950" s="31" t="str">
        <f t="shared" si="0"/>
        <v>Large</v>
      </c>
    </row>
    <row r="4951" spans="8:13" ht="15.75" customHeight="1">
      <c r="H4951" s="37">
        <v>43144</v>
      </c>
      <c r="I4951" s="6" t="s">
        <v>198</v>
      </c>
      <c r="J4951" s="6" t="s">
        <v>156</v>
      </c>
      <c r="K4951" s="6">
        <v>1</v>
      </c>
      <c r="L4951" s="6">
        <v>14.04</v>
      </c>
      <c r="M4951" s="31" t="str">
        <f t="shared" si="0"/>
        <v>Small</v>
      </c>
    </row>
    <row r="4952" spans="8:13" ht="15.75" customHeight="1">
      <c r="H4952" s="37">
        <v>43384</v>
      </c>
      <c r="I4952" s="6" t="s">
        <v>141</v>
      </c>
      <c r="J4952" s="6" t="s">
        <v>204</v>
      </c>
      <c r="K4952" s="6">
        <v>3</v>
      </c>
      <c r="L4952" s="6">
        <v>31.38</v>
      </c>
      <c r="M4952" s="31" t="str">
        <f t="shared" si="0"/>
        <v>Small</v>
      </c>
    </row>
    <row r="4953" spans="8:13" ht="15.75" customHeight="1">
      <c r="H4953" s="37">
        <v>43422</v>
      </c>
      <c r="I4953" s="6" t="s">
        <v>141</v>
      </c>
      <c r="J4953" s="6" t="s">
        <v>229</v>
      </c>
      <c r="K4953" s="6">
        <v>4</v>
      </c>
      <c r="L4953" s="6">
        <v>76.44</v>
      </c>
      <c r="M4953" s="31" t="str">
        <f t="shared" si="0"/>
        <v>Small</v>
      </c>
    </row>
    <row r="4954" spans="8:13" ht="15.75" customHeight="1">
      <c r="H4954" s="37">
        <v>43267</v>
      </c>
      <c r="I4954" s="6" t="s">
        <v>158</v>
      </c>
      <c r="J4954" s="6" t="s">
        <v>182</v>
      </c>
      <c r="K4954" s="6">
        <v>2</v>
      </c>
      <c r="L4954" s="6">
        <v>28.72</v>
      </c>
      <c r="M4954" s="31" t="str">
        <f t="shared" si="0"/>
        <v>Small</v>
      </c>
    </row>
    <row r="4955" spans="8:13" ht="15.75" customHeight="1">
      <c r="H4955" s="37">
        <v>43128</v>
      </c>
      <c r="I4955" s="6" t="s">
        <v>200</v>
      </c>
      <c r="J4955" s="6" t="s">
        <v>230</v>
      </c>
      <c r="K4955" s="6">
        <v>12</v>
      </c>
      <c r="L4955" s="6">
        <v>112.91</v>
      </c>
      <c r="M4955" s="31" t="str">
        <f t="shared" si="0"/>
        <v>Small</v>
      </c>
    </row>
    <row r="4956" spans="8:13" ht="15.75" customHeight="1">
      <c r="H4956" s="37">
        <v>43333</v>
      </c>
      <c r="I4956" s="6" t="s">
        <v>175</v>
      </c>
      <c r="J4956" s="6" t="s">
        <v>183</v>
      </c>
      <c r="K4956" s="6">
        <v>3</v>
      </c>
      <c r="L4956" s="6">
        <v>32.1</v>
      </c>
      <c r="M4956" s="31" t="str">
        <f t="shared" si="0"/>
        <v>Small</v>
      </c>
    </row>
    <row r="4957" spans="8:13" ht="15.75" customHeight="1">
      <c r="H4957" s="37">
        <v>43213</v>
      </c>
      <c r="I4957" s="6" t="s">
        <v>198</v>
      </c>
      <c r="J4957" s="6" t="s">
        <v>184</v>
      </c>
      <c r="K4957" s="6">
        <v>2</v>
      </c>
      <c r="L4957" s="6">
        <v>35.18</v>
      </c>
      <c r="M4957" s="31" t="str">
        <f t="shared" si="0"/>
        <v>Small</v>
      </c>
    </row>
    <row r="4958" spans="8:13" ht="15.75" customHeight="1">
      <c r="H4958" s="37">
        <v>43206</v>
      </c>
      <c r="I4958" s="6" t="s">
        <v>175</v>
      </c>
      <c r="J4958" s="6" t="s">
        <v>215</v>
      </c>
      <c r="K4958" s="6">
        <v>2</v>
      </c>
      <c r="L4958" s="6">
        <v>27.72</v>
      </c>
      <c r="M4958" s="31" t="str">
        <f t="shared" si="0"/>
        <v>Small</v>
      </c>
    </row>
    <row r="4959" spans="8:13" ht="15.75" customHeight="1">
      <c r="H4959" s="37">
        <v>43430</v>
      </c>
      <c r="I4959" s="6" t="s">
        <v>158</v>
      </c>
      <c r="J4959" s="6" t="s">
        <v>156</v>
      </c>
      <c r="K4959" s="6">
        <v>2</v>
      </c>
      <c r="L4959" s="6">
        <v>34.94</v>
      </c>
      <c r="M4959" s="31" t="str">
        <f t="shared" si="0"/>
        <v>Small</v>
      </c>
    </row>
    <row r="4960" spans="8:13" ht="15.75" customHeight="1">
      <c r="H4960" s="37">
        <v>43357</v>
      </c>
      <c r="I4960" s="6" t="s">
        <v>163</v>
      </c>
      <c r="J4960" s="6" t="s">
        <v>180</v>
      </c>
      <c r="K4960" s="6">
        <v>4</v>
      </c>
      <c r="L4960" s="6">
        <v>49.52</v>
      </c>
      <c r="M4960" s="31" t="str">
        <f t="shared" si="0"/>
        <v>Small</v>
      </c>
    </row>
    <row r="4961" spans="8:13" ht="15.75" customHeight="1">
      <c r="H4961" s="37">
        <v>43174</v>
      </c>
      <c r="I4961" s="6" t="s">
        <v>158</v>
      </c>
      <c r="J4961" s="6" t="s">
        <v>156</v>
      </c>
      <c r="K4961" s="6">
        <v>2</v>
      </c>
      <c r="L4961" s="6">
        <v>34</v>
      </c>
      <c r="M4961" s="31" t="str">
        <f t="shared" si="0"/>
        <v>Small</v>
      </c>
    </row>
    <row r="4962" spans="8:13" ht="15.75" customHeight="1">
      <c r="H4962" s="37">
        <v>43448</v>
      </c>
      <c r="I4962" s="6" t="s">
        <v>168</v>
      </c>
      <c r="J4962" s="6" t="s">
        <v>235</v>
      </c>
      <c r="K4962" s="6">
        <v>1</v>
      </c>
      <c r="L4962" s="6">
        <v>16.190000000000001</v>
      </c>
      <c r="M4962" s="31" t="str">
        <f t="shared" si="0"/>
        <v>Small</v>
      </c>
    </row>
    <row r="4963" spans="8:13" ht="15.75" customHeight="1">
      <c r="H4963" s="37">
        <v>43268</v>
      </c>
      <c r="I4963" s="6" t="s">
        <v>168</v>
      </c>
      <c r="J4963" s="6" t="s">
        <v>156</v>
      </c>
      <c r="K4963" s="6">
        <v>2</v>
      </c>
      <c r="L4963" s="6">
        <v>34.32</v>
      </c>
      <c r="M4963" s="31" t="str">
        <f t="shared" si="0"/>
        <v>Small</v>
      </c>
    </row>
    <row r="4964" spans="8:13" ht="15.75" customHeight="1">
      <c r="H4964" s="37">
        <v>43393</v>
      </c>
      <c r="I4964" s="6" t="s">
        <v>175</v>
      </c>
      <c r="J4964" s="6" t="s">
        <v>156</v>
      </c>
      <c r="K4964" s="6">
        <v>48</v>
      </c>
      <c r="L4964" s="6">
        <v>270.60000000000002</v>
      </c>
      <c r="M4964" s="31" t="str">
        <f t="shared" si="0"/>
        <v>Large</v>
      </c>
    </row>
    <row r="4965" spans="8:13" ht="15.75" customHeight="1">
      <c r="H4965" s="37">
        <v>43233</v>
      </c>
      <c r="I4965" s="6" t="s">
        <v>158</v>
      </c>
      <c r="J4965" s="6" t="s">
        <v>194</v>
      </c>
      <c r="K4965" s="6">
        <v>3</v>
      </c>
      <c r="L4965" s="6">
        <v>31.77</v>
      </c>
      <c r="M4965" s="31" t="str">
        <f t="shared" si="0"/>
        <v>Small</v>
      </c>
    </row>
    <row r="4966" spans="8:13" ht="15.75" customHeight="1">
      <c r="H4966" s="37">
        <v>43425</v>
      </c>
      <c r="I4966" s="6" t="s">
        <v>141</v>
      </c>
      <c r="J4966" s="6" t="s">
        <v>232</v>
      </c>
      <c r="K4966" s="6">
        <v>5</v>
      </c>
      <c r="L4966" s="6">
        <v>70.739999999999995</v>
      </c>
      <c r="M4966" s="31" t="str">
        <f t="shared" si="0"/>
        <v>Small</v>
      </c>
    </row>
    <row r="4967" spans="8:13" ht="15.75" customHeight="1">
      <c r="H4967" s="37">
        <v>43352</v>
      </c>
      <c r="I4967" s="6" t="s">
        <v>141</v>
      </c>
      <c r="J4967" s="6" t="s">
        <v>184</v>
      </c>
      <c r="K4967" s="6">
        <v>2</v>
      </c>
      <c r="L4967" s="6">
        <v>26.56</v>
      </c>
      <c r="M4967" s="31" t="str">
        <f t="shared" si="0"/>
        <v>Small</v>
      </c>
    </row>
    <row r="4968" spans="8:13" ht="15.75" customHeight="1">
      <c r="H4968" s="37">
        <v>43199</v>
      </c>
      <c r="I4968" s="6" t="s">
        <v>175</v>
      </c>
      <c r="J4968" s="6" t="s">
        <v>169</v>
      </c>
      <c r="K4968" s="6">
        <v>2</v>
      </c>
      <c r="L4968" s="6">
        <v>36</v>
      </c>
      <c r="M4968" s="31" t="str">
        <f t="shared" si="0"/>
        <v>Small</v>
      </c>
    </row>
    <row r="4969" spans="8:13" ht="15.75" customHeight="1">
      <c r="H4969" s="37">
        <v>43444</v>
      </c>
      <c r="I4969" s="6" t="s">
        <v>141</v>
      </c>
      <c r="J4969" s="6" t="s">
        <v>203</v>
      </c>
      <c r="K4969" s="6">
        <v>1</v>
      </c>
      <c r="L4969" s="6">
        <v>11.63</v>
      </c>
      <c r="M4969" s="31" t="str">
        <f t="shared" si="0"/>
        <v>Small</v>
      </c>
    </row>
    <row r="4970" spans="8:13" ht="15.75" customHeight="1">
      <c r="H4970" s="37">
        <v>43104</v>
      </c>
      <c r="I4970" s="6" t="s">
        <v>190</v>
      </c>
      <c r="J4970" s="6" t="s">
        <v>156</v>
      </c>
      <c r="K4970" s="6">
        <v>3</v>
      </c>
      <c r="L4970" s="6">
        <v>57.54</v>
      </c>
      <c r="M4970" s="31" t="str">
        <f t="shared" si="0"/>
        <v>Small</v>
      </c>
    </row>
    <row r="4971" spans="8:13" ht="15.75" customHeight="1">
      <c r="H4971" s="37">
        <v>43459</v>
      </c>
      <c r="I4971" s="6" t="s">
        <v>193</v>
      </c>
      <c r="J4971" s="6" t="s">
        <v>222</v>
      </c>
      <c r="K4971" s="6">
        <v>4</v>
      </c>
      <c r="L4971" s="6">
        <v>67.8</v>
      </c>
      <c r="M4971" s="31" t="str">
        <f t="shared" si="0"/>
        <v>Small</v>
      </c>
    </row>
    <row r="4972" spans="8:13" ht="15.75" customHeight="1">
      <c r="H4972" s="37">
        <v>43462</v>
      </c>
      <c r="I4972" s="6" t="s">
        <v>158</v>
      </c>
      <c r="J4972" s="6" t="s">
        <v>156</v>
      </c>
      <c r="K4972" s="6">
        <v>1</v>
      </c>
      <c r="L4972" s="6">
        <v>18.89</v>
      </c>
      <c r="M4972" s="31" t="str">
        <f t="shared" si="0"/>
        <v>Small</v>
      </c>
    </row>
    <row r="4973" spans="8:13" ht="15.75" customHeight="1">
      <c r="H4973" s="37">
        <v>43188</v>
      </c>
      <c r="I4973" s="6" t="s">
        <v>190</v>
      </c>
      <c r="J4973" s="6" t="s">
        <v>156</v>
      </c>
      <c r="K4973" s="6">
        <v>2</v>
      </c>
      <c r="L4973" s="6">
        <v>33.42</v>
      </c>
      <c r="M4973" s="31" t="str">
        <f t="shared" si="0"/>
        <v>Small</v>
      </c>
    </row>
    <row r="4974" spans="8:13" ht="15.75" customHeight="1">
      <c r="H4974" s="37">
        <v>43181</v>
      </c>
      <c r="I4974" s="6" t="s">
        <v>190</v>
      </c>
      <c r="J4974" s="6" t="s">
        <v>172</v>
      </c>
      <c r="K4974" s="6">
        <v>1</v>
      </c>
      <c r="L4974" s="6">
        <v>18.920000000000002</v>
      </c>
      <c r="M4974" s="31" t="str">
        <f t="shared" si="0"/>
        <v>Small</v>
      </c>
    </row>
    <row r="4975" spans="8:13" ht="15.75" customHeight="1">
      <c r="H4975" s="37">
        <v>43418</v>
      </c>
      <c r="I4975" s="6" t="s">
        <v>175</v>
      </c>
      <c r="J4975" s="6" t="s">
        <v>156</v>
      </c>
      <c r="K4975" s="6">
        <v>2</v>
      </c>
      <c r="L4975" s="6">
        <v>38.020000000000003</v>
      </c>
      <c r="M4975" s="31" t="str">
        <f t="shared" si="0"/>
        <v>Small</v>
      </c>
    </row>
    <row r="4976" spans="8:13" ht="15.75" customHeight="1">
      <c r="H4976" s="37">
        <v>43335</v>
      </c>
      <c r="I4976" s="6" t="s">
        <v>158</v>
      </c>
      <c r="J4976" s="6" t="s">
        <v>219</v>
      </c>
      <c r="K4976" s="6">
        <v>1</v>
      </c>
      <c r="L4976" s="6">
        <v>12.47</v>
      </c>
      <c r="M4976" s="31" t="str">
        <f t="shared" si="0"/>
        <v>Small</v>
      </c>
    </row>
    <row r="4977" spans="8:13" ht="15.75" customHeight="1">
      <c r="H4977" s="37">
        <v>43264</v>
      </c>
      <c r="I4977" s="6" t="s">
        <v>141</v>
      </c>
      <c r="J4977" s="6" t="s">
        <v>156</v>
      </c>
      <c r="K4977" s="6">
        <v>2</v>
      </c>
      <c r="L4977" s="6">
        <v>36.92</v>
      </c>
      <c r="M4977" s="31" t="str">
        <f t="shared" si="0"/>
        <v>Small</v>
      </c>
    </row>
    <row r="4978" spans="8:13" ht="15.75" customHeight="1">
      <c r="H4978" s="37">
        <v>43295</v>
      </c>
      <c r="I4978" s="6" t="s">
        <v>223</v>
      </c>
      <c r="J4978" s="6" t="s">
        <v>187</v>
      </c>
      <c r="K4978" s="6">
        <v>2</v>
      </c>
      <c r="L4978" s="6">
        <v>35.159999999999997</v>
      </c>
      <c r="M4978" s="31" t="str">
        <f t="shared" si="0"/>
        <v>Small</v>
      </c>
    </row>
    <row r="4979" spans="8:13" ht="15.75" customHeight="1">
      <c r="H4979" s="37">
        <v>43374</v>
      </c>
      <c r="I4979" s="6" t="s">
        <v>135</v>
      </c>
      <c r="J4979" s="6" t="s">
        <v>185</v>
      </c>
      <c r="K4979" s="6">
        <v>3</v>
      </c>
      <c r="L4979" s="6">
        <v>52.11</v>
      </c>
      <c r="M4979" s="31" t="str">
        <f t="shared" si="0"/>
        <v>Small</v>
      </c>
    </row>
    <row r="4980" spans="8:13" ht="15.75" customHeight="1">
      <c r="H4980" s="37">
        <v>43434</v>
      </c>
      <c r="I4980" s="6" t="s">
        <v>160</v>
      </c>
      <c r="J4980" s="6" t="s">
        <v>231</v>
      </c>
      <c r="K4980" s="6">
        <v>2</v>
      </c>
      <c r="L4980" s="6">
        <v>29.22</v>
      </c>
      <c r="M4980" s="31" t="str">
        <f t="shared" si="0"/>
        <v>Small</v>
      </c>
    </row>
    <row r="4981" spans="8:13" ht="15.75" customHeight="1">
      <c r="H4981" s="37">
        <v>43410</v>
      </c>
      <c r="I4981" s="6" t="s">
        <v>198</v>
      </c>
      <c r="J4981" s="6" t="s">
        <v>208</v>
      </c>
      <c r="K4981" s="6">
        <v>2</v>
      </c>
      <c r="L4981" s="6">
        <v>39.42</v>
      </c>
      <c r="M4981" s="31" t="str">
        <f t="shared" si="0"/>
        <v>Small</v>
      </c>
    </row>
    <row r="4982" spans="8:13" ht="15.75" customHeight="1">
      <c r="H4982" s="37">
        <v>43462</v>
      </c>
      <c r="I4982" s="6" t="s">
        <v>127</v>
      </c>
      <c r="J4982" s="6" t="s">
        <v>185</v>
      </c>
      <c r="K4982" s="6">
        <v>72</v>
      </c>
      <c r="L4982" s="6">
        <v>613.22</v>
      </c>
      <c r="M4982" s="31" t="str">
        <f t="shared" si="0"/>
        <v>Large</v>
      </c>
    </row>
    <row r="4983" spans="8:13" ht="15.75" customHeight="1">
      <c r="H4983" s="37">
        <v>43408</v>
      </c>
      <c r="I4983" s="6" t="s">
        <v>201</v>
      </c>
      <c r="J4983" s="6" t="s">
        <v>172</v>
      </c>
      <c r="K4983" s="6">
        <v>3</v>
      </c>
      <c r="L4983" s="6">
        <v>55.08</v>
      </c>
      <c r="M4983" s="31" t="str">
        <f t="shared" si="0"/>
        <v>Small</v>
      </c>
    </row>
    <row r="4984" spans="8:13" ht="15.75" customHeight="1">
      <c r="H4984" s="37">
        <v>43317</v>
      </c>
      <c r="I4984" s="6" t="s">
        <v>198</v>
      </c>
      <c r="J4984" s="6" t="s">
        <v>169</v>
      </c>
      <c r="K4984" s="6">
        <v>1</v>
      </c>
      <c r="L4984" s="6">
        <v>11.21</v>
      </c>
      <c r="M4984" s="31" t="str">
        <f t="shared" si="0"/>
        <v>Small</v>
      </c>
    </row>
    <row r="4985" spans="8:13" ht="15.75" customHeight="1">
      <c r="H4985" s="37">
        <v>43249</v>
      </c>
      <c r="I4985" s="6" t="s">
        <v>190</v>
      </c>
      <c r="J4985" s="6" t="s">
        <v>156</v>
      </c>
      <c r="K4985" s="6">
        <v>1</v>
      </c>
      <c r="L4985" s="6">
        <v>18.25</v>
      </c>
      <c r="M4985" s="31" t="str">
        <f t="shared" si="0"/>
        <v>Small</v>
      </c>
    </row>
    <row r="4986" spans="8:13" ht="15.75" customHeight="1">
      <c r="H4986" s="37">
        <v>43177</v>
      </c>
      <c r="I4986" s="6" t="s">
        <v>175</v>
      </c>
      <c r="J4986" s="6" t="s">
        <v>199</v>
      </c>
      <c r="K4986" s="6">
        <v>1</v>
      </c>
      <c r="L4986" s="6">
        <v>17.079999999999998</v>
      </c>
      <c r="M4986" s="31" t="str">
        <f t="shared" si="0"/>
        <v>Small</v>
      </c>
    </row>
    <row r="4987" spans="8:13" ht="15.75" customHeight="1">
      <c r="H4987" s="37">
        <v>43129</v>
      </c>
      <c r="I4987" s="6" t="s">
        <v>175</v>
      </c>
      <c r="J4987" s="6" t="s">
        <v>184</v>
      </c>
      <c r="K4987" s="6">
        <v>1</v>
      </c>
      <c r="L4987" s="6">
        <v>14.32</v>
      </c>
      <c r="M4987" s="31" t="str">
        <f t="shared" si="0"/>
        <v>Small</v>
      </c>
    </row>
    <row r="4988" spans="8:13" ht="15.75" customHeight="1">
      <c r="H4988" s="37">
        <v>43439</v>
      </c>
      <c r="I4988" s="6" t="s">
        <v>168</v>
      </c>
      <c r="J4988" s="6" t="s">
        <v>159</v>
      </c>
      <c r="K4988" s="6">
        <v>2</v>
      </c>
      <c r="L4988" s="6">
        <v>29.28</v>
      </c>
      <c r="M4988" s="31" t="str">
        <f t="shared" si="0"/>
        <v>Small</v>
      </c>
    </row>
    <row r="4989" spans="8:13" ht="15.75" customHeight="1">
      <c r="H4989" s="37">
        <v>43336</v>
      </c>
      <c r="I4989" s="6" t="s">
        <v>158</v>
      </c>
      <c r="J4989" s="6" t="s">
        <v>192</v>
      </c>
      <c r="K4989" s="6">
        <v>1</v>
      </c>
      <c r="L4989" s="6">
        <v>16.13</v>
      </c>
      <c r="M4989" s="31" t="str">
        <f t="shared" si="0"/>
        <v>Small</v>
      </c>
    </row>
    <row r="4990" spans="8:13" ht="15.75" customHeight="1">
      <c r="H4990" s="37">
        <v>43219</v>
      </c>
      <c r="I4990" s="6" t="s">
        <v>158</v>
      </c>
      <c r="J4990" s="6" t="s">
        <v>199</v>
      </c>
      <c r="K4990" s="6">
        <v>1</v>
      </c>
      <c r="L4990" s="6">
        <v>12.91</v>
      </c>
      <c r="M4990" s="31" t="str">
        <f t="shared" si="0"/>
        <v>Small</v>
      </c>
    </row>
    <row r="4991" spans="8:13" ht="15.75" customHeight="1">
      <c r="H4991" s="37">
        <v>43388</v>
      </c>
      <c r="I4991" s="6" t="s">
        <v>190</v>
      </c>
      <c r="J4991" s="6" t="s">
        <v>208</v>
      </c>
      <c r="K4991" s="6">
        <v>3</v>
      </c>
      <c r="L4991" s="6">
        <v>59.7</v>
      </c>
      <c r="M4991" s="31" t="str">
        <f t="shared" si="0"/>
        <v>Small</v>
      </c>
    </row>
    <row r="4992" spans="8:13" ht="15.75" customHeight="1">
      <c r="H4992" s="37">
        <v>43309</v>
      </c>
      <c r="I4992" s="6" t="s">
        <v>168</v>
      </c>
      <c r="J4992" s="6" t="s">
        <v>156</v>
      </c>
      <c r="K4992" s="6">
        <v>5</v>
      </c>
      <c r="L4992" s="6">
        <v>74.650000000000006</v>
      </c>
      <c r="M4992" s="31" t="str">
        <f t="shared" si="0"/>
        <v>Small</v>
      </c>
    </row>
    <row r="4993" spans="8:13" ht="15.75" customHeight="1">
      <c r="H4993" s="37">
        <v>43444</v>
      </c>
      <c r="I4993" s="6" t="s">
        <v>135</v>
      </c>
      <c r="J4993" s="6" t="s">
        <v>205</v>
      </c>
      <c r="K4993" s="6">
        <v>2</v>
      </c>
      <c r="L4993" s="6">
        <v>38.54</v>
      </c>
      <c r="M4993" s="31" t="str">
        <f t="shared" si="0"/>
        <v>Small</v>
      </c>
    </row>
    <row r="4994" spans="8:13" ht="15.75" customHeight="1">
      <c r="H4994" s="37">
        <v>43456</v>
      </c>
      <c r="I4994" s="6" t="s">
        <v>158</v>
      </c>
      <c r="J4994" s="6" t="s">
        <v>237</v>
      </c>
      <c r="K4994" s="6">
        <v>1</v>
      </c>
      <c r="L4994" s="6">
        <v>19.97</v>
      </c>
      <c r="M4994" s="31" t="str">
        <f t="shared" si="0"/>
        <v>Small</v>
      </c>
    </row>
    <row r="4995" spans="8:13" ht="15.75" customHeight="1">
      <c r="H4995" s="37">
        <v>43337</v>
      </c>
      <c r="I4995" s="6" t="s">
        <v>160</v>
      </c>
      <c r="J4995" s="6" t="s">
        <v>186</v>
      </c>
      <c r="K4995" s="6">
        <v>4</v>
      </c>
      <c r="L4995" s="6">
        <v>62.52</v>
      </c>
      <c r="M4995" s="31" t="str">
        <f t="shared" si="0"/>
        <v>Small</v>
      </c>
    </row>
    <row r="4996" spans="8:13" ht="15.75" customHeight="1">
      <c r="H4996" s="37">
        <v>43236</v>
      </c>
      <c r="I4996" s="6" t="s">
        <v>155</v>
      </c>
      <c r="J4996" s="6" t="s">
        <v>181</v>
      </c>
      <c r="K4996" s="6">
        <v>1</v>
      </c>
      <c r="L4996" s="6">
        <v>14.17</v>
      </c>
      <c r="M4996" s="31" t="str">
        <f t="shared" si="0"/>
        <v>Small</v>
      </c>
    </row>
    <row r="4997" spans="8:13" ht="15.75" customHeight="1">
      <c r="H4997" s="37">
        <v>43442</v>
      </c>
      <c r="I4997" s="6" t="s">
        <v>175</v>
      </c>
      <c r="J4997" s="6" t="s">
        <v>156</v>
      </c>
      <c r="K4997" s="6">
        <v>2</v>
      </c>
      <c r="L4997" s="6">
        <v>32.6</v>
      </c>
      <c r="M4997" s="31" t="str">
        <f t="shared" si="0"/>
        <v>Small</v>
      </c>
    </row>
    <row r="4998" spans="8:13" ht="15.75" customHeight="1">
      <c r="H4998" s="37">
        <v>43417</v>
      </c>
      <c r="I4998" s="6" t="s">
        <v>135</v>
      </c>
      <c r="J4998" s="6" t="s">
        <v>183</v>
      </c>
      <c r="K4998" s="6">
        <v>1</v>
      </c>
      <c r="L4998" s="6">
        <v>15.82</v>
      </c>
      <c r="M4998" s="31" t="str">
        <f t="shared" si="0"/>
        <v>Small</v>
      </c>
    </row>
    <row r="4999" spans="8:13" ht="15.75" customHeight="1">
      <c r="H4999" s="37">
        <v>43137</v>
      </c>
      <c r="I4999" s="6" t="s">
        <v>163</v>
      </c>
      <c r="J4999" s="6" t="s">
        <v>220</v>
      </c>
      <c r="K4999" s="6">
        <v>2</v>
      </c>
      <c r="L4999" s="6">
        <v>33.5</v>
      </c>
      <c r="M4999" s="31" t="str">
        <f t="shared" si="0"/>
        <v>Small</v>
      </c>
    </row>
    <row r="5000" spans="8:13" ht="15.75" customHeight="1">
      <c r="H5000" s="37">
        <v>43106</v>
      </c>
      <c r="I5000" s="6" t="s">
        <v>216</v>
      </c>
      <c r="J5000" s="6" t="s">
        <v>169</v>
      </c>
      <c r="K5000" s="6">
        <v>1</v>
      </c>
      <c r="L5000" s="6">
        <v>13.81</v>
      </c>
      <c r="M5000" s="31" t="str">
        <f t="shared" si="0"/>
        <v>Small</v>
      </c>
    </row>
    <row r="5001" spans="8:13" ht="15.75" customHeight="1">
      <c r="H5001" s="37">
        <v>43278</v>
      </c>
      <c r="I5001" s="6" t="s">
        <v>135</v>
      </c>
      <c r="J5001" s="6" t="s">
        <v>169</v>
      </c>
      <c r="K5001" s="6">
        <v>1</v>
      </c>
      <c r="L5001" s="6">
        <v>12.5</v>
      </c>
      <c r="M5001" s="31" t="str">
        <f t="shared" si="0"/>
        <v>Small</v>
      </c>
    </row>
    <row r="5002" spans="8:13" ht="15.75" customHeight="1">
      <c r="H5002" s="37">
        <v>43303</v>
      </c>
      <c r="I5002" s="6" t="s">
        <v>141</v>
      </c>
      <c r="J5002" s="6" t="s">
        <v>239</v>
      </c>
      <c r="K5002" s="6">
        <v>6</v>
      </c>
      <c r="L5002" s="6">
        <v>85.08</v>
      </c>
      <c r="M5002" s="31" t="str">
        <f t="shared" si="0"/>
        <v>Small</v>
      </c>
    </row>
    <row r="5003" spans="8:13" ht="15.75" customHeight="1">
      <c r="H5003" s="37">
        <v>43419</v>
      </c>
      <c r="I5003" s="6" t="s">
        <v>171</v>
      </c>
      <c r="J5003" s="6" t="s">
        <v>156</v>
      </c>
      <c r="K5003" s="6">
        <v>2</v>
      </c>
      <c r="L5003" s="6">
        <v>29.64</v>
      </c>
      <c r="M5003" s="31" t="str">
        <f t="shared" si="0"/>
        <v>Small</v>
      </c>
    </row>
    <row r="5004" spans="8:13" ht="15.75" customHeight="1">
      <c r="H5004" s="37">
        <v>43306</v>
      </c>
      <c r="I5004" s="6" t="s">
        <v>160</v>
      </c>
      <c r="J5004" s="6" t="s">
        <v>157</v>
      </c>
      <c r="K5004" s="6">
        <v>2</v>
      </c>
      <c r="L5004" s="6">
        <v>39.26</v>
      </c>
      <c r="M5004" s="31" t="str">
        <f t="shared" si="0"/>
        <v>Small</v>
      </c>
    </row>
    <row r="5005" spans="8:13" ht="15.75" customHeight="1">
      <c r="H5005" s="37">
        <v>43435</v>
      </c>
      <c r="I5005" s="6" t="s">
        <v>190</v>
      </c>
      <c r="J5005" s="6" t="s">
        <v>157</v>
      </c>
      <c r="K5005" s="6">
        <v>2</v>
      </c>
      <c r="L5005" s="6">
        <v>36.5</v>
      </c>
      <c r="M5005" s="31" t="str">
        <f t="shared" si="0"/>
        <v>Small</v>
      </c>
    </row>
    <row r="5006" spans="8:13" ht="15.75" customHeight="1">
      <c r="H5006" s="37">
        <v>43317</v>
      </c>
      <c r="I5006" s="6" t="s">
        <v>177</v>
      </c>
      <c r="J5006" s="6" t="s">
        <v>170</v>
      </c>
      <c r="K5006" s="6">
        <v>33</v>
      </c>
      <c r="L5006" s="6">
        <v>379.96</v>
      </c>
      <c r="M5006" s="31" t="str">
        <f t="shared" si="0"/>
        <v>Large</v>
      </c>
    </row>
    <row r="5007" spans="8:13" ht="15.75" customHeight="1">
      <c r="H5007" s="37">
        <v>43415</v>
      </c>
      <c r="I5007" s="6" t="s">
        <v>127</v>
      </c>
      <c r="J5007" s="6" t="s">
        <v>194</v>
      </c>
      <c r="K5007" s="6">
        <v>3</v>
      </c>
      <c r="L5007" s="6">
        <v>35.25</v>
      </c>
      <c r="M5007" s="31" t="str">
        <f t="shared" si="0"/>
        <v>Small</v>
      </c>
    </row>
    <row r="5008" spans="8:13" ht="15.75" customHeight="1">
      <c r="H5008" s="37">
        <v>43432</v>
      </c>
      <c r="I5008" s="6" t="s">
        <v>141</v>
      </c>
      <c r="J5008" s="6" t="s">
        <v>184</v>
      </c>
      <c r="K5008" s="6">
        <v>1</v>
      </c>
      <c r="L5008" s="6">
        <v>12.72</v>
      </c>
      <c r="M5008" s="31" t="str">
        <f t="shared" si="0"/>
        <v>Small</v>
      </c>
    </row>
    <row r="5009" spans="8:13" ht="15.75" customHeight="1">
      <c r="H5009" s="37">
        <v>43205</v>
      </c>
      <c r="I5009" s="6" t="s">
        <v>135</v>
      </c>
      <c r="J5009" s="6" t="s">
        <v>220</v>
      </c>
      <c r="K5009" s="6">
        <v>42</v>
      </c>
      <c r="L5009" s="6">
        <v>494.59</v>
      </c>
      <c r="M5009" s="31" t="str">
        <f t="shared" si="0"/>
        <v>Large</v>
      </c>
    </row>
    <row r="5010" spans="8:13" ht="15.75" customHeight="1">
      <c r="H5010" s="37">
        <v>43264</v>
      </c>
      <c r="I5010" s="6" t="s">
        <v>160</v>
      </c>
      <c r="J5010" s="6" t="s">
        <v>159</v>
      </c>
      <c r="K5010" s="6">
        <v>68</v>
      </c>
      <c r="L5010" s="6">
        <v>571.77</v>
      </c>
      <c r="M5010" s="31" t="str">
        <f t="shared" si="0"/>
        <v>Large</v>
      </c>
    </row>
    <row r="5011" spans="8:13" ht="15.75" customHeight="1">
      <c r="H5011" s="37">
        <v>43351</v>
      </c>
      <c r="I5011" s="6" t="s">
        <v>163</v>
      </c>
      <c r="J5011" s="6" t="s">
        <v>185</v>
      </c>
      <c r="K5011" s="6">
        <v>1</v>
      </c>
      <c r="L5011" s="6">
        <v>12.64</v>
      </c>
      <c r="M5011" s="31" t="str">
        <f t="shared" si="0"/>
        <v>Small</v>
      </c>
    </row>
    <row r="5012" spans="8:13" ht="15.75" customHeight="1">
      <c r="H5012" s="37">
        <v>43346</v>
      </c>
      <c r="I5012" s="6" t="s">
        <v>193</v>
      </c>
      <c r="J5012" s="6" t="s">
        <v>187</v>
      </c>
      <c r="K5012" s="6">
        <v>42</v>
      </c>
      <c r="L5012" s="6">
        <v>494.98</v>
      </c>
      <c r="M5012" s="31" t="str">
        <f t="shared" si="0"/>
        <v>Large</v>
      </c>
    </row>
    <row r="5013" spans="8:13" ht="15.75" customHeight="1">
      <c r="H5013" s="37">
        <v>43365</v>
      </c>
      <c r="I5013" s="6" t="s">
        <v>168</v>
      </c>
      <c r="J5013" s="6" t="s">
        <v>185</v>
      </c>
      <c r="K5013" s="6">
        <v>2</v>
      </c>
      <c r="L5013" s="6">
        <v>26.14</v>
      </c>
      <c r="M5013" s="31" t="str">
        <f t="shared" si="0"/>
        <v>Small</v>
      </c>
    </row>
    <row r="5014" spans="8:13" ht="15.75" customHeight="1">
      <c r="H5014" s="37">
        <v>43244</v>
      </c>
      <c r="I5014" s="6" t="s">
        <v>158</v>
      </c>
      <c r="J5014" s="6" t="s">
        <v>185</v>
      </c>
      <c r="K5014" s="6">
        <v>2</v>
      </c>
      <c r="L5014" s="6">
        <v>35.36</v>
      </c>
      <c r="M5014" s="31" t="str">
        <f t="shared" si="0"/>
        <v>Small</v>
      </c>
    </row>
    <row r="5015" spans="8:13" ht="15.75" customHeight="1">
      <c r="H5015" s="37">
        <v>43426</v>
      </c>
      <c r="I5015" s="6" t="s">
        <v>158</v>
      </c>
      <c r="J5015" s="6" t="s">
        <v>197</v>
      </c>
      <c r="K5015" s="6">
        <v>33</v>
      </c>
      <c r="L5015" s="6">
        <v>257.66000000000003</v>
      </c>
      <c r="M5015" s="31" t="str">
        <f t="shared" si="0"/>
        <v>Large</v>
      </c>
    </row>
    <row r="5016" spans="8:13" ht="15.75" customHeight="1">
      <c r="H5016" s="37">
        <v>43375</v>
      </c>
      <c r="I5016" s="6" t="s">
        <v>141</v>
      </c>
      <c r="J5016" s="6" t="s">
        <v>185</v>
      </c>
      <c r="K5016" s="6">
        <v>1</v>
      </c>
      <c r="L5016" s="6">
        <v>18.5</v>
      </c>
      <c r="M5016" s="31" t="str">
        <f t="shared" si="0"/>
        <v>Small</v>
      </c>
    </row>
    <row r="5017" spans="8:13" ht="15.75" customHeight="1">
      <c r="H5017" s="37">
        <v>43326</v>
      </c>
      <c r="I5017" s="6" t="s">
        <v>163</v>
      </c>
      <c r="J5017" s="6" t="s">
        <v>185</v>
      </c>
      <c r="K5017" s="6">
        <v>1</v>
      </c>
      <c r="L5017" s="6">
        <v>12.51</v>
      </c>
      <c r="M5017" s="31" t="str">
        <f t="shared" si="0"/>
        <v>Small</v>
      </c>
    </row>
    <row r="5018" spans="8:13" ht="15.75" customHeight="1">
      <c r="H5018" s="37">
        <v>43138</v>
      </c>
      <c r="I5018" s="6" t="s">
        <v>224</v>
      </c>
      <c r="J5018" s="6" t="s">
        <v>185</v>
      </c>
      <c r="K5018" s="6">
        <v>32</v>
      </c>
      <c r="L5018" s="6">
        <v>335.74</v>
      </c>
      <c r="M5018" s="31" t="str">
        <f t="shared" si="0"/>
        <v>Large</v>
      </c>
    </row>
    <row r="5019" spans="8:13" ht="15.75" customHeight="1">
      <c r="H5019" s="37">
        <v>43297</v>
      </c>
      <c r="I5019" s="6" t="s">
        <v>158</v>
      </c>
      <c r="J5019" s="6" t="s">
        <v>156</v>
      </c>
      <c r="K5019" s="6">
        <v>2</v>
      </c>
      <c r="L5019" s="6">
        <v>38.58</v>
      </c>
      <c r="M5019" s="31" t="str">
        <f t="shared" si="0"/>
        <v>Small</v>
      </c>
    </row>
    <row r="5020" spans="8:13" ht="15.75" customHeight="1">
      <c r="H5020" s="37">
        <v>43267</v>
      </c>
      <c r="I5020" s="6" t="s">
        <v>216</v>
      </c>
      <c r="J5020" s="6" t="s">
        <v>228</v>
      </c>
      <c r="K5020" s="6">
        <v>2</v>
      </c>
      <c r="L5020" s="6">
        <v>26</v>
      </c>
      <c r="M5020" s="31" t="str">
        <f t="shared" si="0"/>
        <v>Small</v>
      </c>
    </row>
    <row r="5021" spans="8:13" ht="15.75" customHeight="1">
      <c r="H5021" s="37">
        <v>43106</v>
      </c>
      <c r="I5021" s="6" t="s">
        <v>168</v>
      </c>
      <c r="J5021" s="6" t="s">
        <v>239</v>
      </c>
      <c r="K5021" s="6">
        <v>1</v>
      </c>
      <c r="L5021" s="6">
        <v>10.53</v>
      </c>
      <c r="M5021" s="31" t="str">
        <f t="shared" si="0"/>
        <v>Small</v>
      </c>
    </row>
    <row r="5022" spans="8:13" ht="15.75" customHeight="1">
      <c r="H5022" s="37">
        <v>43457</v>
      </c>
      <c r="I5022" s="6" t="s">
        <v>135</v>
      </c>
      <c r="J5022" s="6" t="s">
        <v>156</v>
      </c>
      <c r="K5022" s="6">
        <v>1</v>
      </c>
      <c r="L5022" s="6">
        <v>18.78</v>
      </c>
      <c r="M5022" s="31" t="str">
        <f t="shared" si="0"/>
        <v>Small</v>
      </c>
    </row>
    <row r="5023" spans="8:13" ht="15.75" customHeight="1">
      <c r="H5023" s="37">
        <v>43187</v>
      </c>
      <c r="I5023" s="6" t="s">
        <v>190</v>
      </c>
      <c r="J5023" s="6" t="s">
        <v>199</v>
      </c>
      <c r="K5023" s="6">
        <v>1</v>
      </c>
      <c r="L5023" s="6">
        <v>13.3</v>
      </c>
      <c r="M5023" s="31" t="str">
        <f t="shared" si="0"/>
        <v>Small</v>
      </c>
    </row>
    <row r="5024" spans="8:13" ht="15.75" customHeight="1">
      <c r="H5024" s="37">
        <v>43430</v>
      </c>
      <c r="I5024" s="6" t="s">
        <v>141</v>
      </c>
      <c r="J5024" s="6" t="s">
        <v>213</v>
      </c>
      <c r="K5024" s="6">
        <v>2</v>
      </c>
      <c r="L5024" s="6">
        <v>38.979999999999997</v>
      </c>
      <c r="M5024" s="31" t="str">
        <f t="shared" si="0"/>
        <v>Small</v>
      </c>
    </row>
    <row r="5025" spans="8:13" ht="15.75" customHeight="1">
      <c r="H5025" s="37">
        <v>43145</v>
      </c>
      <c r="I5025" s="6" t="s">
        <v>168</v>
      </c>
      <c r="J5025" s="6" t="s">
        <v>199</v>
      </c>
      <c r="K5025" s="6">
        <v>2</v>
      </c>
      <c r="L5025" s="6">
        <v>34.619999999999997</v>
      </c>
      <c r="M5025" s="31" t="str">
        <f t="shared" si="0"/>
        <v>Small</v>
      </c>
    </row>
    <row r="5026" spans="8:13" ht="15.75" customHeight="1">
      <c r="H5026" s="37">
        <v>43441</v>
      </c>
      <c r="I5026" s="6" t="s">
        <v>158</v>
      </c>
      <c r="J5026" s="6" t="s">
        <v>194</v>
      </c>
      <c r="K5026" s="6">
        <v>73</v>
      </c>
      <c r="L5026" s="6">
        <v>417.47</v>
      </c>
      <c r="M5026" s="31" t="str">
        <f t="shared" si="0"/>
        <v>Large</v>
      </c>
    </row>
    <row r="5027" spans="8:13" ht="15.75" customHeight="1">
      <c r="H5027" s="37">
        <v>43333</v>
      </c>
      <c r="I5027" s="6" t="s">
        <v>168</v>
      </c>
      <c r="J5027" s="6" t="s">
        <v>187</v>
      </c>
      <c r="K5027" s="6">
        <v>1</v>
      </c>
      <c r="L5027" s="6">
        <v>19.440000000000001</v>
      </c>
      <c r="M5027" s="31" t="str">
        <f t="shared" si="0"/>
        <v>Small</v>
      </c>
    </row>
    <row r="5028" spans="8:13" ht="15.75" customHeight="1">
      <c r="H5028" s="37">
        <v>43418</v>
      </c>
      <c r="I5028" s="6" t="s">
        <v>175</v>
      </c>
      <c r="J5028" s="6" t="s">
        <v>157</v>
      </c>
      <c r="K5028" s="6">
        <v>6</v>
      </c>
      <c r="L5028" s="6">
        <v>104.48</v>
      </c>
      <c r="M5028" s="31" t="str">
        <f t="shared" si="0"/>
        <v>Small</v>
      </c>
    </row>
    <row r="5029" spans="8:13" ht="15.75" customHeight="1">
      <c r="H5029" s="37">
        <v>43218</v>
      </c>
      <c r="I5029" s="6" t="s">
        <v>198</v>
      </c>
      <c r="J5029" s="6" t="s">
        <v>156</v>
      </c>
      <c r="K5029" s="6">
        <v>1</v>
      </c>
      <c r="L5029" s="6">
        <v>18.47</v>
      </c>
      <c r="M5029" s="31" t="str">
        <f t="shared" si="0"/>
        <v>Small</v>
      </c>
    </row>
    <row r="5030" spans="8:13" ht="15.75" customHeight="1">
      <c r="H5030" s="37">
        <v>43329</v>
      </c>
      <c r="I5030" s="6" t="s">
        <v>141</v>
      </c>
      <c r="J5030" s="6" t="s">
        <v>156</v>
      </c>
      <c r="K5030" s="6">
        <v>5</v>
      </c>
      <c r="L5030" s="6">
        <v>66.08</v>
      </c>
      <c r="M5030" s="31" t="str">
        <f t="shared" si="0"/>
        <v>Small</v>
      </c>
    </row>
    <row r="5031" spans="8:13" ht="15.75" customHeight="1">
      <c r="H5031" s="37">
        <v>43464</v>
      </c>
      <c r="I5031" s="6" t="s">
        <v>127</v>
      </c>
      <c r="J5031" s="6" t="s">
        <v>228</v>
      </c>
      <c r="K5031" s="6">
        <v>2</v>
      </c>
      <c r="L5031" s="6">
        <v>37.479999999999997</v>
      </c>
      <c r="M5031" s="31" t="str">
        <f t="shared" si="0"/>
        <v>Small</v>
      </c>
    </row>
    <row r="5032" spans="8:13" ht="15.75" customHeight="1">
      <c r="H5032" s="37">
        <v>43280</v>
      </c>
      <c r="I5032" s="6" t="s">
        <v>168</v>
      </c>
      <c r="J5032" s="6" t="s">
        <v>180</v>
      </c>
      <c r="K5032" s="6">
        <v>3</v>
      </c>
      <c r="L5032" s="6">
        <v>34.92</v>
      </c>
      <c r="M5032" s="31" t="str">
        <f t="shared" si="0"/>
        <v>Small</v>
      </c>
    </row>
    <row r="5033" spans="8:13" ht="15.75" customHeight="1">
      <c r="H5033" s="37">
        <v>43141</v>
      </c>
      <c r="I5033" s="6" t="s">
        <v>141</v>
      </c>
      <c r="J5033" s="6" t="s">
        <v>156</v>
      </c>
      <c r="K5033" s="6">
        <v>60</v>
      </c>
      <c r="L5033" s="6">
        <v>567.65</v>
      </c>
      <c r="M5033" s="31" t="str">
        <f t="shared" si="0"/>
        <v>Large</v>
      </c>
    </row>
    <row r="5034" spans="8:13" ht="15.75" customHeight="1">
      <c r="H5034" s="37">
        <v>43405</v>
      </c>
      <c r="I5034" s="6" t="s">
        <v>141</v>
      </c>
      <c r="J5034" s="6" t="s">
        <v>209</v>
      </c>
      <c r="K5034" s="6">
        <v>1</v>
      </c>
      <c r="L5034" s="6">
        <v>17.34</v>
      </c>
      <c r="M5034" s="31" t="str">
        <f t="shared" si="0"/>
        <v>Small</v>
      </c>
    </row>
    <row r="5035" spans="8:13" ht="15.75" customHeight="1">
      <c r="H5035" s="37">
        <v>43395</v>
      </c>
      <c r="I5035" s="6" t="s">
        <v>224</v>
      </c>
      <c r="J5035" s="6" t="s">
        <v>180</v>
      </c>
      <c r="K5035" s="6">
        <v>1</v>
      </c>
      <c r="L5035" s="6">
        <v>16.920000000000002</v>
      </c>
      <c r="M5035" s="31" t="str">
        <f t="shared" si="0"/>
        <v>Small</v>
      </c>
    </row>
    <row r="5036" spans="8:13" ht="15.75" customHeight="1">
      <c r="H5036" s="37">
        <v>43224</v>
      </c>
      <c r="I5036" s="6" t="s">
        <v>201</v>
      </c>
      <c r="J5036" s="6" t="s">
        <v>156</v>
      </c>
      <c r="K5036" s="6">
        <v>1</v>
      </c>
      <c r="L5036" s="6">
        <v>12.84</v>
      </c>
      <c r="M5036" s="31" t="str">
        <f t="shared" si="0"/>
        <v>Small</v>
      </c>
    </row>
    <row r="5037" spans="8:13" ht="15.75" customHeight="1">
      <c r="H5037" s="37">
        <v>43384</v>
      </c>
      <c r="I5037" s="6" t="s">
        <v>175</v>
      </c>
      <c r="J5037" s="6" t="s">
        <v>213</v>
      </c>
      <c r="K5037" s="6">
        <v>3</v>
      </c>
      <c r="L5037" s="6">
        <v>48.72</v>
      </c>
      <c r="M5037" s="31" t="str">
        <f t="shared" si="0"/>
        <v>Small</v>
      </c>
    </row>
    <row r="5038" spans="8:13" ht="15.75" customHeight="1">
      <c r="H5038" s="37">
        <v>43203</v>
      </c>
      <c r="I5038" s="6" t="s">
        <v>223</v>
      </c>
      <c r="J5038" s="6" t="s">
        <v>202</v>
      </c>
      <c r="K5038" s="6">
        <v>1</v>
      </c>
      <c r="L5038" s="6">
        <v>19.29</v>
      </c>
      <c r="M5038" s="31" t="str">
        <f t="shared" si="0"/>
        <v>Small</v>
      </c>
    </row>
    <row r="5039" spans="8:13" ht="15.75" customHeight="1">
      <c r="H5039" s="37">
        <v>43431</v>
      </c>
      <c r="I5039" s="6" t="s">
        <v>175</v>
      </c>
      <c r="J5039" s="6" t="s">
        <v>208</v>
      </c>
      <c r="K5039" s="6">
        <v>3</v>
      </c>
      <c r="L5039" s="6">
        <v>57.87</v>
      </c>
      <c r="M5039" s="31" t="str">
        <f t="shared" si="0"/>
        <v>Small</v>
      </c>
    </row>
    <row r="5040" spans="8:13" ht="15.75" customHeight="1">
      <c r="H5040" s="37">
        <v>43340</v>
      </c>
      <c r="I5040" s="6" t="s">
        <v>160</v>
      </c>
      <c r="J5040" s="6" t="s">
        <v>185</v>
      </c>
      <c r="K5040" s="6">
        <v>2</v>
      </c>
      <c r="L5040" s="6">
        <v>35.28</v>
      </c>
      <c r="M5040" s="31" t="str">
        <f t="shared" si="0"/>
        <v>Small</v>
      </c>
    </row>
    <row r="5041" spans="8:13" ht="15.75" customHeight="1">
      <c r="H5041" s="37">
        <v>43308</v>
      </c>
      <c r="I5041" s="6" t="s">
        <v>163</v>
      </c>
      <c r="J5041" s="6" t="s">
        <v>234</v>
      </c>
      <c r="K5041" s="6">
        <v>3</v>
      </c>
      <c r="L5041" s="6">
        <v>42.78</v>
      </c>
      <c r="M5041" s="31" t="str">
        <f t="shared" si="0"/>
        <v>Small</v>
      </c>
    </row>
    <row r="5042" spans="8:13" ht="15.75" customHeight="1">
      <c r="H5042" s="37">
        <v>43323</v>
      </c>
      <c r="I5042" s="6" t="s">
        <v>224</v>
      </c>
      <c r="J5042" s="6" t="s">
        <v>157</v>
      </c>
      <c r="K5042" s="6">
        <v>5</v>
      </c>
      <c r="L5042" s="6">
        <v>64.94</v>
      </c>
      <c r="M5042" s="31" t="str">
        <f t="shared" si="0"/>
        <v>Small</v>
      </c>
    </row>
    <row r="5043" spans="8:13" ht="15.75" customHeight="1">
      <c r="H5043" s="37">
        <v>43163</v>
      </c>
      <c r="I5043" s="6" t="s">
        <v>160</v>
      </c>
      <c r="J5043" s="6" t="s">
        <v>199</v>
      </c>
      <c r="K5043" s="6">
        <v>3</v>
      </c>
      <c r="L5043" s="6">
        <v>56.22</v>
      </c>
      <c r="M5043" s="31" t="str">
        <f t="shared" si="0"/>
        <v>Small</v>
      </c>
    </row>
    <row r="5044" spans="8:13" ht="15.75" customHeight="1">
      <c r="H5044" s="37">
        <v>43414</v>
      </c>
      <c r="I5044" s="6" t="s">
        <v>141</v>
      </c>
      <c r="J5044" s="6" t="s">
        <v>174</v>
      </c>
      <c r="K5044" s="6">
        <v>60</v>
      </c>
      <c r="L5044" s="6">
        <v>496.39</v>
      </c>
      <c r="M5044" s="31" t="str">
        <f t="shared" si="0"/>
        <v>Large</v>
      </c>
    </row>
    <row r="5045" spans="8:13" ht="15.75" customHeight="1">
      <c r="H5045" s="37">
        <v>43186</v>
      </c>
      <c r="I5045" s="6" t="s">
        <v>165</v>
      </c>
      <c r="J5045" s="6" t="s">
        <v>204</v>
      </c>
      <c r="K5045" s="6">
        <v>1</v>
      </c>
      <c r="L5045" s="6">
        <v>13.58</v>
      </c>
      <c r="M5045" s="31" t="str">
        <f t="shared" si="0"/>
        <v>Small</v>
      </c>
    </row>
    <row r="5046" spans="8:13" ht="15.75" customHeight="1">
      <c r="H5046" s="37">
        <v>43456</v>
      </c>
      <c r="I5046" s="6" t="s">
        <v>218</v>
      </c>
      <c r="J5046" s="6" t="s">
        <v>156</v>
      </c>
      <c r="K5046" s="6">
        <v>2</v>
      </c>
      <c r="L5046" s="6">
        <v>29.4</v>
      </c>
      <c r="M5046" s="31" t="str">
        <f t="shared" si="0"/>
        <v>Small</v>
      </c>
    </row>
    <row r="5047" spans="8:13" ht="15.75" customHeight="1">
      <c r="H5047" s="37">
        <v>43266</v>
      </c>
      <c r="I5047" s="6" t="s">
        <v>200</v>
      </c>
      <c r="J5047" s="6" t="s">
        <v>215</v>
      </c>
      <c r="K5047" s="6">
        <v>2</v>
      </c>
      <c r="L5047" s="6">
        <v>26.5</v>
      </c>
      <c r="M5047" s="31" t="str">
        <f t="shared" si="0"/>
        <v>Small</v>
      </c>
    </row>
    <row r="5048" spans="8:13" ht="15.75" customHeight="1">
      <c r="H5048" s="37">
        <v>43128</v>
      </c>
      <c r="I5048" s="6" t="s">
        <v>158</v>
      </c>
      <c r="J5048" s="6" t="s">
        <v>185</v>
      </c>
      <c r="K5048" s="6">
        <v>60</v>
      </c>
      <c r="L5048" s="6">
        <v>506.88</v>
      </c>
      <c r="M5048" s="31" t="str">
        <f t="shared" si="0"/>
        <v>Large</v>
      </c>
    </row>
    <row r="5049" spans="8:13" ht="15.75" customHeight="1">
      <c r="H5049" s="37">
        <v>43352</v>
      </c>
      <c r="I5049" s="6" t="s">
        <v>175</v>
      </c>
      <c r="J5049" s="6" t="s">
        <v>205</v>
      </c>
      <c r="K5049" s="6">
        <v>2</v>
      </c>
      <c r="L5049" s="6">
        <v>30</v>
      </c>
      <c r="M5049" s="31" t="str">
        <f t="shared" si="0"/>
        <v>Small</v>
      </c>
    </row>
    <row r="5050" spans="8:13" ht="15.75" customHeight="1">
      <c r="H5050" s="37">
        <v>43422</v>
      </c>
      <c r="I5050" s="6" t="s">
        <v>158</v>
      </c>
      <c r="J5050" s="6" t="s">
        <v>217</v>
      </c>
      <c r="K5050" s="6">
        <v>3</v>
      </c>
      <c r="L5050" s="6">
        <v>58.14</v>
      </c>
      <c r="M5050" s="31" t="str">
        <f t="shared" si="0"/>
        <v>Small</v>
      </c>
    </row>
    <row r="5051" spans="8:13" ht="15.75" customHeight="1">
      <c r="H5051" s="37">
        <v>43255</v>
      </c>
      <c r="I5051" s="6" t="s">
        <v>158</v>
      </c>
      <c r="J5051" s="6" t="s">
        <v>220</v>
      </c>
      <c r="K5051" s="6">
        <v>4</v>
      </c>
      <c r="L5051" s="6">
        <v>68.599999999999994</v>
      </c>
      <c r="M5051" s="31" t="str">
        <f t="shared" si="0"/>
        <v>Small</v>
      </c>
    </row>
    <row r="5052" spans="8:13" ht="15.75" customHeight="1">
      <c r="H5052" s="37">
        <v>43398</v>
      </c>
      <c r="I5052" s="6" t="s">
        <v>177</v>
      </c>
      <c r="J5052" s="6" t="s">
        <v>209</v>
      </c>
      <c r="K5052" s="6">
        <v>3</v>
      </c>
      <c r="L5052" s="6">
        <v>33.39</v>
      </c>
      <c r="M5052" s="31" t="str">
        <f t="shared" si="0"/>
        <v>Small</v>
      </c>
    </row>
    <row r="5053" spans="8:13" ht="15.75" customHeight="1">
      <c r="H5053" s="37">
        <v>43446</v>
      </c>
      <c r="I5053" s="6" t="s">
        <v>141</v>
      </c>
      <c r="J5053" s="6" t="s">
        <v>237</v>
      </c>
      <c r="K5053" s="6">
        <v>2</v>
      </c>
      <c r="L5053" s="6">
        <v>21.96</v>
      </c>
      <c r="M5053" s="31" t="str">
        <f t="shared" si="0"/>
        <v>Small</v>
      </c>
    </row>
    <row r="5054" spans="8:13" ht="15.75" customHeight="1">
      <c r="H5054" s="37">
        <v>43260</v>
      </c>
      <c r="I5054" s="6" t="s">
        <v>163</v>
      </c>
      <c r="J5054" s="6" t="s">
        <v>184</v>
      </c>
      <c r="K5054" s="6">
        <v>3</v>
      </c>
      <c r="L5054" s="6">
        <v>37.26</v>
      </c>
      <c r="M5054" s="31" t="str">
        <f t="shared" si="0"/>
        <v>Small</v>
      </c>
    </row>
    <row r="5055" spans="8:13" ht="15.75" customHeight="1">
      <c r="H5055" s="37">
        <v>43167</v>
      </c>
      <c r="I5055" s="6" t="s">
        <v>218</v>
      </c>
      <c r="J5055" s="6" t="s">
        <v>214</v>
      </c>
      <c r="K5055" s="6">
        <v>3</v>
      </c>
      <c r="L5055" s="6">
        <v>53.73</v>
      </c>
      <c r="M5055" s="31" t="str">
        <f t="shared" si="0"/>
        <v>Small</v>
      </c>
    </row>
    <row r="5056" spans="8:13" ht="15.75" customHeight="1">
      <c r="H5056" s="37">
        <v>43415</v>
      </c>
      <c r="I5056" s="6" t="s">
        <v>190</v>
      </c>
      <c r="J5056" s="6" t="s">
        <v>225</v>
      </c>
      <c r="K5056" s="6">
        <v>4</v>
      </c>
      <c r="L5056" s="6">
        <v>55.8</v>
      </c>
      <c r="M5056" s="31" t="str">
        <f t="shared" si="0"/>
        <v>Small</v>
      </c>
    </row>
    <row r="5057" spans="8:13" ht="15.75" customHeight="1">
      <c r="H5057" s="37">
        <v>43129</v>
      </c>
      <c r="I5057" s="6" t="s">
        <v>158</v>
      </c>
      <c r="J5057" s="6" t="s">
        <v>184</v>
      </c>
      <c r="K5057" s="6">
        <v>2</v>
      </c>
      <c r="L5057" s="6">
        <v>30.48</v>
      </c>
      <c r="M5057" s="31" t="str">
        <f t="shared" si="0"/>
        <v>Small</v>
      </c>
    </row>
    <row r="5058" spans="8:13" ht="15.75" customHeight="1">
      <c r="H5058" s="37">
        <v>43109</v>
      </c>
      <c r="I5058" s="6" t="s">
        <v>141</v>
      </c>
      <c r="J5058" s="6" t="s">
        <v>236</v>
      </c>
      <c r="K5058" s="6">
        <v>2</v>
      </c>
      <c r="L5058" s="6">
        <v>37.86</v>
      </c>
      <c r="M5058" s="31" t="str">
        <f t="shared" si="0"/>
        <v>Small</v>
      </c>
    </row>
    <row r="5059" spans="8:13" ht="15.75" customHeight="1">
      <c r="H5059" s="37">
        <v>43182</v>
      </c>
      <c r="I5059" s="6" t="s">
        <v>223</v>
      </c>
      <c r="J5059" s="6" t="s">
        <v>180</v>
      </c>
      <c r="K5059" s="6">
        <v>3</v>
      </c>
      <c r="L5059" s="6">
        <v>54.06</v>
      </c>
      <c r="M5059" s="31" t="str">
        <f t="shared" si="0"/>
        <v>Small</v>
      </c>
    </row>
    <row r="5060" spans="8:13" ht="15.75" customHeight="1">
      <c r="H5060" s="37">
        <v>43276</v>
      </c>
      <c r="I5060" s="6" t="s">
        <v>168</v>
      </c>
      <c r="J5060" s="6" t="s">
        <v>174</v>
      </c>
      <c r="K5060" s="6">
        <v>2</v>
      </c>
      <c r="L5060" s="6">
        <v>26.8</v>
      </c>
      <c r="M5060" s="31" t="str">
        <f t="shared" si="0"/>
        <v>Small</v>
      </c>
    </row>
    <row r="5061" spans="8:13" ht="15.75" customHeight="1">
      <c r="H5061" s="37">
        <v>43132</v>
      </c>
      <c r="I5061" s="6" t="s">
        <v>163</v>
      </c>
      <c r="J5061" s="6" t="s">
        <v>167</v>
      </c>
      <c r="K5061" s="6">
        <v>6</v>
      </c>
      <c r="L5061" s="6">
        <v>85.38</v>
      </c>
      <c r="M5061" s="31" t="str">
        <f t="shared" si="0"/>
        <v>Small</v>
      </c>
    </row>
    <row r="5062" spans="8:13" ht="15.75" customHeight="1">
      <c r="H5062" s="37">
        <v>43428</v>
      </c>
      <c r="I5062" s="6" t="s">
        <v>160</v>
      </c>
      <c r="J5062" s="6" t="s">
        <v>179</v>
      </c>
      <c r="K5062" s="6">
        <v>2</v>
      </c>
      <c r="L5062" s="6">
        <v>35.659999999999997</v>
      </c>
      <c r="M5062" s="31" t="str">
        <f t="shared" si="0"/>
        <v>Small</v>
      </c>
    </row>
    <row r="5063" spans="8:13" ht="15.75" customHeight="1">
      <c r="H5063" s="37">
        <v>43450</v>
      </c>
      <c r="I5063" s="6" t="s">
        <v>168</v>
      </c>
      <c r="J5063" s="6" t="s">
        <v>156</v>
      </c>
      <c r="K5063" s="6">
        <v>1</v>
      </c>
      <c r="L5063" s="6">
        <v>15.12</v>
      </c>
      <c r="M5063" s="31" t="str">
        <f t="shared" si="0"/>
        <v>Small</v>
      </c>
    </row>
    <row r="5064" spans="8:13" ht="15.75" customHeight="1">
      <c r="H5064" s="37">
        <v>43344</v>
      </c>
      <c r="I5064" s="6" t="s">
        <v>223</v>
      </c>
      <c r="J5064" s="6" t="s">
        <v>236</v>
      </c>
      <c r="K5064" s="6">
        <v>2</v>
      </c>
      <c r="L5064" s="6">
        <v>30.58</v>
      </c>
      <c r="M5064" s="31" t="str">
        <f t="shared" si="0"/>
        <v>Small</v>
      </c>
    </row>
    <row r="5065" spans="8:13" ht="15.75" customHeight="1">
      <c r="H5065" s="37">
        <v>43438</v>
      </c>
      <c r="I5065" s="6" t="s">
        <v>201</v>
      </c>
      <c r="J5065" s="6" t="s">
        <v>169</v>
      </c>
      <c r="K5065" s="6">
        <v>2</v>
      </c>
      <c r="L5065" s="6">
        <v>24.98</v>
      </c>
      <c r="M5065" s="31" t="str">
        <f t="shared" si="0"/>
        <v>Small</v>
      </c>
    </row>
    <row r="5066" spans="8:13" ht="15.75" customHeight="1">
      <c r="H5066" s="37">
        <v>43425</v>
      </c>
      <c r="I5066" s="6" t="s">
        <v>165</v>
      </c>
      <c r="J5066" s="6" t="s">
        <v>156</v>
      </c>
      <c r="K5066" s="6">
        <v>3</v>
      </c>
      <c r="L5066" s="6">
        <v>42.03</v>
      </c>
      <c r="M5066" s="31" t="str">
        <f t="shared" si="0"/>
        <v>Small</v>
      </c>
    </row>
    <row r="5067" spans="8:13" ht="15.75" customHeight="1">
      <c r="H5067" s="37">
        <v>43354</v>
      </c>
      <c r="I5067" s="6" t="s">
        <v>158</v>
      </c>
      <c r="J5067" s="6" t="s">
        <v>239</v>
      </c>
      <c r="K5067" s="6">
        <v>1</v>
      </c>
      <c r="L5067" s="6">
        <v>14.72</v>
      </c>
      <c r="M5067" s="31" t="str">
        <f t="shared" si="0"/>
        <v>Small</v>
      </c>
    </row>
    <row r="5068" spans="8:13" ht="15.75" customHeight="1">
      <c r="H5068" s="37">
        <v>43190</v>
      </c>
      <c r="I5068" s="6" t="s">
        <v>135</v>
      </c>
      <c r="J5068" s="6" t="s">
        <v>185</v>
      </c>
      <c r="K5068" s="6">
        <v>1</v>
      </c>
      <c r="L5068" s="6">
        <v>14.92</v>
      </c>
      <c r="M5068" s="31" t="str">
        <f t="shared" si="0"/>
        <v>Small</v>
      </c>
    </row>
    <row r="5069" spans="8:13" ht="15.75" customHeight="1">
      <c r="H5069" s="37">
        <v>43396</v>
      </c>
      <c r="I5069" s="6" t="s">
        <v>158</v>
      </c>
      <c r="J5069" s="6" t="s">
        <v>180</v>
      </c>
      <c r="K5069" s="6">
        <v>60</v>
      </c>
      <c r="L5069" s="6">
        <v>502.76</v>
      </c>
      <c r="M5069" s="31" t="str">
        <f t="shared" si="0"/>
        <v>Large</v>
      </c>
    </row>
    <row r="5070" spans="8:13" ht="15.75" customHeight="1">
      <c r="H5070" s="37">
        <v>43144</v>
      </c>
      <c r="I5070" s="6" t="s">
        <v>160</v>
      </c>
      <c r="J5070" s="6" t="s">
        <v>186</v>
      </c>
      <c r="K5070" s="6">
        <v>2</v>
      </c>
      <c r="L5070" s="6">
        <v>21.98</v>
      </c>
      <c r="M5070" s="31" t="str">
        <f t="shared" si="0"/>
        <v>Small</v>
      </c>
    </row>
    <row r="5071" spans="8:13" ht="15.75" customHeight="1">
      <c r="H5071" s="37">
        <v>43446</v>
      </c>
      <c r="I5071" s="6" t="s">
        <v>135</v>
      </c>
      <c r="J5071" s="6" t="s">
        <v>156</v>
      </c>
      <c r="K5071" s="6">
        <v>53</v>
      </c>
      <c r="L5071" s="6">
        <v>418.14</v>
      </c>
      <c r="M5071" s="31" t="str">
        <f t="shared" si="0"/>
        <v>Large</v>
      </c>
    </row>
    <row r="5072" spans="8:13" ht="15.75" customHeight="1">
      <c r="H5072" s="37">
        <v>43122</v>
      </c>
      <c r="I5072" s="6" t="s">
        <v>158</v>
      </c>
      <c r="J5072" s="6" t="s">
        <v>157</v>
      </c>
      <c r="K5072" s="6">
        <v>2</v>
      </c>
      <c r="L5072" s="6">
        <v>37.82</v>
      </c>
      <c r="M5072" s="31" t="str">
        <f t="shared" si="0"/>
        <v>Small</v>
      </c>
    </row>
    <row r="5073" spans="8:13" ht="15.75" customHeight="1">
      <c r="H5073" s="37">
        <v>43296</v>
      </c>
      <c r="I5073" s="6" t="s">
        <v>158</v>
      </c>
      <c r="J5073" s="6" t="s">
        <v>156</v>
      </c>
      <c r="K5073" s="6">
        <v>2</v>
      </c>
      <c r="L5073" s="6">
        <v>31.98</v>
      </c>
      <c r="M5073" s="31" t="str">
        <f t="shared" si="0"/>
        <v>Small</v>
      </c>
    </row>
    <row r="5074" spans="8:13" ht="15.75" customHeight="1">
      <c r="H5074" s="37">
        <v>43393</v>
      </c>
      <c r="I5074" s="6" t="s">
        <v>141</v>
      </c>
      <c r="J5074" s="6" t="s">
        <v>182</v>
      </c>
      <c r="K5074" s="6">
        <v>35</v>
      </c>
      <c r="L5074" s="6">
        <v>264.31</v>
      </c>
      <c r="M5074" s="31" t="str">
        <f t="shared" si="0"/>
        <v>Large</v>
      </c>
    </row>
    <row r="5075" spans="8:13" ht="15.75" customHeight="1">
      <c r="H5075" s="37">
        <v>43186</v>
      </c>
      <c r="I5075" s="6" t="s">
        <v>198</v>
      </c>
      <c r="J5075" s="6" t="s">
        <v>185</v>
      </c>
      <c r="K5075" s="6">
        <v>51</v>
      </c>
      <c r="L5075" s="6">
        <v>505.89</v>
      </c>
      <c r="M5075" s="31" t="str">
        <f t="shared" si="0"/>
        <v>Large</v>
      </c>
    </row>
    <row r="5076" spans="8:13" ht="15.75" customHeight="1">
      <c r="H5076" s="37">
        <v>43465</v>
      </c>
      <c r="I5076" s="6" t="s">
        <v>171</v>
      </c>
      <c r="J5076" s="6" t="s">
        <v>203</v>
      </c>
      <c r="K5076" s="6">
        <v>1</v>
      </c>
      <c r="L5076" s="6">
        <v>15.92</v>
      </c>
      <c r="M5076" s="31" t="str">
        <f t="shared" si="0"/>
        <v>Small</v>
      </c>
    </row>
    <row r="5077" spans="8:13" ht="15.75" customHeight="1">
      <c r="H5077" s="37">
        <v>43417</v>
      </c>
      <c r="I5077" s="6" t="s">
        <v>168</v>
      </c>
      <c r="J5077" s="6" t="s">
        <v>203</v>
      </c>
      <c r="K5077" s="6">
        <v>1</v>
      </c>
      <c r="L5077" s="6">
        <v>11.23</v>
      </c>
      <c r="M5077" s="31" t="str">
        <f t="shared" si="0"/>
        <v>Small</v>
      </c>
    </row>
    <row r="5078" spans="8:13" ht="15.75" customHeight="1">
      <c r="H5078" s="37">
        <v>43278</v>
      </c>
      <c r="I5078" s="6" t="s">
        <v>141</v>
      </c>
      <c r="J5078" s="6" t="s">
        <v>183</v>
      </c>
      <c r="K5078" s="6">
        <v>2</v>
      </c>
      <c r="L5078" s="6">
        <v>23.48</v>
      </c>
      <c r="M5078" s="31" t="str">
        <f t="shared" si="0"/>
        <v>Small</v>
      </c>
    </row>
    <row r="5079" spans="8:13" ht="15.75" customHeight="1">
      <c r="H5079" s="37">
        <v>43444</v>
      </c>
      <c r="I5079" s="6" t="s">
        <v>175</v>
      </c>
      <c r="J5079" s="6" t="s">
        <v>191</v>
      </c>
      <c r="K5079" s="6">
        <v>1</v>
      </c>
      <c r="L5079" s="6">
        <v>19.38</v>
      </c>
      <c r="M5079" s="31" t="str">
        <f t="shared" si="0"/>
        <v>Small</v>
      </c>
    </row>
    <row r="5080" spans="8:13" ht="15.75" customHeight="1">
      <c r="H5080" s="37">
        <v>43311</v>
      </c>
      <c r="I5080" s="6" t="s">
        <v>141</v>
      </c>
      <c r="J5080" s="6" t="s">
        <v>176</v>
      </c>
      <c r="K5080" s="6">
        <v>1</v>
      </c>
      <c r="L5080" s="6">
        <v>10.68</v>
      </c>
      <c r="M5080" s="31" t="str">
        <f t="shared" si="0"/>
        <v>Small</v>
      </c>
    </row>
    <row r="5081" spans="8:13" ht="15.75" customHeight="1">
      <c r="H5081" s="37">
        <v>43424</v>
      </c>
      <c r="I5081" s="6" t="s">
        <v>158</v>
      </c>
      <c r="J5081" s="6" t="s">
        <v>156</v>
      </c>
      <c r="K5081" s="6">
        <v>1</v>
      </c>
      <c r="L5081" s="6">
        <v>12.17</v>
      </c>
      <c r="M5081" s="31" t="str">
        <f t="shared" si="0"/>
        <v>Small</v>
      </c>
    </row>
    <row r="5082" spans="8:13" ht="15.75" customHeight="1">
      <c r="H5082" s="37">
        <v>43222</v>
      </c>
      <c r="I5082" s="6" t="s">
        <v>175</v>
      </c>
      <c r="J5082" s="6" t="s">
        <v>169</v>
      </c>
      <c r="K5082" s="6">
        <v>2</v>
      </c>
      <c r="L5082" s="6">
        <v>31.68</v>
      </c>
      <c r="M5082" s="31" t="str">
        <f t="shared" si="0"/>
        <v>Small</v>
      </c>
    </row>
    <row r="5083" spans="8:13" ht="15.75" customHeight="1">
      <c r="H5083" s="37">
        <v>43103</v>
      </c>
      <c r="I5083" s="6" t="s">
        <v>158</v>
      </c>
      <c r="J5083" s="6" t="s">
        <v>235</v>
      </c>
      <c r="K5083" s="6">
        <v>2</v>
      </c>
      <c r="L5083" s="6">
        <v>27.44</v>
      </c>
      <c r="M5083" s="31" t="str">
        <f t="shared" si="0"/>
        <v>Small</v>
      </c>
    </row>
    <row r="5084" spans="8:13" ht="15.75" customHeight="1">
      <c r="H5084" s="37">
        <v>43216</v>
      </c>
      <c r="I5084" s="6" t="s">
        <v>190</v>
      </c>
      <c r="J5084" s="6" t="s">
        <v>187</v>
      </c>
      <c r="K5084" s="6">
        <v>2</v>
      </c>
      <c r="L5084" s="6">
        <v>25.42</v>
      </c>
      <c r="M5084" s="31" t="str">
        <f t="shared" si="0"/>
        <v>Small</v>
      </c>
    </row>
    <row r="5085" spans="8:13" ht="15.75" customHeight="1">
      <c r="H5085" s="37">
        <v>43453</v>
      </c>
      <c r="I5085" s="6" t="s">
        <v>175</v>
      </c>
      <c r="J5085" s="6" t="s">
        <v>199</v>
      </c>
      <c r="K5085" s="6">
        <v>3</v>
      </c>
      <c r="L5085" s="6">
        <v>38.67</v>
      </c>
      <c r="M5085" s="31" t="str">
        <f t="shared" si="0"/>
        <v>Small</v>
      </c>
    </row>
    <row r="5086" spans="8:13" ht="15.75" customHeight="1">
      <c r="H5086" s="37">
        <v>43408</v>
      </c>
      <c r="I5086" s="6" t="s">
        <v>158</v>
      </c>
      <c r="J5086" s="6" t="s">
        <v>194</v>
      </c>
      <c r="K5086" s="6">
        <v>5</v>
      </c>
      <c r="L5086" s="6">
        <v>64.400000000000006</v>
      </c>
      <c r="M5086" s="31" t="str">
        <f t="shared" si="0"/>
        <v>Small</v>
      </c>
    </row>
    <row r="5087" spans="8:13" ht="15.75" customHeight="1">
      <c r="H5087" s="37">
        <v>43453</v>
      </c>
      <c r="I5087" s="6" t="s">
        <v>168</v>
      </c>
      <c r="J5087" s="6" t="s">
        <v>194</v>
      </c>
      <c r="K5087" s="6">
        <v>2</v>
      </c>
      <c r="L5087" s="6">
        <v>24.94</v>
      </c>
      <c r="M5087" s="31" t="str">
        <f t="shared" si="0"/>
        <v>Small</v>
      </c>
    </row>
    <row r="5088" spans="8:13" ht="15.75" customHeight="1">
      <c r="H5088" s="37">
        <v>43333</v>
      </c>
      <c r="I5088" s="6" t="s">
        <v>224</v>
      </c>
      <c r="J5088" s="6" t="s">
        <v>174</v>
      </c>
      <c r="K5088" s="6">
        <v>2</v>
      </c>
      <c r="L5088" s="6">
        <v>28.2</v>
      </c>
      <c r="M5088" s="31" t="str">
        <f t="shared" si="0"/>
        <v>Small</v>
      </c>
    </row>
    <row r="5089" spans="8:13" ht="15.75" customHeight="1">
      <c r="H5089" s="37">
        <v>43269</v>
      </c>
      <c r="I5089" s="6" t="s">
        <v>158</v>
      </c>
      <c r="J5089" s="6" t="s">
        <v>180</v>
      </c>
      <c r="K5089" s="6">
        <v>2</v>
      </c>
      <c r="L5089" s="6">
        <v>31.42</v>
      </c>
      <c r="M5089" s="31" t="str">
        <f t="shared" si="0"/>
        <v>Small</v>
      </c>
    </row>
    <row r="5090" spans="8:13" ht="15.75" customHeight="1">
      <c r="H5090" s="37">
        <v>43428</v>
      </c>
      <c r="I5090" s="6" t="s">
        <v>141</v>
      </c>
      <c r="J5090" s="6" t="s">
        <v>156</v>
      </c>
      <c r="K5090" s="6">
        <v>1</v>
      </c>
      <c r="L5090" s="6">
        <v>18.66</v>
      </c>
      <c r="M5090" s="31" t="str">
        <f t="shared" si="0"/>
        <v>Small</v>
      </c>
    </row>
    <row r="5091" spans="8:13" ht="15.75" customHeight="1">
      <c r="H5091" s="37">
        <v>43216</v>
      </c>
      <c r="I5091" s="6" t="s">
        <v>193</v>
      </c>
      <c r="J5091" s="6" t="s">
        <v>205</v>
      </c>
      <c r="K5091" s="6">
        <v>1</v>
      </c>
      <c r="L5091" s="6">
        <v>13.94</v>
      </c>
      <c r="M5091" s="31" t="str">
        <f t="shared" si="0"/>
        <v>Small</v>
      </c>
    </row>
    <row r="5092" spans="8:13" ht="15.75" customHeight="1">
      <c r="H5092" s="37">
        <v>43175</v>
      </c>
      <c r="I5092" s="6" t="s">
        <v>158</v>
      </c>
      <c r="J5092" s="6" t="s">
        <v>156</v>
      </c>
      <c r="K5092" s="6">
        <v>3</v>
      </c>
      <c r="L5092" s="6">
        <v>42.03</v>
      </c>
      <c r="M5092" s="31" t="str">
        <f t="shared" si="0"/>
        <v>Small</v>
      </c>
    </row>
    <row r="5093" spans="8:13" ht="15.75" customHeight="1">
      <c r="H5093" s="37">
        <v>43156</v>
      </c>
      <c r="I5093" s="6" t="s">
        <v>163</v>
      </c>
      <c r="J5093" s="6" t="s">
        <v>205</v>
      </c>
      <c r="K5093" s="6">
        <v>1</v>
      </c>
      <c r="L5093" s="6">
        <v>15.82</v>
      </c>
      <c r="M5093" s="31" t="str">
        <f t="shared" si="0"/>
        <v>Small</v>
      </c>
    </row>
    <row r="5094" spans="8:13" ht="15.75" customHeight="1">
      <c r="H5094" s="37">
        <v>43300</v>
      </c>
      <c r="I5094" s="6" t="s">
        <v>198</v>
      </c>
      <c r="J5094" s="6" t="s">
        <v>210</v>
      </c>
      <c r="K5094" s="6">
        <v>2</v>
      </c>
      <c r="L5094" s="6">
        <v>29.2</v>
      </c>
      <c r="M5094" s="31" t="str">
        <f t="shared" si="0"/>
        <v>Small</v>
      </c>
    </row>
    <row r="5095" spans="8:13" ht="15.75" customHeight="1">
      <c r="H5095" s="37">
        <v>43170</v>
      </c>
      <c r="I5095" s="6" t="s">
        <v>175</v>
      </c>
      <c r="J5095" s="6" t="s">
        <v>164</v>
      </c>
      <c r="K5095" s="6">
        <v>3</v>
      </c>
      <c r="L5095" s="6">
        <v>57</v>
      </c>
      <c r="M5095" s="31" t="str">
        <f t="shared" si="0"/>
        <v>Small</v>
      </c>
    </row>
    <row r="5096" spans="8:13" ht="15.75" customHeight="1">
      <c r="H5096" s="37">
        <v>43457</v>
      </c>
      <c r="I5096" s="6" t="s">
        <v>158</v>
      </c>
      <c r="J5096" s="6" t="s">
        <v>187</v>
      </c>
      <c r="K5096" s="6">
        <v>2</v>
      </c>
      <c r="L5096" s="6">
        <v>34.04</v>
      </c>
      <c r="M5096" s="31" t="str">
        <f t="shared" si="0"/>
        <v>Small</v>
      </c>
    </row>
    <row r="5097" spans="8:13" ht="15.75" customHeight="1">
      <c r="H5097" s="37">
        <v>43298</v>
      </c>
      <c r="I5097" s="6" t="s">
        <v>223</v>
      </c>
      <c r="J5097" s="6" t="s">
        <v>221</v>
      </c>
      <c r="K5097" s="6">
        <v>4</v>
      </c>
      <c r="L5097" s="6">
        <v>79.239999999999995</v>
      </c>
      <c r="M5097" s="31" t="str">
        <f t="shared" si="0"/>
        <v>Small</v>
      </c>
    </row>
    <row r="5098" spans="8:13" ht="15.75" customHeight="1">
      <c r="H5098" s="37">
        <v>43249</v>
      </c>
      <c r="I5098" s="6" t="s">
        <v>175</v>
      </c>
      <c r="J5098" s="6" t="s">
        <v>207</v>
      </c>
      <c r="K5098" s="6">
        <v>1</v>
      </c>
      <c r="L5098" s="6">
        <v>17.61</v>
      </c>
      <c r="M5098" s="31" t="str">
        <f t="shared" si="0"/>
        <v>Small</v>
      </c>
    </row>
    <row r="5099" spans="8:13" ht="15.75" customHeight="1">
      <c r="H5099" s="37">
        <v>43288</v>
      </c>
      <c r="I5099" s="6" t="s">
        <v>190</v>
      </c>
      <c r="J5099" s="6" t="s">
        <v>235</v>
      </c>
      <c r="K5099" s="6">
        <v>2</v>
      </c>
      <c r="L5099" s="6">
        <v>25.84</v>
      </c>
      <c r="M5099" s="31" t="str">
        <f t="shared" si="0"/>
        <v>Small</v>
      </c>
    </row>
    <row r="5100" spans="8:13" ht="15.75" customHeight="1">
      <c r="H5100" s="37">
        <v>43106</v>
      </c>
      <c r="I5100" s="6" t="s">
        <v>165</v>
      </c>
      <c r="J5100" s="6" t="s">
        <v>156</v>
      </c>
      <c r="K5100" s="6">
        <v>4</v>
      </c>
      <c r="L5100" s="6">
        <v>53.2</v>
      </c>
      <c r="M5100" s="31" t="str">
        <f t="shared" si="0"/>
        <v>Small</v>
      </c>
    </row>
    <row r="5101" spans="8:13" ht="15.75" customHeight="1">
      <c r="H5101" s="37">
        <v>43406</v>
      </c>
      <c r="I5101" s="6" t="s">
        <v>193</v>
      </c>
      <c r="J5101" s="6" t="s">
        <v>217</v>
      </c>
      <c r="K5101" s="6">
        <v>1</v>
      </c>
      <c r="L5101" s="6">
        <v>13.06</v>
      </c>
      <c r="M5101" s="31" t="str">
        <f t="shared" si="0"/>
        <v>Small</v>
      </c>
    </row>
    <row r="5102" spans="8:13" ht="15.75" customHeight="1">
      <c r="H5102" s="37">
        <v>43105</v>
      </c>
      <c r="I5102" s="6" t="s">
        <v>168</v>
      </c>
      <c r="J5102" s="6" t="s">
        <v>206</v>
      </c>
      <c r="K5102" s="6">
        <v>3</v>
      </c>
      <c r="L5102" s="6">
        <v>60</v>
      </c>
      <c r="M5102" s="31" t="str">
        <f t="shared" si="0"/>
        <v>Small</v>
      </c>
    </row>
    <row r="5103" spans="8:13" ht="15.75" customHeight="1">
      <c r="H5103" s="37">
        <v>43359</v>
      </c>
      <c r="I5103" s="6" t="s">
        <v>171</v>
      </c>
      <c r="J5103" s="6" t="s">
        <v>164</v>
      </c>
      <c r="K5103" s="6">
        <v>2</v>
      </c>
      <c r="L5103" s="6">
        <v>25.96</v>
      </c>
      <c r="M5103" s="31" t="str">
        <f t="shared" si="0"/>
        <v>Small</v>
      </c>
    </row>
    <row r="5104" spans="8:13" ht="15.75" customHeight="1">
      <c r="H5104" s="37">
        <v>43411</v>
      </c>
      <c r="I5104" s="6" t="s">
        <v>224</v>
      </c>
      <c r="J5104" s="6" t="s">
        <v>156</v>
      </c>
      <c r="K5104" s="6">
        <v>2</v>
      </c>
      <c r="L5104" s="6">
        <v>32.619999999999997</v>
      </c>
      <c r="M5104" s="31" t="str">
        <f t="shared" si="0"/>
        <v>Small</v>
      </c>
    </row>
    <row r="5105" spans="8:13" ht="15.75" customHeight="1">
      <c r="H5105" s="37">
        <v>43454</v>
      </c>
      <c r="I5105" s="6" t="s">
        <v>168</v>
      </c>
      <c r="J5105" s="6" t="s">
        <v>187</v>
      </c>
      <c r="K5105" s="6">
        <v>1</v>
      </c>
      <c r="L5105" s="6">
        <v>13.84</v>
      </c>
      <c r="M5105" s="31" t="str">
        <f t="shared" si="0"/>
        <v>Small</v>
      </c>
    </row>
    <row r="5106" spans="8:13" ht="15.75" customHeight="1">
      <c r="H5106" s="37">
        <v>43403</v>
      </c>
      <c r="I5106" s="6" t="s">
        <v>175</v>
      </c>
      <c r="J5106" s="6" t="s">
        <v>181</v>
      </c>
      <c r="K5106" s="6">
        <v>3</v>
      </c>
      <c r="L5106" s="6">
        <v>44.94</v>
      </c>
      <c r="M5106" s="31" t="str">
        <f t="shared" si="0"/>
        <v>Small</v>
      </c>
    </row>
    <row r="5107" spans="8:13" ht="15.75" customHeight="1">
      <c r="H5107" s="37">
        <v>43457</v>
      </c>
      <c r="I5107" s="6" t="s">
        <v>190</v>
      </c>
      <c r="J5107" s="6" t="s">
        <v>173</v>
      </c>
      <c r="K5107" s="6">
        <v>3</v>
      </c>
      <c r="L5107" s="6">
        <v>42.66</v>
      </c>
      <c r="M5107" s="31" t="str">
        <f t="shared" si="0"/>
        <v>Small</v>
      </c>
    </row>
    <row r="5108" spans="8:13" ht="15.75" customHeight="1">
      <c r="H5108" s="37">
        <v>43182</v>
      </c>
      <c r="I5108" s="6" t="s">
        <v>160</v>
      </c>
      <c r="J5108" s="6" t="s">
        <v>214</v>
      </c>
      <c r="K5108" s="6">
        <v>2</v>
      </c>
      <c r="L5108" s="6">
        <v>27.48</v>
      </c>
      <c r="M5108" s="31" t="str">
        <f t="shared" si="0"/>
        <v>Small</v>
      </c>
    </row>
    <row r="5109" spans="8:13" ht="15.75" customHeight="1">
      <c r="H5109" s="37">
        <v>43370</v>
      </c>
      <c r="I5109" s="6" t="s">
        <v>168</v>
      </c>
      <c r="J5109" s="6" t="s">
        <v>206</v>
      </c>
      <c r="K5109" s="6">
        <v>1</v>
      </c>
      <c r="L5109" s="6">
        <v>16.38</v>
      </c>
      <c r="M5109" s="31" t="str">
        <f t="shared" si="0"/>
        <v>Small</v>
      </c>
    </row>
    <row r="5110" spans="8:13" ht="15.75" customHeight="1">
      <c r="H5110" s="37">
        <v>43133</v>
      </c>
      <c r="I5110" s="6" t="s">
        <v>177</v>
      </c>
      <c r="J5110" s="6" t="s">
        <v>156</v>
      </c>
      <c r="K5110" s="6">
        <v>2</v>
      </c>
      <c r="L5110" s="6">
        <v>27.76</v>
      </c>
      <c r="M5110" s="31" t="str">
        <f t="shared" si="0"/>
        <v>Small</v>
      </c>
    </row>
    <row r="5111" spans="8:13" ht="15.75" customHeight="1">
      <c r="H5111" s="37">
        <v>43420</v>
      </c>
      <c r="I5111" s="6" t="s">
        <v>158</v>
      </c>
      <c r="J5111" s="6" t="s">
        <v>225</v>
      </c>
      <c r="K5111" s="6">
        <v>3</v>
      </c>
      <c r="L5111" s="6">
        <v>32.76</v>
      </c>
      <c r="M5111" s="31" t="str">
        <f t="shared" si="0"/>
        <v>Small</v>
      </c>
    </row>
    <row r="5112" spans="8:13" ht="15.75" customHeight="1">
      <c r="H5112" s="37">
        <v>43221</v>
      </c>
      <c r="I5112" s="6" t="s">
        <v>141</v>
      </c>
      <c r="J5112" s="6" t="s">
        <v>174</v>
      </c>
      <c r="K5112" s="6">
        <v>1</v>
      </c>
      <c r="L5112" s="6">
        <v>19.14</v>
      </c>
      <c r="M5112" s="31" t="str">
        <f t="shared" si="0"/>
        <v>Small</v>
      </c>
    </row>
    <row r="5113" spans="8:13" ht="15.75" customHeight="1">
      <c r="H5113" s="37">
        <v>43451</v>
      </c>
      <c r="I5113" s="6" t="s">
        <v>127</v>
      </c>
      <c r="J5113" s="6" t="s">
        <v>164</v>
      </c>
      <c r="K5113" s="6">
        <v>3</v>
      </c>
      <c r="L5113" s="6">
        <v>35.369999999999997</v>
      </c>
      <c r="M5113" s="31" t="str">
        <f t="shared" si="0"/>
        <v>Small</v>
      </c>
    </row>
    <row r="5114" spans="8:13" ht="15.75" customHeight="1">
      <c r="H5114" s="37">
        <v>43440</v>
      </c>
      <c r="I5114" s="6" t="s">
        <v>141</v>
      </c>
      <c r="J5114" s="6" t="s">
        <v>156</v>
      </c>
      <c r="K5114" s="6">
        <v>2</v>
      </c>
      <c r="L5114" s="6">
        <v>24.48</v>
      </c>
      <c r="M5114" s="31" t="str">
        <f t="shared" si="0"/>
        <v>Small</v>
      </c>
    </row>
    <row r="5115" spans="8:13" ht="15.75" customHeight="1">
      <c r="H5115" s="37">
        <v>43461</v>
      </c>
      <c r="I5115" s="6" t="s">
        <v>198</v>
      </c>
      <c r="J5115" s="6" t="s">
        <v>156</v>
      </c>
      <c r="K5115" s="6">
        <v>2</v>
      </c>
      <c r="L5115" s="6">
        <v>32.64</v>
      </c>
      <c r="M5115" s="31" t="str">
        <f t="shared" si="0"/>
        <v>Small</v>
      </c>
    </row>
    <row r="5116" spans="8:13" ht="15.75" customHeight="1">
      <c r="H5116" s="37">
        <v>43373</v>
      </c>
      <c r="I5116" s="6" t="s">
        <v>200</v>
      </c>
      <c r="J5116" s="6" t="s">
        <v>156</v>
      </c>
      <c r="K5116" s="6">
        <v>48</v>
      </c>
      <c r="L5116" s="6">
        <v>340.56</v>
      </c>
      <c r="M5116" s="31" t="str">
        <f t="shared" si="0"/>
        <v>Large</v>
      </c>
    </row>
    <row r="5117" spans="8:13" ht="15.75" customHeight="1">
      <c r="H5117" s="37">
        <v>43461</v>
      </c>
      <c r="I5117" s="6" t="s">
        <v>193</v>
      </c>
      <c r="J5117" s="6" t="s">
        <v>184</v>
      </c>
      <c r="K5117" s="6">
        <v>1</v>
      </c>
      <c r="L5117" s="6">
        <v>13.93</v>
      </c>
      <c r="M5117" s="31" t="str">
        <f t="shared" si="0"/>
        <v>Small</v>
      </c>
    </row>
    <row r="5118" spans="8:13" ht="15.75" customHeight="1">
      <c r="H5118" s="37">
        <v>43324</v>
      </c>
      <c r="I5118" s="6" t="s">
        <v>168</v>
      </c>
      <c r="J5118" s="6" t="s">
        <v>187</v>
      </c>
      <c r="K5118" s="6">
        <v>60</v>
      </c>
      <c r="L5118" s="6">
        <v>351.62</v>
      </c>
      <c r="M5118" s="31" t="str">
        <f t="shared" si="0"/>
        <v>Large</v>
      </c>
    </row>
    <row r="5119" spans="8:13" ht="15.75" customHeight="1">
      <c r="H5119" s="37">
        <v>43266</v>
      </c>
      <c r="I5119" s="6" t="s">
        <v>171</v>
      </c>
      <c r="J5119" s="6" t="s">
        <v>192</v>
      </c>
      <c r="K5119" s="6">
        <v>2</v>
      </c>
      <c r="L5119" s="6">
        <v>36.18</v>
      </c>
      <c r="M5119" s="31" t="str">
        <f t="shared" si="0"/>
        <v>Small</v>
      </c>
    </row>
    <row r="5120" spans="8:13" ht="15.75" customHeight="1">
      <c r="H5120" s="37">
        <v>43365</v>
      </c>
      <c r="I5120" s="6" t="s">
        <v>160</v>
      </c>
      <c r="J5120" s="6" t="s">
        <v>181</v>
      </c>
      <c r="K5120" s="6">
        <v>2</v>
      </c>
      <c r="L5120" s="6">
        <v>35.619999999999997</v>
      </c>
      <c r="M5120" s="31" t="str">
        <f t="shared" si="0"/>
        <v>Small</v>
      </c>
    </row>
    <row r="5121" spans="8:13" ht="15.75" customHeight="1">
      <c r="H5121" s="37">
        <v>43284</v>
      </c>
      <c r="I5121" s="6" t="s">
        <v>171</v>
      </c>
      <c r="J5121" s="6" t="s">
        <v>188</v>
      </c>
      <c r="K5121" s="6">
        <v>2</v>
      </c>
      <c r="L5121" s="6">
        <v>38.64</v>
      </c>
      <c r="M5121" s="31" t="str">
        <f t="shared" si="0"/>
        <v>Small</v>
      </c>
    </row>
    <row r="5122" spans="8:13" ht="15.75" customHeight="1">
      <c r="H5122" s="37">
        <v>43458</v>
      </c>
      <c r="I5122" s="6" t="s">
        <v>171</v>
      </c>
      <c r="J5122" s="6" t="s">
        <v>186</v>
      </c>
      <c r="K5122" s="6">
        <v>1</v>
      </c>
      <c r="L5122" s="6">
        <v>15.09</v>
      </c>
      <c r="M5122" s="31" t="str">
        <f t="shared" si="0"/>
        <v>Small</v>
      </c>
    </row>
    <row r="5123" spans="8:13" ht="15.75" customHeight="1">
      <c r="H5123" s="37">
        <v>43394</v>
      </c>
      <c r="I5123" s="6" t="s">
        <v>158</v>
      </c>
      <c r="J5123" s="6" t="s">
        <v>166</v>
      </c>
      <c r="K5123" s="6">
        <v>1</v>
      </c>
      <c r="L5123" s="6">
        <v>16.760000000000002</v>
      </c>
      <c r="M5123" s="31" t="str">
        <f t="shared" si="0"/>
        <v>Small</v>
      </c>
    </row>
    <row r="5124" spans="8:13" ht="15.75" customHeight="1">
      <c r="H5124" s="37">
        <v>43383</v>
      </c>
      <c r="I5124" s="6" t="s">
        <v>141</v>
      </c>
      <c r="J5124" s="6" t="s">
        <v>156</v>
      </c>
      <c r="K5124" s="6">
        <v>2</v>
      </c>
      <c r="L5124" s="6">
        <v>26.56</v>
      </c>
      <c r="M5124" s="31" t="str">
        <f t="shared" si="0"/>
        <v>Small</v>
      </c>
    </row>
    <row r="5125" spans="8:13" ht="15.75" customHeight="1">
      <c r="H5125" s="37">
        <v>43185</v>
      </c>
      <c r="I5125" s="6" t="s">
        <v>158</v>
      </c>
      <c r="J5125" s="6" t="s">
        <v>185</v>
      </c>
      <c r="K5125" s="6">
        <v>2</v>
      </c>
      <c r="L5125" s="6">
        <v>33.72</v>
      </c>
      <c r="M5125" s="31" t="str">
        <f t="shared" si="0"/>
        <v>Small</v>
      </c>
    </row>
    <row r="5126" spans="8:13" ht="15.75" customHeight="1">
      <c r="H5126" s="37">
        <v>43455</v>
      </c>
      <c r="I5126" s="6" t="s">
        <v>175</v>
      </c>
      <c r="J5126" s="6" t="s">
        <v>225</v>
      </c>
      <c r="K5126" s="6">
        <v>2</v>
      </c>
      <c r="L5126" s="6">
        <v>20.260000000000002</v>
      </c>
      <c r="M5126" s="31" t="str">
        <f t="shared" si="0"/>
        <v>Small</v>
      </c>
    </row>
    <row r="5127" spans="8:13" ht="15.75" customHeight="1">
      <c r="H5127" s="37">
        <v>43109</v>
      </c>
      <c r="I5127" s="6" t="s">
        <v>135</v>
      </c>
      <c r="J5127" s="6" t="s">
        <v>239</v>
      </c>
      <c r="K5127" s="6">
        <v>2</v>
      </c>
      <c r="L5127" s="6">
        <v>25.68</v>
      </c>
      <c r="M5127" s="31" t="str">
        <f t="shared" si="0"/>
        <v>Small</v>
      </c>
    </row>
    <row r="5128" spans="8:13" ht="15.75" customHeight="1">
      <c r="H5128" s="37">
        <v>43434</v>
      </c>
      <c r="I5128" s="6" t="s">
        <v>135</v>
      </c>
      <c r="J5128" s="6" t="s">
        <v>214</v>
      </c>
      <c r="K5128" s="6">
        <v>2</v>
      </c>
      <c r="L5128" s="6">
        <v>37.82</v>
      </c>
      <c r="M5128" s="31" t="str">
        <f t="shared" si="0"/>
        <v>Small</v>
      </c>
    </row>
    <row r="5129" spans="8:13" ht="15.75" customHeight="1">
      <c r="H5129" s="37">
        <v>43362</v>
      </c>
      <c r="I5129" s="6" t="s">
        <v>138</v>
      </c>
      <c r="J5129" s="6" t="s">
        <v>169</v>
      </c>
      <c r="K5129" s="6">
        <v>2</v>
      </c>
      <c r="L5129" s="6">
        <v>28.8</v>
      </c>
      <c r="M5129" s="31" t="str">
        <f t="shared" si="0"/>
        <v>Small</v>
      </c>
    </row>
    <row r="5130" spans="8:13" ht="15.75" customHeight="1">
      <c r="H5130" s="37">
        <v>43416</v>
      </c>
      <c r="I5130" s="6" t="s">
        <v>168</v>
      </c>
      <c r="J5130" s="6" t="s">
        <v>156</v>
      </c>
      <c r="K5130" s="6">
        <v>1</v>
      </c>
      <c r="L5130" s="6">
        <v>18.829999999999998</v>
      </c>
      <c r="M5130" s="31" t="str">
        <f t="shared" si="0"/>
        <v>Small</v>
      </c>
    </row>
    <row r="5131" spans="8:13" ht="15.75" customHeight="1">
      <c r="H5131" s="37">
        <v>43422</v>
      </c>
      <c r="I5131" s="6" t="s">
        <v>216</v>
      </c>
      <c r="J5131" s="6" t="s">
        <v>172</v>
      </c>
      <c r="K5131" s="6">
        <v>3</v>
      </c>
      <c r="L5131" s="6">
        <v>42.24</v>
      </c>
      <c r="M5131" s="31" t="str">
        <f t="shared" si="0"/>
        <v>Small</v>
      </c>
    </row>
    <row r="5132" spans="8:13" ht="15.75" customHeight="1">
      <c r="H5132" s="37">
        <v>43424</v>
      </c>
      <c r="I5132" s="6" t="s">
        <v>224</v>
      </c>
      <c r="J5132" s="6" t="s">
        <v>184</v>
      </c>
      <c r="K5132" s="6">
        <v>2</v>
      </c>
      <c r="L5132" s="6">
        <v>25.9</v>
      </c>
      <c r="M5132" s="31" t="str">
        <f t="shared" si="0"/>
        <v>Small</v>
      </c>
    </row>
    <row r="5133" spans="8:13" ht="15.75" customHeight="1">
      <c r="H5133" s="37">
        <v>43417</v>
      </c>
      <c r="I5133" s="6" t="s">
        <v>168</v>
      </c>
      <c r="J5133" s="6" t="s">
        <v>156</v>
      </c>
      <c r="K5133" s="6">
        <v>2</v>
      </c>
      <c r="L5133" s="6">
        <v>24.36</v>
      </c>
      <c r="M5133" s="31" t="str">
        <f t="shared" si="0"/>
        <v>Small</v>
      </c>
    </row>
    <row r="5134" spans="8:13" ht="15.75" customHeight="1">
      <c r="H5134" s="37">
        <v>43167</v>
      </c>
      <c r="I5134" s="6" t="s">
        <v>168</v>
      </c>
      <c r="J5134" s="6" t="s">
        <v>180</v>
      </c>
      <c r="K5134" s="6">
        <v>1</v>
      </c>
      <c r="L5134" s="6">
        <v>15.64</v>
      </c>
      <c r="M5134" s="31" t="str">
        <f t="shared" si="0"/>
        <v>Small</v>
      </c>
    </row>
    <row r="5135" spans="8:13" ht="15.75" customHeight="1">
      <c r="H5135" s="37">
        <v>43464</v>
      </c>
      <c r="I5135" s="6" t="s">
        <v>135</v>
      </c>
      <c r="J5135" s="6" t="s">
        <v>156</v>
      </c>
      <c r="K5135" s="6">
        <v>2</v>
      </c>
      <c r="L5135" s="6">
        <v>23.22</v>
      </c>
      <c r="M5135" s="31" t="str">
        <f t="shared" si="0"/>
        <v>Small</v>
      </c>
    </row>
    <row r="5136" spans="8:13" ht="15.75" customHeight="1">
      <c r="H5136" s="37">
        <v>43285</v>
      </c>
      <c r="I5136" s="6" t="s">
        <v>158</v>
      </c>
      <c r="J5136" s="6" t="s">
        <v>202</v>
      </c>
      <c r="K5136" s="6">
        <v>4</v>
      </c>
      <c r="L5136" s="6">
        <v>45.12</v>
      </c>
      <c r="M5136" s="31" t="str">
        <f t="shared" si="0"/>
        <v>Small</v>
      </c>
    </row>
    <row r="5137" spans="8:13" ht="15.75" customHeight="1">
      <c r="H5137" s="37">
        <v>43293</v>
      </c>
      <c r="I5137" s="6" t="s">
        <v>224</v>
      </c>
      <c r="J5137" s="6" t="s">
        <v>185</v>
      </c>
      <c r="K5137" s="6">
        <v>48</v>
      </c>
      <c r="L5137" s="6">
        <v>335.21</v>
      </c>
      <c r="M5137" s="31" t="str">
        <f t="shared" si="0"/>
        <v>Large</v>
      </c>
    </row>
    <row r="5138" spans="8:13" ht="15.75" customHeight="1">
      <c r="H5138" s="37">
        <v>43126</v>
      </c>
      <c r="I5138" s="6" t="s">
        <v>190</v>
      </c>
      <c r="J5138" s="6" t="s">
        <v>187</v>
      </c>
      <c r="K5138" s="6">
        <v>3</v>
      </c>
      <c r="L5138" s="6">
        <v>50.97</v>
      </c>
      <c r="M5138" s="31" t="str">
        <f t="shared" si="0"/>
        <v>Small</v>
      </c>
    </row>
    <row r="5139" spans="8:13" ht="15.75" customHeight="1">
      <c r="H5139" s="37">
        <v>43320</v>
      </c>
      <c r="I5139" s="6" t="s">
        <v>168</v>
      </c>
      <c r="J5139" s="6" t="s">
        <v>233</v>
      </c>
      <c r="K5139" s="6">
        <v>4</v>
      </c>
      <c r="L5139" s="6">
        <v>40.68</v>
      </c>
      <c r="M5139" s="31" t="str">
        <f t="shared" si="0"/>
        <v>Small</v>
      </c>
    </row>
    <row r="5140" spans="8:13" ht="15.75" customHeight="1">
      <c r="H5140" s="37">
        <v>43391</v>
      </c>
      <c r="I5140" s="6" t="s">
        <v>168</v>
      </c>
      <c r="J5140" s="6" t="s">
        <v>169</v>
      </c>
      <c r="K5140" s="6">
        <v>2</v>
      </c>
      <c r="L5140" s="6">
        <v>30.02</v>
      </c>
      <c r="M5140" s="31" t="str">
        <f t="shared" si="0"/>
        <v>Small</v>
      </c>
    </row>
    <row r="5141" spans="8:13" ht="15.75" customHeight="1">
      <c r="H5141" s="37">
        <v>43418</v>
      </c>
      <c r="I5141" s="6" t="s">
        <v>171</v>
      </c>
      <c r="J5141" s="6" t="s">
        <v>232</v>
      </c>
      <c r="K5141" s="6">
        <v>2</v>
      </c>
      <c r="L5141" s="6">
        <v>30.9</v>
      </c>
      <c r="M5141" s="31" t="str">
        <f t="shared" si="0"/>
        <v>Small</v>
      </c>
    </row>
    <row r="5142" spans="8:13" ht="15.75" customHeight="1">
      <c r="H5142" s="37">
        <v>43364</v>
      </c>
      <c r="I5142" s="6" t="s">
        <v>141</v>
      </c>
      <c r="J5142" s="6" t="s">
        <v>156</v>
      </c>
      <c r="K5142" s="6">
        <v>1</v>
      </c>
      <c r="L5142" s="6">
        <v>19.600000000000001</v>
      </c>
      <c r="M5142" s="31" t="str">
        <f t="shared" si="0"/>
        <v>Small</v>
      </c>
    </row>
    <row r="5143" spans="8:13" ht="15.75" customHeight="1">
      <c r="H5143" s="37">
        <v>43162</v>
      </c>
      <c r="I5143" s="6" t="s">
        <v>175</v>
      </c>
      <c r="J5143" s="6" t="s">
        <v>156</v>
      </c>
      <c r="K5143" s="6">
        <v>1</v>
      </c>
      <c r="L5143" s="6">
        <v>13.75</v>
      </c>
      <c r="M5143" s="31" t="str">
        <f t="shared" si="0"/>
        <v>Small</v>
      </c>
    </row>
    <row r="5144" spans="8:13" ht="15.75" customHeight="1">
      <c r="H5144" s="37">
        <v>43358</v>
      </c>
      <c r="I5144" s="6" t="s">
        <v>160</v>
      </c>
      <c r="J5144" s="6" t="s">
        <v>230</v>
      </c>
      <c r="K5144" s="6">
        <v>2</v>
      </c>
      <c r="L5144" s="6">
        <v>35.04</v>
      </c>
      <c r="M5144" s="31" t="str">
        <f t="shared" si="0"/>
        <v>Small</v>
      </c>
    </row>
    <row r="5145" spans="8:13" ht="15.75" customHeight="1">
      <c r="H5145" s="37">
        <v>43338</v>
      </c>
      <c r="I5145" s="6" t="s">
        <v>171</v>
      </c>
      <c r="J5145" s="6" t="s">
        <v>156</v>
      </c>
      <c r="K5145" s="6">
        <v>36</v>
      </c>
      <c r="L5145" s="6">
        <v>424.48</v>
      </c>
      <c r="M5145" s="31" t="str">
        <f t="shared" si="0"/>
        <v>Large</v>
      </c>
    </row>
    <row r="5146" spans="8:13" ht="15.75" customHeight="1">
      <c r="H5146" s="37">
        <v>43142</v>
      </c>
      <c r="I5146" s="6" t="s">
        <v>158</v>
      </c>
      <c r="J5146" s="6" t="s">
        <v>173</v>
      </c>
      <c r="K5146" s="6">
        <v>1</v>
      </c>
      <c r="L5146" s="6">
        <v>10.09</v>
      </c>
      <c r="M5146" s="31" t="str">
        <f t="shared" si="0"/>
        <v>Small</v>
      </c>
    </row>
    <row r="5147" spans="8:13" ht="15.75" customHeight="1">
      <c r="H5147" s="37">
        <v>43349</v>
      </c>
      <c r="I5147" s="6" t="s">
        <v>177</v>
      </c>
      <c r="J5147" s="6" t="s">
        <v>225</v>
      </c>
      <c r="K5147" s="6">
        <v>2</v>
      </c>
      <c r="L5147" s="6">
        <v>31.48</v>
      </c>
      <c r="M5147" s="31" t="str">
        <f t="shared" si="0"/>
        <v>Small</v>
      </c>
    </row>
    <row r="5148" spans="8:13" ht="15.75" customHeight="1">
      <c r="H5148" s="37">
        <v>43440</v>
      </c>
      <c r="I5148" s="6" t="s">
        <v>175</v>
      </c>
      <c r="J5148" s="6" t="s">
        <v>184</v>
      </c>
      <c r="K5148" s="6">
        <v>1</v>
      </c>
      <c r="L5148" s="6">
        <v>12.27</v>
      </c>
      <c r="M5148" s="31" t="str">
        <f t="shared" si="0"/>
        <v>Small</v>
      </c>
    </row>
    <row r="5149" spans="8:13" ht="15.75" customHeight="1">
      <c r="H5149" s="37">
        <v>43464</v>
      </c>
      <c r="I5149" s="6" t="s">
        <v>158</v>
      </c>
      <c r="J5149" s="6" t="s">
        <v>226</v>
      </c>
      <c r="K5149" s="6">
        <v>2</v>
      </c>
      <c r="L5149" s="6">
        <v>31.66</v>
      </c>
      <c r="M5149" s="31" t="str">
        <f t="shared" si="0"/>
        <v>Small</v>
      </c>
    </row>
    <row r="5150" spans="8:13" ht="15.75" customHeight="1">
      <c r="H5150" s="37">
        <v>43437</v>
      </c>
      <c r="I5150" s="6" t="s">
        <v>160</v>
      </c>
      <c r="J5150" s="6" t="s">
        <v>225</v>
      </c>
      <c r="K5150" s="6">
        <v>1</v>
      </c>
      <c r="L5150" s="6">
        <v>16.14</v>
      </c>
      <c r="M5150" s="31" t="str">
        <f t="shared" si="0"/>
        <v>Small</v>
      </c>
    </row>
    <row r="5151" spans="8:13" ht="15.75" customHeight="1">
      <c r="H5151" s="37">
        <v>43288</v>
      </c>
      <c r="I5151" s="6" t="s">
        <v>171</v>
      </c>
      <c r="J5151" s="6" t="s">
        <v>189</v>
      </c>
      <c r="K5151" s="6">
        <v>3</v>
      </c>
      <c r="L5151" s="6">
        <v>49.29</v>
      </c>
      <c r="M5151" s="31" t="str">
        <f t="shared" si="0"/>
        <v>Small</v>
      </c>
    </row>
    <row r="5152" spans="8:13" ht="15.75" customHeight="1">
      <c r="H5152" s="37">
        <v>43413</v>
      </c>
      <c r="I5152" s="6" t="s">
        <v>158</v>
      </c>
      <c r="J5152" s="6" t="s">
        <v>194</v>
      </c>
      <c r="K5152" s="6">
        <v>1</v>
      </c>
      <c r="L5152" s="6">
        <v>16.100000000000001</v>
      </c>
      <c r="M5152" s="31" t="str">
        <f t="shared" si="0"/>
        <v>Small</v>
      </c>
    </row>
    <row r="5153" spans="8:13" ht="15.75" customHeight="1">
      <c r="H5153" s="37">
        <v>43183</v>
      </c>
      <c r="I5153" s="6" t="s">
        <v>168</v>
      </c>
      <c r="J5153" s="6" t="s">
        <v>156</v>
      </c>
      <c r="K5153" s="6">
        <v>2</v>
      </c>
      <c r="L5153" s="6">
        <v>21.82</v>
      </c>
      <c r="M5153" s="31" t="str">
        <f t="shared" si="0"/>
        <v>Small</v>
      </c>
    </row>
    <row r="5154" spans="8:13" ht="15.75" customHeight="1">
      <c r="H5154" s="37">
        <v>43217</v>
      </c>
      <c r="I5154" s="6" t="s">
        <v>138</v>
      </c>
      <c r="J5154" s="6" t="s">
        <v>180</v>
      </c>
      <c r="K5154" s="6">
        <v>2</v>
      </c>
      <c r="L5154" s="6">
        <v>20.88</v>
      </c>
      <c r="M5154" s="31" t="str">
        <f t="shared" si="0"/>
        <v>Small</v>
      </c>
    </row>
    <row r="5155" spans="8:13" ht="15.75" customHeight="1">
      <c r="H5155" s="37">
        <v>43396</v>
      </c>
      <c r="I5155" s="6" t="s">
        <v>141</v>
      </c>
      <c r="J5155" s="6" t="s">
        <v>167</v>
      </c>
      <c r="K5155" s="6">
        <v>36</v>
      </c>
      <c r="L5155" s="6">
        <v>283.61</v>
      </c>
      <c r="M5155" s="31" t="str">
        <f t="shared" si="0"/>
        <v>Large</v>
      </c>
    </row>
    <row r="5156" spans="8:13" ht="15.75" customHeight="1">
      <c r="H5156" s="37">
        <v>43454</v>
      </c>
      <c r="I5156" s="6" t="s">
        <v>190</v>
      </c>
      <c r="J5156" s="6" t="s">
        <v>156</v>
      </c>
      <c r="K5156" s="6">
        <v>2</v>
      </c>
      <c r="L5156" s="6">
        <v>34.42</v>
      </c>
      <c r="M5156" s="31" t="str">
        <f t="shared" si="0"/>
        <v>Small</v>
      </c>
    </row>
    <row r="5157" spans="8:13" ht="15.75" customHeight="1">
      <c r="H5157" s="37">
        <v>43256</v>
      </c>
      <c r="I5157" s="6" t="s">
        <v>171</v>
      </c>
      <c r="J5157" s="6" t="s">
        <v>181</v>
      </c>
      <c r="K5157" s="6">
        <v>2</v>
      </c>
      <c r="L5157" s="6">
        <v>39.46</v>
      </c>
      <c r="M5157" s="31" t="str">
        <f t="shared" si="0"/>
        <v>Small</v>
      </c>
    </row>
    <row r="5158" spans="8:13" ht="15.75" customHeight="1">
      <c r="H5158" s="37">
        <v>43243</v>
      </c>
      <c r="I5158" s="6" t="s">
        <v>135</v>
      </c>
      <c r="J5158" s="6" t="s">
        <v>156</v>
      </c>
      <c r="K5158" s="6">
        <v>3</v>
      </c>
      <c r="L5158" s="6">
        <v>46.83</v>
      </c>
      <c r="M5158" s="31" t="str">
        <f t="shared" si="0"/>
        <v>Small</v>
      </c>
    </row>
    <row r="5159" spans="8:13" ht="15.75" customHeight="1">
      <c r="H5159" s="37">
        <v>43261</v>
      </c>
      <c r="I5159" s="6" t="s">
        <v>158</v>
      </c>
      <c r="J5159" s="6" t="s">
        <v>185</v>
      </c>
      <c r="K5159" s="6">
        <v>2</v>
      </c>
      <c r="L5159" s="6">
        <v>30.94</v>
      </c>
      <c r="M5159" s="31" t="str">
        <f t="shared" si="0"/>
        <v>Small</v>
      </c>
    </row>
    <row r="5160" spans="8:13" ht="15.75" customHeight="1">
      <c r="H5160" s="37">
        <v>43432</v>
      </c>
      <c r="I5160" s="6" t="s">
        <v>163</v>
      </c>
      <c r="J5160" s="6" t="s">
        <v>195</v>
      </c>
      <c r="K5160" s="6">
        <v>2</v>
      </c>
      <c r="L5160" s="6">
        <v>26.66</v>
      </c>
      <c r="M5160" s="31" t="str">
        <f t="shared" si="0"/>
        <v>Small</v>
      </c>
    </row>
    <row r="5161" spans="8:13" ht="15.75" customHeight="1">
      <c r="H5161" s="37">
        <v>43418</v>
      </c>
      <c r="I5161" s="6" t="s">
        <v>135</v>
      </c>
      <c r="J5161" s="6" t="s">
        <v>161</v>
      </c>
      <c r="K5161" s="6">
        <v>24</v>
      </c>
      <c r="L5161" s="6">
        <v>202.75</v>
      </c>
      <c r="M5161" s="31" t="str">
        <f t="shared" si="0"/>
        <v>Small</v>
      </c>
    </row>
    <row r="5162" spans="8:13" ht="15.75" customHeight="1">
      <c r="H5162" s="37">
        <v>43105</v>
      </c>
      <c r="I5162" s="6" t="s">
        <v>198</v>
      </c>
      <c r="J5162" s="6" t="s">
        <v>156</v>
      </c>
      <c r="K5162" s="6">
        <v>1</v>
      </c>
      <c r="L5162" s="6">
        <v>14.69</v>
      </c>
      <c r="M5162" s="31" t="str">
        <f t="shared" si="0"/>
        <v>Small</v>
      </c>
    </row>
    <row r="5163" spans="8:13" ht="15.75" customHeight="1">
      <c r="H5163" s="37">
        <v>43449</v>
      </c>
      <c r="I5163" s="6" t="s">
        <v>168</v>
      </c>
      <c r="J5163" s="6" t="s">
        <v>157</v>
      </c>
      <c r="K5163" s="6">
        <v>2</v>
      </c>
      <c r="L5163" s="6">
        <v>38.9</v>
      </c>
      <c r="M5163" s="31" t="str">
        <f t="shared" si="0"/>
        <v>Small</v>
      </c>
    </row>
    <row r="5164" spans="8:13" ht="15.75" customHeight="1">
      <c r="H5164" s="37">
        <v>43376</v>
      </c>
      <c r="I5164" s="6" t="s">
        <v>190</v>
      </c>
      <c r="J5164" s="6" t="s">
        <v>195</v>
      </c>
      <c r="K5164" s="6">
        <v>2</v>
      </c>
      <c r="L5164" s="6">
        <v>23.74</v>
      </c>
      <c r="M5164" s="31" t="str">
        <f t="shared" si="0"/>
        <v>Small</v>
      </c>
    </row>
    <row r="5165" spans="8:13" ht="15.75" customHeight="1">
      <c r="H5165" s="37">
        <v>43426</v>
      </c>
      <c r="I5165" s="6" t="s">
        <v>175</v>
      </c>
      <c r="J5165" s="6" t="s">
        <v>156</v>
      </c>
      <c r="K5165" s="6">
        <v>2</v>
      </c>
      <c r="L5165" s="6">
        <v>38.82</v>
      </c>
      <c r="M5165" s="31" t="str">
        <f t="shared" si="0"/>
        <v>Small</v>
      </c>
    </row>
    <row r="5166" spans="8:13" ht="15.75" customHeight="1">
      <c r="H5166" s="37">
        <v>43355</v>
      </c>
      <c r="I5166" s="6" t="s">
        <v>160</v>
      </c>
      <c r="J5166" s="6" t="s">
        <v>172</v>
      </c>
      <c r="K5166" s="6">
        <v>2</v>
      </c>
      <c r="L5166" s="6">
        <v>35.520000000000003</v>
      </c>
      <c r="M5166" s="31" t="str">
        <f t="shared" si="0"/>
        <v>Small</v>
      </c>
    </row>
    <row r="5167" spans="8:13" ht="15.75" customHeight="1">
      <c r="H5167" s="37">
        <v>43417</v>
      </c>
      <c r="I5167" s="6" t="s">
        <v>135</v>
      </c>
      <c r="J5167" s="6" t="s">
        <v>210</v>
      </c>
      <c r="K5167" s="6">
        <v>72</v>
      </c>
      <c r="L5167" s="6">
        <v>713.97</v>
      </c>
      <c r="M5167" s="31" t="str">
        <f t="shared" si="0"/>
        <v>Large</v>
      </c>
    </row>
    <row r="5168" spans="8:13" ht="15.75" customHeight="1">
      <c r="H5168" s="37">
        <v>43290</v>
      </c>
      <c r="I5168" s="6" t="s">
        <v>141</v>
      </c>
      <c r="J5168" s="6" t="s">
        <v>156</v>
      </c>
      <c r="K5168" s="6">
        <v>4</v>
      </c>
      <c r="L5168" s="6">
        <v>49.72</v>
      </c>
      <c r="M5168" s="31" t="str">
        <f t="shared" si="0"/>
        <v>Small</v>
      </c>
    </row>
    <row r="5169" spans="8:13" ht="15.75" customHeight="1">
      <c r="H5169" s="37">
        <v>43464</v>
      </c>
      <c r="I5169" s="6" t="s">
        <v>158</v>
      </c>
      <c r="J5169" s="6" t="s">
        <v>156</v>
      </c>
      <c r="K5169" s="6">
        <v>42</v>
      </c>
      <c r="L5169" s="6">
        <v>432.68</v>
      </c>
      <c r="M5169" s="31" t="str">
        <f t="shared" si="0"/>
        <v>Large</v>
      </c>
    </row>
    <row r="5170" spans="8:13" ht="15.75" customHeight="1">
      <c r="H5170" s="37">
        <v>43241</v>
      </c>
      <c r="I5170" s="6" t="s">
        <v>135</v>
      </c>
      <c r="J5170" s="6" t="s">
        <v>235</v>
      </c>
      <c r="K5170" s="6">
        <v>2</v>
      </c>
      <c r="L5170" s="6">
        <v>21.14</v>
      </c>
      <c r="M5170" s="31" t="str">
        <f t="shared" si="0"/>
        <v>Small</v>
      </c>
    </row>
    <row r="5171" spans="8:13" ht="15.75" customHeight="1">
      <c r="H5171" s="37">
        <v>43386</v>
      </c>
      <c r="I5171" s="6" t="s">
        <v>163</v>
      </c>
      <c r="J5171" s="6" t="s">
        <v>212</v>
      </c>
      <c r="K5171" s="6">
        <v>1</v>
      </c>
      <c r="L5171" s="6">
        <v>16.36</v>
      </c>
      <c r="M5171" s="31" t="str">
        <f t="shared" si="0"/>
        <v>Small</v>
      </c>
    </row>
    <row r="5172" spans="8:13" ht="15.75" customHeight="1">
      <c r="H5172" s="37">
        <v>43339</v>
      </c>
      <c r="I5172" s="6" t="s">
        <v>175</v>
      </c>
      <c r="J5172" s="6" t="s">
        <v>185</v>
      </c>
      <c r="K5172" s="6">
        <v>4</v>
      </c>
      <c r="L5172" s="6">
        <v>77.88</v>
      </c>
      <c r="M5172" s="31" t="str">
        <f t="shared" si="0"/>
        <v>Small</v>
      </c>
    </row>
    <row r="5173" spans="8:13" ht="15.75" customHeight="1">
      <c r="H5173" s="37">
        <v>43316</v>
      </c>
      <c r="I5173" s="6" t="s">
        <v>158</v>
      </c>
      <c r="J5173" s="6" t="s">
        <v>156</v>
      </c>
      <c r="K5173" s="6">
        <v>2</v>
      </c>
      <c r="L5173" s="6">
        <v>22.3</v>
      </c>
      <c r="M5173" s="31" t="str">
        <f t="shared" si="0"/>
        <v>Small</v>
      </c>
    </row>
    <row r="5174" spans="8:13" ht="15.75" customHeight="1">
      <c r="H5174" s="37">
        <v>43333</v>
      </c>
      <c r="I5174" s="6" t="s">
        <v>135</v>
      </c>
      <c r="J5174" s="6" t="s">
        <v>156</v>
      </c>
      <c r="K5174" s="6">
        <v>1</v>
      </c>
      <c r="L5174" s="6">
        <v>16.760000000000002</v>
      </c>
      <c r="M5174" s="31" t="str">
        <f t="shared" si="0"/>
        <v>Small</v>
      </c>
    </row>
    <row r="5175" spans="8:13" ht="15.75" customHeight="1">
      <c r="H5175" s="37">
        <v>43389</v>
      </c>
      <c r="I5175" s="6" t="s">
        <v>138</v>
      </c>
      <c r="J5175" s="6" t="s">
        <v>206</v>
      </c>
      <c r="K5175" s="6">
        <v>2</v>
      </c>
      <c r="L5175" s="6">
        <v>23.86</v>
      </c>
      <c r="M5175" s="31" t="str">
        <f t="shared" si="0"/>
        <v>Small</v>
      </c>
    </row>
    <row r="5176" spans="8:13" ht="15.75" customHeight="1">
      <c r="H5176" s="37">
        <v>43194</v>
      </c>
      <c r="I5176" s="6" t="s">
        <v>135</v>
      </c>
      <c r="J5176" s="6" t="s">
        <v>156</v>
      </c>
      <c r="K5176" s="6">
        <v>1</v>
      </c>
      <c r="L5176" s="6">
        <v>19.239999999999998</v>
      </c>
      <c r="M5176" s="31" t="str">
        <f t="shared" si="0"/>
        <v>Small</v>
      </c>
    </row>
    <row r="5177" spans="8:13" ht="15.75" customHeight="1">
      <c r="H5177" s="37">
        <v>43418</v>
      </c>
      <c r="I5177" s="6" t="s">
        <v>127</v>
      </c>
      <c r="J5177" s="6" t="s">
        <v>174</v>
      </c>
      <c r="K5177" s="6">
        <v>1</v>
      </c>
      <c r="L5177" s="6">
        <v>15.49</v>
      </c>
      <c r="M5177" s="31" t="str">
        <f t="shared" si="0"/>
        <v>Small</v>
      </c>
    </row>
    <row r="5178" spans="8:13" ht="15.75" customHeight="1">
      <c r="H5178" s="37">
        <v>43431</v>
      </c>
      <c r="I5178" s="6" t="s">
        <v>127</v>
      </c>
      <c r="J5178" s="6" t="s">
        <v>156</v>
      </c>
      <c r="K5178" s="6">
        <v>5</v>
      </c>
      <c r="L5178" s="6">
        <v>64.599999999999994</v>
      </c>
      <c r="M5178" s="31" t="str">
        <f t="shared" si="0"/>
        <v>Small</v>
      </c>
    </row>
    <row r="5179" spans="8:13" ht="15.75" customHeight="1">
      <c r="H5179" s="37">
        <v>43336</v>
      </c>
      <c r="I5179" s="6" t="s">
        <v>158</v>
      </c>
      <c r="J5179" s="6" t="s">
        <v>172</v>
      </c>
      <c r="K5179" s="6">
        <v>1</v>
      </c>
      <c r="L5179" s="6">
        <v>10.64</v>
      </c>
      <c r="M5179" s="31" t="str">
        <f t="shared" si="0"/>
        <v>Small</v>
      </c>
    </row>
    <row r="5180" spans="8:13" ht="15.75" customHeight="1">
      <c r="H5180" s="37">
        <v>43198</v>
      </c>
      <c r="I5180" s="6" t="s">
        <v>193</v>
      </c>
      <c r="J5180" s="6" t="s">
        <v>156</v>
      </c>
      <c r="K5180" s="6">
        <v>1</v>
      </c>
      <c r="L5180" s="6">
        <v>17.739999999999998</v>
      </c>
      <c r="M5180" s="31" t="str">
        <f t="shared" si="0"/>
        <v>Small</v>
      </c>
    </row>
    <row r="5181" spans="8:13" ht="15.75" customHeight="1">
      <c r="H5181" s="37">
        <v>43368</v>
      </c>
      <c r="I5181" s="6" t="s">
        <v>198</v>
      </c>
      <c r="J5181" s="6" t="s">
        <v>197</v>
      </c>
      <c r="K5181" s="6">
        <v>1</v>
      </c>
      <c r="L5181" s="6">
        <v>17.329999999999998</v>
      </c>
      <c r="M5181" s="31" t="str">
        <f t="shared" si="0"/>
        <v>Small</v>
      </c>
    </row>
    <row r="5182" spans="8:13" ht="15.75" customHeight="1">
      <c r="H5182" s="37">
        <v>43171</v>
      </c>
      <c r="I5182" s="6" t="s">
        <v>127</v>
      </c>
      <c r="J5182" s="6" t="s">
        <v>156</v>
      </c>
      <c r="K5182" s="6">
        <v>1</v>
      </c>
      <c r="L5182" s="6">
        <v>19.57</v>
      </c>
      <c r="M5182" s="31" t="str">
        <f t="shared" si="0"/>
        <v>Small</v>
      </c>
    </row>
    <row r="5183" spans="8:13" ht="15.75" customHeight="1">
      <c r="H5183" s="37">
        <v>43119</v>
      </c>
      <c r="I5183" s="6" t="s">
        <v>171</v>
      </c>
      <c r="J5183" s="6" t="s">
        <v>172</v>
      </c>
      <c r="K5183" s="6">
        <v>42</v>
      </c>
      <c r="L5183" s="6">
        <v>383.05</v>
      </c>
      <c r="M5183" s="31" t="str">
        <f t="shared" si="0"/>
        <v>Large</v>
      </c>
    </row>
    <row r="5184" spans="8:13" ht="15.75" customHeight="1">
      <c r="H5184" s="37">
        <v>43438</v>
      </c>
      <c r="I5184" s="6" t="s">
        <v>168</v>
      </c>
      <c r="J5184" s="6" t="s">
        <v>194</v>
      </c>
      <c r="K5184" s="6">
        <v>1</v>
      </c>
      <c r="L5184" s="6">
        <v>20</v>
      </c>
      <c r="M5184" s="31" t="str">
        <f t="shared" si="0"/>
        <v>Small</v>
      </c>
    </row>
    <row r="5185" spans="8:13" ht="15.75" customHeight="1">
      <c r="H5185" s="37">
        <v>43458</v>
      </c>
      <c r="I5185" s="6" t="s">
        <v>175</v>
      </c>
      <c r="J5185" s="6" t="s">
        <v>179</v>
      </c>
      <c r="K5185" s="6">
        <v>2</v>
      </c>
      <c r="L5185" s="6">
        <v>37.4</v>
      </c>
      <c r="M5185" s="31" t="str">
        <f t="shared" si="0"/>
        <v>Small</v>
      </c>
    </row>
    <row r="5186" spans="8:13" ht="15.75" customHeight="1">
      <c r="H5186" s="37">
        <v>43408</v>
      </c>
      <c r="I5186" s="6" t="s">
        <v>190</v>
      </c>
      <c r="J5186" s="6" t="s">
        <v>185</v>
      </c>
      <c r="K5186" s="6">
        <v>5</v>
      </c>
      <c r="L5186" s="6">
        <v>60.89</v>
      </c>
      <c r="M5186" s="31" t="str">
        <f t="shared" si="0"/>
        <v>Small</v>
      </c>
    </row>
    <row r="5187" spans="8:13" ht="15.75" customHeight="1">
      <c r="H5187" s="37">
        <v>43443</v>
      </c>
      <c r="I5187" s="6" t="s">
        <v>160</v>
      </c>
      <c r="J5187" s="6" t="s">
        <v>232</v>
      </c>
      <c r="K5187" s="6">
        <v>1</v>
      </c>
      <c r="L5187" s="6">
        <v>16.47</v>
      </c>
      <c r="M5187" s="31" t="str">
        <f t="shared" si="0"/>
        <v>Small</v>
      </c>
    </row>
    <row r="5188" spans="8:13" ht="15.75" customHeight="1">
      <c r="H5188" s="37">
        <v>43444</v>
      </c>
      <c r="I5188" s="6" t="s">
        <v>168</v>
      </c>
      <c r="J5188" s="6" t="s">
        <v>180</v>
      </c>
      <c r="K5188" s="6">
        <v>1</v>
      </c>
      <c r="L5188" s="6">
        <v>17.5</v>
      </c>
      <c r="M5188" s="31" t="str">
        <f t="shared" si="0"/>
        <v>Small</v>
      </c>
    </row>
    <row r="5189" spans="8:13" ht="15.75" customHeight="1">
      <c r="H5189" s="37">
        <v>43336</v>
      </c>
      <c r="I5189" s="6" t="s">
        <v>168</v>
      </c>
      <c r="J5189" s="6" t="s">
        <v>194</v>
      </c>
      <c r="K5189" s="6">
        <v>4</v>
      </c>
      <c r="L5189" s="6">
        <v>50.52</v>
      </c>
      <c r="M5189" s="31" t="str">
        <f t="shared" si="0"/>
        <v>Small</v>
      </c>
    </row>
    <row r="5190" spans="8:13" ht="15.75" customHeight="1">
      <c r="H5190" s="37">
        <v>43355</v>
      </c>
      <c r="I5190" s="6" t="s">
        <v>160</v>
      </c>
      <c r="J5190" s="6" t="s">
        <v>238</v>
      </c>
      <c r="K5190" s="6">
        <v>1</v>
      </c>
      <c r="L5190" s="6">
        <v>12.77</v>
      </c>
      <c r="M5190" s="31" t="str">
        <f t="shared" si="0"/>
        <v>Small</v>
      </c>
    </row>
    <row r="5191" spans="8:13" ht="15.75" customHeight="1">
      <c r="H5191" s="37">
        <v>43256</v>
      </c>
      <c r="I5191" s="6" t="s">
        <v>141</v>
      </c>
      <c r="J5191" s="6" t="s">
        <v>162</v>
      </c>
      <c r="K5191" s="6">
        <v>2</v>
      </c>
      <c r="L5191" s="6">
        <v>29.3</v>
      </c>
      <c r="M5191" s="31" t="str">
        <f t="shared" si="0"/>
        <v>Small</v>
      </c>
    </row>
    <row r="5192" spans="8:13" ht="15.75" customHeight="1">
      <c r="H5192" s="37">
        <v>43406</v>
      </c>
      <c r="I5192" s="6" t="s">
        <v>135</v>
      </c>
      <c r="J5192" s="6" t="s">
        <v>156</v>
      </c>
      <c r="K5192" s="6">
        <v>4</v>
      </c>
      <c r="L5192" s="6">
        <v>51.84</v>
      </c>
      <c r="M5192" s="31" t="str">
        <f t="shared" si="0"/>
        <v>Small</v>
      </c>
    </row>
    <row r="5193" spans="8:13" ht="15.75" customHeight="1">
      <c r="H5193" s="37">
        <v>43401</v>
      </c>
      <c r="I5193" s="6" t="s">
        <v>175</v>
      </c>
      <c r="J5193" s="6" t="s">
        <v>185</v>
      </c>
      <c r="K5193" s="6">
        <v>1</v>
      </c>
      <c r="L5193" s="6">
        <v>10.46</v>
      </c>
      <c r="M5193" s="31" t="str">
        <f t="shared" si="0"/>
        <v>Small</v>
      </c>
    </row>
    <row r="5194" spans="8:13" ht="15.75" customHeight="1">
      <c r="H5194" s="37">
        <v>43128</v>
      </c>
      <c r="I5194" s="6" t="s">
        <v>175</v>
      </c>
      <c r="J5194" s="6" t="s">
        <v>234</v>
      </c>
      <c r="K5194" s="6">
        <v>2</v>
      </c>
      <c r="L5194" s="6">
        <v>36.200000000000003</v>
      </c>
      <c r="M5194" s="31" t="str">
        <f t="shared" si="0"/>
        <v>Small</v>
      </c>
    </row>
    <row r="5195" spans="8:13" ht="15.75" customHeight="1">
      <c r="H5195" s="37">
        <v>43465</v>
      </c>
      <c r="I5195" s="6" t="s">
        <v>158</v>
      </c>
      <c r="J5195" s="6" t="s">
        <v>211</v>
      </c>
      <c r="K5195" s="6">
        <v>2</v>
      </c>
      <c r="L5195" s="6">
        <v>31.04</v>
      </c>
      <c r="M5195" s="31" t="str">
        <f t="shared" si="0"/>
        <v>Small</v>
      </c>
    </row>
    <row r="5196" spans="8:13" ht="15.75" customHeight="1">
      <c r="H5196" s="37">
        <v>43423</v>
      </c>
      <c r="I5196" s="6" t="s">
        <v>201</v>
      </c>
      <c r="J5196" s="6" t="s">
        <v>194</v>
      </c>
      <c r="K5196" s="6">
        <v>2</v>
      </c>
      <c r="L5196" s="6">
        <v>20.88</v>
      </c>
      <c r="M5196" s="31" t="str">
        <f t="shared" si="0"/>
        <v>Small</v>
      </c>
    </row>
    <row r="5197" spans="8:13" ht="15.75" customHeight="1">
      <c r="H5197" s="37">
        <v>43455</v>
      </c>
      <c r="I5197" s="6" t="s">
        <v>141</v>
      </c>
      <c r="J5197" s="6" t="s">
        <v>170</v>
      </c>
      <c r="K5197" s="6">
        <v>1</v>
      </c>
      <c r="L5197" s="6">
        <v>13.22</v>
      </c>
      <c r="M5197" s="31" t="str">
        <f t="shared" si="0"/>
        <v>Small</v>
      </c>
    </row>
    <row r="5198" spans="8:13" ht="15.75" customHeight="1">
      <c r="H5198" s="37">
        <v>43219</v>
      </c>
      <c r="I5198" s="6" t="s">
        <v>175</v>
      </c>
      <c r="J5198" s="6" t="s">
        <v>156</v>
      </c>
      <c r="K5198" s="6">
        <v>1</v>
      </c>
      <c r="L5198" s="6">
        <v>17.41</v>
      </c>
      <c r="M5198" s="31" t="str">
        <f t="shared" si="0"/>
        <v>Small</v>
      </c>
    </row>
    <row r="5199" spans="8:13" ht="15.75" customHeight="1">
      <c r="H5199" s="37">
        <v>43444</v>
      </c>
      <c r="I5199" s="6" t="s">
        <v>158</v>
      </c>
      <c r="J5199" s="6" t="s">
        <v>156</v>
      </c>
      <c r="K5199" s="6">
        <v>4</v>
      </c>
      <c r="L5199" s="6">
        <v>68.36</v>
      </c>
      <c r="M5199" s="31" t="str">
        <f t="shared" si="0"/>
        <v>Small</v>
      </c>
    </row>
    <row r="5200" spans="8:13" ht="15.75" customHeight="1">
      <c r="H5200" s="37">
        <v>43410</v>
      </c>
      <c r="I5200" s="6" t="s">
        <v>141</v>
      </c>
      <c r="J5200" s="6" t="s">
        <v>156</v>
      </c>
      <c r="K5200" s="6">
        <v>2</v>
      </c>
      <c r="L5200" s="6">
        <v>39.159999999999997</v>
      </c>
      <c r="M5200" s="31" t="str">
        <f t="shared" si="0"/>
        <v>Small</v>
      </c>
    </row>
    <row r="5201" spans="8:13" ht="15.75" customHeight="1">
      <c r="H5201" s="37">
        <v>43172</v>
      </c>
      <c r="I5201" s="6" t="s">
        <v>141</v>
      </c>
      <c r="J5201" s="6" t="s">
        <v>237</v>
      </c>
      <c r="K5201" s="6">
        <v>3</v>
      </c>
      <c r="L5201" s="6">
        <v>58.38</v>
      </c>
      <c r="M5201" s="31" t="str">
        <f t="shared" si="0"/>
        <v>Small</v>
      </c>
    </row>
    <row r="5202" spans="8:13" ht="15.75" customHeight="1">
      <c r="H5202" s="37">
        <v>43142</v>
      </c>
      <c r="I5202" s="6" t="s">
        <v>175</v>
      </c>
      <c r="J5202" s="6" t="s">
        <v>167</v>
      </c>
      <c r="K5202" s="6">
        <v>67</v>
      </c>
      <c r="L5202" s="6">
        <v>557.91</v>
      </c>
      <c r="M5202" s="31" t="str">
        <f t="shared" si="0"/>
        <v>Large</v>
      </c>
    </row>
    <row r="5203" spans="8:13" ht="15.75" customHeight="1">
      <c r="H5203" s="37">
        <v>43141</v>
      </c>
      <c r="I5203" s="6" t="s">
        <v>135</v>
      </c>
      <c r="J5203" s="6" t="s">
        <v>187</v>
      </c>
      <c r="K5203" s="6">
        <v>1</v>
      </c>
      <c r="L5203" s="6">
        <v>19.68</v>
      </c>
      <c r="M5203" s="31" t="str">
        <f t="shared" si="0"/>
        <v>Small</v>
      </c>
    </row>
    <row r="5204" spans="8:13" ht="15.75" customHeight="1">
      <c r="H5204" s="37">
        <v>43192</v>
      </c>
      <c r="I5204" s="6" t="s">
        <v>224</v>
      </c>
      <c r="J5204" s="6" t="s">
        <v>194</v>
      </c>
      <c r="K5204" s="6">
        <v>1</v>
      </c>
      <c r="L5204" s="6">
        <v>18.07</v>
      </c>
      <c r="M5204" s="31" t="str">
        <f t="shared" si="0"/>
        <v>Small</v>
      </c>
    </row>
    <row r="5205" spans="8:13" ht="15.75" customHeight="1">
      <c r="H5205" s="37">
        <v>43190</v>
      </c>
      <c r="I5205" s="6" t="s">
        <v>160</v>
      </c>
      <c r="J5205" s="6" t="s">
        <v>178</v>
      </c>
      <c r="K5205" s="6">
        <v>60</v>
      </c>
      <c r="L5205" s="6">
        <v>440.11</v>
      </c>
      <c r="M5205" s="31" t="str">
        <f t="shared" si="0"/>
        <v>Large</v>
      </c>
    </row>
    <row r="5206" spans="8:13" ht="15.75" customHeight="1">
      <c r="H5206" s="37">
        <v>43203</v>
      </c>
      <c r="I5206" s="6" t="s">
        <v>141</v>
      </c>
      <c r="J5206" s="6" t="s">
        <v>187</v>
      </c>
      <c r="K5206" s="6">
        <v>2</v>
      </c>
      <c r="L5206" s="6">
        <v>30.38</v>
      </c>
      <c r="M5206" s="31" t="str">
        <f t="shared" si="0"/>
        <v>Small</v>
      </c>
    </row>
    <row r="5207" spans="8:13" ht="15.75" customHeight="1">
      <c r="H5207" s="37">
        <v>43427</v>
      </c>
      <c r="I5207" s="6" t="s">
        <v>168</v>
      </c>
      <c r="J5207" s="6" t="s">
        <v>169</v>
      </c>
      <c r="K5207" s="6">
        <v>3</v>
      </c>
      <c r="L5207" s="6">
        <v>45.54</v>
      </c>
      <c r="M5207" s="31" t="str">
        <f t="shared" si="0"/>
        <v>Small</v>
      </c>
    </row>
    <row r="5208" spans="8:13" ht="15.75" customHeight="1">
      <c r="H5208" s="37">
        <v>43186</v>
      </c>
      <c r="I5208" s="6" t="s">
        <v>163</v>
      </c>
      <c r="J5208" s="6" t="s">
        <v>222</v>
      </c>
      <c r="K5208" s="6">
        <v>3</v>
      </c>
      <c r="L5208" s="6">
        <v>48.15</v>
      </c>
      <c r="M5208" s="31" t="str">
        <f t="shared" si="0"/>
        <v>Small</v>
      </c>
    </row>
    <row r="5209" spans="8:13" ht="15.75" customHeight="1">
      <c r="H5209" s="37">
        <v>43422</v>
      </c>
      <c r="I5209" s="6" t="s">
        <v>135</v>
      </c>
      <c r="J5209" s="6" t="s">
        <v>185</v>
      </c>
      <c r="K5209" s="6">
        <v>1</v>
      </c>
      <c r="L5209" s="6">
        <v>17.53</v>
      </c>
      <c r="M5209" s="31" t="str">
        <f t="shared" si="0"/>
        <v>Small</v>
      </c>
    </row>
    <row r="5210" spans="8:13" ht="15.75" customHeight="1">
      <c r="H5210" s="37">
        <v>43268</v>
      </c>
      <c r="I5210" s="6" t="s">
        <v>158</v>
      </c>
      <c r="J5210" s="6" t="s">
        <v>217</v>
      </c>
      <c r="K5210" s="6">
        <v>1</v>
      </c>
      <c r="L5210" s="6">
        <v>10.15</v>
      </c>
      <c r="M5210" s="31" t="str">
        <f t="shared" si="0"/>
        <v>Small</v>
      </c>
    </row>
    <row r="5211" spans="8:13" ht="15.75" customHeight="1">
      <c r="H5211" s="37">
        <v>43458</v>
      </c>
      <c r="I5211" s="6" t="s">
        <v>127</v>
      </c>
      <c r="J5211" s="6" t="s">
        <v>185</v>
      </c>
      <c r="K5211" s="6">
        <v>2</v>
      </c>
      <c r="L5211" s="6">
        <v>20.3</v>
      </c>
      <c r="M5211" s="31" t="str">
        <f t="shared" si="0"/>
        <v>Small</v>
      </c>
    </row>
    <row r="5212" spans="8:13" ht="15.75" customHeight="1">
      <c r="H5212" s="37">
        <v>43331</v>
      </c>
      <c r="I5212" s="6" t="s">
        <v>141</v>
      </c>
      <c r="J5212" s="6" t="s">
        <v>194</v>
      </c>
      <c r="K5212" s="6">
        <v>2</v>
      </c>
      <c r="L5212" s="6">
        <v>39.96</v>
      </c>
      <c r="M5212" s="31" t="str">
        <f t="shared" si="0"/>
        <v>Small</v>
      </c>
    </row>
    <row r="5213" spans="8:13" ht="15.75" customHeight="1">
      <c r="H5213" s="37">
        <v>43447</v>
      </c>
      <c r="I5213" s="6" t="s">
        <v>158</v>
      </c>
      <c r="J5213" s="6" t="s">
        <v>156</v>
      </c>
      <c r="K5213" s="6">
        <v>2</v>
      </c>
      <c r="L5213" s="6">
        <v>30.08</v>
      </c>
      <c r="M5213" s="31" t="str">
        <f t="shared" si="0"/>
        <v>Small</v>
      </c>
    </row>
    <row r="5214" spans="8:13" ht="15.75" customHeight="1">
      <c r="H5214" s="37">
        <v>43286</v>
      </c>
      <c r="I5214" s="6" t="s">
        <v>160</v>
      </c>
      <c r="J5214" s="6" t="s">
        <v>176</v>
      </c>
      <c r="K5214" s="6">
        <v>2</v>
      </c>
      <c r="L5214" s="6">
        <v>35.18</v>
      </c>
      <c r="M5214" s="31" t="str">
        <f t="shared" si="0"/>
        <v>Small</v>
      </c>
    </row>
    <row r="5215" spans="8:13" ht="15.75" customHeight="1">
      <c r="H5215" s="37">
        <v>43134</v>
      </c>
      <c r="I5215" s="6" t="s">
        <v>135</v>
      </c>
      <c r="J5215" s="6" t="s">
        <v>197</v>
      </c>
      <c r="K5215" s="6">
        <v>2</v>
      </c>
      <c r="L5215" s="6">
        <v>28.1</v>
      </c>
      <c r="M5215" s="31" t="str">
        <f t="shared" si="0"/>
        <v>Small</v>
      </c>
    </row>
    <row r="5216" spans="8:13" ht="15.75" customHeight="1">
      <c r="H5216" s="37">
        <v>43136</v>
      </c>
      <c r="I5216" s="6" t="s">
        <v>155</v>
      </c>
      <c r="J5216" s="6" t="s">
        <v>185</v>
      </c>
      <c r="K5216" s="6">
        <v>4</v>
      </c>
      <c r="L5216" s="6">
        <v>46.12</v>
      </c>
      <c r="M5216" s="31" t="str">
        <f t="shared" si="0"/>
        <v>Small</v>
      </c>
    </row>
    <row r="5217" spans="8:13" ht="15.75" customHeight="1">
      <c r="H5217" s="37">
        <v>43462</v>
      </c>
      <c r="I5217" s="6" t="s">
        <v>175</v>
      </c>
      <c r="J5217" s="6" t="s">
        <v>184</v>
      </c>
      <c r="K5217" s="6">
        <v>3</v>
      </c>
      <c r="L5217" s="6">
        <v>50.4</v>
      </c>
      <c r="M5217" s="31" t="str">
        <f t="shared" si="0"/>
        <v>Small</v>
      </c>
    </row>
    <row r="5218" spans="8:13" ht="15.75" customHeight="1">
      <c r="H5218" s="37">
        <v>43200</v>
      </c>
      <c r="I5218" s="6" t="s">
        <v>175</v>
      </c>
      <c r="J5218" s="6" t="s">
        <v>185</v>
      </c>
      <c r="K5218" s="6">
        <v>1</v>
      </c>
      <c r="L5218" s="6">
        <v>10.75</v>
      </c>
      <c r="M5218" s="31" t="str">
        <f t="shared" si="0"/>
        <v>Small</v>
      </c>
    </row>
    <row r="5219" spans="8:13" ht="15.75" customHeight="1">
      <c r="H5219" s="37">
        <v>43119</v>
      </c>
      <c r="I5219" s="6" t="s">
        <v>168</v>
      </c>
      <c r="J5219" s="6" t="s">
        <v>156</v>
      </c>
      <c r="K5219" s="6">
        <v>23</v>
      </c>
      <c r="L5219" s="6">
        <v>278.07</v>
      </c>
      <c r="M5219" s="31" t="str">
        <f t="shared" si="0"/>
        <v>Large</v>
      </c>
    </row>
    <row r="5220" spans="8:13" ht="15.75" customHeight="1">
      <c r="H5220" s="37">
        <v>43429</v>
      </c>
      <c r="I5220" s="6" t="s">
        <v>160</v>
      </c>
      <c r="J5220" s="6" t="s">
        <v>178</v>
      </c>
      <c r="K5220" s="6">
        <v>1</v>
      </c>
      <c r="L5220" s="6">
        <v>16.670000000000002</v>
      </c>
      <c r="M5220" s="31" t="str">
        <f t="shared" si="0"/>
        <v>Small</v>
      </c>
    </row>
    <row r="5221" spans="8:13" ht="15.75" customHeight="1">
      <c r="H5221" s="37">
        <v>43437</v>
      </c>
      <c r="I5221" s="6" t="s">
        <v>141</v>
      </c>
      <c r="J5221" s="6" t="s">
        <v>161</v>
      </c>
      <c r="K5221" s="6">
        <v>3</v>
      </c>
      <c r="L5221" s="6">
        <v>40.14</v>
      </c>
      <c r="M5221" s="31" t="str">
        <f t="shared" si="0"/>
        <v>Small</v>
      </c>
    </row>
    <row r="5222" spans="8:13" ht="15.75" customHeight="1">
      <c r="H5222" s="37">
        <v>43429</v>
      </c>
      <c r="I5222" s="6" t="s">
        <v>175</v>
      </c>
      <c r="J5222" s="6" t="s">
        <v>188</v>
      </c>
      <c r="K5222" s="6">
        <v>4</v>
      </c>
      <c r="L5222" s="6">
        <v>57.4</v>
      </c>
      <c r="M5222" s="31" t="str">
        <f t="shared" si="0"/>
        <v>Small</v>
      </c>
    </row>
    <row r="5223" spans="8:13" ht="15.75" customHeight="1">
      <c r="H5223" s="37">
        <v>43453</v>
      </c>
      <c r="I5223" s="6" t="s">
        <v>135</v>
      </c>
      <c r="J5223" s="6" t="s">
        <v>156</v>
      </c>
      <c r="K5223" s="6">
        <v>2</v>
      </c>
      <c r="L5223" s="6">
        <v>20.84</v>
      </c>
      <c r="M5223" s="31" t="str">
        <f t="shared" si="0"/>
        <v>Small</v>
      </c>
    </row>
    <row r="5224" spans="8:13" ht="15.75" customHeight="1">
      <c r="H5224" s="37">
        <v>43397</v>
      </c>
      <c r="I5224" s="6" t="s">
        <v>141</v>
      </c>
      <c r="J5224" s="6" t="s">
        <v>192</v>
      </c>
      <c r="K5224" s="6">
        <v>1</v>
      </c>
      <c r="L5224" s="6">
        <v>10.27</v>
      </c>
      <c r="M5224" s="31" t="str">
        <f t="shared" si="0"/>
        <v>Small</v>
      </c>
    </row>
    <row r="5225" spans="8:13" ht="15.75" customHeight="1">
      <c r="H5225" s="37">
        <v>43460</v>
      </c>
      <c r="I5225" s="6" t="s">
        <v>158</v>
      </c>
      <c r="J5225" s="6" t="s">
        <v>234</v>
      </c>
      <c r="K5225" s="6">
        <v>1</v>
      </c>
      <c r="L5225" s="6">
        <v>11.49</v>
      </c>
      <c r="M5225" s="31" t="str">
        <f t="shared" si="0"/>
        <v>Small</v>
      </c>
    </row>
    <row r="5226" spans="8:13" ht="15.75" customHeight="1">
      <c r="H5226" s="37">
        <v>43431</v>
      </c>
      <c r="I5226" s="6" t="s">
        <v>158</v>
      </c>
      <c r="J5226" s="6" t="s">
        <v>185</v>
      </c>
      <c r="K5226" s="6">
        <v>2</v>
      </c>
      <c r="L5226" s="6">
        <v>31.64</v>
      </c>
      <c r="M5226" s="31" t="str">
        <f t="shared" si="0"/>
        <v>Small</v>
      </c>
    </row>
    <row r="5227" spans="8:13" ht="15.75" customHeight="1">
      <c r="H5227" s="37">
        <v>43448</v>
      </c>
      <c r="I5227" s="6" t="s">
        <v>168</v>
      </c>
      <c r="J5227" s="6" t="s">
        <v>185</v>
      </c>
      <c r="K5227" s="6">
        <v>1</v>
      </c>
      <c r="L5227" s="6">
        <v>19.41</v>
      </c>
      <c r="M5227" s="31" t="str">
        <f t="shared" si="0"/>
        <v>Small</v>
      </c>
    </row>
    <row r="5228" spans="8:13" ht="15.75" customHeight="1">
      <c r="H5228" s="37">
        <v>43402</v>
      </c>
      <c r="I5228" s="6" t="s">
        <v>165</v>
      </c>
      <c r="J5228" s="6" t="s">
        <v>186</v>
      </c>
      <c r="K5228" s="6">
        <v>2</v>
      </c>
      <c r="L5228" s="6">
        <v>30.36</v>
      </c>
      <c r="M5228" s="31" t="str">
        <f t="shared" si="0"/>
        <v>Small</v>
      </c>
    </row>
    <row r="5229" spans="8:13" ht="15.75" customHeight="1">
      <c r="H5229" s="37">
        <v>43172</v>
      </c>
      <c r="I5229" s="6" t="s">
        <v>198</v>
      </c>
      <c r="J5229" s="6" t="s">
        <v>174</v>
      </c>
      <c r="K5229" s="6">
        <v>35</v>
      </c>
      <c r="L5229" s="6">
        <v>338.24</v>
      </c>
      <c r="M5229" s="31" t="str">
        <f t="shared" si="0"/>
        <v>Large</v>
      </c>
    </row>
    <row r="5230" spans="8:13" ht="15.75" customHeight="1">
      <c r="H5230" s="37">
        <v>43117</v>
      </c>
      <c r="I5230" s="6" t="s">
        <v>223</v>
      </c>
      <c r="J5230" s="6" t="s">
        <v>174</v>
      </c>
      <c r="K5230" s="6">
        <v>2</v>
      </c>
      <c r="L5230" s="6">
        <v>30.34</v>
      </c>
      <c r="M5230" s="31" t="str">
        <f t="shared" si="0"/>
        <v>Small</v>
      </c>
    </row>
    <row r="5231" spans="8:13" ht="15.75" customHeight="1">
      <c r="H5231" s="37">
        <v>43438</v>
      </c>
      <c r="I5231" s="6" t="s">
        <v>141</v>
      </c>
      <c r="J5231" s="6" t="s">
        <v>156</v>
      </c>
      <c r="K5231" s="6">
        <v>1</v>
      </c>
      <c r="L5231" s="6">
        <v>12.99</v>
      </c>
      <c r="M5231" s="31" t="str">
        <f t="shared" si="0"/>
        <v>Small</v>
      </c>
    </row>
    <row r="5232" spans="8:13" ht="15.75" customHeight="1">
      <c r="H5232" s="37">
        <v>43317</v>
      </c>
      <c r="I5232" s="6" t="s">
        <v>168</v>
      </c>
      <c r="J5232" s="6" t="s">
        <v>180</v>
      </c>
      <c r="K5232" s="6">
        <v>2</v>
      </c>
      <c r="L5232" s="6">
        <v>39.86</v>
      </c>
      <c r="M5232" s="31" t="str">
        <f t="shared" si="0"/>
        <v>Small</v>
      </c>
    </row>
    <row r="5233" spans="8:13" ht="15.75" customHeight="1">
      <c r="H5233" s="37">
        <v>43263</v>
      </c>
      <c r="I5233" s="6" t="s">
        <v>168</v>
      </c>
      <c r="J5233" s="6" t="s">
        <v>180</v>
      </c>
      <c r="K5233" s="6">
        <v>60</v>
      </c>
      <c r="L5233" s="6">
        <v>565.03</v>
      </c>
      <c r="M5233" s="31" t="str">
        <f t="shared" si="0"/>
        <v>Large</v>
      </c>
    </row>
    <row r="5234" spans="8:13" ht="15.75" customHeight="1">
      <c r="H5234" s="37">
        <v>43417</v>
      </c>
      <c r="I5234" s="6" t="s">
        <v>218</v>
      </c>
      <c r="J5234" s="6" t="s">
        <v>196</v>
      </c>
      <c r="K5234" s="6">
        <v>1</v>
      </c>
      <c r="L5234" s="6">
        <v>19.75</v>
      </c>
      <c r="M5234" s="31" t="str">
        <f t="shared" si="0"/>
        <v>Small</v>
      </c>
    </row>
    <row r="5235" spans="8:13" ht="15.75" customHeight="1">
      <c r="H5235" s="37">
        <v>43422</v>
      </c>
      <c r="I5235" s="6" t="s">
        <v>171</v>
      </c>
      <c r="J5235" s="6" t="s">
        <v>156</v>
      </c>
      <c r="K5235" s="6">
        <v>2</v>
      </c>
      <c r="L5235" s="6">
        <v>36.6</v>
      </c>
      <c r="M5235" s="31" t="str">
        <f t="shared" si="0"/>
        <v>Small</v>
      </c>
    </row>
    <row r="5236" spans="8:13" ht="15.75" customHeight="1">
      <c r="H5236" s="37">
        <v>43301</v>
      </c>
      <c r="I5236" s="6" t="s">
        <v>218</v>
      </c>
      <c r="J5236" s="6" t="s">
        <v>187</v>
      </c>
      <c r="K5236" s="6">
        <v>1</v>
      </c>
      <c r="L5236" s="6">
        <v>16.98</v>
      </c>
      <c r="M5236" s="31" t="str">
        <f t="shared" si="0"/>
        <v>Small</v>
      </c>
    </row>
    <row r="5237" spans="8:13" ht="15.75" customHeight="1">
      <c r="H5237" s="37">
        <v>43292</v>
      </c>
      <c r="I5237" s="6" t="s">
        <v>158</v>
      </c>
      <c r="J5237" s="6" t="s">
        <v>185</v>
      </c>
      <c r="K5237" s="6">
        <v>2</v>
      </c>
      <c r="L5237" s="6">
        <v>26.58</v>
      </c>
      <c r="M5237" s="31" t="str">
        <f t="shared" si="0"/>
        <v>Small</v>
      </c>
    </row>
    <row r="5238" spans="8:13" ht="15.75" customHeight="1">
      <c r="H5238" s="37">
        <v>43155</v>
      </c>
      <c r="I5238" s="6" t="s">
        <v>155</v>
      </c>
      <c r="J5238" s="6" t="s">
        <v>231</v>
      </c>
      <c r="K5238" s="6">
        <v>1</v>
      </c>
      <c r="L5238" s="6">
        <v>15.49</v>
      </c>
      <c r="M5238" s="31" t="str">
        <f t="shared" si="0"/>
        <v>Small</v>
      </c>
    </row>
    <row r="5239" spans="8:13" ht="15.75" customHeight="1">
      <c r="H5239" s="37">
        <v>43164</v>
      </c>
      <c r="I5239" s="6" t="s">
        <v>160</v>
      </c>
      <c r="J5239" s="6" t="s">
        <v>161</v>
      </c>
      <c r="K5239" s="6">
        <v>1</v>
      </c>
      <c r="L5239" s="6">
        <v>12.12</v>
      </c>
      <c r="M5239" s="31" t="str">
        <f t="shared" si="0"/>
        <v>Small</v>
      </c>
    </row>
    <row r="5240" spans="8:13" ht="15.75" customHeight="1">
      <c r="H5240" s="37">
        <v>43137</v>
      </c>
      <c r="I5240" s="6" t="s">
        <v>158</v>
      </c>
      <c r="J5240" s="6" t="s">
        <v>159</v>
      </c>
      <c r="K5240" s="6">
        <v>3</v>
      </c>
      <c r="L5240" s="6">
        <v>55.47</v>
      </c>
      <c r="M5240" s="31" t="str">
        <f t="shared" si="0"/>
        <v>Small</v>
      </c>
    </row>
    <row r="5241" spans="8:13" ht="15.75" customHeight="1">
      <c r="H5241" s="37">
        <v>43444</v>
      </c>
      <c r="I5241" s="6" t="s">
        <v>168</v>
      </c>
      <c r="J5241" s="6" t="s">
        <v>179</v>
      </c>
      <c r="K5241" s="6">
        <v>6</v>
      </c>
      <c r="L5241" s="6">
        <v>87.18</v>
      </c>
      <c r="M5241" s="31" t="str">
        <f t="shared" si="0"/>
        <v>Small</v>
      </c>
    </row>
    <row r="5242" spans="8:13" ht="15.75" customHeight="1">
      <c r="H5242" s="37">
        <v>43365</v>
      </c>
      <c r="I5242" s="6" t="s">
        <v>158</v>
      </c>
      <c r="J5242" s="6" t="s">
        <v>229</v>
      </c>
      <c r="K5242" s="6">
        <v>2</v>
      </c>
      <c r="L5242" s="6">
        <v>23.34</v>
      </c>
      <c r="M5242" s="31" t="str">
        <f t="shared" si="0"/>
        <v>Small</v>
      </c>
    </row>
    <row r="5243" spans="8:13" ht="15.75" customHeight="1">
      <c r="H5243" s="37">
        <v>43457</v>
      </c>
      <c r="I5243" s="6" t="s">
        <v>158</v>
      </c>
      <c r="J5243" s="6" t="s">
        <v>170</v>
      </c>
      <c r="K5243" s="6">
        <v>52</v>
      </c>
      <c r="L5243" s="6">
        <v>314.26</v>
      </c>
      <c r="M5243" s="31" t="str">
        <f t="shared" si="0"/>
        <v>Large</v>
      </c>
    </row>
    <row r="5244" spans="8:13" ht="15.75" customHeight="1">
      <c r="H5244" s="37">
        <v>43153</v>
      </c>
      <c r="I5244" s="6" t="s">
        <v>163</v>
      </c>
      <c r="J5244" s="6" t="s">
        <v>212</v>
      </c>
      <c r="K5244" s="6">
        <v>1</v>
      </c>
      <c r="L5244" s="6">
        <v>16.149999999999999</v>
      </c>
      <c r="M5244" s="31" t="str">
        <f t="shared" si="0"/>
        <v>Small</v>
      </c>
    </row>
    <row r="5245" spans="8:13" ht="15.75" customHeight="1">
      <c r="H5245" s="37">
        <v>43436</v>
      </c>
      <c r="I5245" s="6" t="s">
        <v>198</v>
      </c>
      <c r="J5245" s="6" t="s">
        <v>184</v>
      </c>
      <c r="K5245" s="6">
        <v>72</v>
      </c>
      <c r="L5245" s="6">
        <v>412.24</v>
      </c>
      <c r="M5245" s="31" t="str">
        <f t="shared" si="0"/>
        <v>Large</v>
      </c>
    </row>
    <row r="5246" spans="8:13" ht="15.75" customHeight="1">
      <c r="H5246" s="37">
        <v>43391</v>
      </c>
      <c r="I5246" s="6" t="s">
        <v>158</v>
      </c>
      <c r="J5246" s="6" t="s">
        <v>241</v>
      </c>
      <c r="K5246" s="6">
        <v>1</v>
      </c>
      <c r="L5246" s="6">
        <v>18.61</v>
      </c>
      <c r="M5246" s="31" t="str">
        <f t="shared" si="0"/>
        <v>Small</v>
      </c>
    </row>
    <row r="5247" spans="8:13" ht="15.75" customHeight="1">
      <c r="H5247" s="37">
        <v>43202</v>
      </c>
      <c r="I5247" s="6" t="s">
        <v>218</v>
      </c>
      <c r="J5247" s="6" t="s">
        <v>189</v>
      </c>
      <c r="K5247" s="6">
        <v>2</v>
      </c>
      <c r="L5247" s="6">
        <v>33.08</v>
      </c>
      <c r="M5247" s="31" t="str">
        <f t="shared" si="0"/>
        <v>Small</v>
      </c>
    </row>
    <row r="5248" spans="8:13" ht="15.75" customHeight="1">
      <c r="H5248" s="37">
        <v>43184</v>
      </c>
      <c r="I5248" s="6" t="s">
        <v>163</v>
      </c>
      <c r="J5248" s="6" t="s">
        <v>185</v>
      </c>
      <c r="K5248" s="6">
        <v>2</v>
      </c>
      <c r="L5248" s="6">
        <v>29.3</v>
      </c>
      <c r="M5248" s="31" t="str">
        <f t="shared" si="0"/>
        <v>Small</v>
      </c>
    </row>
    <row r="5249" spans="8:13" ht="15.75" customHeight="1">
      <c r="H5249" s="37">
        <v>43113</v>
      </c>
      <c r="I5249" s="6" t="s">
        <v>168</v>
      </c>
      <c r="J5249" s="6" t="s">
        <v>194</v>
      </c>
      <c r="K5249" s="6">
        <v>3</v>
      </c>
      <c r="L5249" s="6">
        <v>39.78</v>
      </c>
      <c r="M5249" s="31" t="str">
        <f t="shared" si="0"/>
        <v>Small</v>
      </c>
    </row>
    <row r="5250" spans="8:13" ht="15.75" customHeight="1">
      <c r="H5250" s="37">
        <v>43435</v>
      </c>
      <c r="I5250" s="6" t="s">
        <v>158</v>
      </c>
      <c r="J5250" s="6" t="s">
        <v>185</v>
      </c>
      <c r="K5250" s="6">
        <v>56</v>
      </c>
      <c r="L5250" s="6">
        <v>364.36</v>
      </c>
      <c r="M5250" s="31" t="str">
        <f t="shared" si="0"/>
        <v>Large</v>
      </c>
    </row>
    <row r="5251" spans="8:13" ht="15.75" customHeight="1">
      <c r="H5251" s="37">
        <v>43135</v>
      </c>
      <c r="I5251" s="6" t="s">
        <v>160</v>
      </c>
      <c r="J5251" s="6" t="s">
        <v>188</v>
      </c>
      <c r="K5251" s="6">
        <v>49</v>
      </c>
      <c r="L5251" s="6">
        <v>284.45</v>
      </c>
      <c r="M5251" s="31" t="str">
        <f t="shared" si="0"/>
        <v>Large</v>
      </c>
    </row>
    <row r="5252" spans="8:13" ht="15.75" customHeight="1">
      <c r="H5252" s="37">
        <v>43359</v>
      </c>
      <c r="I5252" s="6" t="s">
        <v>168</v>
      </c>
      <c r="J5252" s="6" t="s">
        <v>205</v>
      </c>
      <c r="K5252" s="6">
        <v>2</v>
      </c>
      <c r="L5252" s="6">
        <v>30.16</v>
      </c>
      <c r="M5252" s="31" t="str">
        <f t="shared" si="0"/>
        <v>Small</v>
      </c>
    </row>
    <row r="5253" spans="8:13" ht="15.75" customHeight="1">
      <c r="H5253" s="37">
        <v>43428</v>
      </c>
      <c r="I5253" s="6" t="s">
        <v>158</v>
      </c>
      <c r="J5253" s="6" t="s">
        <v>156</v>
      </c>
      <c r="K5253" s="6">
        <v>3</v>
      </c>
      <c r="L5253" s="6">
        <v>37.47</v>
      </c>
      <c r="M5253" s="31" t="str">
        <f t="shared" si="0"/>
        <v>Small</v>
      </c>
    </row>
    <row r="5254" spans="8:13" ht="15.75" customHeight="1">
      <c r="H5254" s="37">
        <v>43242</v>
      </c>
      <c r="I5254" s="6" t="s">
        <v>160</v>
      </c>
      <c r="J5254" s="6" t="s">
        <v>240</v>
      </c>
      <c r="K5254" s="6">
        <v>1</v>
      </c>
      <c r="L5254" s="6">
        <v>18.07</v>
      </c>
      <c r="M5254" s="31" t="str">
        <f t="shared" si="0"/>
        <v>Small</v>
      </c>
    </row>
    <row r="5255" spans="8:13" ht="15.75" customHeight="1">
      <c r="H5255" s="37">
        <v>43196</v>
      </c>
      <c r="I5255" s="6" t="s">
        <v>141</v>
      </c>
      <c r="J5255" s="6" t="s">
        <v>156</v>
      </c>
      <c r="K5255" s="6">
        <v>6</v>
      </c>
      <c r="L5255" s="6">
        <v>73.5</v>
      </c>
      <c r="M5255" s="31" t="str">
        <f t="shared" si="0"/>
        <v>Small</v>
      </c>
    </row>
    <row r="5256" spans="8:13" ht="15.75" customHeight="1">
      <c r="H5256" s="37">
        <v>43289</v>
      </c>
      <c r="I5256" s="6" t="s">
        <v>160</v>
      </c>
      <c r="J5256" s="6" t="s">
        <v>202</v>
      </c>
      <c r="K5256" s="6">
        <v>58</v>
      </c>
      <c r="L5256" s="6">
        <v>550.61</v>
      </c>
      <c r="M5256" s="31" t="str">
        <f t="shared" si="0"/>
        <v>Large</v>
      </c>
    </row>
    <row r="5257" spans="8:13" ht="15.75" customHeight="1">
      <c r="H5257" s="37">
        <v>43145</v>
      </c>
      <c r="I5257" s="6" t="s">
        <v>223</v>
      </c>
      <c r="J5257" s="6" t="s">
        <v>187</v>
      </c>
      <c r="K5257" s="6">
        <v>1</v>
      </c>
      <c r="L5257" s="6">
        <v>15.51</v>
      </c>
      <c r="M5257" s="31" t="str">
        <f t="shared" si="0"/>
        <v>Small</v>
      </c>
    </row>
    <row r="5258" spans="8:13" ht="15.75" customHeight="1">
      <c r="H5258" s="37">
        <v>43207</v>
      </c>
      <c r="I5258" s="6" t="s">
        <v>160</v>
      </c>
      <c r="J5258" s="6" t="s">
        <v>174</v>
      </c>
      <c r="K5258" s="6">
        <v>1</v>
      </c>
      <c r="L5258" s="6">
        <v>19.37</v>
      </c>
      <c r="M5258" s="31" t="str">
        <f t="shared" si="0"/>
        <v>Small</v>
      </c>
    </row>
    <row r="5259" spans="8:13" ht="15.75" customHeight="1">
      <c r="H5259" s="37">
        <v>43421</v>
      </c>
      <c r="I5259" s="6" t="s">
        <v>168</v>
      </c>
      <c r="J5259" s="6" t="s">
        <v>222</v>
      </c>
      <c r="K5259" s="6">
        <v>1</v>
      </c>
      <c r="L5259" s="6">
        <v>18.3</v>
      </c>
      <c r="M5259" s="31" t="str">
        <f t="shared" si="0"/>
        <v>Small</v>
      </c>
    </row>
    <row r="5260" spans="8:13" ht="15.75" customHeight="1">
      <c r="H5260" s="37">
        <v>43193</v>
      </c>
      <c r="I5260" s="6" t="s">
        <v>141</v>
      </c>
      <c r="J5260" s="6" t="s">
        <v>172</v>
      </c>
      <c r="K5260" s="6">
        <v>48</v>
      </c>
      <c r="L5260" s="6">
        <v>286.68</v>
      </c>
      <c r="M5260" s="31" t="str">
        <f t="shared" si="0"/>
        <v>Large</v>
      </c>
    </row>
    <row r="5261" spans="8:13" ht="15.75" customHeight="1">
      <c r="H5261" s="37">
        <v>43423</v>
      </c>
      <c r="I5261" s="6" t="s">
        <v>158</v>
      </c>
      <c r="J5261" s="6" t="s">
        <v>178</v>
      </c>
      <c r="K5261" s="6">
        <v>3</v>
      </c>
      <c r="L5261" s="6">
        <v>38.700000000000003</v>
      </c>
      <c r="M5261" s="31" t="str">
        <f t="shared" si="0"/>
        <v>Small</v>
      </c>
    </row>
    <row r="5262" spans="8:13" ht="15.75" customHeight="1">
      <c r="H5262" s="37">
        <v>43454</v>
      </c>
      <c r="I5262" s="6" t="s">
        <v>200</v>
      </c>
      <c r="J5262" s="6" t="s">
        <v>172</v>
      </c>
      <c r="K5262" s="6">
        <v>2</v>
      </c>
      <c r="L5262" s="6">
        <v>25.3</v>
      </c>
      <c r="M5262" s="31" t="str">
        <f t="shared" si="0"/>
        <v>Small</v>
      </c>
    </row>
    <row r="5263" spans="8:13" ht="15.75" customHeight="1">
      <c r="H5263" s="37">
        <v>43427</v>
      </c>
      <c r="I5263" s="6" t="s">
        <v>223</v>
      </c>
      <c r="J5263" s="6" t="s">
        <v>156</v>
      </c>
      <c r="K5263" s="6">
        <v>2</v>
      </c>
      <c r="L5263" s="6">
        <v>36.119999999999997</v>
      </c>
      <c r="M5263" s="31" t="str">
        <f t="shared" si="0"/>
        <v>Small</v>
      </c>
    </row>
    <row r="5264" spans="8:13" ht="15.75" customHeight="1">
      <c r="H5264" s="37">
        <v>43138</v>
      </c>
      <c r="I5264" s="6" t="s">
        <v>158</v>
      </c>
      <c r="J5264" s="6" t="s">
        <v>213</v>
      </c>
      <c r="K5264" s="6">
        <v>24</v>
      </c>
      <c r="L5264" s="6">
        <v>240.1</v>
      </c>
      <c r="M5264" s="31" t="str">
        <f t="shared" si="0"/>
        <v>Small</v>
      </c>
    </row>
    <row r="5265" spans="8:13" ht="15.75" customHeight="1">
      <c r="H5265" s="37">
        <v>43414</v>
      </c>
      <c r="I5265" s="6" t="s">
        <v>158</v>
      </c>
      <c r="J5265" s="6" t="s">
        <v>208</v>
      </c>
      <c r="K5265" s="6">
        <v>3</v>
      </c>
      <c r="L5265" s="6">
        <v>38.76</v>
      </c>
      <c r="M5265" s="31" t="str">
        <f t="shared" si="0"/>
        <v>Small</v>
      </c>
    </row>
    <row r="5266" spans="8:13" ht="15.75" customHeight="1">
      <c r="H5266" s="37">
        <v>43445</v>
      </c>
      <c r="I5266" s="6" t="s">
        <v>158</v>
      </c>
      <c r="J5266" s="6" t="s">
        <v>185</v>
      </c>
      <c r="K5266" s="6">
        <v>1</v>
      </c>
      <c r="L5266" s="6">
        <v>10.57</v>
      </c>
      <c r="M5266" s="31" t="str">
        <f t="shared" si="0"/>
        <v>Small</v>
      </c>
    </row>
    <row r="5267" spans="8:13" ht="15.75" customHeight="1">
      <c r="H5267" s="37">
        <v>43354</v>
      </c>
      <c r="I5267" s="6" t="s">
        <v>198</v>
      </c>
      <c r="J5267" s="6" t="s">
        <v>186</v>
      </c>
      <c r="K5267" s="6">
        <v>2</v>
      </c>
      <c r="L5267" s="6">
        <v>31.12</v>
      </c>
      <c r="M5267" s="31" t="str">
        <f t="shared" si="0"/>
        <v>Small</v>
      </c>
    </row>
    <row r="5268" spans="8:13" ht="15.75" customHeight="1">
      <c r="H5268" s="37">
        <v>43109</v>
      </c>
      <c r="I5268" s="6" t="s">
        <v>177</v>
      </c>
      <c r="J5268" s="6" t="s">
        <v>212</v>
      </c>
      <c r="K5268" s="6">
        <v>2</v>
      </c>
      <c r="L5268" s="6">
        <v>24.2</v>
      </c>
      <c r="M5268" s="31" t="str">
        <f t="shared" si="0"/>
        <v>Small</v>
      </c>
    </row>
    <row r="5269" spans="8:13" ht="15.75" customHeight="1">
      <c r="H5269" s="37">
        <v>43194</v>
      </c>
      <c r="I5269" s="6" t="s">
        <v>175</v>
      </c>
      <c r="J5269" s="6" t="s">
        <v>156</v>
      </c>
      <c r="K5269" s="6">
        <v>3</v>
      </c>
      <c r="L5269" s="6">
        <v>46.02</v>
      </c>
      <c r="M5269" s="31" t="str">
        <f t="shared" si="0"/>
        <v>Small</v>
      </c>
    </row>
    <row r="5270" spans="8:13" ht="15.75" customHeight="1">
      <c r="H5270" s="37">
        <v>43415</v>
      </c>
      <c r="I5270" s="6" t="s">
        <v>158</v>
      </c>
      <c r="J5270" s="6" t="s">
        <v>156</v>
      </c>
      <c r="K5270" s="6">
        <v>1</v>
      </c>
      <c r="L5270" s="6">
        <v>15.09</v>
      </c>
      <c r="M5270" s="31" t="str">
        <f t="shared" si="0"/>
        <v>Small</v>
      </c>
    </row>
    <row r="5271" spans="8:13" ht="15.75" customHeight="1">
      <c r="H5271" s="37">
        <v>43412</v>
      </c>
      <c r="I5271" s="6" t="s">
        <v>141</v>
      </c>
      <c r="J5271" s="6" t="s">
        <v>214</v>
      </c>
      <c r="K5271" s="6">
        <v>4</v>
      </c>
      <c r="L5271" s="6">
        <v>77.48</v>
      </c>
      <c r="M5271" s="31" t="str">
        <f t="shared" si="0"/>
        <v>Small</v>
      </c>
    </row>
    <row r="5272" spans="8:13" ht="15.75" customHeight="1">
      <c r="H5272" s="37">
        <v>43261</v>
      </c>
      <c r="I5272" s="6" t="s">
        <v>138</v>
      </c>
      <c r="J5272" s="6" t="s">
        <v>185</v>
      </c>
      <c r="K5272" s="6">
        <v>2</v>
      </c>
      <c r="L5272" s="6">
        <v>39.619999999999997</v>
      </c>
      <c r="M5272" s="31" t="str">
        <f t="shared" si="0"/>
        <v>Small</v>
      </c>
    </row>
    <row r="5273" spans="8:13" ht="15.75" customHeight="1">
      <c r="H5273" s="37">
        <v>43256</v>
      </c>
      <c r="I5273" s="6" t="s">
        <v>175</v>
      </c>
      <c r="J5273" s="6" t="s">
        <v>159</v>
      </c>
      <c r="K5273" s="6">
        <v>2</v>
      </c>
      <c r="L5273" s="6">
        <v>31.6</v>
      </c>
      <c r="M5273" s="31" t="str">
        <f t="shared" si="0"/>
        <v>Small</v>
      </c>
    </row>
    <row r="5274" spans="8:13" ht="15.75" customHeight="1">
      <c r="H5274" s="37">
        <v>43384</v>
      </c>
      <c r="I5274" s="6" t="s">
        <v>201</v>
      </c>
      <c r="J5274" s="6" t="s">
        <v>185</v>
      </c>
      <c r="K5274" s="6">
        <v>57</v>
      </c>
      <c r="L5274" s="6">
        <v>337.14</v>
      </c>
      <c r="M5274" s="31" t="str">
        <f t="shared" si="0"/>
        <v>Large</v>
      </c>
    </row>
    <row r="5275" spans="8:13" ht="15.75" customHeight="1">
      <c r="H5275" s="37">
        <v>43109</v>
      </c>
      <c r="I5275" s="6" t="s">
        <v>158</v>
      </c>
      <c r="J5275" s="6" t="s">
        <v>211</v>
      </c>
      <c r="K5275" s="6">
        <v>5</v>
      </c>
      <c r="L5275" s="6">
        <v>63.65</v>
      </c>
      <c r="M5275" s="31" t="str">
        <f t="shared" si="0"/>
        <v>Small</v>
      </c>
    </row>
    <row r="5276" spans="8:13" ht="15.75" customHeight="1">
      <c r="H5276" s="37">
        <v>43465</v>
      </c>
      <c r="I5276" s="6" t="s">
        <v>160</v>
      </c>
      <c r="J5276" s="6" t="s">
        <v>185</v>
      </c>
      <c r="K5276" s="6">
        <v>1</v>
      </c>
      <c r="L5276" s="6">
        <v>10.97</v>
      </c>
      <c r="M5276" s="31" t="str">
        <f t="shared" si="0"/>
        <v>Small</v>
      </c>
    </row>
    <row r="5277" spans="8:13" ht="15.75" customHeight="1">
      <c r="H5277" s="37">
        <v>43380</v>
      </c>
      <c r="I5277" s="6" t="s">
        <v>175</v>
      </c>
      <c r="J5277" s="6" t="s">
        <v>156</v>
      </c>
      <c r="K5277" s="6">
        <v>3</v>
      </c>
      <c r="L5277" s="6">
        <v>45.21</v>
      </c>
      <c r="M5277" s="31" t="str">
        <f t="shared" si="0"/>
        <v>Small</v>
      </c>
    </row>
    <row r="5278" spans="8:13" ht="15.75" customHeight="1">
      <c r="H5278" s="37">
        <v>43379</v>
      </c>
      <c r="I5278" s="6" t="s">
        <v>175</v>
      </c>
      <c r="J5278" s="6" t="s">
        <v>236</v>
      </c>
      <c r="K5278" s="6">
        <v>4</v>
      </c>
      <c r="L5278" s="6">
        <v>47.52</v>
      </c>
      <c r="M5278" s="31" t="str">
        <f t="shared" si="0"/>
        <v>Small</v>
      </c>
    </row>
    <row r="5279" spans="8:13" ht="15.75" customHeight="1">
      <c r="H5279" s="37">
        <v>43453</v>
      </c>
      <c r="I5279" s="6" t="s">
        <v>163</v>
      </c>
      <c r="J5279" s="6" t="s">
        <v>184</v>
      </c>
      <c r="K5279" s="6">
        <v>2</v>
      </c>
      <c r="L5279" s="6">
        <v>26.86</v>
      </c>
      <c r="M5279" s="31" t="str">
        <f t="shared" si="0"/>
        <v>Small</v>
      </c>
    </row>
    <row r="5280" spans="8:13" ht="15.75" customHeight="1">
      <c r="H5280" s="37">
        <v>43339</v>
      </c>
      <c r="I5280" s="6" t="s">
        <v>168</v>
      </c>
      <c r="J5280" s="6" t="s">
        <v>219</v>
      </c>
      <c r="K5280" s="6">
        <v>1</v>
      </c>
      <c r="L5280" s="6">
        <v>16.66</v>
      </c>
      <c r="M5280" s="31" t="str">
        <f t="shared" si="0"/>
        <v>Small</v>
      </c>
    </row>
    <row r="5281" spans="8:13" ht="15.75" customHeight="1">
      <c r="H5281" s="37">
        <v>43423</v>
      </c>
      <c r="I5281" s="6" t="s">
        <v>158</v>
      </c>
      <c r="J5281" s="6" t="s">
        <v>197</v>
      </c>
      <c r="K5281" s="6">
        <v>4</v>
      </c>
      <c r="L5281" s="6">
        <v>70.680000000000007</v>
      </c>
      <c r="M5281" s="31" t="str">
        <f t="shared" si="0"/>
        <v>Small</v>
      </c>
    </row>
    <row r="5282" spans="8:13" ht="15.75" customHeight="1">
      <c r="H5282" s="37">
        <v>43173</v>
      </c>
      <c r="I5282" s="6" t="s">
        <v>175</v>
      </c>
      <c r="J5282" s="6" t="s">
        <v>170</v>
      </c>
      <c r="K5282" s="6">
        <v>2</v>
      </c>
      <c r="L5282" s="6">
        <v>33.26</v>
      </c>
      <c r="M5282" s="31" t="str">
        <f t="shared" si="0"/>
        <v>Small</v>
      </c>
    </row>
    <row r="5283" spans="8:13" ht="15.75" customHeight="1">
      <c r="H5283" s="37">
        <v>43343</v>
      </c>
      <c r="I5283" s="6" t="s">
        <v>158</v>
      </c>
      <c r="J5283" s="6" t="s">
        <v>180</v>
      </c>
      <c r="K5283" s="6">
        <v>1</v>
      </c>
      <c r="L5283" s="6">
        <v>13.34</v>
      </c>
      <c r="M5283" s="31" t="str">
        <f t="shared" si="0"/>
        <v>Small</v>
      </c>
    </row>
    <row r="5284" spans="8:13" ht="15.75" customHeight="1">
      <c r="H5284" s="37">
        <v>43458</v>
      </c>
      <c r="I5284" s="6" t="s">
        <v>171</v>
      </c>
      <c r="J5284" s="6" t="s">
        <v>235</v>
      </c>
      <c r="K5284" s="6">
        <v>3</v>
      </c>
      <c r="L5284" s="6">
        <v>39.51</v>
      </c>
      <c r="M5284" s="31" t="str">
        <f t="shared" si="0"/>
        <v>Small</v>
      </c>
    </row>
    <row r="5285" spans="8:13" ht="15.75" customHeight="1">
      <c r="H5285" s="37">
        <v>43294</v>
      </c>
      <c r="I5285" s="6" t="s">
        <v>141</v>
      </c>
      <c r="J5285" s="6" t="s">
        <v>156</v>
      </c>
      <c r="K5285" s="6">
        <v>72</v>
      </c>
      <c r="L5285" s="6">
        <v>532.08000000000004</v>
      </c>
      <c r="M5285" s="31" t="str">
        <f t="shared" si="0"/>
        <v>Large</v>
      </c>
    </row>
    <row r="5286" spans="8:13" ht="15.75" customHeight="1">
      <c r="H5286" s="37">
        <v>43199</v>
      </c>
      <c r="I5286" s="6" t="s">
        <v>168</v>
      </c>
      <c r="J5286" s="6" t="s">
        <v>169</v>
      </c>
      <c r="K5286" s="6">
        <v>3</v>
      </c>
      <c r="L5286" s="6">
        <v>58.35</v>
      </c>
      <c r="M5286" s="31" t="str">
        <f t="shared" si="0"/>
        <v>Small</v>
      </c>
    </row>
    <row r="5287" spans="8:13" ht="15.75" customHeight="1">
      <c r="H5287" s="37">
        <v>43422</v>
      </c>
      <c r="I5287" s="6" t="s">
        <v>168</v>
      </c>
      <c r="J5287" s="6" t="s">
        <v>183</v>
      </c>
      <c r="K5287" s="6">
        <v>1</v>
      </c>
      <c r="L5287" s="6">
        <v>19.07</v>
      </c>
      <c r="M5287" s="31" t="str">
        <f t="shared" si="0"/>
        <v>Small</v>
      </c>
    </row>
    <row r="5288" spans="8:13" ht="15.75" customHeight="1">
      <c r="H5288" s="37">
        <v>43461</v>
      </c>
      <c r="I5288" s="6" t="s">
        <v>175</v>
      </c>
      <c r="J5288" s="6" t="s">
        <v>233</v>
      </c>
      <c r="K5288" s="6">
        <v>2</v>
      </c>
      <c r="L5288" s="6">
        <v>24.6</v>
      </c>
      <c r="M5288" s="31" t="str">
        <f t="shared" si="0"/>
        <v>Small</v>
      </c>
    </row>
    <row r="5289" spans="8:13" ht="15.75" customHeight="1">
      <c r="H5289" s="37">
        <v>43119</v>
      </c>
      <c r="I5289" s="6" t="s">
        <v>158</v>
      </c>
      <c r="J5289" s="6" t="s">
        <v>157</v>
      </c>
      <c r="K5289" s="6">
        <v>2</v>
      </c>
      <c r="L5289" s="6">
        <v>38.1</v>
      </c>
      <c r="M5289" s="31" t="str">
        <f t="shared" si="0"/>
        <v>Small</v>
      </c>
    </row>
    <row r="5290" spans="8:13" ht="15.75" customHeight="1">
      <c r="H5290" s="37">
        <v>43462</v>
      </c>
      <c r="I5290" s="6" t="s">
        <v>127</v>
      </c>
      <c r="J5290" s="6" t="s">
        <v>215</v>
      </c>
      <c r="K5290" s="6">
        <v>1</v>
      </c>
      <c r="L5290" s="6">
        <v>19.52</v>
      </c>
      <c r="M5290" s="31" t="str">
        <f t="shared" si="0"/>
        <v>Small</v>
      </c>
    </row>
    <row r="5291" spans="8:13" ht="15.75" customHeight="1">
      <c r="H5291" s="37">
        <v>43360</v>
      </c>
      <c r="I5291" s="6" t="s">
        <v>160</v>
      </c>
      <c r="J5291" s="6" t="s">
        <v>156</v>
      </c>
      <c r="K5291" s="6">
        <v>4</v>
      </c>
      <c r="L5291" s="6">
        <v>69.12</v>
      </c>
      <c r="M5291" s="31" t="str">
        <f t="shared" si="0"/>
        <v>Small</v>
      </c>
    </row>
    <row r="5292" spans="8:13" ht="15.75" customHeight="1">
      <c r="H5292" s="37">
        <v>43425</v>
      </c>
      <c r="I5292" s="6" t="s">
        <v>163</v>
      </c>
      <c r="J5292" s="6" t="s">
        <v>232</v>
      </c>
      <c r="K5292" s="6">
        <v>3</v>
      </c>
      <c r="L5292" s="6">
        <v>31.86</v>
      </c>
      <c r="M5292" s="31" t="str">
        <f t="shared" si="0"/>
        <v>Small</v>
      </c>
    </row>
    <row r="5293" spans="8:13" ht="15.75" customHeight="1">
      <c r="H5293" s="37">
        <v>43202</v>
      </c>
      <c r="I5293" s="6" t="s">
        <v>175</v>
      </c>
      <c r="J5293" s="6" t="s">
        <v>156</v>
      </c>
      <c r="K5293" s="6">
        <v>2</v>
      </c>
      <c r="L5293" s="6">
        <v>26.1</v>
      </c>
      <c r="M5293" s="31" t="str">
        <f t="shared" si="0"/>
        <v>Small</v>
      </c>
    </row>
    <row r="5294" spans="8:13" ht="15.75" customHeight="1">
      <c r="H5294" s="37">
        <v>43424</v>
      </c>
      <c r="I5294" s="6" t="s">
        <v>158</v>
      </c>
      <c r="J5294" s="6" t="s">
        <v>229</v>
      </c>
      <c r="K5294" s="6">
        <v>4</v>
      </c>
      <c r="L5294" s="6">
        <v>56</v>
      </c>
      <c r="M5294" s="31" t="str">
        <f t="shared" si="0"/>
        <v>Small</v>
      </c>
    </row>
    <row r="5295" spans="8:13" ht="15.75" customHeight="1">
      <c r="H5295" s="37">
        <v>43448</v>
      </c>
      <c r="I5295" s="6" t="s">
        <v>218</v>
      </c>
      <c r="J5295" s="6" t="s">
        <v>185</v>
      </c>
      <c r="K5295" s="6">
        <v>2</v>
      </c>
      <c r="L5295" s="6">
        <v>30.7</v>
      </c>
      <c r="M5295" s="31" t="str">
        <f t="shared" si="0"/>
        <v>Small</v>
      </c>
    </row>
    <row r="5296" spans="8:13" ht="15.75" customHeight="1">
      <c r="H5296" s="37">
        <v>43113</v>
      </c>
      <c r="I5296" s="6" t="s">
        <v>141</v>
      </c>
      <c r="J5296" s="6" t="s">
        <v>194</v>
      </c>
      <c r="K5296" s="6">
        <v>1</v>
      </c>
      <c r="L5296" s="6">
        <v>14.36</v>
      </c>
      <c r="M5296" s="31" t="str">
        <f t="shared" si="0"/>
        <v>Small</v>
      </c>
    </row>
    <row r="5297" spans="8:13" ht="15.75" customHeight="1">
      <c r="H5297" s="37">
        <v>43429</v>
      </c>
      <c r="I5297" s="6" t="s">
        <v>141</v>
      </c>
      <c r="J5297" s="6" t="s">
        <v>229</v>
      </c>
      <c r="K5297" s="6">
        <v>2</v>
      </c>
      <c r="L5297" s="6">
        <v>31.62</v>
      </c>
      <c r="M5297" s="31" t="str">
        <f t="shared" si="0"/>
        <v>Small</v>
      </c>
    </row>
    <row r="5298" spans="8:13" ht="15.75" customHeight="1">
      <c r="H5298" s="37">
        <v>43444</v>
      </c>
      <c r="I5298" s="6" t="s">
        <v>168</v>
      </c>
      <c r="J5298" s="6" t="s">
        <v>191</v>
      </c>
      <c r="K5298" s="6">
        <v>2</v>
      </c>
      <c r="L5298" s="6">
        <v>21.74</v>
      </c>
      <c r="M5298" s="31" t="str">
        <f t="shared" si="0"/>
        <v>Small</v>
      </c>
    </row>
    <row r="5299" spans="8:13" ht="15.75" customHeight="1">
      <c r="H5299" s="37">
        <v>43465</v>
      </c>
      <c r="I5299" s="6" t="s">
        <v>216</v>
      </c>
      <c r="J5299" s="6" t="s">
        <v>240</v>
      </c>
      <c r="K5299" s="6">
        <v>5</v>
      </c>
      <c r="L5299" s="6">
        <v>68.31</v>
      </c>
      <c r="M5299" s="31" t="str">
        <f t="shared" si="0"/>
        <v>Small</v>
      </c>
    </row>
    <row r="5300" spans="8:13" ht="15.75" customHeight="1">
      <c r="H5300" s="37">
        <v>43465</v>
      </c>
      <c r="I5300" s="6" t="s">
        <v>223</v>
      </c>
      <c r="J5300" s="6" t="s">
        <v>194</v>
      </c>
      <c r="K5300" s="6">
        <v>1</v>
      </c>
      <c r="L5300" s="6">
        <v>11.92</v>
      </c>
      <c r="M5300" s="31" t="str">
        <f t="shared" si="0"/>
        <v>Small</v>
      </c>
    </row>
    <row r="5301" spans="8:13" ht="15.75" customHeight="1">
      <c r="H5301" s="37">
        <v>43287</v>
      </c>
      <c r="I5301" s="6" t="s">
        <v>163</v>
      </c>
      <c r="J5301" s="6" t="s">
        <v>184</v>
      </c>
      <c r="K5301" s="6">
        <v>2</v>
      </c>
      <c r="L5301" s="6">
        <v>37.44</v>
      </c>
      <c r="M5301" s="31" t="str">
        <f t="shared" si="0"/>
        <v>Small</v>
      </c>
    </row>
    <row r="5302" spans="8:13" ht="15.75" customHeight="1">
      <c r="H5302" s="37">
        <v>43239</v>
      </c>
      <c r="I5302" s="6" t="s">
        <v>160</v>
      </c>
      <c r="J5302" s="6" t="s">
        <v>202</v>
      </c>
      <c r="K5302" s="6">
        <v>3</v>
      </c>
      <c r="L5302" s="6">
        <v>39.78</v>
      </c>
      <c r="M5302" s="31" t="str">
        <f t="shared" si="0"/>
        <v>Small</v>
      </c>
    </row>
    <row r="5303" spans="8:13" ht="15.75" customHeight="1">
      <c r="H5303" s="37">
        <v>43427</v>
      </c>
      <c r="I5303" s="6" t="s">
        <v>141</v>
      </c>
      <c r="J5303" s="6" t="s">
        <v>187</v>
      </c>
      <c r="K5303" s="6">
        <v>3</v>
      </c>
      <c r="L5303" s="6">
        <v>43.35</v>
      </c>
      <c r="M5303" s="31" t="str">
        <f t="shared" si="0"/>
        <v>Small</v>
      </c>
    </row>
    <row r="5304" spans="8:13" ht="15.75" customHeight="1">
      <c r="H5304" s="37">
        <v>43360</v>
      </c>
      <c r="I5304" s="6" t="s">
        <v>160</v>
      </c>
      <c r="J5304" s="6" t="s">
        <v>234</v>
      </c>
      <c r="K5304" s="6">
        <v>1</v>
      </c>
      <c r="L5304" s="6">
        <v>14.56</v>
      </c>
      <c r="M5304" s="31" t="str">
        <f t="shared" si="0"/>
        <v>Small</v>
      </c>
    </row>
    <row r="5305" spans="8:13" ht="15.75" customHeight="1">
      <c r="H5305" s="37">
        <v>43420</v>
      </c>
      <c r="I5305" s="6" t="s">
        <v>160</v>
      </c>
      <c r="J5305" s="6" t="s">
        <v>214</v>
      </c>
      <c r="K5305" s="6">
        <v>1</v>
      </c>
      <c r="L5305" s="6">
        <v>19.559999999999999</v>
      </c>
      <c r="M5305" s="31" t="str">
        <f t="shared" si="0"/>
        <v>Small</v>
      </c>
    </row>
    <row r="5306" spans="8:13" ht="15.75" customHeight="1">
      <c r="H5306" s="37">
        <v>43320</v>
      </c>
      <c r="I5306" s="6" t="s">
        <v>198</v>
      </c>
      <c r="J5306" s="6" t="s">
        <v>170</v>
      </c>
      <c r="K5306" s="6">
        <v>1</v>
      </c>
      <c r="L5306" s="6">
        <v>18.93</v>
      </c>
      <c r="M5306" s="31" t="str">
        <f t="shared" si="0"/>
        <v>Small</v>
      </c>
    </row>
    <row r="5307" spans="8:13" ht="15.75" customHeight="1">
      <c r="H5307" s="37">
        <v>43439</v>
      </c>
      <c r="I5307" s="6" t="s">
        <v>223</v>
      </c>
      <c r="J5307" s="6" t="s">
        <v>174</v>
      </c>
      <c r="K5307" s="6">
        <v>2</v>
      </c>
      <c r="L5307" s="6">
        <v>28.74</v>
      </c>
      <c r="M5307" s="31" t="str">
        <f t="shared" si="0"/>
        <v>Small</v>
      </c>
    </row>
    <row r="5308" spans="8:13" ht="15.75" customHeight="1">
      <c r="H5308" s="37">
        <v>43461</v>
      </c>
      <c r="I5308" s="6" t="s">
        <v>158</v>
      </c>
      <c r="J5308" s="6" t="s">
        <v>156</v>
      </c>
      <c r="K5308" s="6">
        <v>2</v>
      </c>
      <c r="L5308" s="6">
        <v>35.94</v>
      </c>
      <c r="M5308" s="31" t="str">
        <f t="shared" si="0"/>
        <v>Small</v>
      </c>
    </row>
    <row r="5309" spans="8:13" ht="15.75" customHeight="1">
      <c r="H5309" s="37">
        <v>43450</v>
      </c>
      <c r="I5309" s="6" t="s">
        <v>158</v>
      </c>
      <c r="J5309" s="6" t="s">
        <v>170</v>
      </c>
      <c r="K5309" s="6">
        <v>4</v>
      </c>
      <c r="L5309" s="6">
        <v>47.48</v>
      </c>
      <c r="M5309" s="31" t="str">
        <f t="shared" si="0"/>
        <v>Small</v>
      </c>
    </row>
    <row r="5310" spans="8:13" ht="15.75" customHeight="1">
      <c r="H5310" s="37">
        <v>43444</v>
      </c>
      <c r="I5310" s="6" t="s">
        <v>200</v>
      </c>
      <c r="J5310" s="6" t="s">
        <v>195</v>
      </c>
      <c r="K5310" s="6">
        <v>2</v>
      </c>
      <c r="L5310" s="6">
        <v>38.840000000000003</v>
      </c>
      <c r="M5310" s="31" t="str">
        <f t="shared" si="0"/>
        <v>Small</v>
      </c>
    </row>
    <row r="5311" spans="8:13" ht="15.75" customHeight="1">
      <c r="H5311" s="37">
        <v>43417</v>
      </c>
      <c r="I5311" s="6" t="s">
        <v>200</v>
      </c>
      <c r="J5311" s="6" t="s">
        <v>184</v>
      </c>
      <c r="K5311" s="6">
        <v>2</v>
      </c>
      <c r="L5311" s="6">
        <v>32.42</v>
      </c>
      <c r="M5311" s="31" t="str">
        <f t="shared" si="0"/>
        <v>Small</v>
      </c>
    </row>
    <row r="5312" spans="8:13" ht="15.75" customHeight="1">
      <c r="H5312" s="37">
        <v>43104</v>
      </c>
      <c r="I5312" s="6" t="s">
        <v>158</v>
      </c>
      <c r="J5312" s="6" t="s">
        <v>156</v>
      </c>
      <c r="K5312" s="6">
        <v>1</v>
      </c>
      <c r="L5312" s="6">
        <v>16.93</v>
      </c>
      <c r="M5312" s="31" t="str">
        <f t="shared" si="0"/>
        <v>Small</v>
      </c>
    </row>
    <row r="5313" spans="8:13" ht="15.75" customHeight="1">
      <c r="H5313" s="37">
        <v>43287</v>
      </c>
      <c r="I5313" s="6" t="s">
        <v>198</v>
      </c>
      <c r="J5313" s="6" t="s">
        <v>195</v>
      </c>
      <c r="K5313" s="6">
        <v>51</v>
      </c>
      <c r="L5313" s="6">
        <v>324.62</v>
      </c>
      <c r="M5313" s="31" t="str">
        <f t="shared" si="0"/>
        <v>Large</v>
      </c>
    </row>
    <row r="5314" spans="8:13" ht="15.75" customHeight="1">
      <c r="H5314" s="37">
        <v>43112</v>
      </c>
      <c r="I5314" s="6" t="s">
        <v>163</v>
      </c>
      <c r="J5314" s="6" t="s">
        <v>185</v>
      </c>
      <c r="K5314" s="6">
        <v>3</v>
      </c>
      <c r="L5314" s="6">
        <v>35.28</v>
      </c>
      <c r="M5314" s="31" t="str">
        <f t="shared" si="0"/>
        <v>Small</v>
      </c>
    </row>
    <row r="5315" spans="8:13" ht="15.75" customHeight="1">
      <c r="H5315" s="37">
        <v>43445</v>
      </c>
      <c r="I5315" s="6" t="s">
        <v>223</v>
      </c>
      <c r="J5315" s="6" t="s">
        <v>205</v>
      </c>
      <c r="K5315" s="6">
        <v>1</v>
      </c>
      <c r="L5315" s="6">
        <v>13.97</v>
      </c>
      <c r="M5315" s="31" t="str">
        <f t="shared" si="0"/>
        <v>Small</v>
      </c>
    </row>
    <row r="5316" spans="8:13" ht="15.75" customHeight="1">
      <c r="H5316" s="37">
        <v>43198</v>
      </c>
      <c r="I5316" s="6" t="s">
        <v>141</v>
      </c>
      <c r="J5316" s="6" t="s">
        <v>184</v>
      </c>
      <c r="K5316" s="6">
        <v>1</v>
      </c>
      <c r="L5316" s="6">
        <v>12.06</v>
      </c>
      <c r="M5316" s="31" t="str">
        <f t="shared" si="0"/>
        <v>Small</v>
      </c>
    </row>
    <row r="5317" spans="8:13" ht="15.75" customHeight="1">
      <c r="H5317" s="37">
        <v>43144</v>
      </c>
      <c r="I5317" s="6" t="s">
        <v>158</v>
      </c>
      <c r="J5317" s="6" t="s">
        <v>208</v>
      </c>
      <c r="K5317" s="6">
        <v>2</v>
      </c>
      <c r="L5317" s="6">
        <v>30.18</v>
      </c>
      <c r="M5317" s="31" t="str">
        <f t="shared" si="0"/>
        <v>Small</v>
      </c>
    </row>
    <row r="5318" spans="8:13" ht="15.75" customHeight="1">
      <c r="H5318" s="37">
        <v>43266</v>
      </c>
      <c r="I5318" s="6" t="s">
        <v>158</v>
      </c>
      <c r="J5318" s="6" t="s">
        <v>207</v>
      </c>
      <c r="K5318" s="6">
        <v>1</v>
      </c>
      <c r="L5318" s="6">
        <v>11.94</v>
      </c>
      <c r="M5318" s="31" t="str">
        <f t="shared" si="0"/>
        <v>Small</v>
      </c>
    </row>
    <row r="5319" spans="8:13" ht="15.75" customHeight="1">
      <c r="H5319" s="37">
        <v>43399</v>
      </c>
      <c r="I5319" s="6" t="s">
        <v>165</v>
      </c>
      <c r="J5319" s="6" t="s">
        <v>208</v>
      </c>
      <c r="K5319" s="6">
        <v>1</v>
      </c>
      <c r="L5319" s="6">
        <v>12.53</v>
      </c>
      <c r="M5319" s="31" t="str">
        <f t="shared" si="0"/>
        <v>Small</v>
      </c>
    </row>
    <row r="5320" spans="8:13" ht="15.75" customHeight="1">
      <c r="H5320" s="37">
        <v>43287</v>
      </c>
      <c r="I5320" s="6" t="s">
        <v>224</v>
      </c>
      <c r="J5320" s="6" t="s">
        <v>194</v>
      </c>
      <c r="K5320" s="6">
        <v>3</v>
      </c>
      <c r="L5320" s="6">
        <v>55.95</v>
      </c>
      <c r="M5320" s="31" t="str">
        <f t="shared" si="0"/>
        <v>Small</v>
      </c>
    </row>
    <row r="5321" spans="8:13" ht="15.75" customHeight="1">
      <c r="H5321" s="37">
        <v>43428</v>
      </c>
      <c r="I5321" s="6" t="s">
        <v>163</v>
      </c>
      <c r="J5321" s="6" t="s">
        <v>185</v>
      </c>
      <c r="K5321" s="6">
        <v>3</v>
      </c>
      <c r="L5321" s="6">
        <v>31.35</v>
      </c>
      <c r="M5321" s="31" t="str">
        <f t="shared" si="0"/>
        <v>Small</v>
      </c>
    </row>
    <row r="5322" spans="8:13" ht="15.75" customHeight="1">
      <c r="H5322" s="37">
        <v>43426</v>
      </c>
      <c r="I5322" s="6" t="s">
        <v>135</v>
      </c>
      <c r="J5322" s="6" t="s">
        <v>156</v>
      </c>
      <c r="K5322" s="6">
        <v>1</v>
      </c>
      <c r="L5322" s="6">
        <v>15.41</v>
      </c>
      <c r="M5322" s="31" t="str">
        <f t="shared" si="0"/>
        <v>Small</v>
      </c>
    </row>
    <row r="5323" spans="8:13" ht="15.75" customHeight="1">
      <c r="H5323" s="37">
        <v>43462</v>
      </c>
      <c r="I5323" s="6" t="s">
        <v>160</v>
      </c>
      <c r="J5323" s="6" t="s">
        <v>194</v>
      </c>
      <c r="K5323" s="6">
        <v>39</v>
      </c>
      <c r="L5323" s="6">
        <v>423.31</v>
      </c>
      <c r="M5323" s="31" t="str">
        <f t="shared" si="0"/>
        <v>Large</v>
      </c>
    </row>
    <row r="5324" spans="8:13" ht="15.75" customHeight="1">
      <c r="H5324" s="37">
        <v>43115</v>
      </c>
      <c r="I5324" s="6" t="s">
        <v>158</v>
      </c>
      <c r="J5324" s="6" t="s">
        <v>194</v>
      </c>
      <c r="K5324" s="6">
        <v>1</v>
      </c>
      <c r="L5324" s="6">
        <v>17.25</v>
      </c>
      <c r="M5324" s="31" t="str">
        <f t="shared" si="0"/>
        <v>Small</v>
      </c>
    </row>
    <row r="5325" spans="8:13" ht="15.75" customHeight="1">
      <c r="H5325" s="37">
        <v>43288</v>
      </c>
      <c r="I5325" s="6" t="s">
        <v>163</v>
      </c>
      <c r="J5325" s="6" t="s">
        <v>181</v>
      </c>
      <c r="K5325" s="6">
        <v>2</v>
      </c>
      <c r="L5325" s="6">
        <v>24.06</v>
      </c>
      <c r="M5325" s="31" t="str">
        <f t="shared" si="0"/>
        <v>Small</v>
      </c>
    </row>
    <row r="5326" spans="8:13" ht="15.75" customHeight="1">
      <c r="H5326" s="37">
        <v>43459</v>
      </c>
      <c r="I5326" s="6" t="s">
        <v>141</v>
      </c>
      <c r="J5326" s="6" t="s">
        <v>156</v>
      </c>
      <c r="K5326" s="6">
        <v>2</v>
      </c>
      <c r="L5326" s="6">
        <v>37.04</v>
      </c>
      <c r="M5326" s="31" t="str">
        <f t="shared" si="0"/>
        <v>Small</v>
      </c>
    </row>
    <row r="5327" spans="8:13" ht="15.75" customHeight="1">
      <c r="H5327" s="37">
        <v>43192</v>
      </c>
      <c r="I5327" s="6" t="s">
        <v>158</v>
      </c>
      <c r="J5327" s="6" t="s">
        <v>156</v>
      </c>
      <c r="K5327" s="6">
        <v>1</v>
      </c>
      <c r="L5327" s="6">
        <v>17.989999999999998</v>
      </c>
      <c r="M5327" s="31" t="str">
        <f t="shared" si="0"/>
        <v>Small</v>
      </c>
    </row>
    <row r="5328" spans="8:13" ht="15.75" customHeight="1">
      <c r="H5328" s="37">
        <v>43454</v>
      </c>
      <c r="I5328" s="6" t="s">
        <v>201</v>
      </c>
      <c r="J5328" s="6" t="s">
        <v>235</v>
      </c>
      <c r="K5328" s="6">
        <v>2</v>
      </c>
      <c r="L5328" s="6">
        <v>29.94</v>
      </c>
      <c r="M5328" s="31" t="str">
        <f t="shared" si="0"/>
        <v>Small</v>
      </c>
    </row>
    <row r="5329" spans="8:13" ht="15.75" customHeight="1">
      <c r="H5329" s="37">
        <v>43462</v>
      </c>
      <c r="I5329" s="6" t="s">
        <v>198</v>
      </c>
      <c r="J5329" s="6" t="s">
        <v>191</v>
      </c>
      <c r="K5329" s="6">
        <v>4</v>
      </c>
      <c r="L5329" s="6">
        <v>69.12</v>
      </c>
      <c r="M5329" s="31" t="str">
        <f t="shared" si="0"/>
        <v>Small</v>
      </c>
    </row>
    <row r="5330" spans="8:13" ht="15.75" customHeight="1">
      <c r="H5330" s="37">
        <v>43433</v>
      </c>
      <c r="I5330" s="6" t="s">
        <v>171</v>
      </c>
      <c r="J5330" s="6" t="s">
        <v>213</v>
      </c>
      <c r="K5330" s="6">
        <v>57</v>
      </c>
      <c r="L5330" s="6">
        <v>380.28</v>
      </c>
      <c r="M5330" s="31" t="str">
        <f t="shared" si="0"/>
        <v>Large</v>
      </c>
    </row>
    <row r="5331" spans="8:13" ht="15.75" customHeight="1">
      <c r="H5331" s="37">
        <v>43400</v>
      </c>
      <c r="I5331" s="6" t="s">
        <v>163</v>
      </c>
      <c r="J5331" s="6" t="s">
        <v>185</v>
      </c>
      <c r="K5331" s="6">
        <v>1</v>
      </c>
      <c r="L5331" s="6">
        <v>16.23</v>
      </c>
      <c r="M5331" s="31" t="str">
        <f t="shared" si="0"/>
        <v>Small</v>
      </c>
    </row>
    <row r="5332" spans="8:13" ht="15.75" customHeight="1">
      <c r="H5332" s="37">
        <v>43251</v>
      </c>
      <c r="I5332" s="6" t="s">
        <v>168</v>
      </c>
      <c r="J5332" s="6" t="s">
        <v>181</v>
      </c>
      <c r="K5332" s="6">
        <v>60</v>
      </c>
      <c r="L5332" s="6">
        <v>390.76</v>
      </c>
      <c r="M5332" s="31" t="str">
        <f t="shared" si="0"/>
        <v>Large</v>
      </c>
    </row>
    <row r="5333" spans="8:13" ht="15.75" customHeight="1">
      <c r="H5333" s="37">
        <v>43224</v>
      </c>
      <c r="I5333" s="6" t="s">
        <v>224</v>
      </c>
      <c r="J5333" s="6" t="s">
        <v>173</v>
      </c>
      <c r="K5333" s="6">
        <v>2</v>
      </c>
      <c r="L5333" s="6">
        <v>34.979999999999997</v>
      </c>
      <c r="M5333" s="31" t="str">
        <f t="shared" si="0"/>
        <v>Small</v>
      </c>
    </row>
    <row r="5334" spans="8:13" ht="15.75" customHeight="1">
      <c r="H5334" s="37">
        <v>43231</v>
      </c>
      <c r="I5334" s="6" t="s">
        <v>168</v>
      </c>
      <c r="J5334" s="6" t="s">
        <v>181</v>
      </c>
      <c r="K5334" s="6">
        <v>1</v>
      </c>
      <c r="L5334" s="6">
        <v>10.87</v>
      </c>
      <c r="M5334" s="31" t="str">
        <f t="shared" si="0"/>
        <v>Small</v>
      </c>
    </row>
    <row r="5335" spans="8:13" ht="15.75" customHeight="1">
      <c r="H5335" s="37">
        <v>43265</v>
      </c>
      <c r="I5335" s="6" t="s">
        <v>141</v>
      </c>
      <c r="J5335" s="6" t="s">
        <v>213</v>
      </c>
      <c r="K5335" s="6">
        <v>1</v>
      </c>
      <c r="L5335" s="6">
        <v>17.52</v>
      </c>
      <c r="M5335" s="31" t="str">
        <f t="shared" si="0"/>
        <v>Small</v>
      </c>
    </row>
    <row r="5336" spans="8:13" ht="15.75" customHeight="1">
      <c r="H5336" s="37">
        <v>43339</v>
      </c>
      <c r="I5336" s="6" t="s">
        <v>135</v>
      </c>
      <c r="J5336" s="6" t="s">
        <v>239</v>
      </c>
      <c r="K5336" s="6">
        <v>2</v>
      </c>
      <c r="L5336" s="6">
        <v>36.5</v>
      </c>
      <c r="M5336" s="31" t="str">
        <f t="shared" si="0"/>
        <v>Small</v>
      </c>
    </row>
    <row r="5337" spans="8:13" ht="15.75" customHeight="1">
      <c r="H5337" s="37">
        <v>43132</v>
      </c>
      <c r="I5337" s="6" t="s">
        <v>138</v>
      </c>
      <c r="J5337" s="6" t="s">
        <v>209</v>
      </c>
      <c r="K5337" s="6">
        <v>50</v>
      </c>
      <c r="L5337" s="6">
        <v>291.5</v>
      </c>
      <c r="M5337" s="31" t="str">
        <f t="shared" si="0"/>
        <v>Large</v>
      </c>
    </row>
    <row r="5338" spans="8:13" ht="15.75" customHeight="1">
      <c r="H5338" s="37">
        <v>43294</v>
      </c>
      <c r="I5338" s="6" t="s">
        <v>190</v>
      </c>
      <c r="J5338" s="6" t="s">
        <v>174</v>
      </c>
      <c r="K5338" s="6">
        <v>60</v>
      </c>
      <c r="L5338" s="6">
        <v>501.49</v>
      </c>
      <c r="M5338" s="31" t="str">
        <f t="shared" si="0"/>
        <v>Large</v>
      </c>
    </row>
    <row r="5339" spans="8:13" ht="15.75" customHeight="1">
      <c r="H5339" s="37">
        <v>43255</v>
      </c>
      <c r="I5339" s="6" t="s">
        <v>135</v>
      </c>
      <c r="J5339" s="6" t="s">
        <v>156</v>
      </c>
      <c r="K5339" s="6">
        <v>4</v>
      </c>
      <c r="L5339" s="6">
        <v>78</v>
      </c>
      <c r="M5339" s="31" t="str">
        <f t="shared" si="0"/>
        <v>Small</v>
      </c>
    </row>
    <row r="5340" spans="8:13" ht="15.75" customHeight="1">
      <c r="H5340" s="37">
        <v>43450</v>
      </c>
      <c r="I5340" s="6" t="s">
        <v>216</v>
      </c>
      <c r="J5340" s="6" t="s">
        <v>236</v>
      </c>
      <c r="K5340" s="6">
        <v>2</v>
      </c>
      <c r="L5340" s="6">
        <v>27.74</v>
      </c>
      <c r="M5340" s="31" t="str">
        <f t="shared" si="0"/>
        <v>Small</v>
      </c>
    </row>
    <row r="5341" spans="8:13" ht="15.75" customHeight="1">
      <c r="H5341" s="37">
        <v>43182</v>
      </c>
      <c r="I5341" s="6" t="s">
        <v>171</v>
      </c>
      <c r="J5341" s="6" t="s">
        <v>170</v>
      </c>
      <c r="K5341" s="6">
        <v>48</v>
      </c>
      <c r="L5341" s="6">
        <v>372.19</v>
      </c>
      <c r="M5341" s="31" t="str">
        <f t="shared" si="0"/>
        <v>Large</v>
      </c>
    </row>
    <row r="5342" spans="8:13" ht="15.75" customHeight="1">
      <c r="H5342" s="37">
        <v>43417</v>
      </c>
      <c r="I5342" s="6" t="s">
        <v>155</v>
      </c>
      <c r="J5342" s="6" t="s">
        <v>185</v>
      </c>
      <c r="K5342" s="6">
        <v>60</v>
      </c>
      <c r="L5342" s="6">
        <v>472.55</v>
      </c>
      <c r="M5342" s="31" t="str">
        <f t="shared" si="0"/>
        <v>Large</v>
      </c>
    </row>
    <row r="5343" spans="8:13" ht="15.75" customHeight="1">
      <c r="H5343" s="37">
        <v>43402</v>
      </c>
      <c r="I5343" s="6" t="s">
        <v>218</v>
      </c>
      <c r="J5343" s="6" t="s">
        <v>209</v>
      </c>
      <c r="K5343" s="6">
        <v>2</v>
      </c>
      <c r="L5343" s="6">
        <v>24.1</v>
      </c>
      <c r="M5343" s="31" t="str">
        <f t="shared" si="0"/>
        <v>Small</v>
      </c>
    </row>
    <row r="5344" spans="8:13" ht="15.75" customHeight="1">
      <c r="H5344" s="37">
        <v>43461</v>
      </c>
      <c r="I5344" s="6" t="s">
        <v>201</v>
      </c>
      <c r="J5344" s="6" t="s">
        <v>231</v>
      </c>
      <c r="K5344" s="6">
        <v>2</v>
      </c>
      <c r="L5344" s="6">
        <v>27.96</v>
      </c>
      <c r="M5344" s="31" t="str">
        <f t="shared" si="0"/>
        <v>Small</v>
      </c>
    </row>
    <row r="5345" spans="8:13" ht="15.75" customHeight="1">
      <c r="H5345" s="37">
        <v>43461</v>
      </c>
      <c r="I5345" s="6" t="s">
        <v>163</v>
      </c>
      <c r="J5345" s="6" t="s">
        <v>174</v>
      </c>
      <c r="K5345" s="6">
        <v>1</v>
      </c>
      <c r="L5345" s="6">
        <v>19.54</v>
      </c>
      <c r="M5345" s="31" t="str">
        <f t="shared" si="0"/>
        <v>Small</v>
      </c>
    </row>
    <row r="5346" spans="8:13" ht="15.75" customHeight="1">
      <c r="H5346" s="37">
        <v>43408</v>
      </c>
      <c r="I5346" s="6" t="s">
        <v>201</v>
      </c>
      <c r="J5346" s="6" t="s">
        <v>180</v>
      </c>
      <c r="K5346" s="6">
        <v>3</v>
      </c>
      <c r="L5346" s="6">
        <v>54.84</v>
      </c>
      <c r="M5346" s="31" t="str">
        <f t="shared" si="0"/>
        <v>Small</v>
      </c>
    </row>
    <row r="5347" spans="8:13" ht="15.75" customHeight="1">
      <c r="H5347" s="37">
        <v>43220</v>
      </c>
      <c r="I5347" s="6" t="s">
        <v>158</v>
      </c>
      <c r="J5347" s="6" t="s">
        <v>185</v>
      </c>
      <c r="K5347" s="6">
        <v>4</v>
      </c>
      <c r="L5347" s="6">
        <v>46.92</v>
      </c>
      <c r="M5347" s="31" t="str">
        <f t="shared" si="0"/>
        <v>Small</v>
      </c>
    </row>
    <row r="5348" spans="8:13" ht="15.75" customHeight="1">
      <c r="H5348" s="37">
        <v>43255</v>
      </c>
      <c r="I5348" s="6" t="s">
        <v>158</v>
      </c>
      <c r="J5348" s="6" t="s">
        <v>156</v>
      </c>
      <c r="K5348" s="6">
        <v>2</v>
      </c>
      <c r="L5348" s="6">
        <v>20.62</v>
      </c>
      <c r="M5348" s="31" t="str">
        <f t="shared" si="0"/>
        <v>Small</v>
      </c>
    </row>
    <row r="5349" spans="8:13" ht="15.75" customHeight="1">
      <c r="H5349" s="37">
        <v>43342</v>
      </c>
      <c r="I5349" s="6" t="s">
        <v>158</v>
      </c>
      <c r="J5349" s="6" t="s">
        <v>185</v>
      </c>
      <c r="K5349" s="6">
        <v>2</v>
      </c>
      <c r="L5349" s="6">
        <v>28.28</v>
      </c>
      <c r="M5349" s="31" t="str">
        <f t="shared" si="0"/>
        <v>Small</v>
      </c>
    </row>
    <row r="5350" spans="8:13" ht="15.75" customHeight="1">
      <c r="H5350" s="37">
        <v>43252</v>
      </c>
      <c r="I5350" s="6" t="s">
        <v>190</v>
      </c>
      <c r="J5350" s="6" t="s">
        <v>156</v>
      </c>
      <c r="K5350" s="6">
        <v>1</v>
      </c>
      <c r="L5350" s="6">
        <v>10.67</v>
      </c>
      <c r="M5350" s="31" t="str">
        <f t="shared" si="0"/>
        <v>Small</v>
      </c>
    </row>
    <row r="5351" spans="8:13" ht="15.75" customHeight="1">
      <c r="H5351" s="37">
        <v>43441</v>
      </c>
      <c r="I5351" s="6" t="s">
        <v>158</v>
      </c>
      <c r="J5351" s="6" t="s">
        <v>227</v>
      </c>
      <c r="K5351" s="6">
        <v>1</v>
      </c>
      <c r="L5351" s="6">
        <v>10.4</v>
      </c>
      <c r="M5351" s="31" t="str">
        <f t="shared" si="0"/>
        <v>Small</v>
      </c>
    </row>
    <row r="5352" spans="8:13" ht="15.75" customHeight="1">
      <c r="H5352" s="37">
        <v>43437</v>
      </c>
      <c r="I5352" s="6" t="s">
        <v>171</v>
      </c>
      <c r="J5352" s="6" t="s">
        <v>185</v>
      </c>
      <c r="K5352" s="6">
        <v>2</v>
      </c>
      <c r="L5352" s="6">
        <v>25.44</v>
      </c>
      <c r="M5352" s="31" t="str">
        <f t="shared" si="0"/>
        <v>Small</v>
      </c>
    </row>
    <row r="5353" spans="8:13" ht="15.75" customHeight="1">
      <c r="H5353" s="37">
        <v>43331</v>
      </c>
      <c r="I5353" s="6" t="s">
        <v>158</v>
      </c>
      <c r="J5353" s="6" t="s">
        <v>222</v>
      </c>
      <c r="K5353" s="6">
        <v>44</v>
      </c>
      <c r="L5353" s="6">
        <v>404.45</v>
      </c>
      <c r="M5353" s="31" t="str">
        <f t="shared" si="0"/>
        <v>Large</v>
      </c>
    </row>
    <row r="5354" spans="8:13" ht="15.75" customHeight="1">
      <c r="H5354" s="37">
        <v>43456</v>
      </c>
      <c r="I5354" s="6" t="s">
        <v>218</v>
      </c>
      <c r="J5354" s="6" t="s">
        <v>220</v>
      </c>
      <c r="K5354" s="6">
        <v>4</v>
      </c>
      <c r="L5354" s="6">
        <v>42.68</v>
      </c>
      <c r="M5354" s="31" t="str">
        <f t="shared" si="0"/>
        <v>Small</v>
      </c>
    </row>
    <row r="5355" spans="8:13" ht="15.75" customHeight="1">
      <c r="H5355" s="37">
        <v>43396</v>
      </c>
      <c r="I5355" s="6" t="s">
        <v>135</v>
      </c>
      <c r="J5355" s="6" t="s">
        <v>240</v>
      </c>
      <c r="K5355" s="6">
        <v>1</v>
      </c>
      <c r="L5355" s="6">
        <v>18.309999999999999</v>
      </c>
      <c r="M5355" s="31" t="str">
        <f t="shared" si="0"/>
        <v>Small</v>
      </c>
    </row>
    <row r="5356" spans="8:13" ht="15.75" customHeight="1">
      <c r="H5356" s="37">
        <v>43314</v>
      </c>
      <c r="I5356" s="6" t="s">
        <v>160</v>
      </c>
      <c r="J5356" s="6" t="s">
        <v>170</v>
      </c>
      <c r="K5356" s="6">
        <v>6</v>
      </c>
      <c r="L5356" s="6">
        <v>63.32</v>
      </c>
      <c r="M5356" s="31" t="str">
        <f t="shared" si="0"/>
        <v>Small</v>
      </c>
    </row>
    <row r="5357" spans="8:13" ht="15.75" customHeight="1">
      <c r="H5357" s="37">
        <v>43115</v>
      </c>
      <c r="I5357" s="6" t="s">
        <v>160</v>
      </c>
      <c r="J5357" s="6" t="s">
        <v>204</v>
      </c>
      <c r="K5357" s="6">
        <v>2</v>
      </c>
      <c r="L5357" s="6">
        <v>34.200000000000003</v>
      </c>
      <c r="M5357" s="31" t="str">
        <f t="shared" si="0"/>
        <v>Small</v>
      </c>
    </row>
    <row r="5358" spans="8:13" ht="15.75" customHeight="1">
      <c r="H5358" s="37">
        <v>43459</v>
      </c>
      <c r="I5358" s="6" t="s">
        <v>135</v>
      </c>
      <c r="J5358" s="6" t="s">
        <v>180</v>
      </c>
      <c r="K5358" s="6">
        <v>24</v>
      </c>
      <c r="L5358" s="6">
        <v>244.61</v>
      </c>
      <c r="M5358" s="31" t="str">
        <f t="shared" si="0"/>
        <v>Small</v>
      </c>
    </row>
    <row r="5359" spans="8:13" ht="15.75" customHeight="1">
      <c r="H5359" s="37">
        <v>43379</v>
      </c>
      <c r="I5359" s="6" t="s">
        <v>190</v>
      </c>
      <c r="J5359" s="6" t="s">
        <v>156</v>
      </c>
      <c r="K5359" s="6">
        <v>2</v>
      </c>
      <c r="L5359" s="6">
        <v>25</v>
      </c>
      <c r="M5359" s="31" t="str">
        <f t="shared" si="0"/>
        <v>Small</v>
      </c>
    </row>
    <row r="5360" spans="8:13" ht="15.75" customHeight="1">
      <c r="H5360" s="37">
        <v>43276</v>
      </c>
      <c r="I5360" s="6" t="s">
        <v>168</v>
      </c>
      <c r="J5360" s="6" t="s">
        <v>231</v>
      </c>
      <c r="K5360" s="6">
        <v>2</v>
      </c>
      <c r="L5360" s="6">
        <v>33.28</v>
      </c>
      <c r="M5360" s="31" t="str">
        <f t="shared" si="0"/>
        <v>Small</v>
      </c>
    </row>
    <row r="5361" spans="8:13" ht="15.75" customHeight="1">
      <c r="H5361" s="37">
        <v>43400</v>
      </c>
      <c r="I5361" s="6" t="s">
        <v>141</v>
      </c>
      <c r="J5361" s="6" t="s">
        <v>182</v>
      </c>
      <c r="K5361" s="6">
        <v>2</v>
      </c>
      <c r="L5361" s="6">
        <v>37.14</v>
      </c>
      <c r="M5361" s="31" t="str">
        <f t="shared" si="0"/>
        <v>Small</v>
      </c>
    </row>
    <row r="5362" spans="8:13" ht="15.75" customHeight="1">
      <c r="H5362" s="37">
        <v>43104</v>
      </c>
      <c r="I5362" s="6" t="s">
        <v>158</v>
      </c>
      <c r="J5362" s="6" t="s">
        <v>169</v>
      </c>
      <c r="K5362" s="6">
        <v>2</v>
      </c>
      <c r="L5362" s="6">
        <v>25.28</v>
      </c>
      <c r="M5362" s="31" t="str">
        <f t="shared" si="0"/>
        <v>Small</v>
      </c>
    </row>
    <row r="5363" spans="8:13" ht="15.75" customHeight="1">
      <c r="H5363" s="37">
        <v>43199</v>
      </c>
      <c r="I5363" s="6" t="s">
        <v>218</v>
      </c>
      <c r="J5363" s="6" t="s">
        <v>212</v>
      </c>
      <c r="K5363" s="6">
        <v>3</v>
      </c>
      <c r="L5363" s="6">
        <v>46.98</v>
      </c>
      <c r="M5363" s="31" t="str">
        <f t="shared" si="0"/>
        <v>Small</v>
      </c>
    </row>
    <row r="5364" spans="8:13" ht="15.75" customHeight="1">
      <c r="H5364" s="37">
        <v>43309</v>
      </c>
      <c r="I5364" s="6" t="s">
        <v>160</v>
      </c>
      <c r="J5364" s="6" t="s">
        <v>156</v>
      </c>
      <c r="K5364" s="6">
        <v>3</v>
      </c>
      <c r="L5364" s="6">
        <v>53.31</v>
      </c>
      <c r="M5364" s="31" t="str">
        <f t="shared" si="0"/>
        <v>Small</v>
      </c>
    </row>
    <row r="5365" spans="8:13" ht="15.75" customHeight="1">
      <c r="H5365" s="37">
        <v>43422</v>
      </c>
      <c r="I5365" s="6" t="s">
        <v>198</v>
      </c>
      <c r="J5365" s="6" t="s">
        <v>213</v>
      </c>
      <c r="K5365" s="6">
        <v>2</v>
      </c>
      <c r="L5365" s="6">
        <v>36.74</v>
      </c>
      <c r="M5365" s="31" t="str">
        <f t="shared" si="0"/>
        <v>Small</v>
      </c>
    </row>
    <row r="5366" spans="8:13" ht="15.75" customHeight="1">
      <c r="H5366" s="37">
        <v>43426</v>
      </c>
      <c r="I5366" s="6" t="s">
        <v>223</v>
      </c>
      <c r="J5366" s="6" t="s">
        <v>178</v>
      </c>
      <c r="K5366" s="6">
        <v>2</v>
      </c>
      <c r="L5366" s="6">
        <v>29.62</v>
      </c>
      <c r="M5366" s="31" t="str">
        <f t="shared" si="0"/>
        <v>Small</v>
      </c>
    </row>
    <row r="5367" spans="8:13" ht="15.75" customHeight="1">
      <c r="H5367" s="37">
        <v>43316</v>
      </c>
      <c r="I5367" s="6" t="s">
        <v>135</v>
      </c>
      <c r="J5367" s="6" t="s">
        <v>184</v>
      </c>
      <c r="K5367" s="6">
        <v>2</v>
      </c>
      <c r="L5367" s="6">
        <v>24.48</v>
      </c>
      <c r="M5367" s="31" t="str">
        <f t="shared" si="0"/>
        <v>Small</v>
      </c>
    </row>
    <row r="5368" spans="8:13" ht="15.75" customHeight="1">
      <c r="H5368" s="37">
        <v>43452</v>
      </c>
      <c r="I5368" s="6" t="s">
        <v>201</v>
      </c>
      <c r="J5368" s="6" t="s">
        <v>156</v>
      </c>
      <c r="K5368" s="6">
        <v>1</v>
      </c>
      <c r="L5368" s="6">
        <v>14.89</v>
      </c>
      <c r="M5368" s="31" t="str">
        <f t="shared" si="0"/>
        <v>Small</v>
      </c>
    </row>
    <row r="5369" spans="8:13" ht="15.75" customHeight="1">
      <c r="H5369" s="37">
        <v>43392</v>
      </c>
      <c r="I5369" s="6" t="s">
        <v>158</v>
      </c>
      <c r="J5369" s="6" t="s">
        <v>187</v>
      </c>
      <c r="K5369" s="6">
        <v>2</v>
      </c>
      <c r="L5369" s="6">
        <v>21.74</v>
      </c>
      <c r="M5369" s="31" t="str">
        <f t="shared" si="0"/>
        <v>Small</v>
      </c>
    </row>
    <row r="5370" spans="8:13" ht="15.75" customHeight="1">
      <c r="H5370" s="37">
        <v>43414</v>
      </c>
      <c r="I5370" s="6" t="s">
        <v>158</v>
      </c>
      <c r="J5370" s="6" t="s">
        <v>169</v>
      </c>
      <c r="K5370" s="6">
        <v>4</v>
      </c>
      <c r="L5370" s="6">
        <v>69.760000000000005</v>
      </c>
      <c r="M5370" s="31" t="str">
        <f t="shared" si="0"/>
        <v>Small</v>
      </c>
    </row>
    <row r="5371" spans="8:13" ht="15.75" customHeight="1">
      <c r="H5371" s="37">
        <v>43289</v>
      </c>
      <c r="I5371" s="6" t="s">
        <v>175</v>
      </c>
      <c r="J5371" s="6" t="s">
        <v>180</v>
      </c>
      <c r="K5371" s="6">
        <v>48</v>
      </c>
      <c r="L5371" s="6">
        <v>419.51</v>
      </c>
      <c r="M5371" s="31" t="str">
        <f t="shared" si="0"/>
        <v>Large</v>
      </c>
    </row>
    <row r="5372" spans="8:13" ht="15.75" customHeight="1">
      <c r="H5372" s="37">
        <v>43419</v>
      </c>
      <c r="I5372" s="6" t="s">
        <v>141</v>
      </c>
      <c r="J5372" s="6" t="s">
        <v>156</v>
      </c>
      <c r="K5372" s="6">
        <v>1</v>
      </c>
      <c r="L5372" s="6">
        <v>10.18</v>
      </c>
      <c r="M5372" s="31" t="str">
        <f t="shared" si="0"/>
        <v>Small</v>
      </c>
    </row>
    <row r="5373" spans="8:13" ht="15.75" customHeight="1">
      <c r="H5373" s="37">
        <v>43306</v>
      </c>
      <c r="I5373" s="6" t="s">
        <v>163</v>
      </c>
      <c r="J5373" s="6" t="s">
        <v>238</v>
      </c>
      <c r="K5373" s="6">
        <v>1</v>
      </c>
      <c r="L5373" s="6">
        <v>19.45</v>
      </c>
      <c r="M5373" s="31" t="str">
        <f t="shared" si="0"/>
        <v>Small</v>
      </c>
    </row>
    <row r="5374" spans="8:13" ht="15.75" customHeight="1">
      <c r="H5374" s="37">
        <v>43161</v>
      </c>
      <c r="I5374" s="6" t="s">
        <v>141</v>
      </c>
      <c r="J5374" s="6" t="s">
        <v>208</v>
      </c>
      <c r="K5374" s="6">
        <v>2</v>
      </c>
      <c r="L5374" s="6">
        <v>38.5</v>
      </c>
      <c r="M5374" s="31" t="str">
        <f t="shared" si="0"/>
        <v>Small</v>
      </c>
    </row>
    <row r="5375" spans="8:13" ht="15.75" customHeight="1">
      <c r="H5375" s="37">
        <v>43408</v>
      </c>
      <c r="I5375" s="6" t="s">
        <v>135</v>
      </c>
      <c r="J5375" s="6" t="s">
        <v>188</v>
      </c>
      <c r="K5375" s="6">
        <v>1</v>
      </c>
      <c r="L5375" s="6">
        <v>16.54</v>
      </c>
      <c r="M5375" s="31" t="str">
        <f t="shared" si="0"/>
        <v>Small</v>
      </c>
    </row>
    <row r="5376" spans="8:13" ht="15.75" customHeight="1">
      <c r="H5376" s="37">
        <v>43464</v>
      </c>
      <c r="I5376" s="6" t="s">
        <v>168</v>
      </c>
      <c r="J5376" s="6" t="s">
        <v>199</v>
      </c>
      <c r="K5376" s="6">
        <v>2</v>
      </c>
      <c r="L5376" s="6">
        <v>21.26</v>
      </c>
      <c r="M5376" s="31" t="str">
        <f t="shared" si="0"/>
        <v>Small</v>
      </c>
    </row>
    <row r="5377" spans="8:13" ht="15.75" customHeight="1">
      <c r="H5377" s="37">
        <v>43395</v>
      </c>
      <c r="I5377" s="6" t="s">
        <v>171</v>
      </c>
      <c r="J5377" s="6" t="s">
        <v>176</v>
      </c>
      <c r="K5377" s="6">
        <v>1</v>
      </c>
      <c r="L5377" s="6">
        <v>18.61</v>
      </c>
      <c r="M5377" s="31" t="str">
        <f t="shared" si="0"/>
        <v>Small</v>
      </c>
    </row>
    <row r="5378" spans="8:13" ht="15.75" customHeight="1">
      <c r="H5378" s="37">
        <v>43446</v>
      </c>
      <c r="I5378" s="6" t="s">
        <v>135</v>
      </c>
      <c r="J5378" s="6" t="s">
        <v>238</v>
      </c>
      <c r="K5378" s="6">
        <v>4</v>
      </c>
      <c r="L5378" s="6">
        <v>43.72</v>
      </c>
      <c r="M5378" s="31" t="str">
        <f t="shared" si="0"/>
        <v>Small</v>
      </c>
    </row>
    <row r="5379" spans="8:13" ht="15.75" customHeight="1">
      <c r="H5379" s="37">
        <v>43228</v>
      </c>
      <c r="I5379" s="6" t="s">
        <v>175</v>
      </c>
      <c r="J5379" s="6" t="s">
        <v>209</v>
      </c>
      <c r="K5379" s="6">
        <v>2</v>
      </c>
      <c r="L5379" s="6">
        <v>31.62</v>
      </c>
      <c r="M5379" s="31" t="str">
        <f t="shared" si="0"/>
        <v>Small</v>
      </c>
    </row>
    <row r="5380" spans="8:13" ht="15.75" customHeight="1">
      <c r="H5380" s="37">
        <v>43438</v>
      </c>
      <c r="I5380" s="6" t="s">
        <v>163</v>
      </c>
      <c r="J5380" s="6" t="s">
        <v>233</v>
      </c>
      <c r="K5380" s="6">
        <v>1</v>
      </c>
      <c r="L5380" s="6">
        <v>16.05</v>
      </c>
      <c r="M5380" s="31" t="str">
        <f t="shared" si="0"/>
        <v>Small</v>
      </c>
    </row>
    <row r="5381" spans="8:13" ht="15.75" customHeight="1">
      <c r="H5381" s="37">
        <v>43459</v>
      </c>
      <c r="I5381" s="6" t="s">
        <v>158</v>
      </c>
      <c r="J5381" s="6" t="s">
        <v>195</v>
      </c>
      <c r="K5381" s="6">
        <v>6</v>
      </c>
      <c r="L5381" s="6">
        <v>100.62</v>
      </c>
      <c r="M5381" s="31" t="str">
        <f t="shared" si="0"/>
        <v>Small</v>
      </c>
    </row>
    <row r="5382" spans="8:13" ht="15.75" customHeight="1">
      <c r="H5382" s="37">
        <v>43193</v>
      </c>
      <c r="I5382" s="6" t="s">
        <v>158</v>
      </c>
      <c r="J5382" s="6" t="s">
        <v>182</v>
      </c>
      <c r="K5382" s="6">
        <v>2</v>
      </c>
      <c r="L5382" s="6">
        <v>23.16</v>
      </c>
      <c r="M5382" s="31" t="str">
        <f t="shared" si="0"/>
        <v>Small</v>
      </c>
    </row>
    <row r="5383" spans="8:13" ht="15.75" customHeight="1">
      <c r="H5383" s="37">
        <v>43406</v>
      </c>
      <c r="I5383" s="6" t="s">
        <v>218</v>
      </c>
      <c r="J5383" s="6" t="s">
        <v>208</v>
      </c>
      <c r="K5383" s="6">
        <v>1</v>
      </c>
      <c r="L5383" s="6">
        <v>19.350000000000001</v>
      </c>
      <c r="M5383" s="31" t="str">
        <f t="shared" si="0"/>
        <v>Small</v>
      </c>
    </row>
    <row r="5384" spans="8:13" ht="15.75" customHeight="1">
      <c r="H5384" s="37">
        <v>43391</v>
      </c>
      <c r="I5384" s="6" t="s">
        <v>158</v>
      </c>
      <c r="J5384" s="6" t="s">
        <v>205</v>
      </c>
      <c r="K5384" s="6">
        <v>3</v>
      </c>
      <c r="L5384" s="6">
        <v>54.21</v>
      </c>
      <c r="M5384" s="31" t="str">
        <f t="shared" si="0"/>
        <v>Small</v>
      </c>
    </row>
    <row r="5385" spans="8:13" ht="15.75" customHeight="1">
      <c r="H5385" s="37">
        <v>43111</v>
      </c>
      <c r="I5385" s="6" t="s">
        <v>168</v>
      </c>
      <c r="J5385" s="6" t="s">
        <v>196</v>
      </c>
      <c r="K5385" s="6">
        <v>1</v>
      </c>
      <c r="L5385" s="6">
        <v>15</v>
      </c>
      <c r="M5385" s="31" t="str">
        <f t="shared" si="0"/>
        <v>Small</v>
      </c>
    </row>
    <row r="5386" spans="8:13" ht="15.75" customHeight="1">
      <c r="H5386" s="37">
        <v>43413</v>
      </c>
      <c r="I5386" s="6" t="s">
        <v>163</v>
      </c>
      <c r="J5386" s="6" t="s">
        <v>159</v>
      </c>
      <c r="K5386" s="6">
        <v>2</v>
      </c>
      <c r="L5386" s="6">
        <v>25.98</v>
      </c>
      <c r="M5386" s="31" t="str">
        <f t="shared" si="0"/>
        <v>Small</v>
      </c>
    </row>
    <row r="5387" spans="8:13" ht="15.75" customHeight="1">
      <c r="H5387" s="37">
        <v>43192</v>
      </c>
      <c r="I5387" s="6" t="s">
        <v>158</v>
      </c>
      <c r="J5387" s="6" t="s">
        <v>180</v>
      </c>
      <c r="K5387" s="6">
        <v>2</v>
      </c>
      <c r="L5387" s="6">
        <v>23.1</v>
      </c>
      <c r="M5387" s="31" t="str">
        <f t="shared" si="0"/>
        <v>Small</v>
      </c>
    </row>
    <row r="5388" spans="8:13" ht="15.75" customHeight="1">
      <c r="H5388" s="37">
        <v>43198</v>
      </c>
      <c r="I5388" s="6" t="s">
        <v>158</v>
      </c>
      <c r="J5388" s="6" t="s">
        <v>217</v>
      </c>
      <c r="K5388" s="6">
        <v>2</v>
      </c>
      <c r="L5388" s="6">
        <v>39.020000000000003</v>
      </c>
      <c r="M5388" s="31" t="str">
        <f t="shared" si="0"/>
        <v>Small</v>
      </c>
    </row>
    <row r="5389" spans="8:13" ht="15.75" customHeight="1">
      <c r="H5389" s="37">
        <v>43465</v>
      </c>
      <c r="I5389" s="6" t="s">
        <v>165</v>
      </c>
      <c r="J5389" s="6" t="s">
        <v>228</v>
      </c>
      <c r="K5389" s="6">
        <v>4</v>
      </c>
      <c r="L5389" s="6">
        <v>79.56</v>
      </c>
      <c r="M5389" s="31" t="str">
        <f t="shared" si="0"/>
        <v>Small</v>
      </c>
    </row>
    <row r="5390" spans="8:13" ht="15.75" customHeight="1">
      <c r="H5390" s="37">
        <v>43463</v>
      </c>
      <c r="I5390" s="6" t="s">
        <v>171</v>
      </c>
      <c r="J5390" s="6" t="s">
        <v>185</v>
      </c>
      <c r="K5390" s="6">
        <v>2</v>
      </c>
      <c r="L5390" s="6">
        <v>28.26</v>
      </c>
      <c r="M5390" s="31" t="str">
        <f t="shared" si="0"/>
        <v>Small</v>
      </c>
    </row>
    <row r="5391" spans="8:13" ht="15.75" customHeight="1">
      <c r="H5391" s="37">
        <v>43463</v>
      </c>
      <c r="I5391" s="6" t="s">
        <v>158</v>
      </c>
      <c r="J5391" s="6" t="s">
        <v>156</v>
      </c>
      <c r="K5391" s="6">
        <v>4</v>
      </c>
      <c r="L5391" s="6">
        <v>50.96</v>
      </c>
      <c r="M5391" s="31" t="str">
        <f t="shared" si="0"/>
        <v>Small</v>
      </c>
    </row>
    <row r="5392" spans="8:13" ht="15.75" customHeight="1">
      <c r="H5392" s="37">
        <v>43237</v>
      </c>
      <c r="I5392" s="6" t="s">
        <v>168</v>
      </c>
      <c r="J5392" s="6" t="s">
        <v>187</v>
      </c>
      <c r="K5392" s="6">
        <v>4</v>
      </c>
      <c r="L5392" s="6">
        <v>60</v>
      </c>
      <c r="M5392" s="31" t="str">
        <f t="shared" si="0"/>
        <v>Small</v>
      </c>
    </row>
    <row r="5393" spans="8:13" ht="15.75" customHeight="1">
      <c r="H5393" s="37">
        <v>43413</v>
      </c>
      <c r="I5393" s="6" t="s">
        <v>135</v>
      </c>
      <c r="J5393" s="6" t="s">
        <v>156</v>
      </c>
      <c r="K5393" s="6">
        <v>2</v>
      </c>
      <c r="L5393" s="6">
        <v>35.82</v>
      </c>
      <c r="M5393" s="31" t="str">
        <f t="shared" si="0"/>
        <v>Small</v>
      </c>
    </row>
    <row r="5394" spans="8:13" ht="15.75" customHeight="1">
      <c r="H5394" s="37">
        <v>43428</v>
      </c>
      <c r="I5394" s="6" t="s">
        <v>200</v>
      </c>
      <c r="J5394" s="6" t="s">
        <v>170</v>
      </c>
      <c r="K5394" s="6">
        <v>1</v>
      </c>
      <c r="L5394" s="6">
        <v>18.399999999999999</v>
      </c>
      <c r="M5394" s="31" t="str">
        <f t="shared" si="0"/>
        <v>Small</v>
      </c>
    </row>
    <row r="5395" spans="8:13" ht="15.75" customHeight="1">
      <c r="H5395" s="37">
        <v>43382</v>
      </c>
      <c r="I5395" s="6" t="s">
        <v>175</v>
      </c>
      <c r="J5395" s="6" t="s">
        <v>208</v>
      </c>
      <c r="K5395" s="6">
        <v>2</v>
      </c>
      <c r="L5395" s="6">
        <v>24.54</v>
      </c>
      <c r="M5395" s="31" t="str">
        <f t="shared" si="0"/>
        <v>Small</v>
      </c>
    </row>
    <row r="5396" spans="8:13" ht="15.75" customHeight="1">
      <c r="H5396" s="37">
        <v>43245</v>
      </c>
      <c r="I5396" s="6" t="s">
        <v>158</v>
      </c>
      <c r="J5396" s="6" t="s">
        <v>156</v>
      </c>
      <c r="K5396" s="6">
        <v>2</v>
      </c>
      <c r="L5396" s="6">
        <v>25.58</v>
      </c>
      <c r="M5396" s="31" t="str">
        <f t="shared" si="0"/>
        <v>Small</v>
      </c>
    </row>
    <row r="5397" spans="8:13" ht="15.75" customHeight="1">
      <c r="H5397" s="37">
        <v>43253</v>
      </c>
      <c r="I5397" s="6" t="s">
        <v>175</v>
      </c>
      <c r="J5397" s="6" t="s">
        <v>156</v>
      </c>
      <c r="K5397" s="6">
        <v>2</v>
      </c>
      <c r="L5397" s="6">
        <v>26.8</v>
      </c>
      <c r="M5397" s="31" t="str">
        <f t="shared" si="0"/>
        <v>Small</v>
      </c>
    </row>
    <row r="5398" spans="8:13" ht="15.75" customHeight="1">
      <c r="H5398" s="37">
        <v>43251</v>
      </c>
      <c r="I5398" s="6" t="s">
        <v>223</v>
      </c>
      <c r="J5398" s="6" t="s">
        <v>156</v>
      </c>
      <c r="K5398" s="6">
        <v>2</v>
      </c>
      <c r="L5398" s="6">
        <v>31.08</v>
      </c>
      <c r="M5398" s="31" t="str">
        <f t="shared" si="0"/>
        <v>Small</v>
      </c>
    </row>
    <row r="5399" spans="8:13" ht="15.75" customHeight="1">
      <c r="H5399" s="37">
        <v>43188</v>
      </c>
      <c r="I5399" s="6" t="s">
        <v>158</v>
      </c>
      <c r="J5399" s="6" t="s">
        <v>194</v>
      </c>
      <c r="K5399" s="6">
        <v>1</v>
      </c>
      <c r="L5399" s="6">
        <v>11.23</v>
      </c>
      <c r="M5399" s="31" t="str">
        <f t="shared" si="0"/>
        <v>Small</v>
      </c>
    </row>
    <row r="5400" spans="8:13" ht="15.75" customHeight="1">
      <c r="H5400" s="37">
        <v>43412</v>
      </c>
      <c r="I5400" s="6" t="s">
        <v>160</v>
      </c>
      <c r="J5400" s="6" t="s">
        <v>181</v>
      </c>
      <c r="K5400" s="6">
        <v>11</v>
      </c>
      <c r="L5400" s="6">
        <v>110.1</v>
      </c>
      <c r="M5400" s="31" t="str">
        <f t="shared" si="0"/>
        <v>Small</v>
      </c>
    </row>
    <row r="5401" spans="8:13" ht="15.75" customHeight="1">
      <c r="H5401" s="37">
        <v>43260</v>
      </c>
      <c r="I5401" s="6" t="s">
        <v>158</v>
      </c>
      <c r="J5401" s="6" t="s">
        <v>241</v>
      </c>
      <c r="K5401" s="6">
        <v>2</v>
      </c>
      <c r="L5401" s="6">
        <v>24.02</v>
      </c>
      <c r="M5401" s="31" t="str">
        <f t="shared" si="0"/>
        <v>Small</v>
      </c>
    </row>
    <row r="5402" spans="8:13" ht="15.75" customHeight="1">
      <c r="H5402" s="37">
        <v>43411</v>
      </c>
      <c r="I5402" s="6" t="s">
        <v>160</v>
      </c>
      <c r="J5402" s="6" t="s">
        <v>191</v>
      </c>
      <c r="K5402" s="6">
        <v>1</v>
      </c>
      <c r="L5402" s="6">
        <v>16.600000000000001</v>
      </c>
      <c r="M5402" s="31" t="str">
        <f t="shared" si="0"/>
        <v>Small</v>
      </c>
    </row>
    <row r="5403" spans="8:13" ht="15.75" customHeight="1">
      <c r="H5403" s="37">
        <v>43413</v>
      </c>
      <c r="I5403" s="6" t="s">
        <v>135</v>
      </c>
      <c r="J5403" s="6" t="s">
        <v>206</v>
      </c>
      <c r="K5403" s="6">
        <v>2</v>
      </c>
      <c r="L5403" s="6">
        <v>30.5</v>
      </c>
      <c r="M5403" s="31" t="str">
        <f t="shared" si="0"/>
        <v>Small</v>
      </c>
    </row>
    <row r="5404" spans="8:13" ht="15.75" customHeight="1">
      <c r="H5404" s="37">
        <v>43262</v>
      </c>
      <c r="I5404" s="6" t="s">
        <v>158</v>
      </c>
      <c r="J5404" s="6" t="s">
        <v>156</v>
      </c>
      <c r="K5404" s="6">
        <v>2</v>
      </c>
      <c r="L5404" s="6">
        <v>23.78</v>
      </c>
      <c r="M5404" s="31" t="str">
        <f t="shared" si="0"/>
        <v>Small</v>
      </c>
    </row>
    <row r="5405" spans="8:13" ht="15.75" customHeight="1">
      <c r="H5405" s="37">
        <v>43330</v>
      </c>
      <c r="I5405" s="6" t="s">
        <v>141</v>
      </c>
      <c r="J5405" s="6" t="s">
        <v>194</v>
      </c>
      <c r="K5405" s="6">
        <v>2</v>
      </c>
      <c r="L5405" s="6">
        <v>36.479999999999997</v>
      </c>
      <c r="M5405" s="31" t="str">
        <f t="shared" si="0"/>
        <v>Small</v>
      </c>
    </row>
    <row r="5406" spans="8:13" ht="15.75" customHeight="1">
      <c r="H5406" s="37">
        <v>43396</v>
      </c>
      <c r="I5406" s="6" t="s">
        <v>190</v>
      </c>
      <c r="J5406" s="6" t="s">
        <v>196</v>
      </c>
      <c r="K5406" s="6">
        <v>2</v>
      </c>
      <c r="L5406" s="6">
        <v>28.54</v>
      </c>
      <c r="M5406" s="31" t="str">
        <f t="shared" si="0"/>
        <v>Small</v>
      </c>
    </row>
    <row r="5407" spans="8:13" ht="15.75" customHeight="1">
      <c r="H5407" s="37">
        <v>43436</v>
      </c>
      <c r="I5407" s="6" t="s">
        <v>163</v>
      </c>
      <c r="J5407" s="6" t="s">
        <v>225</v>
      </c>
      <c r="K5407" s="6">
        <v>1</v>
      </c>
      <c r="L5407" s="6">
        <v>18.3</v>
      </c>
      <c r="M5407" s="31" t="str">
        <f t="shared" si="0"/>
        <v>Small</v>
      </c>
    </row>
    <row r="5408" spans="8:13" ht="15.75" customHeight="1">
      <c r="H5408" s="37">
        <v>43406</v>
      </c>
      <c r="I5408" s="6" t="s">
        <v>127</v>
      </c>
      <c r="J5408" s="6" t="s">
        <v>174</v>
      </c>
      <c r="K5408" s="6">
        <v>2</v>
      </c>
      <c r="L5408" s="6">
        <v>38.04</v>
      </c>
      <c r="M5408" s="31" t="str">
        <f t="shared" si="0"/>
        <v>Small</v>
      </c>
    </row>
    <row r="5409" spans="8:13" ht="15.75" customHeight="1">
      <c r="H5409" s="37">
        <v>43429</v>
      </c>
      <c r="I5409" s="6" t="s">
        <v>190</v>
      </c>
      <c r="J5409" s="6" t="s">
        <v>156</v>
      </c>
      <c r="K5409" s="6">
        <v>2</v>
      </c>
      <c r="L5409" s="6">
        <v>26.64</v>
      </c>
      <c r="M5409" s="31" t="str">
        <f t="shared" si="0"/>
        <v>Small</v>
      </c>
    </row>
    <row r="5410" spans="8:13" ht="15.75" customHeight="1">
      <c r="H5410" s="37">
        <v>43292</v>
      </c>
      <c r="I5410" s="6" t="s">
        <v>163</v>
      </c>
      <c r="J5410" s="6" t="s">
        <v>156</v>
      </c>
      <c r="K5410" s="6">
        <v>2</v>
      </c>
      <c r="L5410" s="6">
        <v>37.979999999999997</v>
      </c>
      <c r="M5410" s="31" t="str">
        <f t="shared" si="0"/>
        <v>Small</v>
      </c>
    </row>
    <row r="5411" spans="8:13" ht="15.75" customHeight="1">
      <c r="H5411" s="37">
        <v>43440</v>
      </c>
      <c r="I5411" s="6" t="s">
        <v>163</v>
      </c>
      <c r="J5411" s="6" t="s">
        <v>210</v>
      </c>
      <c r="K5411" s="6">
        <v>3</v>
      </c>
      <c r="L5411" s="6">
        <v>38.340000000000003</v>
      </c>
      <c r="M5411" s="31" t="str">
        <f t="shared" si="0"/>
        <v>Small</v>
      </c>
    </row>
    <row r="5412" spans="8:13" ht="15.75" customHeight="1">
      <c r="H5412" s="37">
        <v>43145</v>
      </c>
      <c r="I5412" s="6" t="s">
        <v>175</v>
      </c>
      <c r="J5412" s="6" t="s">
        <v>161</v>
      </c>
      <c r="K5412" s="6">
        <v>62</v>
      </c>
      <c r="L5412" s="6">
        <v>439.59</v>
      </c>
      <c r="M5412" s="31" t="str">
        <f t="shared" si="0"/>
        <v>Large</v>
      </c>
    </row>
    <row r="5413" spans="8:13" ht="15.75" customHeight="1">
      <c r="H5413" s="37">
        <v>43258</v>
      </c>
      <c r="I5413" s="6" t="s">
        <v>190</v>
      </c>
      <c r="J5413" s="6" t="s">
        <v>156</v>
      </c>
      <c r="K5413" s="6">
        <v>2</v>
      </c>
      <c r="L5413" s="6">
        <v>37.380000000000003</v>
      </c>
      <c r="M5413" s="31" t="str">
        <f t="shared" si="0"/>
        <v>Small</v>
      </c>
    </row>
    <row r="5414" spans="8:13" ht="15.75" customHeight="1">
      <c r="H5414" s="37">
        <v>43449</v>
      </c>
      <c r="I5414" s="6" t="s">
        <v>198</v>
      </c>
      <c r="J5414" s="6" t="s">
        <v>237</v>
      </c>
      <c r="K5414" s="6">
        <v>1</v>
      </c>
      <c r="L5414" s="6">
        <v>11.34</v>
      </c>
      <c r="M5414" s="31" t="str">
        <f t="shared" si="0"/>
        <v>Small</v>
      </c>
    </row>
    <row r="5415" spans="8:13" ht="15.75" customHeight="1">
      <c r="H5415" s="37">
        <v>43334</v>
      </c>
      <c r="I5415" s="6" t="s">
        <v>223</v>
      </c>
      <c r="J5415" s="6" t="s">
        <v>169</v>
      </c>
      <c r="K5415" s="6">
        <v>1</v>
      </c>
      <c r="L5415" s="6">
        <v>12.66</v>
      </c>
      <c r="M5415" s="31" t="str">
        <f t="shared" si="0"/>
        <v>Small</v>
      </c>
    </row>
    <row r="5416" spans="8:13" ht="15.75" customHeight="1">
      <c r="H5416" s="37">
        <v>43448</v>
      </c>
      <c r="I5416" s="6" t="s">
        <v>163</v>
      </c>
      <c r="J5416" s="6" t="s">
        <v>172</v>
      </c>
      <c r="K5416" s="6">
        <v>2</v>
      </c>
      <c r="L5416" s="6">
        <v>26.06</v>
      </c>
      <c r="M5416" s="31" t="str">
        <f t="shared" si="0"/>
        <v>Small</v>
      </c>
    </row>
    <row r="5417" spans="8:13" ht="15.75" customHeight="1">
      <c r="H5417" s="37">
        <v>43168</v>
      </c>
      <c r="I5417" s="6" t="s">
        <v>135</v>
      </c>
      <c r="J5417" s="6" t="s">
        <v>209</v>
      </c>
      <c r="K5417" s="6">
        <v>4</v>
      </c>
      <c r="L5417" s="6">
        <v>53.44</v>
      </c>
      <c r="M5417" s="31" t="str">
        <f t="shared" si="0"/>
        <v>Small</v>
      </c>
    </row>
    <row r="5418" spans="8:13" ht="15.75" customHeight="1">
      <c r="H5418" s="37">
        <v>43256</v>
      </c>
      <c r="I5418" s="6" t="s">
        <v>135</v>
      </c>
      <c r="J5418" s="6" t="s">
        <v>187</v>
      </c>
      <c r="K5418" s="6">
        <v>35</v>
      </c>
      <c r="L5418" s="6">
        <v>333.53</v>
      </c>
      <c r="M5418" s="31" t="str">
        <f t="shared" si="0"/>
        <v>Large</v>
      </c>
    </row>
    <row r="5419" spans="8:13" ht="15.75" customHeight="1">
      <c r="H5419" s="37">
        <v>43302</v>
      </c>
      <c r="I5419" s="6" t="s">
        <v>163</v>
      </c>
      <c r="J5419" s="6" t="s">
        <v>166</v>
      </c>
      <c r="K5419" s="6">
        <v>36</v>
      </c>
      <c r="L5419" s="6">
        <v>250.85</v>
      </c>
      <c r="M5419" s="31" t="str">
        <f t="shared" si="0"/>
        <v>Large</v>
      </c>
    </row>
    <row r="5420" spans="8:13" ht="15.75" customHeight="1">
      <c r="H5420" s="37">
        <v>43428</v>
      </c>
      <c r="I5420" s="6" t="s">
        <v>223</v>
      </c>
      <c r="J5420" s="6" t="s">
        <v>169</v>
      </c>
      <c r="K5420" s="6">
        <v>2</v>
      </c>
      <c r="L5420" s="6">
        <v>26.02</v>
      </c>
      <c r="M5420" s="31" t="str">
        <f t="shared" si="0"/>
        <v>Small</v>
      </c>
    </row>
    <row r="5421" spans="8:13" ht="15.75" customHeight="1">
      <c r="H5421" s="37">
        <v>43101</v>
      </c>
      <c r="I5421" s="6" t="s">
        <v>141</v>
      </c>
      <c r="J5421" s="6" t="s">
        <v>185</v>
      </c>
      <c r="K5421" s="6">
        <v>1</v>
      </c>
      <c r="L5421" s="6">
        <v>16.510000000000002</v>
      </c>
      <c r="M5421" s="31" t="str">
        <f t="shared" si="0"/>
        <v>Small</v>
      </c>
    </row>
    <row r="5422" spans="8:13" ht="15.75" customHeight="1">
      <c r="H5422" s="37">
        <v>43409</v>
      </c>
      <c r="I5422" s="6" t="s">
        <v>163</v>
      </c>
      <c r="J5422" s="6" t="s">
        <v>231</v>
      </c>
      <c r="K5422" s="6">
        <v>1</v>
      </c>
      <c r="L5422" s="6">
        <v>18.93</v>
      </c>
      <c r="M5422" s="31" t="str">
        <f t="shared" si="0"/>
        <v>Small</v>
      </c>
    </row>
    <row r="5423" spans="8:13" ht="15.75" customHeight="1">
      <c r="H5423" s="37">
        <v>43109</v>
      </c>
      <c r="I5423" s="6" t="s">
        <v>168</v>
      </c>
      <c r="J5423" s="6" t="s">
        <v>212</v>
      </c>
      <c r="K5423" s="6">
        <v>2</v>
      </c>
      <c r="L5423" s="6">
        <v>20.48</v>
      </c>
      <c r="M5423" s="31" t="str">
        <f t="shared" si="0"/>
        <v>Small</v>
      </c>
    </row>
    <row r="5424" spans="8:13" ht="15.75" customHeight="1">
      <c r="H5424" s="37">
        <v>43300</v>
      </c>
      <c r="I5424" s="6" t="s">
        <v>158</v>
      </c>
      <c r="J5424" s="6" t="s">
        <v>202</v>
      </c>
      <c r="K5424" s="6">
        <v>3</v>
      </c>
      <c r="L5424" s="6">
        <v>50.31</v>
      </c>
      <c r="M5424" s="31" t="str">
        <f t="shared" si="0"/>
        <v>Small</v>
      </c>
    </row>
    <row r="5425" spans="8:13" ht="15.75" customHeight="1">
      <c r="H5425" s="37">
        <v>43299</v>
      </c>
      <c r="I5425" s="6" t="s">
        <v>201</v>
      </c>
      <c r="J5425" s="6" t="s">
        <v>156</v>
      </c>
      <c r="K5425" s="6">
        <v>2</v>
      </c>
      <c r="L5425" s="6">
        <v>24.5</v>
      </c>
      <c r="M5425" s="31" t="str">
        <f t="shared" si="0"/>
        <v>Small</v>
      </c>
    </row>
    <row r="5426" spans="8:13" ht="15.75" customHeight="1">
      <c r="H5426" s="37">
        <v>43162</v>
      </c>
      <c r="I5426" s="6" t="s">
        <v>158</v>
      </c>
      <c r="J5426" s="6" t="s">
        <v>194</v>
      </c>
      <c r="K5426" s="6">
        <v>48</v>
      </c>
      <c r="L5426" s="6">
        <v>287.23</v>
      </c>
      <c r="M5426" s="31" t="str">
        <f t="shared" si="0"/>
        <v>Large</v>
      </c>
    </row>
    <row r="5427" spans="8:13" ht="15.75" customHeight="1">
      <c r="H5427" s="37">
        <v>43435</v>
      </c>
      <c r="I5427" s="6" t="s">
        <v>171</v>
      </c>
      <c r="J5427" s="6" t="s">
        <v>186</v>
      </c>
      <c r="K5427" s="6">
        <v>2</v>
      </c>
      <c r="L5427" s="6">
        <v>24.52</v>
      </c>
      <c r="M5427" s="31" t="str">
        <f t="shared" si="0"/>
        <v>Small</v>
      </c>
    </row>
    <row r="5428" spans="8:13" ht="15.75" customHeight="1">
      <c r="H5428" s="37">
        <v>43303</v>
      </c>
      <c r="I5428" s="6" t="s">
        <v>163</v>
      </c>
      <c r="J5428" s="6" t="s">
        <v>192</v>
      </c>
      <c r="K5428" s="6">
        <v>1</v>
      </c>
      <c r="L5428" s="6">
        <v>19.14</v>
      </c>
      <c r="M5428" s="31" t="str">
        <f t="shared" si="0"/>
        <v>Small</v>
      </c>
    </row>
    <row r="5429" spans="8:13" ht="15.75" customHeight="1">
      <c r="H5429" s="37">
        <v>43435</v>
      </c>
      <c r="I5429" s="6" t="s">
        <v>141</v>
      </c>
      <c r="J5429" s="6" t="s">
        <v>219</v>
      </c>
      <c r="K5429" s="6">
        <v>1</v>
      </c>
      <c r="L5429" s="6">
        <v>16.600000000000001</v>
      </c>
      <c r="M5429" s="31" t="str">
        <f t="shared" si="0"/>
        <v>Small</v>
      </c>
    </row>
    <row r="5430" spans="8:13" ht="15.75" customHeight="1">
      <c r="H5430" s="37">
        <v>43325</v>
      </c>
      <c r="I5430" s="6" t="s">
        <v>158</v>
      </c>
      <c r="J5430" s="6" t="s">
        <v>185</v>
      </c>
      <c r="K5430" s="6">
        <v>2</v>
      </c>
      <c r="L5430" s="6">
        <v>36.18</v>
      </c>
      <c r="M5430" s="31" t="str">
        <f t="shared" si="0"/>
        <v>Small</v>
      </c>
    </row>
    <row r="5431" spans="8:13" ht="15.75" customHeight="1">
      <c r="H5431" s="37">
        <v>43445</v>
      </c>
      <c r="I5431" s="6" t="s">
        <v>200</v>
      </c>
      <c r="J5431" s="6" t="s">
        <v>157</v>
      </c>
      <c r="K5431" s="6">
        <v>1</v>
      </c>
      <c r="L5431" s="6">
        <v>13.7</v>
      </c>
      <c r="M5431" s="31" t="str">
        <f t="shared" si="0"/>
        <v>Small</v>
      </c>
    </row>
    <row r="5432" spans="8:13" ht="15.75" customHeight="1">
      <c r="H5432" s="37">
        <v>43245</v>
      </c>
      <c r="I5432" s="6" t="s">
        <v>223</v>
      </c>
      <c r="J5432" s="6" t="s">
        <v>170</v>
      </c>
      <c r="K5432" s="6">
        <v>2</v>
      </c>
      <c r="L5432" s="6">
        <v>38.54</v>
      </c>
      <c r="M5432" s="31" t="str">
        <f t="shared" si="0"/>
        <v>Small</v>
      </c>
    </row>
    <row r="5433" spans="8:13" ht="15.75" customHeight="1">
      <c r="H5433" s="37">
        <v>43446</v>
      </c>
      <c r="I5433" s="6" t="s">
        <v>158</v>
      </c>
      <c r="J5433" s="6" t="s">
        <v>174</v>
      </c>
      <c r="K5433" s="6">
        <v>1</v>
      </c>
      <c r="L5433" s="6">
        <v>11.9</v>
      </c>
      <c r="M5433" s="31" t="str">
        <f t="shared" si="0"/>
        <v>Small</v>
      </c>
    </row>
    <row r="5434" spans="8:13" ht="15.75" customHeight="1">
      <c r="H5434" s="37">
        <v>43382</v>
      </c>
      <c r="I5434" s="6" t="s">
        <v>158</v>
      </c>
      <c r="J5434" s="6" t="s">
        <v>240</v>
      </c>
      <c r="K5434" s="6">
        <v>2</v>
      </c>
      <c r="L5434" s="6">
        <v>22.26</v>
      </c>
      <c r="M5434" s="31" t="str">
        <f t="shared" si="0"/>
        <v>Small</v>
      </c>
    </row>
    <row r="5435" spans="8:13" ht="15.75" customHeight="1">
      <c r="H5435" s="37">
        <v>43442</v>
      </c>
      <c r="I5435" s="6" t="s">
        <v>158</v>
      </c>
      <c r="J5435" s="6" t="s">
        <v>227</v>
      </c>
      <c r="K5435" s="6">
        <v>2</v>
      </c>
      <c r="L5435" s="6">
        <v>37.020000000000003</v>
      </c>
      <c r="M5435" s="31" t="str">
        <f t="shared" si="0"/>
        <v>Small</v>
      </c>
    </row>
    <row r="5436" spans="8:13" ht="15.75" customHeight="1">
      <c r="H5436" s="37">
        <v>43303</v>
      </c>
      <c r="I5436" s="6" t="s">
        <v>198</v>
      </c>
      <c r="J5436" s="6" t="s">
        <v>197</v>
      </c>
      <c r="K5436" s="6">
        <v>1</v>
      </c>
      <c r="L5436" s="6">
        <v>14.91</v>
      </c>
      <c r="M5436" s="31" t="str">
        <f t="shared" si="0"/>
        <v>Small</v>
      </c>
    </row>
    <row r="5437" spans="8:13" ht="15.75" customHeight="1">
      <c r="H5437" s="37">
        <v>43278</v>
      </c>
      <c r="I5437" s="6" t="s">
        <v>141</v>
      </c>
      <c r="J5437" s="6" t="s">
        <v>208</v>
      </c>
      <c r="K5437" s="6">
        <v>1</v>
      </c>
      <c r="L5437" s="6">
        <v>10.8</v>
      </c>
      <c r="M5437" s="31" t="str">
        <f t="shared" si="0"/>
        <v>Small</v>
      </c>
    </row>
    <row r="5438" spans="8:13" ht="15.75" customHeight="1">
      <c r="H5438" s="37">
        <v>43369</v>
      </c>
      <c r="I5438" s="6" t="s">
        <v>135</v>
      </c>
      <c r="J5438" s="6" t="s">
        <v>156</v>
      </c>
      <c r="K5438" s="6">
        <v>2</v>
      </c>
      <c r="L5438" s="6">
        <v>27.14</v>
      </c>
      <c r="M5438" s="31" t="str">
        <f t="shared" si="0"/>
        <v>Small</v>
      </c>
    </row>
    <row r="5439" spans="8:13" ht="15.75" customHeight="1">
      <c r="H5439" s="37">
        <v>43421</v>
      </c>
      <c r="I5439" s="6" t="s">
        <v>138</v>
      </c>
      <c r="J5439" s="6" t="s">
        <v>238</v>
      </c>
      <c r="K5439" s="6">
        <v>1</v>
      </c>
      <c r="L5439" s="6">
        <v>14.7</v>
      </c>
      <c r="M5439" s="31" t="str">
        <f t="shared" si="0"/>
        <v>Small</v>
      </c>
    </row>
    <row r="5440" spans="8:13" ht="15.75" customHeight="1">
      <c r="H5440" s="37">
        <v>43461</v>
      </c>
      <c r="I5440" s="6" t="s">
        <v>198</v>
      </c>
      <c r="J5440" s="6" t="s">
        <v>197</v>
      </c>
      <c r="K5440" s="6">
        <v>3</v>
      </c>
      <c r="L5440" s="6">
        <v>34.26</v>
      </c>
      <c r="M5440" s="31" t="str">
        <f t="shared" si="0"/>
        <v>Small</v>
      </c>
    </row>
    <row r="5441" spans="8:13" ht="15.75" customHeight="1">
      <c r="H5441" s="37">
        <v>43429</v>
      </c>
      <c r="I5441" s="6" t="s">
        <v>135</v>
      </c>
      <c r="J5441" s="6" t="s">
        <v>197</v>
      </c>
      <c r="K5441" s="6">
        <v>3</v>
      </c>
      <c r="L5441" s="6">
        <v>33.06</v>
      </c>
      <c r="M5441" s="31" t="str">
        <f t="shared" si="0"/>
        <v>Small</v>
      </c>
    </row>
    <row r="5442" spans="8:13" ht="15.75" customHeight="1">
      <c r="H5442" s="37">
        <v>43428</v>
      </c>
      <c r="I5442" s="6" t="s">
        <v>158</v>
      </c>
      <c r="J5442" s="6" t="s">
        <v>195</v>
      </c>
      <c r="K5442" s="6">
        <v>4</v>
      </c>
      <c r="L5442" s="6">
        <v>73.92</v>
      </c>
      <c r="M5442" s="31" t="str">
        <f t="shared" si="0"/>
        <v>Small</v>
      </c>
    </row>
    <row r="5443" spans="8:13" ht="15.75" customHeight="1">
      <c r="H5443" s="37">
        <v>43347</v>
      </c>
      <c r="I5443" s="6" t="s">
        <v>135</v>
      </c>
      <c r="J5443" s="6" t="s">
        <v>156</v>
      </c>
      <c r="K5443" s="6">
        <v>1</v>
      </c>
      <c r="L5443" s="6">
        <v>10.44</v>
      </c>
      <c r="M5443" s="31" t="str">
        <f t="shared" si="0"/>
        <v>Small</v>
      </c>
    </row>
    <row r="5444" spans="8:13" ht="15.75" customHeight="1">
      <c r="H5444" s="37">
        <v>43110</v>
      </c>
      <c r="I5444" s="6" t="s">
        <v>168</v>
      </c>
      <c r="J5444" s="6" t="s">
        <v>207</v>
      </c>
      <c r="K5444" s="6">
        <v>1</v>
      </c>
      <c r="L5444" s="6">
        <v>14.38</v>
      </c>
      <c r="M5444" s="31" t="str">
        <f t="shared" si="0"/>
        <v>Small</v>
      </c>
    </row>
    <row r="5445" spans="8:13" ht="15.75" customHeight="1">
      <c r="H5445" s="37">
        <v>43305</v>
      </c>
      <c r="I5445" s="6" t="s">
        <v>141</v>
      </c>
      <c r="J5445" s="6" t="s">
        <v>187</v>
      </c>
      <c r="K5445" s="6">
        <v>6</v>
      </c>
      <c r="L5445" s="6">
        <v>62.64</v>
      </c>
      <c r="M5445" s="31" t="str">
        <f t="shared" si="0"/>
        <v>Small</v>
      </c>
    </row>
    <row r="5446" spans="8:13" ht="15.75" customHeight="1">
      <c r="H5446" s="37">
        <v>43418</v>
      </c>
      <c r="I5446" s="6" t="s">
        <v>158</v>
      </c>
      <c r="J5446" s="6" t="s">
        <v>156</v>
      </c>
      <c r="K5446" s="6">
        <v>2</v>
      </c>
      <c r="L5446" s="6">
        <v>36</v>
      </c>
      <c r="M5446" s="31" t="str">
        <f t="shared" si="0"/>
        <v>Small</v>
      </c>
    </row>
    <row r="5447" spans="8:13" ht="15.75" customHeight="1">
      <c r="H5447" s="37">
        <v>43446</v>
      </c>
      <c r="I5447" s="6" t="s">
        <v>135</v>
      </c>
      <c r="J5447" s="6" t="s">
        <v>208</v>
      </c>
      <c r="K5447" s="6">
        <v>4</v>
      </c>
      <c r="L5447" s="6">
        <v>58</v>
      </c>
      <c r="M5447" s="31" t="str">
        <f t="shared" si="0"/>
        <v>Small</v>
      </c>
    </row>
    <row r="5448" spans="8:13" ht="15.75" customHeight="1">
      <c r="H5448" s="37">
        <v>43425</v>
      </c>
      <c r="I5448" s="6" t="s">
        <v>158</v>
      </c>
      <c r="J5448" s="6" t="s">
        <v>213</v>
      </c>
      <c r="K5448" s="6">
        <v>4</v>
      </c>
      <c r="L5448" s="6">
        <v>65.400000000000006</v>
      </c>
      <c r="M5448" s="31" t="str">
        <f t="shared" si="0"/>
        <v>Small</v>
      </c>
    </row>
    <row r="5449" spans="8:13" ht="15.75" customHeight="1">
      <c r="H5449" s="37">
        <v>43361</v>
      </c>
      <c r="I5449" s="6" t="s">
        <v>168</v>
      </c>
      <c r="J5449" s="6" t="s">
        <v>185</v>
      </c>
      <c r="K5449" s="6">
        <v>1</v>
      </c>
      <c r="L5449" s="6">
        <v>10.44</v>
      </c>
      <c r="M5449" s="31" t="str">
        <f t="shared" si="0"/>
        <v>Small</v>
      </c>
    </row>
    <row r="5450" spans="8:13" ht="15.75" customHeight="1">
      <c r="H5450" s="37">
        <v>43272</v>
      </c>
      <c r="I5450" s="6" t="s">
        <v>163</v>
      </c>
      <c r="J5450" s="6" t="s">
        <v>219</v>
      </c>
      <c r="K5450" s="6">
        <v>2</v>
      </c>
      <c r="L5450" s="6">
        <v>39.04</v>
      </c>
      <c r="M5450" s="31" t="str">
        <f t="shared" si="0"/>
        <v>Small</v>
      </c>
    </row>
    <row r="5451" spans="8:13" ht="15.75" customHeight="1">
      <c r="H5451" s="37">
        <v>43149</v>
      </c>
      <c r="I5451" s="6" t="s">
        <v>160</v>
      </c>
      <c r="J5451" s="6" t="s">
        <v>227</v>
      </c>
      <c r="K5451" s="6">
        <v>12</v>
      </c>
      <c r="L5451" s="6">
        <v>155.5</v>
      </c>
      <c r="M5451" s="31" t="str">
        <f t="shared" si="0"/>
        <v>Small</v>
      </c>
    </row>
    <row r="5452" spans="8:13" ht="15.75" customHeight="1">
      <c r="H5452" s="37">
        <v>43413</v>
      </c>
      <c r="I5452" s="6" t="s">
        <v>141</v>
      </c>
      <c r="J5452" s="6" t="s">
        <v>156</v>
      </c>
      <c r="K5452" s="6">
        <v>1</v>
      </c>
      <c r="L5452" s="6">
        <v>15.39</v>
      </c>
      <c r="M5452" s="31" t="str">
        <f t="shared" si="0"/>
        <v>Small</v>
      </c>
    </row>
    <row r="5453" spans="8:13" ht="15.75" customHeight="1">
      <c r="H5453" s="37">
        <v>43235</v>
      </c>
      <c r="I5453" s="6" t="s">
        <v>175</v>
      </c>
      <c r="J5453" s="6" t="s">
        <v>210</v>
      </c>
      <c r="K5453" s="6">
        <v>46</v>
      </c>
      <c r="L5453" s="6">
        <v>573.51</v>
      </c>
      <c r="M5453" s="31" t="str">
        <f t="shared" si="0"/>
        <v>Large</v>
      </c>
    </row>
    <row r="5454" spans="8:13" ht="15.75" customHeight="1">
      <c r="H5454" s="37">
        <v>43418</v>
      </c>
      <c r="I5454" s="6" t="s">
        <v>160</v>
      </c>
      <c r="J5454" s="6" t="s">
        <v>202</v>
      </c>
      <c r="K5454" s="6">
        <v>3</v>
      </c>
      <c r="L5454" s="6">
        <v>36.21</v>
      </c>
      <c r="M5454" s="31" t="str">
        <f t="shared" si="0"/>
        <v>Small</v>
      </c>
    </row>
    <row r="5455" spans="8:13" ht="15.75" customHeight="1">
      <c r="H5455" s="37">
        <v>43162</v>
      </c>
      <c r="I5455" s="6" t="s">
        <v>223</v>
      </c>
      <c r="J5455" s="6" t="s">
        <v>197</v>
      </c>
      <c r="K5455" s="6">
        <v>4</v>
      </c>
      <c r="L5455" s="6">
        <v>50.4</v>
      </c>
      <c r="M5455" s="31" t="str">
        <f t="shared" si="0"/>
        <v>Small</v>
      </c>
    </row>
    <row r="5456" spans="8:13" ht="15.75" customHeight="1">
      <c r="H5456" s="37">
        <v>43354</v>
      </c>
      <c r="I5456" s="6" t="s">
        <v>163</v>
      </c>
      <c r="J5456" s="6" t="s">
        <v>185</v>
      </c>
      <c r="K5456" s="6">
        <v>2</v>
      </c>
      <c r="L5456" s="6">
        <v>26.54</v>
      </c>
      <c r="M5456" s="31" t="str">
        <f t="shared" si="0"/>
        <v>Small</v>
      </c>
    </row>
    <row r="5457" spans="8:13" ht="15.75" customHeight="1">
      <c r="H5457" s="37">
        <v>43383</v>
      </c>
      <c r="I5457" s="6" t="s">
        <v>175</v>
      </c>
      <c r="J5457" s="6" t="s">
        <v>157</v>
      </c>
      <c r="K5457" s="6">
        <v>1</v>
      </c>
      <c r="L5457" s="6">
        <v>13.6</v>
      </c>
      <c r="M5457" s="31" t="str">
        <f t="shared" si="0"/>
        <v>Small</v>
      </c>
    </row>
    <row r="5458" spans="8:13" ht="15.75" customHeight="1">
      <c r="H5458" s="37">
        <v>43158</v>
      </c>
      <c r="I5458" s="6" t="s">
        <v>158</v>
      </c>
      <c r="J5458" s="6" t="s">
        <v>170</v>
      </c>
      <c r="K5458" s="6">
        <v>3</v>
      </c>
      <c r="L5458" s="6">
        <v>43.11</v>
      </c>
      <c r="M5458" s="31" t="str">
        <f t="shared" si="0"/>
        <v>Small</v>
      </c>
    </row>
    <row r="5459" spans="8:13" ht="15.75" customHeight="1">
      <c r="H5459" s="37">
        <v>43436</v>
      </c>
      <c r="I5459" s="6" t="s">
        <v>158</v>
      </c>
      <c r="J5459" s="6" t="s">
        <v>181</v>
      </c>
      <c r="K5459" s="6">
        <v>2</v>
      </c>
      <c r="L5459" s="6">
        <v>35.32</v>
      </c>
      <c r="M5459" s="31" t="str">
        <f t="shared" si="0"/>
        <v>Small</v>
      </c>
    </row>
    <row r="5460" spans="8:13" ht="15.75" customHeight="1">
      <c r="H5460" s="37">
        <v>43353</v>
      </c>
      <c r="I5460" s="6" t="s">
        <v>224</v>
      </c>
      <c r="J5460" s="6" t="s">
        <v>185</v>
      </c>
      <c r="K5460" s="6">
        <v>2</v>
      </c>
      <c r="L5460" s="6">
        <v>36.380000000000003</v>
      </c>
      <c r="M5460" s="31" t="str">
        <f t="shared" si="0"/>
        <v>Small</v>
      </c>
    </row>
    <row r="5461" spans="8:13" ht="15.75" customHeight="1">
      <c r="H5461" s="37">
        <v>43462</v>
      </c>
      <c r="I5461" s="6" t="s">
        <v>190</v>
      </c>
      <c r="J5461" s="6" t="s">
        <v>185</v>
      </c>
      <c r="K5461" s="6">
        <v>1</v>
      </c>
      <c r="L5461" s="6">
        <v>19.97</v>
      </c>
      <c r="M5461" s="31" t="str">
        <f t="shared" si="0"/>
        <v>Small</v>
      </c>
    </row>
    <row r="5462" spans="8:13" ht="15.75" customHeight="1">
      <c r="H5462" s="37">
        <v>43403</v>
      </c>
      <c r="I5462" s="6" t="s">
        <v>158</v>
      </c>
      <c r="J5462" s="6" t="s">
        <v>159</v>
      </c>
      <c r="K5462" s="6">
        <v>4</v>
      </c>
      <c r="L5462" s="6">
        <v>77.84</v>
      </c>
      <c r="M5462" s="31" t="str">
        <f t="shared" si="0"/>
        <v>Small</v>
      </c>
    </row>
    <row r="5463" spans="8:13" ht="15.75" customHeight="1">
      <c r="H5463" s="37">
        <v>43209</v>
      </c>
      <c r="I5463" s="6" t="s">
        <v>163</v>
      </c>
      <c r="J5463" s="6" t="s">
        <v>169</v>
      </c>
      <c r="K5463" s="6">
        <v>4</v>
      </c>
      <c r="L5463" s="6">
        <v>55.88</v>
      </c>
      <c r="M5463" s="31" t="str">
        <f t="shared" si="0"/>
        <v>Small</v>
      </c>
    </row>
    <row r="5464" spans="8:13" ht="15.75" customHeight="1">
      <c r="H5464" s="37">
        <v>43348</v>
      </c>
      <c r="I5464" s="6" t="s">
        <v>141</v>
      </c>
      <c r="J5464" s="6" t="s">
        <v>196</v>
      </c>
      <c r="K5464" s="6">
        <v>1</v>
      </c>
      <c r="L5464" s="6">
        <v>18.920000000000002</v>
      </c>
      <c r="M5464" s="31" t="str">
        <f t="shared" si="0"/>
        <v>Small</v>
      </c>
    </row>
    <row r="5465" spans="8:13" ht="15.75" customHeight="1">
      <c r="H5465" s="37">
        <v>43435</v>
      </c>
      <c r="I5465" s="6" t="s">
        <v>168</v>
      </c>
      <c r="J5465" s="6" t="s">
        <v>156</v>
      </c>
      <c r="K5465" s="6">
        <v>3</v>
      </c>
      <c r="L5465" s="6">
        <v>51.93</v>
      </c>
      <c r="M5465" s="31" t="str">
        <f t="shared" si="0"/>
        <v>Small</v>
      </c>
    </row>
    <row r="5466" spans="8:13" ht="15.75" customHeight="1">
      <c r="H5466" s="37">
        <v>43130</v>
      </c>
      <c r="I5466" s="6" t="s">
        <v>175</v>
      </c>
      <c r="J5466" s="6" t="s">
        <v>227</v>
      </c>
      <c r="K5466" s="6">
        <v>47</v>
      </c>
      <c r="L5466" s="6">
        <v>451.55</v>
      </c>
      <c r="M5466" s="31" t="str">
        <f t="shared" si="0"/>
        <v>Large</v>
      </c>
    </row>
    <row r="5467" spans="8:13" ht="15.75" customHeight="1">
      <c r="H5467" s="37">
        <v>43335</v>
      </c>
      <c r="I5467" s="6" t="s">
        <v>160</v>
      </c>
      <c r="J5467" s="6" t="s">
        <v>156</v>
      </c>
      <c r="K5467" s="6">
        <v>2</v>
      </c>
      <c r="L5467" s="6">
        <v>32.56</v>
      </c>
      <c r="M5467" s="31" t="str">
        <f t="shared" si="0"/>
        <v>Small</v>
      </c>
    </row>
    <row r="5468" spans="8:13" ht="15.75" customHeight="1">
      <c r="H5468" s="37">
        <v>43198</v>
      </c>
      <c r="I5468" s="6" t="s">
        <v>218</v>
      </c>
      <c r="J5468" s="6" t="s">
        <v>172</v>
      </c>
      <c r="K5468" s="6">
        <v>2</v>
      </c>
      <c r="L5468" s="6">
        <v>38.700000000000003</v>
      </c>
      <c r="M5468" s="31" t="str">
        <f t="shared" si="0"/>
        <v>Small</v>
      </c>
    </row>
    <row r="5469" spans="8:13" ht="15.75" customHeight="1">
      <c r="H5469" s="37">
        <v>43455</v>
      </c>
      <c r="I5469" s="6" t="s">
        <v>158</v>
      </c>
      <c r="J5469" s="6" t="s">
        <v>240</v>
      </c>
      <c r="K5469" s="6">
        <v>1</v>
      </c>
      <c r="L5469" s="6">
        <v>17.68</v>
      </c>
      <c r="M5469" s="31" t="str">
        <f t="shared" si="0"/>
        <v>Small</v>
      </c>
    </row>
    <row r="5470" spans="8:13" ht="15.75" customHeight="1">
      <c r="H5470" s="37">
        <v>43412</v>
      </c>
      <c r="I5470" s="6" t="s">
        <v>168</v>
      </c>
      <c r="J5470" s="6" t="s">
        <v>215</v>
      </c>
      <c r="K5470" s="6">
        <v>2</v>
      </c>
      <c r="L5470" s="6">
        <v>29.18</v>
      </c>
      <c r="M5470" s="31" t="str">
        <f t="shared" si="0"/>
        <v>Small</v>
      </c>
    </row>
    <row r="5471" spans="8:13" ht="15.75" customHeight="1">
      <c r="H5471" s="37">
        <v>43460</v>
      </c>
      <c r="I5471" s="6" t="s">
        <v>158</v>
      </c>
      <c r="J5471" s="6" t="s">
        <v>189</v>
      </c>
      <c r="K5471" s="6">
        <v>4</v>
      </c>
      <c r="L5471" s="6">
        <v>79.08</v>
      </c>
      <c r="M5471" s="31" t="str">
        <f t="shared" si="0"/>
        <v>Small</v>
      </c>
    </row>
    <row r="5472" spans="8:13" ht="15.75" customHeight="1">
      <c r="H5472" s="37">
        <v>43420</v>
      </c>
      <c r="I5472" s="6" t="s">
        <v>163</v>
      </c>
      <c r="J5472" s="6" t="s">
        <v>208</v>
      </c>
      <c r="K5472" s="6">
        <v>1</v>
      </c>
      <c r="L5472" s="6">
        <v>14.36</v>
      </c>
      <c r="M5472" s="31" t="str">
        <f t="shared" si="0"/>
        <v>Small</v>
      </c>
    </row>
    <row r="5473" spans="8:13" ht="15.75" customHeight="1">
      <c r="H5473" s="37">
        <v>43214</v>
      </c>
      <c r="I5473" s="6" t="s">
        <v>158</v>
      </c>
      <c r="J5473" s="6" t="s">
        <v>156</v>
      </c>
      <c r="K5473" s="6">
        <v>5</v>
      </c>
      <c r="L5473" s="6">
        <v>80.55</v>
      </c>
      <c r="M5473" s="31" t="str">
        <f t="shared" si="0"/>
        <v>Small</v>
      </c>
    </row>
    <row r="5474" spans="8:13" ht="15.75" customHeight="1">
      <c r="H5474" s="37">
        <v>43459</v>
      </c>
      <c r="I5474" s="6" t="s">
        <v>158</v>
      </c>
      <c r="J5474" s="6" t="s">
        <v>220</v>
      </c>
      <c r="K5474" s="6">
        <v>2</v>
      </c>
      <c r="L5474" s="6">
        <v>39.200000000000003</v>
      </c>
      <c r="M5474" s="31" t="str">
        <f t="shared" si="0"/>
        <v>Small</v>
      </c>
    </row>
    <row r="5475" spans="8:13" ht="15.75" customHeight="1">
      <c r="H5475" s="37">
        <v>43433</v>
      </c>
      <c r="I5475" s="6" t="s">
        <v>168</v>
      </c>
      <c r="J5475" s="6" t="s">
        <v>217</v>
      </c>
      <c r="K5475" s="6">
        <v>1</v>
      </c>
      <c r="L5475" s="6">
        <v>14.8</v>
      </c>
      <c r="M5475" s="31" t="str">
        <f t="shared" si="0"/>
        <v>Small</v>
      </c>
    </row>
    <row r="5476" spans="8:13" ht="15.75" customHeight="1">
      <c r="H5476" s="37">
        <v>43291</v>
      </c>
      <c r="I5476" s="6" t="s">
        <v>160</v>
      </c>
      <c r="J5476" s="6" t="s">
        <v>184</v>
      </c>
      <c r="K5476" s="6">
        <v>2</v>
      </c>
      <c r="L5476" s="6">
        <v>27.58</v>
      </c>
      <c r="M5476" s="31" t="str">
        <f t="shared" si="0"/>
        <v>Small</v>
      </c>
    </row>
    <row r="5477" spans="8:13" ht="15.75" customHeight="1">
      <c r="H5477" s="37">
        <v>43407</v>
      </c>
      <c r="I5477" s="6" t="s">
        <v>163</v>
      </c>
      <c r="J5477" s="6" t="s">
        <v>222</v>
      </c>
      <c r="K5477" s="6">
        <v>1</v>
      </c>
      <c r="L5477" s="6">
        <v>12.25</v>
      </c>
      <c r="M5477" s="31" t="str">
        <f t="shared" si="0"/>
        <v>Small</v>
      </c>
    </row>
    <row r="5478" spans="8:13" ht="15.75" customHeight="1">
      <c r="H5478" s="37">
        <v>43121</v>
      </c>
      <c r="I5478" s="6" t="s">
        <v>168</v>
      </c>
      <c r="J5478" s="6" t="s">
        <v>228</v>
      </c>
      <c r="K5478" s="6">
        <v>3</v>
      </c>
      <c r="L5478" s="6">
        <v>41.79</v>
      </c>
      <c r="M5478" s="31" t="str">
        <f t="shared" si="0"/>
        <v>Small</v>
      </c>
    </row>
    <row r="5479" spans="8:13" ht="15.75" customHeight="1">
      <c r="H5479" s="37">
        <v>43135</v>
      </c>
      <c r="I5479" s="6" t="s">
        <v>190</v>
      </c>
      <c r="J5479" s="6" t="s">
        <v>192</v>
      </c>
      <c r="K5479" s="6">
        <v>2</v>
      </c>
      <c r="L5479" s="6">
        <v>31.4</v>
      </c>
      <c r="M5479" s="31" t="str">
        <f t="shared" si="0"/>
        <v>Small</v>
      </c>
    </row>
    <row r="5480" spans="8:13" ht="15.75" customHeight="1">
      <c r="H5480" s="37">
        <v>43283</v>
      </c>
      <c r="I5480" s="6" t="s">
        <v>175</v>
      </c>
      <c r="J5480" s="6" t="s">
        <v>156</v>
      </c>
      <c r="K5480" s="6">
        <v>2</v>
      </c>
      <c r="L5480" s="6">
        <v>24.06</v>
      </c>
      <c r="M5480" s="31" t="str">
        <f t="shared" si="0"/>
        <v>Small</v>
      </c>
    </row>
    <row r="5481" spans="8:13" ht="15.75" customHeight="1">
      <c r="H5481" s="37">
        <v>43103</v>
      </c>
      <c r="I5481" s="6" t="s">
        <v>163</v>
      </c>
      <c r="J5481" s="6" t="s">
        <v>185</v>
      </c>
      <c r="K5481" s="6">
        <v>1</v>
      </c>
      <c r="L5481" s="6">
        <v>18.149999999999999</v>
      </c>
      <c r="M5481" s="31" t="str">
        <f t="shared" si="0"/>
        <v>Small</v>
      </c>
    </row>
    <row r="5482" spans="8:13" ht="15.75" customHeight="1">
      <c r="H5482" s="37">
        <v>43109</v>
      </c>
      <c r="I5482" s="6" t="s">
        <v>223</v>
      </c>
      <c r="J5482" s="6" t="s">
        <v>212</v>
      </c>
      <c r="K5482" s="6">
        <v>2</v>
      </c>
      <c r="L5482" s="6">
        <v>20.48</v>
      </c>
      <c r="M5482" s="31" t="str">
        <f t="shared" si="0"/>
        <v>Small</v>
      </c>
    </row>
    <row r="5483" spans="8:13" ht="15.75" customHeight="1">
      <c r="H5483" s="37">
        <v>43345</v>
      </c>
      <c r="I5483" s="6" t="s">
        <v>198</v>
      </c>
      <c r="J5483" s="6" t="s">
        <v>156</v>
      </c>
      <c r="K5483" s="6">
        <v>2</v>
      </c>
      <c r="L5483" s="6">
        <v>34.04</v>
      </c>
      <c r="M5483" s="31" t="str">
        <f t="shared" si="0"/>
        <v>Small</v>
      </c>
    </row>
    <row r="5484" spans="8:13" ht="15.75" customHeight="1">
      <c r="H5484" s="37">
        <v>43135</v>
      </c>
      <c r="I5484" s="6" t="s">
        <v>158</v>
      </c>
      <c r="J5484" s="6" t="s">
        <v>204</v>
      </c>
      <c r="K5484" s="6">
        <v>1</v>
      </c>
      <c r="L5484" s="6">
        <v>15.49</v>
      </c>
      <c r="M5484" s="31" t="str">
        <f t="shared" si="0"/>
        <v>Small</v>
      </c>
    </row>
    <row r="5485" spans="8:13" ht="15.75" customHeight="1">
      <c r="H5485" s="37">
        <v>43357</v>
      </c>
      <c r="I5485" s="6" t="s">
        <v>175</v>
      </c>
      <c r="J5485" s="6" t="s">
        <v>161</v>
      </c>
      <c r="K5485" s="6">
        <v>2</v>
      </c>
      <c r="L5485" s="6">
        <v>33.9</v>
      </c>
      <c r="M5485" s="31" t="str">
        <f t="shared" si="0"/>
        <v>Small</v>
      </c>
    </row>
    <row r="5486" spans="8:13" ht="15.75" customHeight="1">
      <c r="H5486" s="37">
        <v>43394</v>
      </c>
      <c r="I5486" s="6" t="s">
        <v>141</v>
      </c>
      <c r="J5486" s="6" t="s">
        <v>214</v>
      </c>
      <c r="K5486" s="6">
        <v>2</v>
      </c>
      <c r="L5486" s="6">
        <v>32.119999999999997</v>
      </c>
      <c r="M5486" s="31" t="str">
        <f t="shared" si="0"/>
        <v>Small</v>
      </c>
    </row>
    <row r="5487" spans="8:13" ht="15.75" customHeight="1">
      <c r="H5487" s="37">
        <v>43423</v>
      </c>
      <c r="I5487" s="6" t="s">
        <v>163</v>
      </c>
      <c r="J5487" s="6" t="s">
        <v>210</v>
      </c>
      <c r="K5487" s="6">
        <v>1</v>
      </c>
      <c r="L5487" s="6">
        <v>18.100000000000001</v>
      </c>
      <c r="M5487" s="31" t="str">
        <f t="shared" si="0"/>
        <v>Small</v>
      </c>
    </row>
    <row r="5488" spans="8:13" ht="15.75" customHeight="1">
      <c r="H5488" s="37">
        <v>43173</v>
      </c>
      <c r="I5488" s="6" t="s">
        <v>168</v>
      </c>
      <c r="J5488" s="6" t="s">
        <v>170</v>
      </c>
      <c r="K5488" s="6">
        <v>1</v>
      </c>
      <c r="L5488" s="6">
        <v>15.75</v>
      </c>
      <c r="M5488" s="31" t="str">
        <f t="shared" si="0"/>
        <v>Small</v>
      </c>
    </row>
    <row r="5489" spans="8:13" ht="15.75" customHeight="1">
      <c r="H5489" s="37">
        <v>43443</v>
      </c>
      <c r="I5489" s="6" t="s">
        <v>158</v>
      </c>
      <c r="J5489" s="6" t="s">
        <v>187</v>
      </c>
      <c r="K5489" s="6">
        <v>12</v>
      </c>
      <c r="L5489" s="6">
        <v>125.31</v>
      </c>
      <c r="M5489" s="31" t="str">
        <f t="shared" si="0"/>
        <v>Small</v>
      </c>
    </row>
    <row r="5490" spans="8:13" ht="15.75" customHeight="1">
      <c r="H5490" s="37">
        <v>43428</v>
      </c>
      <c r="I5490" s="6" t="s">
        <v>163</v>
      </c>
      <c r="J5490" s="6" t="s">
        <v>188</v>
      </c>
      <c r="K5490" s="6">
        <v>1</v>
      </c>
      <c r="L5490" s="6">
        <v>16.96</v>
      </c>
      <c r="M5490" s="31" t="str">
        <f t="shared" si="0"/>
        <v>Small</v>
      </c>
    </row>
    <row r="5491" spans="8:13" ht="15.75" customHeight="1">
      <c r="H5491" s="37">
        <v>43174</v>
      </c>
      <c r="I5491" s="6" t="s">
        <v>175</v>
      </c>
      <c r="J5491" s="6" t="s">
        <v>156</v>
      </c>
      <c r="K5491" s="6">
        <v>1</v>
      </c>
      <c r="L5491" s="6">
        <v>19.61</v>
      </c>
      <c r="M5491" s="31" t="str">
        <f t="shared" si="0"/>
        <v>Small</v>
      </c>
    </row>
    <row r="5492" spans="8:13" ht="15.75" customHeight="1">
      <c r="H5492" s="37">
        <v>43250</v>
      </c>
      <c r="I5492" s="6" t="s">
        <v>168</v>
      </c>
      <c r="J5492" s="6" t="s">
        <v>233</v>
      </c>
      <c r="K5492" s="6">
        <v>2</v>
      </c>
      <c r="L5492" s="6">
        <v>21.52</v>
      </c>
      <c r="M5492" s="31" t="str">
        <f t="shared" si="0"/>
        <v>Small</v>
      </c>
    </row>
    <row r="5493" spans="8:13" ht="15.75" customHeight="1">
      <c r="H5493" s="37">
        <v>43165</v>
      </c>
      <c r="I5493" s="6" t="s">
        <v>155</v>
      </c>
      <c r="J5493" s="6" t="s">
        <v>156</v>
      </c>
      <c r="K5493" s="6">
        <v>1</v>
      </c>
      <c r="L5493" s="6">
        <v>15.79</v>
      </c>
      <c r="M5493" s="31" t="str">
        <f t="shared" si="0"/>
        <v>Small</v>
      </c>
    </row>
    <row r="5494" spans="8:13" ht="15.75" customHeight="1">
      <c r="H5494" s="37">
        <v>43454</v>
      </c>
      <c r="I5494" s="6" t="s">
        <v>160</v>
      </c>
      <c r="J5494" s="6" t="s">
        <v>240</v>
      </c>
      <c r="K5494" s="6">
        <v>2</v>
      </c>
      <c r="L5494" s="6">
        <v>20.68</v>
      </c>
      <c r="M5494" s="31" t="str">
        <f t="shared" si="0"/>
        <v>Small</v>
      </c>
    </row>
    <row r="5495" spans="8:13" ht="15.75" customHeight="1">
      <c r="H5495" s="37">
        <v>43373</v>
      </c>
      <c r="I5495" s="6" t="s">
        <v>224</v>
      </c>
      <c r="J5495" s="6" t="s">
        <v>167</v>
      </c>
      <c r="K5495" s="6">
        <v>2</v>
      </c>
      <c r="L5495" s="6">
        <v>23.36</v>
      </c>
      <c r="M5495" s="31" t="str">
        <f t="shared" si="0"/>
        <v>Small</v>
      </c>
    </row>
    <row r="5496" spans="8:13" ht="15.75" customHeight="1">
      <c r="H5496" s="37">
        <v>43461</v>
      </c>
      <c r="I5496" s="6" t="s">
        <v>171</v>
      </c>
      <c r="J5496" s="6" t="s">
        <v>211</v>
      </c>
      <c r="K5496" s="6">
        <v>2</v>
      </c>
      <c r="L5496" s="6">
        <v>33.26</v>
      </c>
      <c r="M5496" s="31" t="str">
        <f t="shared" si="0"/>
        <v>Small</v>
      </c>
    </row>
    <row r="5497" spans="8:13" ht="15.75" customHeight="1">
      <c r="H5497" s="37">
        <v>43242</v>
      </c>
      <c r="I5497" s="6" t="s">
        <v>158</v>
      </c>
      <c r="J5497" s="6" t="s">
        <v>219</v>
      </c>
      <c r="K5497" s="6">
        <v>3</v>
      </c>
      <c r="L5497" s="6">
        <v>42.99</v>
      </c>
      <c r="M5497" s="31" t="str">
        <f t="shared" si="0"/>
        <v>Small</v>
      </c>
    </row>
    <row r="5498" spans="8:13" ht="15.75" customHeight="1">
      <c r="H5498" s="37">
        <v>43438</v>
      </c>
      <c r="I5498" s="6" t="s">
        <v>135</v>
      </c>
      <c r="J5498" s="6" t="s">
        <v>162</v>
      </c>
      <c r="K5498" s="6">
        <v>2</v>
      </c>
      <c r="L5498" s="6">
        <v>30.68</v>
      </c>
      <c r="M5498" s="31" t="str">
        <f t="shared" si="0"/>
        <v>Small</v>
      </c>
    </row>
    <row r="5499" spans="8:13" ht="15.75" customHeight="1">
      <c r="H5499" s="37">
        <v>43329</v>
      </c>
      <c r="I5499" s="6" t="s">
        <v>155</v>
      </c>
      <c r="J5499" s="6" t="s">
        <v>180</v>
      </c>
      <c r="K5499" s="6">
        <v>1</v>
      </c>
      <c r="L5499" s="6">
        <v>14.82</v>
      </c>
      <c r="M5499" s="31" t="str">
        <f t="shared" si="0"/>
        <v>Small</v>
      </c>
    </row>
    <row r="5500" spans="8:13" ht="15.75" customHeight="1">
      <c r="H5500" s="37">
        <v>43102</v>
      </c>
      <c r="I5500" s="6" t="s">
        <v>135</v>
      </c>
      <c r="J5500" s="6" t="s">
        <v>236</v>
      </c>
      <c r="K5500" s="6">
        <v>2</v>
      </c>
      <c r="L5500" s="6">
        <v>20.66</v>
      </c>
      <c r="M5500" s="31" t="str">
        <f t="shared" si="0"/>
        <v>Small</v>
      </c>
    </row>
    <row r="5501" spans="8:13" ht="15.75" customHeight="1">
      <c r="H5501" s="37">
        <v>43391</v>
      </c>
      <c r="I5501" s="6" t="s">
        <v>224</v>
      </c>
      <c r="J5501" s="6" t="s">
        <v>180</v>
      </c>
      <c r="K5501" s="6">
        <v>3</v>
      </c>
      <c r="L5501" s="6">
        <v>30.3</v>
      </c>
      <c r="M5501" s="31" t="str">
        <f t="shared" si="0"/>
        <v>Small</v>
      </c>
    </row>
    <row r="5502" spans="8:13" ht="15.75" customHeight="1">
      <c r="H5502" s="37">
        <v>43399</v>
      </c>
      <c r="I5502" s="6" t="s">
        <v>175</v>
      </c>
      <c r="J5502" s="6" t="s">
        <v>156</v>
      </c>
      <c r="K5502" s="6">
        <v>3</v>
      </c>
      <c r="L5502" s="6">
        <v>31.92</v>
      </c>
      <c r="M5502" s="31" t="str">
        <f t="shared" si="0"/>
        <v>Small</v>
      </c>
    </row>
    <row r="5503" spans="8:13" ht="15.75" customHeight="1">
      <c r="H5503" s="37">
        <v>43167</v>
      </c>
      <c r="I5503" s="6" t="s">
        <v>141</v>
      </c>
      <c r="J5503" s="6" t="s">
        <v>204</v>
      </c>
      <c r="K5503" s="6">
        <v>1</v>
      </c>
      <c r="L5503" s="6">
        <v>11.97</v>
      </c>
      <c r="M5503" s="31" t="str">
        <f t="shared" si="0"/>
        <v>Small</v>
      </c>
    </row>
    <row r="5504" spans="8:13" ht="15.75" customHeight="1">
      <c r="H5504" s="37">
        <v>43171</v>
      </c>
      <c r="I5504" s="6" t="s">
        <v>158</v>
      </c>
      <c r="J5504" s="6" t="s">
        <v>235</v>
      </c>
      <c r="K5504" s="6">
        <v>1</v>
      </c>
      <c r="L5504" s="6">
        <v>10.36</v>
      </c>
      <c r="M5504" s="31" t="str">
        <f t="shared" si="0"/>
        <v>Small</v>
      </c>
    </row>
    <row r="5505" spans="8:13" ht="15.75" customHeight="1">
      <c r="H5505" s="37">
        <v>43237</v>
      </c>
      <c r="I5505" s="6" t="s">
        <v>127</v>
      </c>
      <c r="J5505" s="6" t="s">
        <v>156</v>
      </c>
      <c r="K5505" s="6">
        <v>4</v>
      </c>
      <c r="L5505" s="6">
        <v>51.56</v>
      </c>
      <c r="M5505" s="31" t="str">
        <f t="shared" si="0"/>
        <v>Small</v>
      </c>
    </row>
    <row r="5506" spans="8:13" ht="15.75" customHeight="1">
      <c r="H5506" s="37">
        <v>43292</v>
      </c>
      <c r="I5506" s="6" t="s">
        <v>163</v>
      </c>
      <c r="J5506" s="6" t="s">
        <v>180</v>
      </c>
      <c r="K5506" s="6">
        <v>1</v>
      </c>
      <c r="L5506" s="6">
        <v>10.01</v>
      </c>
      <c r="M5506" s="31" t="str">
        <f t="shared" si="0"/>
        <v>Small</v>
      </c>
    </row>
    <row r="5507" spans="8:13" ht="15.75" customHeight="1">
      <c r="H5507" s="37">
        <v>43349</v>
      </c>
      <c r="I5507" s="6" t="s">
        <v>158</v>
      </c>
      <c r="J5507" s="6" t="s">
        <v>156</v>
      </c>
      <c r="K5507" s="6">
        <v>2</v>
      </c>
      <c r="L5507" s="6">
        <v>33.96</v>
      </c>
      <c r="M5507" s="31" t="str">
        <f t="shared" si="0"/>
        <v>Small</v>
      </c>
    </row>
    <row r="5508" spans="8:13" ht="15.75" customHeight="1">
      <c r="H5508" s="37">
        <v>43310</v>
      </c>
      <c r="I5508" s="6" t="s">
        <v>163</v>
      </c>
      <c r="J5508" s="6" t="s">
        <v>157</v>
      </c>
      <c r="K5508" s="6">
        <v>1</v>
      </c>
      <c r="L5508" s="6">
        <v>16.04</v>
      </c>
      <c r="M5508" s="31" t="str">
        <f t="shared" si="0"/>
        <v>Small</v>
      </c>
    </row>
    <row r="5509" spans="8:13" ht="15.75" customHeight="1">
      <c r="H5509" s="37">
        <v>43299</v>
      </c>
      <c r="I5509" s="6" t="s">
        <v>190</v>
      </c>
      <c r="J5509" s="6" t="s">
        <v>215</v>
      </c>
      <c r="K5509" s="6">
        <v>1</v>
      </c>
      <c r="L5509" s="6">
        <v>11.59</v>
      </c>
      <c r="M5509" s="31" t="str">
        <f t="shared" si="0"/>
        <v>Small</v>
      </c>
    </row>
    <row r="5510" spans="8:13" ht="15.75" customHeight="1">
      <c r="H5510" s="37">
        <v>43163</v>
      </c>
      <c r="I5510" s="6" t="s">
        <v>155</v>
      </c>
      <c r="J5510" s="6" t="s">
        <v>182</v>
      </c>
      <c r="K5510" s="6">
        <v>3</v>
      </c>
      <c r="L5510" s="6">
        <v>42.51</v>
      </c>
      <c r="M5510" s="31" t="str">
        <f t="shared" si="0"/>
        <v>Small</v>
      </c>
    </row>
    <row r="5511" spans="8:13" ht="15.75" customHeight="1">
      <c r="H5511" s="37">
        <v>43359</v>
      </c>
      <c r="I5511" s="6" t="s">
        <v>135</v>
      </c>
      <c r="J5511" s="6" t="s">
        <v>206</v>
      </c>
      <c r="K5511" s="6">
        <v>2</v>
      </c>
      <c r="L5511" s="6">
        <v>21.02</v>
      </c>
      <c r="M5511" s="31" t="str">
        <f t="shared" si="0"/>
        <v>Small</v>
      </c>
    </row>
    <row r="5512" spans="8:13" ht="15.75" customHeight="1">
      <c r="H5512" s="37">
        <v>43166</v>
      </c>
      <c r="I5512" s="6" t="s">
        <v>175</v>
      </c>
      <c r="J5512" s="6" t="s">
        <v>174</v>
      </c>
      <c r="K5512" s="6">
        <v>6</v>
      </c>
      <c r="L5512" s="6">
        <v>103.14</v>
      </c>
      <c r="M5512" s="31" t="str">
        <f t="shared" si="0"/>
        <v>Small</v>
      </c>
    </row>
    <row r="5513" spans="8:13" ht="15.75" customHeight="1">
      <c r="H5513" s="37">
        <v>43377</v>
      </c>
      <c r="I5513" s="6" t="s">
        <v>127</v>
      </c>
      <c r="J5513" s="6" t="s">
        <v>156</v>
      </c>
      <c r="K5513" s="6">
        <v>2</v>
      </c>
      <c r="L5513" s="6">
        <v>31.86</v>
      </c>
      <c r="M5513" s="31" t="str">
        <f t="shared" si="0"/>
        <v>Small</v>
      </c>
    </row>
    <row r="5514" spans="8:13" ht="15.75" customHeight="1">
      <c r="H5514" s="37">
        <v>43317</v>
      </c>
      <c r="I5514" s="6" t="s">
        <v>155</v>
      </c>
      <c r="J5514" s="6" t="s">
        <v>156</v>
      </c>
      <c r="K5514" s="6">
        <v>1</v>
      </c>
      <c r="L5514" s="6">
        <v>15.9</v>
      </c>
      <c r="M5514" s="31" t="str">
        <f t="shared" si="0"/>
        <v>Small</v>
      </c>
    </row>
    <row r="5515" spans="8:13" ht="15.75" customHeight="1">
      <c r="H5515" s="37">
        <v>43440</v>
      </c>
      <c r="I5515" s="6" t="s">
        <v>158</v>
      </c>
      <c r="J5515" s="6" t="s">
        <v>180</v>
      </c>
      <c r="K5515" s="6">
        <v>1</v>
      </c>
      <c r="L5515" s="6">
        <v>13.36</v>
      </c>
      <c r="M5515" s="31" t="str">
        <f t="shared" si="0"/>
        <v>Small</v>
      </c>
    </row>
    <row r="5516" spans="8:13" ht="15.75" customHeight="1">
      <c r="H5516" s="37">
        <v>43424</v>
      </c>
      <c r="I5516" s="6" t="s">
        <v>155</v>
      </c>
      <c r="J5516" s="6" t="s">
        <v>237</v>
      </c>
      <c r="K5516" s="6">
        <v>1</v>
      </c>
      <c r="L5516" s="6">
        <v>19.5</v>
      </c>
      <c r="M5516" s="31" t="str">
        <f t="shared" si="0"/>
        <v>Small</v>
      </c>
    </row>
    <row r="5517" spans="8:13" ht="15.75" customHeight="1">
      <c r="H5517" s="37">
        <v>43119</v>
      </c>
      <c r="I5517" s="6" t="s">
        <v>168</v>
      </c>
      <c r="J5517" s="6" t="s">
        <v>167</v>
      </c>
      <c r="K5517" s="6">
        <v>5</v>
      </c>
      <c r="L5517" s="6">
        <v>91.03</v>
      </c>
      <c r="M5517" s="31" t="str">
        <f t="shared" si="0"/>
        <v>Small</v>
      </c>
    </row>
    <row r="5518" spans="8:13" ht="15.75" customHeight="1">
      <c r="H5518" s="37">
        <v>43410</v>
      </c>
      <c r="I5518" s="6" t="s">
        <v>141</v>
      </c>
      <c r="J5518" s="6" t="s">
        <v>184</v>
      </c>
      <c r="K5518" s="6">
        <v>1</v>
      </c>
      <c r="L5518" s="6">
        <v>10.66</v>
      </c>
      <c r="M5518" s="31" t="str">
        <f t="shared" si="0"/>
        <v>Small</v>
      </c>
    </row>
    <row r="5519" spans="8:13" ht="15.75" customHeight="1">
      <c r="H5519" s="37">
        <v>43354</v>
      </c>
      <c r="I5519" s="6" t="s">
        <v>198</v>
      </c>
      <c r="J5519" s="6" t="s">
        <v>185</v>
      </c>
      <c r="K5519" s="6">
        <v>24</v>
      </c>
      <c r="L5519" s="6">
        <v>270.95</v>
      </c>
      <c r="M5519" s="31" t="str">
        <f t="shared" si="0"/>
        <v>Large</v>
      </c>
    </row>
    <row r="5520" spans="8:13" ht="15.75" customHeight="1">
      <c r="H5520" s="37">
        <v>43441</v>
      </c>
      <c r="I5520" s="6" t="s">
        <v>198</v>
      </c>
      <c r="J5520" s="6" t="s">
        <v>185</v>
      </c>
      <c r="K5520" s="6">
        <v>3</v>
      </c>
      <c r="L5520" s="6">
        <v>52.65</v>
      </c>
      <c r="M5520" s="31" t="str">
        <f t="shared" si="0"/>
        <v>Small</v>
      </c>
    </row>
    <row r="5521" spans="8:13" ht="15.75" customHeight="1">
      <c r="H5521" s="37">
        <v>43350</v>
      </c>
      <c r="I5521" s="6" t="s">
        <v>158</v>
      </c>
      <c r="J5521" s="6" t="s">
        <v>156</v>
      </c>
      <c r="K5521" s="6">
        <v>1</v>
      </c>
      <c r="L5521" s="6">
        <v>19.989999999999998</v>
      </c>
      <c r="M5521" s="31" t="str">
        <f t="shared" si="0"/>
        <v>Small</v>
      </c>
    </row>
    <row r="5522" spans="8:13" ht="15.75" customHeight="1">
      <c r="H5522" s="37">
        <v>43429</v>
      </c>
      <c r="I5522" s="6" t="s">
        <v>141</v>
      </c>
      <c r="J5522" s="6" t="s">
        <v>235</v>
      </c>
      <c r="K5522" s="6">
        <v>47</v>
      </c>
      <c r="L5522" s="6">
        <v>403.1</v>
      </c>
      <c r="M5522" s="31" t="str">
        <f t="shared" si="0"/>
        <v>Large</v>
      </c>
    </row>
    <row r="5523" spans="8:13" ht="15.75" customHeight="1">
      <c r="H5523" s="37">
        <v>43225</v>
      </c>
      <c r="I5523" s="6" t="s">
        <v>193</v>
      </c>
      <c r="J5523" s="6" t="s">
        <v>231</v>
      </c>
      <c r="K5523" s="6">
        <v>2</v>
      </c>
      <c r="L5523" s="6">
        <v>36.799999999999997</v>
      </c>
      <c r="M5523" s="31" t="str">
        <f t="shared" si="0"/>
        <v>Small</v>
      </c>
    </row>
    <row r="5524" spans="8:13" ht="15.75" customHeight="1">
      <c r="H5524" s="37">
        <v>43296</v>
      </c>
      <c r="I5524" s="6" t="s">
        <v>223</v>
      </c>
      <c r="J5524" s="6" t="s">
        <v>156</v>
      </c>
      <c r="K5524" s="6">
        <v>4</v>
      </c>
      <c r="L5524" s="6">
        <v>62.4</v>
      </c>
      <c r="M5524" s="31" t="str">
        <f t="shared" si="0"/>
        <v>Small</v>
      </c>
    </row>
    <row r="5525" spans="8:13" ht="15.75" customHeight="1">
      <c r="H5525" s="37">
        <v>43459</v>
      </c>
      <c r="I5525" s="6" t="s">
        <v>171</v>
      </c>
      <c r="J5525" s="6" t="s">
        <v>241</v>
      </c>
      <c r="K5525" s="6">
        <v>52</v>
      </c>
      <c r="L5525" s="6">
        <v>352.19</v>
      </c>
      <c r="M5525" s="31" t="str">
        <f t="shared" si="0"/>
        <v>Large</v>
      </c>
    </row>
    <row r="5526" spans="8:13" ht="15.75" customHeight="1">
      <c r="H5526" s="37">
        <v>43187</v>
      </c>
      <c r="I5526" s="6" t="s">
        <v>163</v>
      </c>
      <c r="J5526" s="6" t="s">
        <v>209</v>
      </c>
      <c r="K5526" s="6">
        <v>1</v>
      </c>
      <c r="L5526" s="6">
        <v>11.84</v>
      </c>
      <c r="M5526" s="31" t="str">
        <f t="shared" si="0"/>
        <v>Small</v>
      </c>
    </row>
    <row r="5527" spans="8:13" ht="15.75" customHeight="1">
      <c r="H5527" s="37">
        <v>43317</v>
      </c>
      <c r="I5527" s="6" t="s">
        <v>158</v>
      </c>
      <c r="J5527" s="6" t="s">
        <v>156</v>
      </c>
      <c r="K5527" s="6">
        <v>2</v>
      </c>
      <c r="L5527" s="6">
        <v>33.04</v>
      </c>
      <c r="M5527" s="31" t="str">
        <f t="shared" si="0"/>
        <v>Small</v>
      </c>
    </row>
    <row r="5528" spans="8:13" ht="15.75" customHeight="1">
      <c r="H5528" s="37">
        <v>43205</v>
      </c>
      <c r="I5528" s="6" t="s">
        <v>190</v>
      </c>
      <c r="J5528" s="6" t="s">
        <v>156</v>
      </c>
      <c r="K5528" s="6">
        <v>3</v>
      </c>
      <c r="L5528" s="6">
        <v>42.45</v>
      </c>
      <c r="M5528" s="31" t="str">
        <f t="shared" si="0"/>
        <v>Small</v>
      </c>
    </row>
    <row r="5529" spans="8:13" ht="15.75" customHeight="1">
      <c r="H5529" s="37">
        <v>43273</v>
      </c>
      <c r="I5529" s="6" t="s">
        <v>168</v>
      </c>
      <c r="J5529" s="6" t="s">
        <v>217</v>
      </c>
      <c r="K5529" s="6">
        <v>1</v>
      </c>
      <c r="L5529" s="6">
        <v>19.03</v>
      </c>
      <c r="M5529" s="31" t="str">
        <f t="shared" si="0"/>
        <v>Small</v>
      </c>
    </row>
    <row r="5530" spans="8:13" ht="15.75" customHeight="1">
      <c r="H5530" s="37">
        <v>43413</v>
      </c>
      <c r="I5530" s="6" t="s">
        <v>216</v>
      </c>
      <c r="J5530" s="6" t="s">
        <v>156</v>
      </c>
      <c r="K5530" s="6">
        <v>2</v>
      </c>
      <c r="L5530" s="6">
        <v>31.46</v>
      </c>
      <c r="M5530" s="31" t="str">
        <f t="shared" si="0"/>
        <v>Small</v>
      </c>
    </row>
    <row r="5531" spans="8:13" ht="15.75" customHeight="1">
      <c r="H5531" s="37">
        <v>43306</v>
      </c>
      <c r="I5531" s="6" t="s">
        <v>141</v>
      </c>
      <c r="J5531" s="6" t="s">
        <v>210</v>
      </c>
      <c r="K5531" s="6">
        <v>2</v>
      </c>
      <c r="L5531" s="6">
        <v>38.979999999999997</v>
      </c>
      <c r="M5531" s="31" t="str">
        <f t="shared" si="0"/>
        <v>Small</v>
      </c>
    </row>
    <row r="5532" spans="8:13" ht="15.75" customHeight="1">
      <c r="H5532" s="37">
        <v>43130</v>
      </c>
      <c r="I5532" s="6" t="s">
        <v>218</v>
      </c>
      <c r="J5532" s="6" t="s">
        <v>189</v>
      </c>
      <c r="K5532" s="6">
        <v>3</v>
      </c>
      <c r="L5532" s="6">
        <v>42.72</v>
      </c>
      <c r="M5532" s="31" t="str">
        <f t="shared" si="0"/>
        <v>Small</v>
      </c>
    </row>
    <row r="5533" spans="8:13" ht="15.75" customHeight="1">
      <c r="H5533" s="37">
        <v>43240</v>
      </c>
      <c r="I5533" s="6" t="s">
        <v>158</v>
      </c>
      <c r="J5533" s="6" t="s">
        <v>210</v>
      </c>
      <c r="K5533" s="6">
        <v>36</v>
      </c>
      <c r="L5533" s="6">
        <v>365.15</v>
      </c>
      <c r="M5533" s="31" t="str">
        <f t="shared" si="0"/>
        <v>Large</v>
      </c>
    </row>
    <row r="5534" spans="8:13" ht="15.75" customHeight="1">
      <c r="H5534" s="37">
        <v>43292</v>
      </c>
      <c r="I5534" s="6" t="s">
        <v>163</v>
      </c>
      <c r="J5534" s="6" t="s">
        <v>196</v>
      </c>
      <c r="K5534" s="6">
        <v>3</v>
      </c>
      <c r="L5534" s="6">
        <v>59.07</v>
      </c>
      <c r="M5534" s="31" t="str">
        <f t="shared" si="0"/>
        <v>Small</v>
      </c>
    </row>
    <row r="5535" spans="8:13" ht="15.75" customHeight="1">
      <c r="H5535" s="37">
        <v>43277</v>
      </c>
      <c r="I5535" s="6" t="s">
        <v>158</v>
      </c>
      <c r="J5535" s="6" t="s">
        <v>238</v>
      </c>
      <c r="K5535" s="6">
        <v>1</v>
      </c>
      <c r="L5535" s="6">
        <v>14.18</v>
      </c>
      <c r="M5535" s="31" t="str">
        <f t="shared" si="0"/>
        <v>Small</v>
      </c>
    </row>
    <row r="5536" spans="8:13" ht="15.75" customHeight="1">
      <c r="H5536" s="37">
        <v>43178</v>
      </c>
      <c r="I5536" s="6" t="s">
        <v>138</v>
      </c>
      <c r="J5536" s="6" t="s">
        <v>178</v>
      </c>
      <c r="K5536" s="6">
        <v>2</v>
      </c>
      <c r="L5536" s="6">
        <v>39.06</v>
      </c>
      <c r="M5536" s="31" t="str">
        <f t="shared" si="0"/>
        <v>Small</v>
      </c>
    </row>
    <row r="5537" spans="8:13" ht="15.75" customHeight="1">
      <c r="H5537" s="37">
        <v>43447</v>
      </c>
      <c r="I5537" s="6" t="s">
        <v>190</v>
      </c>
      <c r="J5537" s="6" t="s">
        <v>167</v>
      </c>
      <c r="K5537" s="6">
        <v>4</v>
      </c>
      <c r="L5537" s="6">
        <v>73.64</v>
      </c>
      <c r="M5537" s="31" t="str">
        <f t="shared" si="0"/>
        <v>Small</v>
      </c>
    </row>
    <row r="5538" spans="8:13" ht="15.75" customHeight="1">
      <c r="H5538" s="37">
        <v>43410</v>
      </c>
      <c r="I5538" s="6" t="s">
        <v>168</v>
      </c>
      <c r="J5538" s="6" t="s">
        <v>156</v>
      </c>
      <c r="K5538" s="6">
        <v>1</v>
      </c>
      <c r="L5538" s="6">
        <v>14.34</v>
      </c>
      <c r="M5538" s="31" t="str">
        <f t="shared" si="0"/>
        <v>Small</v>
      </c>
    </row>
    <row r="5539" spans="8:13" ht="15.75" customHeight="1">
      <c r="H5539" s="37">
        <v>43431</v>
      </c>
      <c r="I5539" s="6" t="s">
        <v>224</v>
      </c>
      <c r="J5539" s="6" t="s">
        <v>156</v>
      </c>
      <c r="K5539" s="6">
        <v>1</v>
      </c>
      <c r="L5539" s="6">
        <v>10.15</v>
      </c>
      <c r="M5539" s="31" t="str">
        <f t="shared" si="0"/>
        <v>Small</v>
      </c>
    </row>
    <row r="5540" spans="8:13" ht="15.75" customHeight="1">
      <c r="H5540" s="37">
        <v>43149</v>
      </c>
      <c r="I5540" s="6" t="s">
        <v>135</v>
      </c>
      <c r="J5540" s="6" t="s">
        <v>211</v>
      </c>
      <c r="K5540" s="6">
        <v>2</v>
      </c>
      <c r="L5540" s="6">
        <v>26.12</v>
      </c>
      <c r="M5540" s="31" t="str">
        <f t="shared" si="0"/>
        <v>Small</v>
      </c>
    </row>
    <row r="5541" spans="8:13" ht="15.75" customHeight="1">
      <c r="H5541" s="37">
        <v>43414</v>
      </c>
      <c r="I5541" s="6" t="s">
        <v>141</v>
      </c>
      <c r="J5541" s="6" t="s">
        <v>185</v>
      </c>
      <c r="K5541" s="6">
        <v>1</v>
      </c>
      <c r="L5541" s="6">
        <v>15.47</v>
      </c>
      <c r="M5541" s="31" t="str">
        <f t="shared" si="0"/>
        <v>Small</v>
      </c>
    </row>
    <row r="5542" spans="8:13" ht="15.75" customHeight="1">
      <c r="H5542" s="37">
        <v>43457</v>
      </c>
      <c r="I5542" s="6" t="s">
        <v>168</v>
      </c>
      <c r="J5542" s="6" t="s">
        <v>187</v>
      </c>
      <c r="K5542" s="6">
        <v>1</v>
      </c>
      <c r="L5542" s="6">
        <v>13.93</v>
      </c>
      <c r="M5542" s="31" t="str">
        <f t="shared" si="0"/>
        <v>Small</v>
      </c>
    </row>
    <row r="5543" spans="8:13" ht="15.75" customHeight="1">
      <c r="H5543" s="37">
        <v>43150</v>
      </c>
      <c r="I5543" s="6" t="s">
        <v>135</v>
      </c>
      <c r="J5543" s="6" t="s">
        <v>237</v>
      </c>
      <c r="K5543" s="6">
        <v>4</v>
      </c>
      <c r="L5543" s="6">
        <v>42.48</v>
      </c>
      <c r="M5543" s="31" t="str">
        <f t="shared" si="0"/>
        <v>Small</v>
      </c>
    </row>
    <row r="5544" spans="8:13" ht="15.75" customHeight="1">
      <c r="H5544" s="37">
        <v>43420</v>
      </c>
      <c r="I5544" s="6" t="s">
        <v>168</v>
      </c>
      <c r="J5544" s="6" t="s">
        <v>156</v>
      </c>
      <c r="K5544" s="6">
        <v>4</v>
      </c>
      <c r="L5544" s="6">
        <v>58.84</v>
      </c>
      <c r="M5544" s="31" t="str">
        <f t="shared" si="0"/>
        <v>Small</v>
      </c>
    </row>
    <row r="5545" spans="8:13" ht="15.75" customHeight="1">
      <c r="H5545" s="37">
        <v>43418</v>
      </c>
      <c r="I5545" s="6" t="s">
        <v>141</v>
      </c>
      <c r="J5545" s="6" t="s">
        <v>170</v>
      </c>
      <c r="K5545" s="6">
        <v>37</v>
      </c>
      <c r="L5545" s="6">
        <v>303.33999999999997</v>
      </c>
      <c r="M5545" s="31" t="str">
        <f t="shared" si="0"/>
        <v>Large</v>
      </c>
    </row>
    <row r="5546" spans="8:13" ht="15.75" customHeight="1">
      <c r="H5546" s="37">
        <v>43112</v>
      </c>
      <c r="I5546" s="6" t="s">
        <v>141</v>
      </c>
      <c r="J5546" s="6" t="s">
        <v>185</v>
      </c>
      <c r="K5546" s="6">
        <v>2</v>
      </c>
      <c r="L5546" s="6">
        <v>36.5</v>
      </c>
      <c r="M5546" s="31" t="str">
        <f t="shared" si="0"/>
        <v>Small</v>
      </c>
    </row>
    <row r="5547" spans="8:13" ht="15.75" customHeight="1">
      <c r="H5547" s="37">
        <v>43257</v>
      </c>
      <c r="I5547" s="6" t="s">
        <v>175</v>
      </c>
      <c r="J5547" s="6" t="s">
        <v>207</v>
      </c>
      <c r="K5547" s="6">
        <v>2</v>
      </c>
      <c r="L5547" s="6">
        <v>27.7</v>
      </c>
      <c r="M5547" s="31" t="str">
        <f t="shared" si="0"/>
        <v>Small</v>
      </c>
    </row>
    <row r="5548" spans="8:13" ht="15.75" customHeight="1">
      <c r="H5548" s="37">
        <v>43415</v>
      </c>
      <c r="I5548" s="6" t="s">
        <v>165</v>
      </c>
      <c r="J5548" s="6" t="s">
        <v>206</v>
      </c>
      <c r="K5548" s="6">
        <v>2</v>
      </c>
      <c r="L5548" s="6">
        <v>33.5</v>
      </c>
      <c r="M5548" s="31" t="str">
        <f t="shared" si="0"/>
        <v>Small</v>
      </c>
    </row>
    <row r="5549" spans="8:13" ht="15.75" customHeight="1">
      <c r="H5549" s="37">
        <v>43318</v>
      </c>
      <c r="I5549" s="6" t="s">
        <v>165</v>
      </c>
      <c r="J5549" s="6" t="s">
        <v>156</v>
      </c>
      <c r="K5549" s="6">
        <v>1</v>
      </c>
      <c r="L5549" s="6">
        <v>19.34</v>
      </c>
      <c r="M5549" s="31" t="str">
        <f t="shared" si="0"/>
        <v>Small</v>
      </c>
    </row>
    <row r="5550" spans="8:13" ht="15.75" customHeight="1">
      <c r="H5550" s="37">
        <v>43428</v>
      </c>
      <c r="I5550" s="6" t="s">
        <v>158</v>
      </c>
      <c r="J5550" s="6" t="s">
        <v>196</v>
      </c>
      <c r="K5550" s="6">
        <v>3</v>
      </c>
      <c r="L5550" s="6">
        <v>38.22</v>
      </c>
      <c r="M5550" s="31" t="str">
        <f t="shared" si="0"/>
        <v>Small</v>
      </c>
    </row>
    <row r="5551" spans="8:13" ht="15.75" customHeight="1">
      <c r="H5551" s="37">
        <v>43310</v>
      </c>
      <c r="I5551" s="6" t="s">
        <v>160</v>
      </c>
      <c r="J5551" s="6" t="s">
        <v>156</v>
      </c>
      <c r="K5551" s="6">
        <v>5</v>
      </c>
      <c r="L5551" s="6">
        <v>55.34</v>
      </c>
      <c r="M5551" s="31" t="str">
        <f t="shared" si="0"/>
        <v>Small</v>
      </c>
    </row>
    <row r="5552" spans="8:13" ht="15.75" customHeight="1">
      <c r="H5552" s="37">
        <v>43339</v>
      </c>
      <c r="I5552" s="6" t="s">
        <v>158</v>
      </c>
      <c r="J5552" s="6" t="s">
        <v>196</v>
      </c>
      <c r="K5552" s="6">
        <v>1</v>
      </c>
      <c r="L5552" s="6">
        <v>11.52</v>
      </c>
      <c r="M5552" s="31" t="str">
        <f t="shared" si="0"/>
        <v>Small</v>
      </c>
    </row>
    <row r="5553" spans="8:13" ht="15.75" customHeight="1">
      <c r="H5553" s="37">
        <v>43318</v>
      </c>
      <c r="I5553" s="6" t="s">
        <v>160</v>
      </c>
      <c r="J5553" s="6" t="s">
        <v>181</v>
      </c>
      <c r="K5553" s="6">
        <v>1</v>
      </c>
      <c r="L5553" s="6">
        <v>10.199999999999999</v>
      </c>
      <c r="M5553" s="31" t="str">
        <f t="shared" si="0"/>
        <v>Small</v>
      </c>
    </row>
    <row r="5554" spans="8:13" ht="15.75" customHeight="1">
      <c r="H5554" s="37">
        <v>43334</v>
      </c>
      <c r="I5554" s="6" t="s">
        <v>165</v>
      </c>
      <c r="J5554" s="6" t="s">
        <v>230</v>
      </c>
      <c r="K5554" s="6">
        <v>1</v>
      </c>
      <c r="L5554" s="6">
        <v>16.38</v>
      </c>
      <c r="M5554" s="31" t="str">
        <f t="shared" si="0"/>
        <v>Small</v>
      </c>
    </row>
    <row r="5555" spans="8:13" ht="15.75" customHeight="1">
      <c r="H5555" s="37">
        <v>43323</v>
      </c>
      <c r="I5555" s="6" t="s">
        <v>158</v>
      </c>
      <c r="J5555" s="6" t="s">
        <v>156</v>
      </c>
      <c r="K5555" s="6">
        <v>1</v>
      </c>
      <c r="L5555" s="6">
        <v>18.420000000000002</v>
      </c>
      <c r="M5555" s="31" t="str">
        <f t="shared" si="0"/>
        <v>Small</v>
      </c>
    </row>
    <row r="5556" spans="8:13" ht="15.75" customHeight="1">
      <c r="H5556" s="37">
        <v>43462</v>
      </c>
      <c r="I5556" s="6" t="s">
        <v>175</v>
      </c>
      <c r="J5556" s="6" t="s">
        <v>156</v>
      </c>
      <c r="K5556" s="6">
        <v>1</v>
      </c>
      <c r="L5556" s="6">
        <v>12.62</v>
      </c>
      <c r="M5556" s="31" t="str">
        <f t="shared" si="0"/>
        <v>Small</v>
      </c>
    </row>
    <row r="5557" spans="8:13" ht="15.75" customHeight="1">
      <c r="H5557" s="37">
        <v>43429</v>
      </c>
      <c r="I5557" s="6" t="s">
        <v>160</v>
      </c>
      <c r="J5557" s="6" t="s">
        <v>202</v>
      </c>
      <c r="K5557" s="6">
        <v>1</v>
      </c>
      <c r="L5557" s="6">
        <v>11.93</v>
      </c>
      <c r="M5557" s="31" t="str">
        <f t="shared" si="0"/>
        <v>Small</v>
      </c>
    </row>
    <row r="5558" spans="8:13" ht="15.75" customHeight="1">
      <c r="H5558" s="37">
        <v>43145</v>
      </c>
      <c r="I5558" s="6" t="s">
        <v>175</v>
      </c>
      <c r="J5558" s="6" t="s">
        <v>209</v>
      </c>
      <c r="K5558" s="6">
        <v>1</v>
      </c>
      <c r="L5558" s="6">
        <v>14.39</v>
      </c>
      <c r="M5558" s="31" t="str">
        <f t="shared" si="0"/>
        <v>Small</v>
      </c>
    </row>
    <row r="5559" spans="8:13" ht="15.75" customHeight="1">
      <c r="H5559" s="37">
        <v>43416</v>
      </c>
      <c r="I5559" s="6" t="s">
        <v>163</v>
      </c>
      <c r="J5559" s="6" t="s">
        <v>188</v>
      </c>
      <c r="K5559" s="6">
        <v>1</v>
      </c>
      <c r="L5559" s="6">
        <v>11.53</v>
      </c>
      <c r="M5559" s="31" t="str">
        <f t="shared" si="0"/>
        <v>Small</v>
      </c>
    </row>
    <row r="5560" spans="8:13" ht="15.75" customHeight="1">
      <c r="H5560" s="37">
        <v>43377</v>
      </c>
      <c r="I5560" s="6" t="s">
        <v>168</v>
      </c>
      <c r="J5560" s="6" t="s">
        <v>156</v>
      </c>
      <c r="K5560" s="6">
        <v>4</v>
      </c>
      <c r="L5560" s="6">
        <v>75.52</v>
      </c>
      <c r="M5560" s="31" t="str">
        <f t="shared" si="0"/>
        <v>Small</v>
      </c>
    </row>
    <row r="5561" spans="8:13" ht="15.75" customHeight="1">
      <c r="H5561" s="37">
        <v>43332</v>
      </c>
      <c r="I5561" s="6" t="s">
        <v>168</v>
      </c>
      <c r="J5561" s="6" t="s">
        <v>204</v>
      </c>
      <c r="K5561" s="6">
        <v>1</v>
      </c>
      <c r="L5561" s="6">
        <v>11</v>
      </c>
      <c r="M5561" s="31" t="str">
        <f t="shared" si="0"/>
        <v>Small</v>
      </c>
    </row>
    <row r="5562" spans="8:13" ht="15.75" customHeight="1">
      <c r="H5562" s="37">
        <v>43349</v>
      </c>
      <c r="I5562" s="6" t="s">
        <v>224</v>
      </c>
      <c r="J5562" s="6" t="s">
        <v>199</v>
      </c>
      <c r="K5562" s="6">
        <v>1</v>
      </c>
      <c r="L5562" s="6">
        <v>18.29</v>
      </c>
      <c r="M5562" s="31" t="str">
        <f t="shared" si="0"/>
        <v>Small</v>
      </c>
    </row>
    <row r="5563" spans="8:13" ht="15.75" customHeight="1">
      <c r="H5563" s="37">
        <v>43248</v>
      </c>
      <c r="I5563" s="6" t="s">
        <v>163</v>
      </c>
      <c r="J5563" s="6" t="s">
        <v>221</v>
      </c>
      <c r="K5563" s="6">
        <v>1</v>
      </c>
      <c r="L5563" s="6">
        <v>16.62</v>
      </c>
      <c r="M5563" s="31" t="str">
        <f t="shared" si="0"/>
        <v>Small</v>
      </c>
    </row>
    <row r="5564" spans="8:13" ht="15.75" customHeight="1">
      <c r="H5564" s="37">
        <v>43201</v>
      </c>
      <c r="I5564" s="6" t="s">
        <v>175</v>
      </c>
      <c r="J5564" s="6" t="s">
        <v>211</v>
      </c>
      <c r="K5564" s="6">
        <v>1</v>
      </c>
      <c r="L5564" s="6">
        <v>16.72</v>
      </c>
      <c r="M5564" s="31" t="str">
        <f t="shared" si="0"/>
        <v>Small</v>
      </c>
    </row>
    <row r="5565" spans="8:13" ht="15.75" customHeight="1">
      <c r="H5565" s="37">
        <v>43447</v>
      </c>
      <c r="I5565" s="6" t="s">
        <v>158</v>
      </c>
      <c r="J5565" s="6" t="s">
        <v>238</v>
      </c>
      <c r="K5565" s="6">
        <v>1</v>
      </c>
      <c r="L5565" s="6">
        <v>11.9</v>
      </c>
      <c r="M5565" s="31" t="str">
        <f t="shared" si="0"/>
        <v>Small</v>
      </c>
    </row>
    <row r="5566" spans="8:13" ht="15.75" customHeight="1">
      <c r="H5566" s="37">
        <v>43331</v>
      </c>
      <c r="I5566" s="6" t="s">
        <v>201</v>
      </c>
      <c r="J5566" s="6" t="s">
        <v>210</v>
      </c>
      <c r="K5566" s="6">
        <v>3</v>
      </c>
      <c r="L5566" s="6">
        <v>33.42</v>
      </c>
      <c r="M5566" s="31" t="str">
        <f t="shared" si="0"/>
        <v>Small</v>
      </c>
    </row>
    <row r="5567" spans="8:13" ht="15.75" customHeight="1">
      <c r="H5567" s="37">
        <v>43427</v>
      </c>
      <c r="I5567" s="6" t="s">
        <v>135</v>
      </c>
      <c r="J5567" s="6" t="s">
        <v>181</v>
      </c>
      <c r="K5567" s="6">
        <v>1</v>
      </c>
      <c r="L5567" s="6">
        <v>13.36</v>
      </c>
      <c r="M5567" s="31" t="str">
        <f t="shared" si="0"/>
        <v>Small</v>
      </c>
    </row>
    <row r="5568" spans="8:13" ht="15.75" customHeight="1">
      <c r="H5568" s="37">
        <v>43145</v>
      </c>
      <c r="I5568" s="6" t="s">
        <v>141</v>
      </c>
      <c r="J5568" s="6" t="s">
        <v>235</v>
      </c>
      <c r="K5568" s="6">
        <v>57</v>
      </c>
      <c r="L5568" s="6">
        <v>372.87</v>
      </c>
      <c r="M5568" s="31" t="str">
        <f t="shared" si="0"/>
        <v>Large</v>
      </c>
    </row>
    <row r="5569" spans="8:13" ht="15.75" customHeight="1">
      <c r="H5569" s="37">
        <v>43289</v>
      </c>
      <c r="I5569" s="6" t="s">
        <v>163</v>
      </c>
      <c r="J5569" s="6" t="s">
        <v>164</v>
      </c>
      <c r="K5569" s="6">
        <v>5</v>
      </c>
      <c r="L5569" s="6">
        <v>54.9</v>
      </c>
      <c r="M5569" s="31" t="str">
        <f t="shared" si="0"/>
        <v>Small</v>
      </c>
    </row>
    <row r="5570" spans="8:13" ht="15.75" customHeight="1">
      <c r="H5570" s="37">
        <v>43324</v>
      </c>
      <c r="I5570" s="6" t="s">
        <v>138</v>
      </c>
      <c r="J5570" s="6" t="s">
        <v>166</v>
      </c>
      <c r="K5570" s="6">
        <v>3</v>
      </c>
      <c r="L5570" s="6">
        <v>31.17</v>
      </c>
      <c r="M5570" s="31" t="str">
        <f t="shared" si="0"/>
        <v>Small</v>
      </c>
    </row>
    <row r="5571" spans="8:13" ht="15.75" customHeight="1">
      <c r="H5571" s="37">
        <v>43101</v>
      </c>
      <c r="I5571" s="6" t="s">
        <v>168</v>
      </c>
      <c r="J5571" s="6" t="s">
        <v>211</v>
      </c>
      <c r="K5571" s="6">
        <v>2</v>
      </c>
      <c r="L5571" s="6">
        <v>20</v>
      </c>
      <c r="M5571" s="31" t="str">
        <f t="shared" si="0"/>
        <v>Small</v>
      </c>
    </row>
    <row r="5572" spans="8:13" ht="15.75" customHeight="1">
      <c r="H5572" s="37">
        <v>43428</v>
      </c>
      <c r="I5572" s="6" t="s">
        <v>158</v>
      </c>
      <c r="J5572" s="6" t="s">
        <v>156</v>
      </c>
      <c r="K5572" s="6">
        <v>3</v>
      </c>
      <c r="L5572" s="6">
        <v>30.72</v>
      </c>
      <c r="M5572" s="31" t="str">
        <f t="shared" si="0"/>
        <v>Small</v>
      </c>
    </row>
    <row r="5573" spans="8:13" ht="15.75" customHeight="1">
      <c r="H5573" s="37">
        <v>43276</v>
      </c>
      <c r="I5573" s="6" t="s">
        <v>160</v>
      </c>
      <c r="J5573" s="6" t="s">
        <v>181</v>
      </c>
      <c r="K5573" s="6">
        <v>2</v>
      </c>
      <c r="L5573" s="6">
        <v>29.12</v>
      </c>
      <c r="M5573" s="31" t="str">
        <f t="shared" si="0"/>
        <v>Small</v>
      </c>
    </row>
    <row r="5574" spans="8:13" ht="15.75" customHeight="1">
      <c r="H5574" s="37">
        <v>43440</v>
      </c>
      <c r="I5574" s="6" t="s">
        <v>163</v>
      </c>
      <c r="J5574" s="6" t="s">
        <v>227</v>
      </c>
      <c r="K5574" s="6">
        <v>2</v>
      </c>
      <c r="L5574" s="6">
        <v>36.9</v>
      </c>
      <c r="M5574" s="31" t="str">
        <f t="shared" si="0"/>
        <v>Small</v>
      </c>
    </row>
    <row r="5575" spans="8:13" ht="15.75" customHeight="1">
      <c r="H5575" s="37">
        <v>43109</v>
      </c>
      <c r="I5575" s="6" t="s">
        <v>158</v>
      </c>
      <c r="J5575" s="6" t="s">
        <v>203</v>
      </c>
      <c r="K5575" s="6">
        <v>2</v>
      </c>
      <c r="L5575" s="6">
        <v>33.42</v>
      </c>
      <c r="M5575" s="31" t="str">
        <f t="shared" si="0"/>
        <v>Small</v>
      </c>
    </row>
    <row r="5576" spans="8:13" ht="15.75" customHeight="1">
      <c r="H5576" s="37">
        <v>43447</v>
      </c>
      <c r="I5576" s="6" t="s">
        <v>190</v>
      </c>
      <c r="J5576" s="6" t="s">
        <v>182</v>
      </c>
      <c r="K5576" s="6">
        <v>4</v>
      </c>
      <c r="L5576" s="6">
        <v>69.12</v>
      </c>
      <c r="M5576" s="31" t="str">
        <f t="shared" si="0"/>
        <v>Small</v>
      </c>
    </row>
    <row r="5577" spans="8:13" ht="15.75" customHeight="1">
      <c r="H5577" s="37">
        <v>43207</v>
      </c>
      <c r="I5577" s="6" t="s">
        <v>200</v>
      </c>
      <c r="J5577" s="6" t="s">
        <v>156</v>
      </c>
      <c r="K5577" s="6">
        <v>1</v>
      </c>
      <c r="L5577" s="6">
        <v>12.06</v>
      </c>
      <c r="M5577" s="31" t="str">
        <f t="shared" si="0"/>
        <v>Small</v>
      </c>
    </row>
    <row r="5578" spans="8:13" ht="15.75" customHeight="1">
      <c r="H5578" s="37">
        <v>43289</v>
      </c>
      <c r="I5578" s="6" t="s">
        <v>158</v>
      </c>
      <c r="J5578" s="6" t="s">
        <v>195</v>
      </c>
      <c r="K5578" s="6">
        <v>1</v>
      </c>
      <c r="L5578" s="6">
        <v>11.77</v>
      </c>
      <c r="M5578" s="31" t="str">
        <f t="shared" si="0"/>
        <v>Small</v>
      </c>
    </row>
    <row r="5579" spans="8:13" ht="15.75" customHeight="1">
      <c r="H5579" s="37">
        <v>43157</v>
      </c>
      <c r="I5579" s="6" t="s">
        <v>155</v>
      </c>
      <c r="J5579" s="6" t="s">
        <v>156</v>
      </c>
      <c r="K5579" s="6">
        <v>1</v>
      </c>
      <c r="L5579" s="6">
        <v>18.86</v>
      </c>
      <c r="M5579" s="31" t="str">
        <f t="shared" si="0"/>
        <v>Small</v>
      </c>
    </row>
    <row r="5580" spans="8:13" ht="15.75" customHeight="1">
      <c r="H5580" s="37">
        <v>43225</v>
      </c>
      <c r="I5580" s="6" t="s">
        <v>175</v>
      </c>
      <c r="J5580" s="6" t="s">
        <v>167</v>
      </c>
      <c r="K5580" s="6">
        <v>2</v>
      </c>
      <c r="L5580" s="6">
        <v>30.54</v>
      </c>
      <c r="M5580" s="31" t="str">
        <f t="shared" si="0"/>
        <v>Small</v>
      </c>
    </row>
    <row r="5581" spans="8:13" ht="15.75" customHeight="1">
      <c r="H5581" s="37">
        <v>43434</v>
      </c>
      <c r="I5581" s="6" t="s">
        <v>218</v>
      </c>
      <c r="J5581" s="6" t="s">
        <v>180</v>
      </c>
      <c r="K5581" s="6">
        <v>2</v>
      </c>
      <c r="L5581" s="6">
        <v>32.619999999999997</v>
      </c>
      <c r="M5581" s="31" t="str">
        <f t="shared" si="0"/>
        <v>Small</v>
      </c>
    </row>
    <row r="5582" spans="8:13" ht="15.75" customHeight="1">
      <c r="H5582" s="37">
        <v>43418</v>
      </c>
      <c r="I5582" s="6" t="s">
        <v>158</v>
      </c>
      <c r="J5582" s="6" t="s">
        <v>156</v>
      </c>
      <c r="K5582" s="6">
        <v>1</v>
      </c>
      <c r="L5582" s="6">
        <v>12.08</v>
      </c>
      <c r="M5582" s="31" t="str">
        <f t="shared" si="0"/>
        <v>Small</v>
      </c>
    </row>
    <row r="5583" spans="8:13" ht="15.75" customHeight="1">
      <c r="H5583" s="37">
        <v>43461</v>
      </c>
      <c r="I5583" s="6" t="s">
        <v>158</v>
      </c>
      <c r="J5583" s="6" t="s">
        <v>189</v>
      </c>
      <c r="K5583" s="6">
        <v>2</v>
      </c>
      <c r="L5583" s="6">
        <v>34.880000000000003</v>
      </c>
      <c r="M5583" s="31" t="str">
        <f t="shared" si="0"/>
        <v>Small</v>
      </c>
    </row>
    <row r="5584" spans="8:13" ht="15.75" customHeight="1">
      <c r="H5584" s="37">
        <v>43119</v>
      </c>
      <c r="I5584" s="6" t="s">
        <v>141</v>
      </c>
      <c r="J5584" s="6" t="s">
        <v>196</v>
      </c>
      <c r="K5584" s="6">
        <v>2</v>
      </c>
      <c r="L5584" s="6">
        <v>35.76</v>
      </c>
      <c r="M5584" s="31" t="str">
        <f t="shared" si="0"/>
        <v>Small</v>
      </c>
    </row>
    <row r="5585" spans="8:13" ht="15.75" customHeight="1">
      <c r="H5585" s="37">
        <v>43436</v>
      </c>
      <c r="I5585" s="6" t="s">
        <v>175</v>
      </c>
      <c r="J5585" s="6" t="s">
        <v>164</v>
      </c>
      <c r="K5585" s="6">
        <v>35</v>
      </c>
      <c r="L5585" s="6">
        <v>237.26</v>
      </c>
      <c r="M5585" s="31" t="str">
        <f t="shared" si="0"/>
        <v>Small</v>
      </c>
    </row>
    <row r="5586" spans="8:13" ht="15.75" customHeight="1">
      <c r="H5586" s="37">
        <v>43421</v>
      </c>
      <c r="I5586" s="6" t="s">
        <v>141</v>
      </c>
      <c r="J5586" s="6" t="s">
        <v>207</v>
      </c>
      <c r="K5586" s="6">
        <v>1</v>
      </c>
      <c r="L5586" s="6">
        <v>11.74</v>
      </c>
      <c r="M5586" s="31" t="str">
        <f t="shared" si="0"/>
        <v>Small</v>
      </c>
    </row>
    <row r="5587" spans="8:13" ht="15.75" customHeight="1">
      <c r="H5587" s="37">
        <v>43368</v>
      </c>
      <c r="I5587" s="6" t="s">
        <v>158</v>
      </c>
      <c r="J5587" s="6" t="s">
        <v>187</v>
      </c>
      <c r="K5587" s="6">
        <v>1</v>
      </c>
      <c r="L5587" s="6">
        <v>10.41</v>
      </c>
      <c r="M5587" s="31" t="str">
        <f t="shared" si="0"/>
        <v>Small</v>
      </c>
    </row>
    <row r="5588" spans="8:13" ht="15.75" customHeight="1">
      <c r="H5588" s="37">
        <v>43394</v>
      </c>
      <c r="I5588" s="6" t="s">
        <v>175</v>
      </c>
      <c r="J5588" s="6" t="s">
        <v>209</v>
      </c>
      <c r="K5588" s="6">
        <v>2</v>
      </c>
      <c r="L5588" s="6">
        <v>31.32</v>
      </c>
      <c r="M5588" s="31" t="str">
        <f t="shared" si="0"/>
        <v>Small</v>
      </c>
    </row>
    <row r="5589" spans="8:13" ht="15.75" customHeight="1">
      <c r="H5589" s="37">
        <v>43225</v>
      </c>
      <c r="I5589" s="6" t="s">
        <v>193</v>
      </c>
      <c r="J5589" s="6" t="s">
        <v>219</v>
      </c>
      <c r="K5589" s="6">
        <v>3</v>
      </c>
      <c r="L5589" s="6">
        <v>34.229999999999997</v>
      </c>
      <c r="M5589" s="31" t="str">
        <f t="shared" si="0"/>
        <v>Small</v>
      </c>
    </row>
    <row r="5590" spans="8:13" ht="15.75" customHeight="1">
      <c r="H5590" s="37">
        <v>43182</v>
      </c>
      <c r="I5590" s="6" t="s">
        <v>158</v>
      </c>
      <c r="J5590" s="6" t="s">
        <v>211</v>
      </c>
      <c r="K5590" s="6">
        <v>4</v>
      </c>
      <c r="L5590" s="6">
        <v>65.56</v>
      </c>
      <c r="M5590" s="31" t="str">
        <f t="shared" si="0"/>
        <v>Small</v>
      </c>
    </row>
    <row r="5591" spans="8:13" ht="15.75" customHeight="1">
      <c r="H5591" s="37">
        <v>43391</v>
      </c>
      <c r="I5591" s="6" t="s">
        <v>160</v>
      </c>
      <c r="J5591" s="6" t="s">
        <v>156</v>
      </c>
      <c r="K5591" s="6">
        <v>3</v>
      </c>
      <c r="L5591" s="6">
        <v>44.7</v>
      </c>
      <c r="M5591" s="31" t="str">
        <f t="shared" si="0"/>
        <v>Small</v>
      </c>
    </row>
    <row r="5592" spans="8:13" ht="15.75" customHeight="1">
      <c r="H5592" s="37">
        <v>43425</v>
      </c>
      <c r="I5592" s="6" t="s">
        <v>198</v>
      </c>
      <c r="J5592" s="6" t="s">
        <v>183</v>
      </c>
      <c r="K5592" s="6">
        <v>72</v>
      </c>
      <c r="L5592" s="6">
        <v>608.4</v>
      </c>
      <c r="M5592" s="31" t="str">
        <f t="shared" si="0"/>
        <v>Large</v>
      </c>
    </row>
    <row r="5593" spans="8:13" ht="15.75" customHeight="1">
      <c r="H5593" s="37">
        <v>43423</v>
      </c>
      <c r="I5593" s="6" t="s">
        <v>135</v>
      </c>
      <c r="J5593" s="6" t="s">
        <v>207</v>
      </c>
      <c r="K5593" s="6">
        <v>1</v>
      </c>
      <c r="L5593" s="6">
        <v>14.64</v>
      </c>
      <c r="M5593" s="31" t="str">
        <f t="shared" si="0"/>
        <v>Small</v>
      </c>
    </row>
    <row r="5594" spans="8:13" ht="15.75" customHeight="1">
      <c r="H5594" s="37">
        <v>43414</v>
      </c>
      <c r="I5594" s="6" t="s">
        <v>168</v>
      </c>
      <c r="J5594" s="6" t="s">
        <v>187</v>
      </c>
      <c r="K5594" s="6">
        <v>1</v>
      </c>
      <c r="L5594" s="6">
        <v>15.88</v>
      </c>
      <c r="M5594" s="31" t="str">
        <f t="shared" si="0"/>
        <v>Small</v>
      </c>
    </row>
    <row r="5595" spans="8:13" ht="15.75" customHeight="1">
      <c r="H5595" s="37">
        <v>43265</v>
      </c>
      <c r="I5595" s="6" t="s">
        <v>127</v>
      </c>
      <c r="J5595" s="6" t="s">
        <v>203</v>
      </c>
      <c r="K5595" s="6">
        <v>48</v>
      </c>
      <c r="L5595" s="6">
        <v>468.63</v>
      </c>
      <c r="M5595" s="31" t="str">
        <f t="shared" si="0"/>
        <v>Large</v>
      </c>
    </row>
    <row r="5596" spans="8:13" ht="15.75" customHeight="1">
      <c r="H5596" s="37">
        <v>43321</v>
      </c>
      <c r="I5596" s="6" t="s">
        <v>127</v>
      </c>
      <c r="J5596" s="6" t="s">
        <v>156</v>
      </c>
      <c r="K5596" s="6">
        <v>38</v>
      </c>
      <c r="L5596" s="6">
        <v>394.46</v>
      </c>
      <c r="M5596" s="31" t="str">
        <f t="shared" si="0"/>
        <v>Large</v>
      </c>
    </row>
    <row r="5597" spans="8:13" ht="15.75" customHeight="1">
      <c r="H5597" s="37">
        <v>43116</v>
      </c>
      <c r="I5597" s="6" t="s">
        <v>175</v>
      </c>
      <c r="J5597" s="6" t="s">
        <v>156</v>
      </c>
      <c r="K5597" s="6">
        <v>1</v>
      </c>
      <c r="L5597" s="6">
        <v>13.09</v>
      </c>
      <c r="M5597" s="31" t="str">
        <f t="shared" si="0"/>
        <v>Small</v>
      </c>
    </row>
    <row r="5598" spans="8:13" ht="15.75" customHeight="1">
      <c r="H5598" s="37">
        <v>43462</v>
      </c>
      <c r="I5598" s="6" t="s">
        <v>168</v>
      </c>
      <c r="J5598" s="6" t="s">
        <v>174</v>
      </c>
      <c r="K5598" s="6">
        <v>2</v>
      </c>
      <c r="L5598" s="6">
        <v>36.9</v>
      </c>
      <c r="M5598" s="31" t="str">
        <f t="shared" si="0"/>
        <v>Small</v>
      </c>
    </row>
    <row r="5599" spans="8:13" ht="15.75" customHeight="1">
      <c r="H5599" s="37">
        <v>43224</v>
      </c>
      <c r="I5599" s="6" t="s">
        <v>127</v>
      </c>
      <c r="J5599" s="6" t="s">
        <v>187</v>
      </c>
      <c r="K5599" s="6">
        <v>1</v>
      </c>
      <c r="L5599" s="6">
        <v>10.4</v>
      </c>
      <c r="M5599" s="31" t="str">
        <f t="shared" si="0"/>
        <v>Small</v>
      </c>
    </row>
    <row r="5600" spans="8:13" ht="15.75" customHeight="1">
      <c r="H5600" s="37">
        <v>43290</v>
      </c>
      <c r="I5600" s="6" t="s">
        <v>135</v>
      </c>
      <c r="J5600" s="6" t="s">
        <v>238</v>
      </c>
      <c r="K5600" s="6">
        <v>2</v>
      </c>
      <c r="L5600" s="6">
        <v>23.56</v>
      </c>
      <c r="M5600" s="31" t="str">
        <f t="shared" si="0"/>
        <v>Small</v>
      </c>
    </row>
    <row r="5601" spans="8:13" ht="15.75" customHeight="1">
      <c r="H5601" s="37">
        <v>43104</v>
      </c>
      <c r="I5601" s="6" t="s">
        <v>158</v>
      </c>
      <c r="J5601" s="6" t="s">
        <v>191</v>
      </c>
      <c r="K5601" s="6">
        <v>1</v>
      </c>
      <c r="L5601" s="6">
        <v>16.22</v>
      </c>
      <c r="M5601" s="31" t="str">
        <f t="shared" si="0"/>
        <v>Small</v>
      </c>
    </row>
    <row r="5602" spans="8:13" ht="15.75" customHeight="1">
      <c r="H5602" s="37">
        <v>43393</v>
      </c>
      <c r="I5602" s="6" t="s">
        <v>158</v>
      </c>
      <c r="J5602" s="6" t="s">
        <v>235</v>
      </c>
      <c r="K5602" s="6">
        <v>2</v>
      </c>
      <c r="L5602" s="6">
        <v>23.18</v>
      </c>
      <c r="M5602" s="31" t="str">
        <f t="shared" si="0"/>
        <v>Small</v>
      </c>
    </row>
    <row r="5603" spans="8:13" ht="15.75" customHeight="1">
      <c r="H5603" s="37">
        <v>43286</v>
      </c>
      <c r="I5603" s="6" t="s">
        <v>168</v>
      </c>
      <c r="J5603" s="6" t="s">
        <v>185</v>
      </c>
      <c r="K5603" s="6">
        <v>2</v>
      </c>
      <c r="L5603" s="6">
        <v>27.48</v>
      </c>
      <c r="M5603" s="31" t="str">
        <f t="shared" si="0"/>
        <v>Small</v>
      </c>
    </row>
    <row r="5604" spans="8:13" ht="15.75" customHeight="1">
      <c r="H5604" s="37">
        <v>43124</v>
      </c>
      <c r="I5604" s="6" t="s">
        <v>127</v>
      </c>
      <c r="J5604" s="6" t="s">
        <v>178</v>
      </c>
      <c r="K5604" s="6">
        <v>1</v>
      </c>
      <c r="L5604" s="6">
        <v>19.71</v>
      </c>
      <c r="M5604" s="31" t="str">
        <f t="shared" si="0"/>
        <v>Small</v>
      </c>
    </row>
    <row r="5605" spans="8:13" ht="15.75" customHeight="1">
      <c r="H5605" s="37">
        <v>43408</v>
      </c>
      <c r="I5605" s="6" t="s">
        <v>160</v>
      </c>
      <c r="J5605" s="6" t="s">
        <v>227</v>
      </c>
      <c r="K5605" s="6">
        <v>2</v>
      </c>
      <c r="L5605" s="6">
        <v>30.16</v>
      </c>
      <c r="M5605" s="31" t="str">
        <f t="shared" si="0"/>
        <v>Small</v>
      </c>
    </row>
    <row r="5606" spans="8:13" ht="15.75" customHeight="1">
      <c r="H5606" s="37">
        <v>43379</v>
      </c>
      <c r="I5606" s="6" t="s">
        <v>168</v>
      </c>
      <c r="J5606" s="6" t="s">
        <v>194</v>
      </c>
      <c r="K5606" s="6">
        <v>2</v>
      </c>
      <c r="L5606" s="6">
        <v>23.08</v>
      </c>
      <c r="M5606" s="31" t="str">
        <f t="shared" si="0"/>
        <v>Small</v>
      </c>
    </row>
    <row r="5607" spans="8:13" ht="15.75" customHeight="1">
      <c r="H5607" s="37">
        <v>43414</v>
      </c>
      <c r="I5607" s="6" t="s">
        <v>141</v>
      </c>
      <c r="J5607" s="6" t="s">
        <v>166</v>
      </c>
      <c r="K5607" s="6">
        <v>1</v>
      </c>
      <c r="L5607" s="6">
        <v>16.149999999999999</v>
      </c>
      <c r="M5607" s="31" t="str">
        <f t="shared" si="0"/>
        <v>Small</v>
      </c>
    </row>
    <row r="5608" spans="8:13" ht="15.75" customHeight="1">
      <c r="H5608" s="37">
        <v>43334</v>
      </c>
      <c r="I5608" s="6" t="s">
        <v>168</v>
      </c>
      <c r="J5608" s="6" t="s">
        <v>199</v>
      </c>
      <c r="K5608" s="6">
        <v>1</v>
      </c>
      <c r="L5608" s="6">
        <v>12.26</v>
      </c>
      <c r="M5608" s="31" t="str">
        <f t="shared" si="0"/>
        <v>Small</v>
      </c>
    </row>
    <row r="5609" spans="8:13" ht="15.75" customHeight="1">
      <c r="H5609" s="37">
        <v>43335</v>
      </c>
      <c r="I5609" s="6" t="s">
        <v>135</v>
      </c>
      <c r="J5609" s="6" t="s">
        <v>237</v>
      </c>
      <c r="K5609" s="6">
        <v>3</v>
      </c>
      <c r="L5609" s="6">
        <v>51.21</v>
      </c>
      <c r="M5609" s="31" t="str">
        <f t="shared" si="0"/>
        <v>Small</v>
      </c>
    </row>
    <row r="5610" spans="8:13" ht="15.75" customHeight="1">
      <c r="H5610" s="37">
        <v>43277</v>
      </c>
      <c r="I5610" s="6" t="s">
        <v>158</v>
      </c>
      <c r="J5610" s="6" t="s">
        <v>169</v>
      </c>
      <c r="K5610" s="6">
        <v>3</v>
      </c>
      <c r="L5610" s="6">
        <v>42.12</v>
      </c>
      <c r="M5610" s="31" t="str">
        <f t="shared" si="0"/>
        <v>Small</v>
      </c>
    </row>
    <row r="5611" spans="8:13" ht="15.75" customHeight="1">
      <c r="H5611" s="37">
        <v>43350</v>
      </c>
      <c r="I5611" s="6" t="s">
        <v>135</v>
      </c>
      <c r="J5611" s="6" t="s">
        <v>205</v>
      </c>
      <c r="K5611" s="6">
        <v>58</v>
      </c>
      <c r="L5611" s="6">
        <v>320.60000000000002</v>
      </c>
      <c r="M5611" s="31" t="str">
        <f t="shared" si="0"/>
        <v>Large</v>
      </c>
    </row>
    <row r="5612" spans="8:13" ht="15.75" customHeight="1">
      <c r="H5612" s="37">
        <v>43423</v>
      </c>
      <c r="I5612" s="6" t="s">
        <v>158</v>
      </c>
      <c r="J5612" s="6" t="s">
        <v>185</v>
      </c>
      <c r="K5612" s="6">
        <v>2</v>
      </c>
      <c r="L5612" s="6">
        <v>25.84</v>
      </c>
      <c r="M5612" s="31" t="str">
        <f t="shared" si="0"/>
        <v>Small</v>
      </c>
    </row>
    <row r="5613" spans="8:13" ht="15.75" customHeight="1">
      <c r="H5613" s="37">
        <v>43464</v>
      </c>
      <c r="I5613" s="6" t="s">
        <v>177</v>
      </c>
      <c r="J5613" s="6" t="s">
        <v>166</v>
      </c>
      <c r="K5613" s="6">
        <v>1</v>
      </c>
      <c r="L5613" s="6">
        <v>19.440000000000001</v>
      </c>
      <c r="M5613" s="31" t="str">
        <f t="shared" si="0"/>
        <v>Small</v>
      </c>
    </row>
    <row r="5614" spans="8:13" ht="15.75" customHeight="1">
      <c r="H5614" s="37">
        <v>43315</v>
      </c>
      <c r="I5614" s="6" t="s">
        <v>135</v>
      </c>
      <c r="J5614" s="6" t="s">
        <v>156</v>
      </c>
      <c r="K5614" s="6">
        <v>1</v>
      </c>
      <c r="L5614" s="6">
        <v>10.029999999999999</v>
      </c>
      <c r="M5614" s="31" t="str">
        <f t="shared" si="0"/>
        <v>Small</v>
      </c>
    </row>
    <row r="5615" spans="8:13" ht="15.75" customHeight="1">
      <c r="H5615" s="37">
        <v>43454</v>
      </c>
      <c r="I5615" s="6" t="s">
        <v>141</v>
      </c>
      <c r="J5615" s="6" t="s">
        <v>194</v>
      </c>
      <c r="K5615" s="6">
        <v>1</v>
      </c>
      <c r="L5615" s="6">
        <v>19.07</v>
      </c>
      <c r="M5615" s="31" t="str">
        <f t="shared" si="0"/>
        <v>Small</v>
      </c>
    </row>
    <row r="5616" spans="8:13" ht="15.75" customHeight="1">
      <c r="H5616" s="37">
        <v>43156</v>
      </c>
      <c r="I5616" s="6" t="s">
        <v>141</v>
      </c>
      <c r="J5616" s="6" t="s">
        <v>170</v>
      </c>
      <c r="K5616" s="6">
        <v>1</v>
      </c>
      <c r="L5616" s="6">
        <v>12.22</v>
      </c>
      <c r="M5616" s="31" t="str">
        <f t="shared" si="0"/>
        <v>Small</v>
      </c>
    </row>
    <row r="5617" spans="8:13" ht="15.75" customHeight="1">
      <c r="H5617" s="37">
        <v>43341</v>
      </c>
      <c r="I5617" s="6" t="s">
        <v>175</v>
      </c>
      <c r="J5617" s="6" t="s">
        <v>211</v>
      </c>
      <c r="K5617" s="6">
        <v>1</v>
      </c>
      <c r="L5617" s="6">
        <v>17.46</v>
      </c>
      <c r="M5617" s="31" t="str">
        <f t="shared" si="0"/>
        <v>Small</v>
      </c>
    </row>
    <row r="5618" spans="8:13" ht="15.75" customHeight="1">
      <c r="H5618" s="37">
        <v>43432</v>
      </c>
      <c r="I5618" s="6" t="s">
        <v>223</v>
      </c>
      <c r="J5618" s="6" t="s">
        <v>238</v>
      </c>
      <c r="K5618" s="6">
        <v>2</v>
      </c>
      <c r="L5618" s="6">
        <v>26.36</v>
      </c>
      <c r="M5618" s="31" t="str">
        <f t="shared" si="0"/>
        <v>Small</v>
      </c>
    </row>
    <row r="5619" spans="8:13" ht="15.75" customHeight="1">
      <c r="H5619" s="37">
        <v>43258</v>
      </c>
      <c r="I5619" s="6" t="s">
        <v>160</v>
      </c>
      <c r="J5619" s="6" t="s">
        <v>208</v>
      </c>
      <c r="K5619" s="6">
        <v>1</v>
      </c>
      <c r="L5619" s="6">
        <v>15.74</v>
      </c>
      <c r="M5619" s="31" t="str">
        <f t="shared" si="0"/>
        <v>Small</v>
      </c>
    </row>
    <row r="5620" spans="8:13" ht="15.75" customHeight="1">
      <c r="H5620" s="37">
        <v>43384</v>
      </c>
      <c r="I5620" s="6" t="s">
        <v>138</v>
      </c>
      <c r="J5620" s="6" t="s">
        <v>159</v>
      </c>
      <c r="K5620" s="6">
        <v>1</v>
      </c>
      <c r="L5620" s="6">
        <v>11.27</v>
      </c>
      <c r="M5620" s="31" t="str">
        <f t="shared" si="0"/>
        <v>Small</v>
      </c>
    </row>
    <row r="5621" spans="8:13" ht="15.75" customHeight="1">
      <c r="H5621" s="37">
        <v>43239</v>
      </c>
      <c r="I5621" s="6" t="s">
        <v>127</v>
      </c>
      <c r="J5621" s="6" t="s">
        <v>210</v>
      </c>
      <c r="K5621" s="6">
        <v>62</v>
      </c>
      <c r="L5621" s="6">
        <v>461.65</v>
      </c>
      <c r="M5621" s="31" t="str">
        <f t="shared" si="0"/>
        <v>Large</v>
      </c>
    </row>
    <row r="5622" spans="8:13" ht="15.75" customHeight="1">
      <c r="H5622" s="37">
        <v>43146</v>
      </c>
      <c r="I5622" s="6" t="s">
        <v>190</v>
      </c>
      <c r="J5622" s="6" t="s">
        <v>156</v>
      </c>
      <c r="K5622" s="6">
        <v>72</v>
      </c>
      <c r="L5622" s="6">
        <v>702.72</v>
      </c>
      <c r="M5622" s="31" t="str">
        <f t="shared" si="0"/>
        <v>Large</v>
      </c>
    </row>
    <row r="5623" spans="8:13" ht="15.75" customHeight="1">
      <c r="H5623" s="37">
        <v>43435</v>
      </c>
      <c r="I5623" s="6" t="s">
        <v>201</v>
      </c>
      <c r="J5623" s="6" t="s">
        <v>228</v>
      </c>
      <c r="K5623" s="6">
        <v>1</v>
      </c>
      <c r="L5623" s="6">
        <v>10.06</v>
      </c>
      <c r="M5623" s="31" t="str">
        <f t="shared" si="0"/>
        <v>Small</v>
      </c>
    </row>
    <row r="5624" spans="8:13" ht="15.75" customHeight="1">
      <c r="H5624" s="37">
        <v>43266</v>
      </c>
      <c r="I5624" s="6" t="s">
        <v>158</v>
      </c>
      <c r="J5624" s="6" t="s">
        <v>210</v>
      </c>
      <c r="K5624" s="6">
        <v>1</v>
      </c>
      <c r="L5624" s="6">
        <v>12.94</v>
      </c>
      <c r="M5624" s="31" t="str">
        <f t="shared" si="0"/>
        <v>Small</v>
      </c>
    </row>
    <row r="5625" spans="8:13" ht="15.75" customHeight="1">
      <c r="H5625" s="37">
        <v>43234</v>
      </c>
      <c r="I5625" s="6" t="s">
        <v>171</v>
      </c>
      <c r="J5625" s="6" t="s">
        <v>194</v>
      </c>
      <c r="K5625" s="6">
        <v>1</v>
      </c>
      <c r="L5625" s="6">
        <v>19.39</v>
      </c>
      <c r="M5625" s="31" t="str">
        <f t="shared" si="0"/>
        <v>Small</v>
      </c>
    </row>
    <row r="5626" spans="8:13" ht="15.75" customHeight="1">
      <c r="H5626" s="37">
        <v>43410</v>
      </c>
      <c r="I5626" s="6" t="s">
        <v>155</v>
      </c>
      <c r="J5626" s="6" t="s">
        <v>239</v>
      </c>
      <c r="K5626" s="6">
        <v>48</v>
      </c>
      <c r="L5626" s="6">
        <v>266.45999999999998</v>
      </c>
      <c r="M5626" s="31" t="str">
        <f t="shared" si="0"/>
        <v>Large</v>
      </c>
    </row>
    <row r="5627" spans="8:13" ht="15.75" customHeight="1">
      <c r="H5627" s="37">
        <v>43169</v>
      </c>
      <c r="I5627" s="6" t="s">
        <v>163</v>
      </c>
      <c r="J5627" s="6" t="s">
        <v>173</v>
      </c>
      <c r="K5627" s="6">
        <v>2</v>
      </c>
      <c r="L5627" s="6">
        <v>39.020000000000003</v>
      </c>
      <c r="M5627" s="31" t="str">
        <f t="shared" si="0"/>
        <v>Small</v>
      </c>
    </row>
    <row r="5628" spans="8:13" ht="15.75" customHeight="1">
      <c r="H5628" s="37">
        <v>43106</v>
      </c>
      <c r="I5628" s="6" t="s">
        <v>175</v>
      </c>
      <c r="J5628" s="6" t="s">
        <v>240</v>
      </c>
      <c r="K5628" s="6">
        <v>65</v>
      </c>
      <c r="L5628" s="6">
        <v>482.66</v>
      </c>
      <c r="M5628" s="31" t="str">
        <f t="shared" si="0"/>
        <v>Large</v>
      </c>
    </row>
    <row r="5629" spans="8:13" ht="15.75" customHeight="1">
      <c r="H5629" s="37">
        <v>43460</v>
      </c>
      <c r="I5629" s="6" t="s">
        <v>155</v>
      </c>
      <c r="J5629" s="6" t="s">
        <v>210</v>
      </c>
      <c r="K5629" s="6">
        <v>2</v>
      </c>
      <c r="L5629" s="6">
        <v>33.840000000000003</v>
      </c>
      <c r="M5629" s="31" t="str">
        <f t="shared" si="0"/>
        <v>Small</v>
      </c>
    </row>
    <row r="5630" spans="8:13" ht="15.75" customHeight="1">
      <c r="H5630" s="37">
        <v>43162</v>
      </c>
      <c r="I5630" s="6" t="s">
        <v>158</v>
      </c>
      <c r="J5630" s="6" t="s">
        <v>234</v>
      </c>
      <c r="K5630" s="6">
        <v>1</v>
      </c>
      <c r="L5630" s="6">
        <v>19.21</v>
      </c>
      <c r="M5630" s="31" t="str">
        <f t="shared" si="0"/>
        <v>Small</v>
      </c>
    </row>
    <row r="5631" spans="8:13" ht="15.75" customHeight="1">
      <c r="H5631" s="37">
        <v>43257</v>
      </c>
      <c r="I5631" s="6" t="s">
        <v>175</v>
      </c>
      <c r="J5631" s="6" t="s">
        <v>211</v>
      </c>
      <c r="K5631" s="6">
        <v>3</v>
      </c>
      <c r="L5631" s="6">
        <v>59.22</v>
      </c>
      <c r="M5631" s="31" t="str">
        <f t="shared" si="0"/>
        <v>Small</v>
      </c>
    </row>
    <row r="5632" spans="8:13" ht="15.75" customHeight="1">
      <c r="H5632" s="37">
        <v>43400</v>
      </c>
      <c r="I5632" s="6" t="s">
        <v>168</v>
      </c>
      <c r="J5632" s="6" t="s">
        <v>194</v>
      </c>
      <c r="K5632" s="6">
        <v>2</v>
      </c>
      <c r="L5632" s="6">
        <v>22.78</v>
      </c>
      <c r="M5632" s="31" t="str">
        <f t="shared" si="0"/>
        <v>Small</v>
      </c>
    </row>
    <row r="5633" spans="8:13" ht="15.75" customHeight="1">
      <c r="H5633" s="37">
        <v>43396</v>
      </c>
      <c r="I5633" s="6" t="s">
        <v>163</v>
      </c>
      <c r="J5633" s="6" t="s">
        <v>208</v>
      </c>
      <c r="K5633" s="6">
        <v>2</v>
      </c>
      <c r="L5633" s="6">
        <v>32.56</v>
      </c>
      <c r="M5633" s="31" t="str">
        <f t="shared" si="0"/>
        <v>Small</v>
      </c>
    </row>
    <row r="5634" spans="8:13" ht="15.75" customHeight="1">
      <c r="H5634" s="37">
        <v>43339</v>
      </c>
      <c r="I5634" s="6" t="s">
        <v>160</v>
      </c>
      <c r="J5634" s="6" t="s">
        <v>185</v>
      </c>
      <c r="K5634" s="6">
        <v>2</v>
      </c>
      <c r="L5634" s="6">
        <v>38.04</v>
      </c>
      <c r="M5634" s="31" t="str">
        <f t="shared" si="0"/>
        <v>Small</v>
      </c>
    </row>
    <row r="5635" spans="8:13" ht="15.75" customHeight="1">
      <c r="H5635" s="37">
        <v>43464</v>
      </c>
      <c r="I5635" s="6" t="s">
        <v>158</v>
      </c>
      <c r="J5635" s="6" t="s">
        <v>172</v>
      </c>
      <c r="K5635" s="6">
        <v>72</v>
      </c>
      <c r="L5635" s="6">
        <v>386.29</v>
      </c>
      <c r="M5635" s="31" t="str">
        <f t="shared" si="0"/>
        <v>Large</v>
      </c>
    </row>
    <row r="5636" spans="8:13" ht="15.75" customHeight="1">
      <c r="H5636" s="37">
        <v>43300</v>
      </c>
      <c r="I5636" s="6" t="s">
        <v>160</v>
      </c>
      <c r="J5636" s="6" t="s">
        <v>194</v>
      </c>
      <c r="K5636" s="6">
        <v>2</v>
      </c>
      <c r="L5636" s="6">
        <v>39</v>
      </c>
      <c r="M5636" s="31" t="str">
        <f t="shared" si="0"/>
        <v>Small</v>
      </c>
    </row>
    <row r="5637" spans="8:13" ht="15.75" customHeight="1">
      <c r="H5637" s="37">
        <v>43440</v>
      </c>
      <c r="I5637" s="6" t="s">
        <v>216</v>
      </c>
      <c r="J5637" s="6" t="s">
        <v>187</v>
      </c>
      <c r="K5637" s="6">
        <v>4</v>
      </c>
      <c r="L5637" s="6">
        <v>59.44</v>
      </c>
      <c r="M5637" s="31" t="str">
        <f t="shared" si="0"/>
        <v>Small</v>
      </c>
    </row>
    <row r="5638" spans="8:13" ht="15.75" customHeight="1">
      <c r="H5638" s="37">
        <v>43447</v>
      </c>
      <c r="I5638" s="6" t="s">
        <v>155</v>
      </c>
      <c r="J5638" s="6" t="s">
        <v>185</v>
      </c>
      <c r="K5638" s="6">
        <v>2</v>
      </c>
      <c r="L5638" s="6">
        <v>31.36</v>
      </c>
      <c r="M5638" s="31" t="str">
        <f t="shared" si="0"/>
        <v>Small</v>
      </c>
    </row>
    <row r="5639" spans="8:13" ht="15.75" customHeight="1">
      <c r="H5639" s="37">
        <v>43212</v>
      </c>
      <c r="I5639" s="6" t="s">
        <v>135</v>
      </c>
      <c r="J5639" s="6" t="s">
        <v>185</v>
      </c>
      <c r="K5639" s="6">
        <v>4</v>
      </c>
      <c r="L5639" s="6">
        <v>79.8</v>
      </c>
      <c r="M5639" s="31" t="str">
        <f t="shared" si="0"/>
        <v>Small</v>
      </c>
    </row>
    <row r="5640" spans="8:13" ht="15.75" customHeight="1">
      <c r="H5640" s="37">
        <v>43316</v>
      </c>
      <c r="I5640" s="6" t="s">
        <v>158</v>
      </c>
      <c r="J5640" s="6" t="s">
        <v>185</v>
      </c>
      <c r="K5640" s="6">
        <v>1</v>
      </c>
      <c r="L5640" s="6">
        <v>15.81</v>
      </c>
      <c r="M5640" s="31" t="str">
        <f t="shared" si="0"/>
        <v>Small</v>
      </c>
    </row>
    <row r="5641" spans="8:13" ht="15.75" customHeight="1">
      <c r="H5641" s="37">
        <v>43320</v>
      </c>
      <c r="I5641" s="6" t="s">
        <v>224</v>
      </c>
      <c r="J5641" s="6" t="s">
        <v>192</v>
      </c>
      <c r="K5641" s="6">
        <v>2</v>
      </c>
      <c r="L5641" s="6">
        <v>32.520000000000003</v>
      </c>
      <c r="M5641" s="31" t="str">
        <f t="shared" si="0"/>
        <v>Small</v>
      </c>
    </row>
    <row r="5642" spans="8:13" ht="15.75" customHeight="1">
      <c r="H5642" s="37">
        <v>43236</v>
      </c>
      <c r="I5642" s="6" t="s">
        <v>127</v>
      </c>
      <c r="J5642" s="6" t="s">
        <v>156</v>
      </c>
      <c r="K5642" s="6">
        <v>3</v>
      </c>
      <c r="L5642" s="6">
        <v>56.73</v>
      </c>
      <c r="M5642" s="31" t="str">
        <f t="shared" si="0"/>
        <v>Small</v>
      </c>
    </row>
    <row r="5643" spans="8:13" ht="15.75" customHeight="1">
      <c r="H5643" s="37">
        <v>43401</v>
      </c>
      <c r="I5643" s="6" t="s">
        <v>175</v>
      </c>
      <c r="J5643" s="6" t="s">
        <v>228</v>
      </c>
      <c r="K5643" s="6">
        <v>1</v>
      </c>
      <c r="L5643" s="6">
        <v>15.26</v>
      </c>
      <c r="M5643" s="31" t="str">
        <f t="shared" si="0"/>
        <v>Small</v>
      </c>
    </row>
    <row r="5644" spans="8:13" ht="15.75" customHeight="1">
      <c r="H5644" s="37">
        <v>43144</v>
      </c>
      <c r="I5644" s="6" t="s">
        <v>168</v>
      </c>
      <c r="J5644" s="6" t="s">
        <v>188</v>
      </c>
      <c r="K5644" s="6">
        <v>2</v>
      </c>
      <c r="L5644" s="6">
        <v>34.94</v>
      </c>
      <c r="M5644" s="31" t="str">
        <f t="shared" si="0"/>
        <v>Small</v>
      </c>
    </row>
    <row r="5645" spans="8:13" ht="15.75" customHeight="1">
      <c r="H5645" s="37">
        <v>43382</v>
      </c>
      <c r="I5645" s="6" t="s">
        <v>200</v>
      </c>
      <c r="J5645" s="6" t="s">
        <v>217</v>
      </c>
      <c r="K5645" s="6">
        <v>2</v>
      </c>
      <c r="L5645" s="6">
        <v>20.68</v>
      </c>
      <c r="M5645" s="31" t="str">
        <f t="shared" si="0"/>
        <v>Small</v>
      </c>
    </row>
    <row r="5646" spans="8:13" ht="15.75" customHeight="1">
      <c r="H5646" s="37">
        <v>43393</v>
      </c>
      <c r="I5646" s="6" t="s">
        <v>198</v>
      </c>
      <c r="J5646" s="6" t="s">
        <v>174</v>
      </c>
      <c r="K5646" s="6">
        <v>3</v>
      </c>
      <c r="L5646" s="6">
        <v>44.31</v>
      </c>
      <c r="M5646" s="31" t="str">
        <f t="shared" si="0"/>
        <v>Small</v>
      </c>
    </row>
    <row r="5647" spans="8:13" ht="15.75" customHeight="1">
      <c r="H5647" s="37">
        <v>43284</v>
      </c>
      <c r="I5647" s="6" t="s">
        <v>160</v>
      </c>
      <c r="J5647" s="6" t="s">
        <v>156</v>
      </c>
      <c r="K5647" s="6">
        <v>2</v>
      </c>
      <c r="L5647" s="6">
        <v>28.02</v>
      </c>
      <c r="M5647" s="31" t="str">
        <f t="shared" si="0"/>
        <v>Small</v>
      </c>
    </row>
    <row r="5648" spans="8:13" ht="15.75" customHeight="1">
      <c r="H5648" s="37">
        <v>43455</v>
      </c>
      <c r="I5648" s="6" t="s">
        <v>168</v>
      </c>
      <c r="J5648" s="6" t="s">
        <v>188</v>
      </c>
      <c r="K5648" s="6">
        <v>3</v>
      </c>
      <c r="L5648" s="6">
        <v>40.380000000000003</v>
      </c>
      <c r="M5648" s="31" t="str">
        <f t="shared" si="0"/>
        <v>Small</v>
      </c>
    </row>
    <row r="5649" spans="8:13" ht="15.75" customHeight="1">
      <c r="H5649" s="37">
        <v>43194</v>
      </c>
      <c r="I5649" s="6" t="s">
        <v>141</v>
      </c>
      <c r="J5649" s="6" t="s">
        <v>166</v>
      </c>
      <c r="K5649" s="6">
        <v>2</v>
      </c>
      <c r="L5649" s="6">
        <v>24.82</v>
      </c>
      <c r="M5649" s="31" t="str">
        <f t="shared" si="0"/>
        <v>Small</v>
      </c>
    </row>
    <row r="5650" spans="8:13" ht="15.75" customHeight="1">
      <c r="H5650" s="37">
        <v>43435</v>
      </c>
      <c r="I5650" s="6" t="s">
        <v>158</v>
      </c>
      <c r="J5650" s="6" t="s">
        <v>234</v>
      </c>
      <c r="K5650" s="6">
        <v>2</v>
      </c>
      <c r="L5650" s="6">
        <v>38.299999999999997</v>
      </c>
      <c r="M5650" s="31" t="str">
        <f t="shared" si="0"/>
        <v>Small</v>
      </c>
    </row>
    <row r="5651" spans="8:13" ht="15.75" customHeight="1">
      <c r="H5651" s="37">
        <v>43382</v>
      </c>
      <c r="I5651" s="6" t="s">
        <v>175</v>
      </c>
      <c r="J5651" s="6" t="s">
        <v>167</v>
      </c>
      <c r="K5651" s="6">
        <v>1</v>
      </c>
      <c r="L5651" s="6">
        <v>18.05</v>
      </c>
      <c r="M5651" s="31" t="str">
        <f t="shared" si="0"/>
        <v>Small</v>
      </c>
    </row>
    <row r="5652" spans="8:13" ht="15.75" customHeight="1">
      <c r="H5652" s="37">
        <v>43410</v>
      </c>
      <c r="I5652" s="6" t="s">
        <v>198</v>
      </c>
      <c r="J5652" s="6" t="s">
        <v>187</v>
      </c>
      <c r="K5652" s="6">
        <v>6</v>
      </c>
      <c r="L5652" s="6">
        <v>78.94</v>
      </c>
      <c r="M5652" s="31" t="str">
        <f t="shared" si="0"/>
        <v>Small</v>
      </c>
    </row>
    <row r="5653" spans="8:13" ht="15.75" customHeight="1">
      <c r="H5653" s="37">
        <v>43384</v>
      </c>
      <c r="I5653" s="6" t="s">
        <v>135</v>
      </c>
      <c r="J5653" s="6" t="s">
        <v>219</v>
      </c>
      <c r="K5653" s="6">
        <v>2</v>
      </c>
      <c r="L5653" s="6">
        <v>33.76</v>
      </c>
      <c r="M5653" s="31" t="str">
        <f t="shared" si="0"/>
        <v>Small</v>
      </c>
    </row>
    <row r="5654" spans="8:13" ht="15.75" customHeight="1">
      <c r="H5654" s="37">
        <v>43245</v>
      </c>
      <c r="I5654" s="6" t="s">
        <v>141</v>
      </c>
      <c r="J5654" s="6" t="s">
        <v>191</v>
      </c>
      <c r="K5654" s="6">
        <v>5</v>
      </c>
      <c r="L5654" s="6">
        <v>62.65</v>
      </c>
      <c r="M5654" s="31" t="str">
        <f t="shared" si="0"/>
        <v>Small</v>
      </c>
    </row>
    <row r="5655" spans="8:13" ht="15.75" customHeight="1">
      <c r="H5655" s="37">
        <v>43333</v>
      </c>
      <c r="I5655" s="6" t="s">
        <v>127</v>
      </c>
      <c r="J5655" s="6" t="s">
        <v>234</v>
      </c>
      <c r="K5655" s="6">
        <v>50</v>
      </c>
      <c r="L5655" s="6">
        <v>438.36</v>
      </c>
      <c r="M5655" s="31" t="str">
        <f t="shared" si="0"/>
        <v>Large</v>
      </c>
    </row>
    <row r="5656" spans="8:13" ht="15.75" customHeight="1">
      <c r="H5656" s="37">
        <v>43335</v>
      </c>
      <c r="I5656" s="6" t="s">
        <v>175</v>
      </c>
      <c r="J5656" s="6" t="s">
        <v>191</v>
      </c>
      <c r="K5656" s="6">
        <v>3</v>
      </c>
      <c r="L5656" s="6">
        <v>58.08</v>
      </c>
      <c r="M5656" s="31" t="str">
        <f t="shared" si="0"/>
        <v>Small</v>
      </c>
    </row>
    <row r="5657" spans="8:13" ht="15.75" customHeight="1">
      <c r="H5657" s="37">
        <v>43379</v>
      </c>
      <c r="I5657" s="6" t="s">
        <v>158</v>
      </c>
      <c r="J5657" s="6" t="s">
        <v>194</v>
      </c>
      <c r="K5657" s="6">
        <v>2</v>
      </c>
      <c r="L5657" s="6">
        <v>39.64</v>
      </c>
      <c r="M5657" s="31" t="str">
        <f t="shared" si="0"/>
        <v>Small</v>
      </c>
    </row>
    <row r="5658" spans="8:13" ht="15.75" customHeight="1">
      <c r="H5658" s="37">
        <v>43219</v>
      </c>
      <c r="I5658" s="6" t="s">
        <v>141</v>
      </c>
      <c r="J5658" s="6" t="s">
        <v>211</v>
      </c>
      <c r="K5658" s="6">
        <v>1</v>
      </c>
      <c r="L5658" s="6">
        <v>12.71</v>
      </c>
      <c r="M5658" s="31" t="str">
        <f t="shared" si="0"/>
        <v>Small</v>
      </c>
    </row>
    <row r="5659" spans="8:13" ht="15.75" customHeight="1">
      <c r="H5659" s="37">
        <v>43449</v>
      </c>
      <c r="I5659" s="6" t="s">
        <v>175</v>
      </c>
      <c r="J5659" s="6" t="s">
        <v>206</v>
      </c>
      <c r="K5659" s="6">
        <v>55</v>
      </c>
      <c r="L5659" s="6">
        <v>445.8</v>
      </c>
      <c r="M5659" s="31" t="str">
        <f t="shared" si="0"/>
        <v>Large</v>
      </c>
    </row>
    <row r="5660" spans="8:13" ht="15.75" customHeight="1">
      <c r="H5660" s="37">
        <v>43356</v>
      </c>
      <c r="I5660" s="6" t="s">
        <v>158</v>
      </c>
      <c r="J5660" s="6" t="s">
        <v>197</v>
      </c>
      <c r="K5660" s="6">
        <v>2</v>
      </c>
      <c r="L5660" s="6">
        <v>21.52</v>
      </c>
      <c r="M5660" s="31" t="str">
        <f t="shared" si="0"/>
        <v>Small</v>
      </c>
    </row>
    <row r="5661" spans="8:13" ht="15.75" customHeight="1">
      <c r="H5661" s="37">
        <v>43205</v>
      </c>
      <c r="I5661" s="6" t="s">
        <v>171</v>
      </c>
      <c r="J5661" s="6" t="s">
        <v>226</v>
      </c>
      <c r="K5661" s="6">
        <v>2</v>
      </c>
      <c r="L5661" s="6">
        <v>25.54</v>
      </c>
      <c r="M5661" s="31" t="str">
        <f t="shared" si="0"/>
        <v>Small</v>
      </c>
    </row>
    <row r="5662" spans="8:13" ht="15.75" customHeight="1">
      <c r="H5662" s="37">
        <v>43210</v>
      </c>
      <c r="I5662" s="6" t="s">
        <v>127</v>
      </c>
      <c r="J5662" s="6" t="s">
        <v>230</v>
      </c>
      <c r="K5662" s="6">
        <v>1</v>
      </c>
      <c r="L5662" s="6">
        <v>11.16</v>
      </c>
      <c r="M5662" s="31" t="str">
        <f t="shared" si="0"/>
        <v>Small</v>
      </c>
    </row>
    <row r="5663" spans="8:13" ht="15.75" customHeight="1">
      <c r="H5663" s="37">
        <v>43460</v>
      </c>
      <c r="I5663" s="6" t="s">
        <v>158</v>
      </c>
      <c r="J5663" s="6" t="s">
        <v>181</v>
      </c>
      <c r="K5663" s="6">
        <v>1</v>
      </c>
      <c r="L5663" s="6">
        <v>11.98</v>
      </c>
      <c r="M5663" s="31" t="str">
        <f t="shared" si="0"/>
        <v>Small</v>
      </c>
    </row>
    <row r="5664" spans="8:13" ht="15.75" customHeight="1">
      <c r="H5664" s="37">
        <v>43176</v>
      </c>
      <c r="I5664" s="6" t="s">
        <v>141</v>
      </c>
      <c r="J5664" s="6" t="s">
        <v>156</v>
      </c>
      <c r="K5664" s="6">
        <v>1</v>
      </c>
      <c r="L5664" s="6">
        <v>18.98</v>
      </c>
      <c r="M5664" s="31" t="str">
        <f t="shared" si="0"/>
        <v>Small</v>
      </c>
    </row>
    <row r="5665" spans="8:13" ht="15.75" customHeight="1">
      <c r="H5665" s="37">
        <v>43389</v>
      </c>
      <c r="I5665" s="6" t="s">
        <v>175</v>
      </c>
      <c r="J5665" s="6" t="s">
        <v>236</v>
      </c>
      <c r="K5665" s="6">
        <v>1</v>
      </c>
      <c r="L5665" s="6">
        <v>11.92</v>
      </c>
      <c r="M5665" s="31" t="str">
        <f t="shared" si="0"/>
        <v>Small</v>
      </c>
    </row>
    <row r="5666" spans="8:13" ht="15.75" customHeight="1">
      <c r="H5666" s="37">
        <v>43374</v>
      </c>
      <c r="I5666" s="6" t="s">
        <v>141</v>
      </c>
      <c r="J5666" s="6" t="s">
        <v>179</v>
      </c>
      <c r="K5666" s="6">
        <v>1</v>
      </c>
      <c r="L5666" s="6">
        <v>12.9</v>
      </c>
      <c r="M5666" s="31" t="str">
        <f t="shared" si="0"/>
        <v>Small</v>
      </c>
    </row>
    <row r="5667" spans="8:13" ht="15.75" customHeight="1">
      <c r="H5667" s="37">
        <v>43448</v>
      </c>
      <c r="I5667" s="6" t="s">
        <v>198</v>
      </c>
      <c r="J5667" s="6" t="s">
        <v>236</v>
      </c>
      <c r="K5667" s="6">
        <v>6</v>
      </c>
      <c r="L5667" s="6">
        <v>59.7</v>
      </c>
      <c r="M5667" s="31" t="str">
        <f t="shared" si="0"/>
        <v>Small</v>
      </c>
    </row>
    <row r="5668" spans="8:13" ht="15.75" customHeight="1">
      <c r="H5668" s="37">
        <v>43341</v>
      </c>
      <c r="I5668" s="6" t="s">
        <v>160</v>
      </c>
      <c r="J5668" s="6" t="s">
        <v>184</v>
      </c>
      <c r="K5668" s="6">
        <v>2</v>
      </c>
      <c r="L5668" s="6">
        <v>38.72</v>
      </c>
      <c r="M5668" s="31" t="str">
        <f t="shared" si="0"/>
        <v>Small</v>
      </c>
    </row>
    <row r="5669" spans="8:13" ht="15.75" customHeight="1">
      <c r="H5669" s="37">
        <v>43442</v>
      </c>
      <c r="I5669" s="6" t="s">
        <v>190</v>
      </c>
      <c r="J5669" s="6" t="s">
        <v>180</v>
      </c>
      <c r="K5669" s="6">
        <v>2</v>
      </c>
      <c r="L5669" s="6">
        <v>28.98</v>
      </c>
      <c r="M5669" s="31" t="str">
        <f t="shared" si="0"/>
        <v>Small</v>
      </c>
    </row>
    <row r="5670" spans="8:13" ht="15.75" customHeight="1">
      <c r="H5670" s="37">
        <v>43459</v>
      </c>
      <c r="I5670" s="6" t="s">
        <v>160</v>
      </c>
      <c r="J5670" s="6" t="s">
        <v>156</v>
      </c>
      <c r="K5670" s="6">
        <v>2</v>
      </c>
      <c r="L5670" s="6">
        <v>28.56</v>
      </c>
      <c r="M5670" s="31" t="str">
        <f t="shared" si="0"/>
        <v>Small</v>
      </c>
    </row>
    <row r="5671" spans="8:13" ht="15.75" customHeight="1">
      <c r="H5671" s="37">
        <v>43144</v>
      </c>
      <c r="I5671" s="6" t="s">
        <v>168</v>
      </c>
      <c r="J5671" s="6" t="s">
        <v>187</v>
      </c>
      <c r="K5671" s="6">
        <v>1</v>
      </c>
      <c r="L5671" s="6">
        <v>15.61</v>
      </c>
      <c r="M5671" s="31" t="str">
        <f t="shared" si="0"/>
        <v>Small</v>
      </c>
    </row>
    <row r="5672" spans="8:13" ht="15.75" customHeight="1">
      <c r="H5672" s="37">
        <v>43379</v>
      </c>
      <c r="I5672" s="6" t="s">
        <v>158</v>
      </c>
      <c r="J5672" s="6" t="s">
        <v>156</v>
      </c>
      <c r="K5672" s="6">
        <v>48</v>
      </c>
      <c r="L5672" s="6">
        <v>385.13</v>
      </c>
      <c r="M5672" s="31" t="str">
        <f t="shared" si="0"/>
        <v>Large</v>
      </c>
    </row>
    <row r="5673" spans="8:13" ht="15.75" customHeight="1">
      <c r="H5673" s="37">
        <v>43148</v>
      </c>
      <c r="I5673" s="6" t="s">
        <v>163</v>
      </c>
      <c r="J5673" s="6" t="s">
        <v>191</v>
      </c>
      <c r="K5673" s="6">
        <v>1</v>
      </c>
      <c r="L5673" s="6">
        <v>14.37</v>
      </c>
      <c r="M5673" s="31" t="str">
        <f t="shared" si="0"/>
        <v>Small</v>
      </c>
    </row>
    <row r="5674" spans="8:13" ht="15.75" customHeight="1">
      <c r="H5674" s="37">
        <v>43419</v>
      </c>
      <c r="I5674" s="6" t="s">
        <v>193</v>
      </c>
      <c r="J5674" s="6" t="s">
        <v>238</v>
      </c>
      <c r="K5674" s="6">
        <v>2</v>
      </c>
      <c r="L5674" s="6">
        <v>26.7</v>
      </c>
      <c r="M5674" s="31" t="str">
        <f t="shared" si="0"/>
        <v>Small</v>
      </c>
    </row>
    <row r="5675" spans="8:13" ht="15.75" customHeight="1">
      <c r="H5675" s="37">
        <v>43398</v>
      </c>
      <c r="I5675" s="6" t="s">
        <v>158</v>
      </c>
      <c r="J5675" s="6" t="s">
        <v>229</v>
      </c>
      <c r="K5675" s="6">
        <v>1</v>
      </c>
      <c r="L5675" s="6">
        <v>13.04</v>
      </c>
      <c r="M5675" s="31" t="str">
        <f t="shared" si="0"/>
        <v>Small</v>
      </c>
    </row>
    <row r="5676" spans="8:13" ht="15.75" customHeight="1">
      <c r="H5676" s="37">
        <v>43436</v>
      </c>
      <c r="I5676" s="6" t="s">
        <v>160</v>
      </c>
      <c r="J5676" s="6" t="s">
        <v>207</v>
      </c>
      <c r="K5676" s="6">
        <v>3</v>
      </c>
      <c r="L5676" s="6">
        <v>49.62</v>
      </c>
      <c r="M5676" s="31" t="str">
        <f t="shared" si="0"/>
        <v>Small</v>
      </c>
    </row>
    <row r="5677" spans="8:13" ht="15.75" customHeight="1">
      <c r="H5677" s="37">
        <v>43433</v>
      </c>
      <c r="I5677" s="6" t="s">
        <v>171</v>
      </c>
      <c r="J5677" s="6" t="s">
        <v>169</v>
      </c>
      <c r="K5677" s="6">
        <v>3</v>
      </c>
      <c r="L5677" s="6">
        <v>46.29</v>
      </c>
      <c r="M5677" s="31" t="str">
        <f t="shared" si="0"/>
        <v>Small</v>
      </c>
    </row>
    <row r="5678" spans="8:13" ht="15.75" customHeight="1">
      <c r="H5678" s="37">
        <v>43437</v>
      </c>
      <c r="I5678" s="6" t="s">
        <v>175</v>
      </c>
      <c r="J5678" s="6" t="s">
        <v>186</v>
      </c>
      <c r="K5678" s="6">
        <v>3</v>
      </c>
      <c r="L5678" s="6">
        <v>34.590000000000003</v>
      </c>
      <c r="M5678" s="31" t="str">
        <f t="shared" si="0"/>
        <v>Small</v>
      </c>
    </row>
    <row r="5679" spans="8:13" ht="15.75" customHeight="1">
      <c r="H5679" s="37">
        <v>43127</v>
      </c>
      <c r="I5679" s="6" t="s">
        <v>175</v>
      </c>
      <c r="J5679" s="6" t="s">
        <v>156</v>
      </c>
      <c r="K5679" s="6">
        <v>2</v>
      </c>
      <c r="L5679" s="6">
        <v>24.92</v>
      </c>
      <c r="M5679" s="31" t="str">
        <f t="shared" si="0"/>
        <v>Small</v>
      </c>
    </row>
    <row r="5680" spans="8:13" ht="15.75" customHeight="1">
      <c r="H5680" s="37">
        <v>43453</v>
      </c>
      <c r="I5680" s="6" t="s">
        <v>158</v>
      </c>
      <c r="J5680" s="6" t="s">
        <v>156</v>
      </c>
      <c r="K5680" s="6">
        <v>3</v>
      </c>
      <c r="L5680" s="6">
        <v>36.06</v>
      </c>
      <c r="M5680" s="31" t="str">
        <f t="shared" si="0"/>
        <v>Small</v>
      </c>
    </row>
    <row r="5681" spans="8:13" ht="15.75" customHeight="1">
      <c r="H5681" s="37">
        <v>43166</v>
      </c>
      <c r="I5681" s="6" t="s">
        <v>163</v>
      </c>
      <c r="J5681" s="6" t="s">
        <v>169</v>
      </c>
      <c r="K5681" s="6">
        <v>36</v>
      </c>
      <c r="L5681" s="6">
        <v>359.66</v>
      </c>
      <c r="M5681" s="31" t="str">
        <f t="shared" si="0"/>
        <v>Large</v>
      </c>
    </row>
    <row r="5682" spans="8:13" ht="15.75" customHeight="1">
      <c r="H5682" s="37">
        <v>43449</v>
      </c>
      <c r="I5682" s="6" t="s">
        <v>168</v>
      </c>
      <c r="J5682" s="6" t="s">
        <v>184</v>
      </c>
      <c r="K5682" s="6">
        <v>4</v>
      </c>
      <c r="L5682" s="6">
        <v>61.6</v>
      </c>
      <c r="M5682" s="31" t="str">
        <f t="shared" si="0"/>
        <v>Small</v>
      </c>
    </row>
    <row r="5683" spans="8:13" ht="15.75" customHeight="1">
      <c r="H5683" s="37">
        <v>43134</v>
      </c>
      <c r="I5683" s="6" t="s">
        <v>158</v>
      </c>
      <c r="J5683" s="6" t="s">
        <v>185</v>
      </c>
      <c r="K5683" s="6">
        <v>3</v>
      </c>
      <c r="L5683" s="6">
        <v>31.05</v>
      </c>
      <c r="M5683" s="31" t="str">
        <f t="shared" si="0"/>
        <v>Small</v>
      </c>
    </row>
    <row r="5684" spans="8:13" ht="15.75" customHeight="1">
      <c r="H5684" s="37">
        <v>43272</v>
      </c>
      <c r="I5684" s="6" t="s">
        <v>175</v>
      </c>
      <c r="J5684" s="6" t="s">
        <v>176</v>
      </c>
      <c r="K5684" s="6">
        <v>2</v>
      </c>
      <c r="L5684" s="6">
        <v>37.08</v>
      </c>
      <c r="M5684" s="31" t="str">
        <f t="shared" si="0"/>
        <v>Small</v>
      </c>
    </row>
    <row r="5685" spans="8:13" ht="15.75" customHeight="1">
      <c r="H5685" s="37">
        <v>43319</v>
      </c>
      <c r="I5685" s="6" t="s">
        <v>158</v>
      </c>
      <c r="J5685" s="6" t="s">
        <v>237</v>
      </c>
      <c r="K5685" s="6">
        <v>2</v>
      </c>
      <c r="L5685" s="6">
        <v>24.76</v>
      </c>
      <c r="M5685" s="31" t="str">
        <f t="shared" si="0"/>
        <v>Small</v>
      </c>
    </row>
    <row r="5686" spans="8:13" ht="15.75" customHeight="1">
      <c r="H5686" s="37">
        <v>43111</v>
      </c>
      <c r="I5686" s="6" t="s">
        <v>158</v>
      </c>
      <c r="J5686" s="6" t="s">
        <v>189</v>
      </c>
      <c r="K5686" s="6">
        <v>2</v>
      </c>
      <c r="L5686" s="6">
        <v>37.4</v>
      </c>
      <c r="M5686" s="31" t="str">
        <f t="shared" si="0"/>
        <v>Small</v>
      </c>
    </row>
    <row r="5687" spans="8:13" ht="15.75" customHeight="1">
      <c r="H5687" s="37">
        <v>43410</v>
      </c>
      <c r="I5687" s="6" t="s">
        <v>168</v>
      </c>
      <c r="J5687" s="6" t="s">
        <v>226</v>
      </c>
      <c r="K5687" s="6">
        <v>1</v>
      </c>
      <c r="L5687" s="6">
        <v>13.2</v>
      </c>
      <c r="M5687" s="31" t="str">
        <f t="shared" si="0"/>
        <v>Small</v>
      </c>
    </row>
    <row r="5688" spans="8:13" ht="15.75" customHeight="1">
      <c r="H5688" s="37">
        <v>43134</v>
      </c>
      <c r="I5688" s="6" t="s">
        <v>190</v>
      </c>
      <c r="J5688" s="6" t="s">
        <v>194</v>
      </c>
      <c r="K5688" s="6">
        <v>2</v>
      </c>
      <c r="L5688" s="6">
        <v>34.840000000000003</v>
      </c>
      <c r="M5688" s="31" t="str">
        <f t="shared" si="0"/>
        <v>Small</v>
      </c>
    </row>
    <row r="5689" spans="8:13" ht="15.75" customHeight="1">
      <c r="H5689" s="37">
        <v>43320</v>
      </c>
      <c r="I5689" s="6" t="s">
        <v>165</v>
      </c>
      <c r="J5689" s="6" t="s">
        <v>233</v>
      </c>
      <c r="K5689" s="6">
        <v>2</v>
      </c>
      <c r="L5689" s="6">
        <v>34.86</v>
      </c>
      <c r="M5689" s="31" t="str">
        <f t="shared" si="0"/>
        <v>Small</v>
      </c>
    </row>
    <row r="5690" spans="8:13" ht="15.75" customHeight="1">
      <c r="H5690" s="37">
        <v>43219</v>
      </c>
      <c r="I5690" s="6" t="s">
        <v>160</v>
      </c>
      <c r="J5690" s="6" t="s">
        <v>187</v>
      </c>
      <c r="K5690" s="6">
        <v>60</v>
      </c>
      <c r="L5690" s="6">
        <v>528.99</v>
      </c>
      <c r="M5690" s="31" t="str">
        <f t="shared" si="0"/>
        <v>Large</v>
      </c>
    </row>
    <row r="5691" spans="8:13" ht="15.75" customHeight="1">
      <c r="H5691" s="37">
        <v>43428</v>
      </c>
      <c r="I5691" s="6" t="s">
        <v>201</v>
      </c>
      <c r="J5691" s="6" t="s">
        <v>162</v>
      </c>
      <c r="K5691" s="6">
        <v>2</v>
      </c>
      <c r="L5691" s="6">
        <v>36.880000000000003</v>
      </c>
      <c r="M5691" s="31" t="str">
        <f t="shared" si="0"/>
        <v>Small</v>
      </c>
    </row>
    <row r="5692" spans="8:13" ht="15.75" customHeight="1">
      <c r="H5692" s="37">
        <v>43337</v>
      </c>
      <c r="I5692" s="6" t="s">
        <v>165</v>
      </c>
      <c r="J5692" s="6" t="s">
        <v>205</v>
      </c>
      <c r="K5692" s="6">
        <v>1</v>
      </c>
      <c r="L5692" s="6">
        <v>14.39</v>
      </c>
      <c r="M5692" s="31" t="str">
        <f t="shared" si="0"/>
        <v>Small</v>
      </c>
    </row>
    <row r="5693" spans="8:13" ht="15.75" customHeight="1">
      <c r="H5693" s="37">
        <v>43280</v>
      </c>
      <c r="I5693" s="6" t="s">
        <v>175</v>
      </c>
      <c r="J5693" s="6" t="s">
        <v>185</v>
      </c>
      <c r="K5693" s="6">
        <v>36</v>
      </c>
      <c r="L5693" s="6">
        <v>365.6</v>
      </c>
      <c r="M5693" s="31" t="str">
        <f t="shared" si="0"/>
        <v>Large</v>
      </c>
    </row>
    <row r="5694" spans="8:13" ht="15.75" customHeight="1">
      <c r="H5694" s="37">
        <v>43265</v>
      </c>
      <c r="I5694" s="6" t="s">
        <v>165</v>
      </c>
      <c r="J5694" s="6" t="s">
        <v>227</v>
      </c>
      <c r="K5694" s="6">
        <v>2</v>
      </c>
      <c r="L5694" s="6">
        <v>28.48</v>
      </c>
      <c r="M5694" s="31" t="str">
        <f t="shared" si="0"/>
        <v>Small</v>
      </c>
    </row>
    <row r="5695" spans="8:13" ht="15.75" customHeight="1">
      <c r="H5695" s="37">
        <v>43452</v>
      </c>
      <c r="I5695" s="6" t="s">
        <v>160</v>
      </c>
      <c r="J5695" s="6" t="s">
        <v>172</v>
      </c>
      <c r="K5695" s="6">
        <v>3</v>
      </c>
      <c r="L5695" s="6">
        <v>31.23</v>
      </c>
      <c r="M5695" s="31" t="str">
        <f t="shared" si="0"/>
        <v>Small</v>
      </c>
    </row>
    <row r="5696" spans="8:13" ht="15.75" customHeight="1">
      <c r="H5696" s="37">
        <v>43438</v>
      </c>
      <c r="I5696" s="6" t="s">
        <v>165</v>
      </c>
      <c r="J5696" s="6" t="s">
        <v>161</v>
      </c>
      <c r="K5696" s="6">
        <v>1</v>
      </c>
      <c r="L5696" s="6">
        <v>14.74</v>
      </c>
      <c r="M5696" s="31" t="str">
        <f t="shared" si="0"/>
        <v>Small</v>
      </c>
    </row>
    <row r="5697" spans="8:13" ht="15.75" customHeight="1">
      <c r="H5697" s="37">
        <v>43231</v>
      </c>
      <c r="I5697" s="6" t="s">
        <v>198</v>
      </c>
      <c r="J5697" s="6" t="s">
        <v>208</v>
      </c>
      <c r="K5697" s="6">
        <v>38</v>
      </c>
      <c r="L5697" s="6">
        <v>236.66</v>
      </c>
      <c r="M5697" s="31" t="str">
        <f t="shared" si="0"/>
        <v>Small</v>
      </c>
    </row>
    <row r="5698" spans="8:13" ht="15.75" customHeight="1">
      <c r="H5698" s="37">
        <v>43403</v>
      </c>
      <c r="I5698" s="6" t="s">
        <v>160</v>
      </c>
      <c r="J5698" s="6" t="s">
        <v>174</v>
      </c>
      <c r="K5698" s="6">
        <v>2</v>
      </c>
      <c r="L5698" s="6">
        <v>38.880000000000003</v>
      </c>
      <c r="M5698" s="31" t="str">
        <f t="shared" si="0"/>
        <v>Small</v>
      </c>
    </row>
    <row r="5699" spans="8:13" ht="15.75" customHeight="1">
      <c r="H5699" s="37">
        <v>43357</v>
      </c>
      <c r="I5699" s="6" t="s">
        <v>160</v>
      </c>
      <c r="J5699" s="6" t="s">
        <v>202</v>
      </c>
      <c r="K5699" s="6">
        <v>2</v>
      </c>
      <c r="L5699" s="6">
        <v>25.54</v>
      </c>
      <c r="M5699" s="31" t="str">
        <f t="shared" si="0"/>
        <v>Small</v>
      </c>
    </row>
    <row r="5700" spans="8:13" ht="15.75" customHeight="1">
      <c r="H5700" s="37">
        <v>43217</v>
      </c>
      <c r="I5700" s="6" t="s">
        <v>216</v>
      </c>
      <c r="J5700" s="6" t="s">
        <v>161</v>
      </c>
      <c r="K5700" s="6">
        <v>2</v>
      </c>
      <c r="L5700" s="6">
        <v>36.46</v>
      </c>
      <c r="M5700" s="31" t="str">
        <f t="shared" si="0"/>
        <v>Small</v>
      </c>
    </row>
    <row r="5701" spans="8:13" ht="15.75" customHeight="1">
      <c r="H5701" s="37">
        <v>43425</v>
      </c>
      <c r="I5701" s="6" t="s">
        <v>168</v>
      </c>
      <c r="J5701" s="6" t="s">
        <v>156</v>
      </c>
      <c r="K5701" s="6">
        <v>72</v>
      </c>
      <c r="L5701" s="6">
        <v>674.67</v>
      </c>
      <c r="M5701" s="31" t="str">
        <f t="shared" si="0"/>
        <v>Large</v>
      </c>
    </row>
    <row r="5702" spans="8:13" ht="15.75" customHeight="1">
      <c r="H5702" s="37">
        <v>43413</v>
      </c>
      <c r="I5702" s="6" t="s">
        <v>160</v>
      </c>
      <c r="J5702" s="6" t="s">
        <v>212</v>
      </c>
      <c r="K5702" s="6">
        <v>2</v>
      </c>
      <c r="L5702" s="6">
        <v>30.06</v>
      </c>
      <c r="M5702" s="31" t="str">
        <f t="shared" si="0"/>
        <v>Small</v>
      </c>
    </row>
    <row r="5703" spans="8:13" ht="15.75" customHeight="1">
      <c r="H5703" s="37">
        <v>43426</v>
      </c>
      <c r="I5703" s="6" t="s">
        <v>141</v>
      </c>
      <c r="J5703" s="6" t="s">
        <v>187</v>
      </c>
      <c r="K5703" s="6">
        <v>2</v>
      </c>
      <c r="L5703" s="6">
        <v>22.72</v>
      </c>
      <c r="M5703" s="31" t="str">
        <f t="shared" si="0"/>
        <v>Small</v>
      </c>
    </row>
    <row r="5704" spans="8:13" ht="15.75" customHeight="1">
      <c r="H5704" s="37">
        <v>43249</v>
      </c>
      <c r="I5704" s="6" t="s">
        <v>177</v>
      </c>
      <c r="J5704" s="6" t="s">
        <v>185</v>
      </c>
      <c r="K5704" s="6">
        <v>2</v>
      </c>
      <c r="L5704" s="6">
        <v>27.74</v>
      </c>
      <c r="M5704" s="31" t="str">
        <f t="shared" si="0"/>
        <v>Small</v>
      </c>
    </row>
    <row r="5705" spans="8:13" ht="15.75" customHeight="1">
      <c r="H5705" s="37">
        <v>43426</v>
      </c>
      <c r="I5705" s="6" t="s">
        <v>160</v>
      </c>
      <c r="J5705" s="6" t="s">
        <v>214</v>
      </c>
      <c r="K5705" s="6">
        <v>2</v>
      </c>
      <c r="L5705" s="6">
        <v>32.979999999999997</v>
      </c>
      <c r="M5705" s="31" t="str">
        <f t="shared" si="0"/>
        <v>Small</v>
      </c>
    </row>
    <row r="5706" spans="8:13" ht="15.75" customHeight="1">
      <c r="H5706" s="37">
        <v>43440</v>
      </c>
      <c r="I5706" s="6" t="s">
        <v>218</v>
      </c>
      <c r="J5706" s="6" t="s">
        <v>181</v>
      </c>
      <c r="K5706" s="6">
        <v>2</v>
      </c>
      <c r="L5706" s="6">
        <v>39.18</v>
      </c>
      <c r="M5706" s="31" t="str">
        <f t="shared" si="0"/>
        <v>Small</v>
      </c>
    </row>
    <row r="5707" spans="8:13" ht="15.75" customHeight="1">
      <c r="H5707" s="37">
        <v>43414</v>
      </c>
      <c r="I5707" s="6" t="s">
        <v>127</v>
      </c>
      <c r="J5707" s="6" t="s">
        <v>184</v>
      </c>
      <c r="K5707" s="6">
        <v>2</v>
      </c>
      <c r="L5707" s="6">
        <v>35.659999999999997</v>
      </c>
      <c r="M5707" s="31" t="str">
        <f t="shared" si="0"/>
        <v>Small</v>
      </c>
    </row>
    <row r="5708" spans="8:13" ht="15.75" customHeight="1">
      <c r="H5708" s="37">
        <v>43441</v>
      </c>
      <c r="I5708" s="6" t="s">
        <v>200</v>
      </c>
      <c r="J5708" s="6" t="s">
        <v>185</v>
      </c>
      <c r="K5708" s="6">
        <v>1</v>
      </c>
      <c r="L5708" s="6">
        <v>14.68</v>
      </c>
      <c r="M5708" s="31" t="str">
        <f t="shared" si="0"/>
        <v>Small</v>
      </c>
    </row>
    <row r="5709" spans="8:13" ht="15.75" customHeight="1">
      <c r="H5709" s="37">
        <v>43342</v>
      </c>
      <c r="I5709" s="6" t="s">
        <v>190</v>
      </c>
      <c r="J5709" s="6" t="s">
        <v>157</v>
      </c>
      <c r="K5709" s="6">
        <v>1</v>
      </c>
      <c r="L5709" s="6">
        <v>17.14</v>
      </c>
      <c r="M5709" s="31" t="str">
        <f t="shared" si="0"/>
        <v>Small</v>
      </c>
    </row>
    <row r="5710" spans="8:13" ht="15.75" customHeight="1">
      <c r="H5710" s="37">
        <v>43421</v>
      </c>
      <c r="I5710" s="6" t="s">
        <v>135</v>
      </c>
      <c r="J5710" s="6" t="s">
        <v>225</v>
      </c>
      <c r="K5710" s="6">
        <v>1</v>
      </c>
      <c r="L5710" s="6">
        <v>19.41</v>
      </c>
      <c r="M5710" s="31" t="str">
        <f t="shared" si="0"/>
        <v>Small</v>
      </c>
    </row>
    <row r="5711" spans="8:13" ht="15.75" customHeight="1">
      <c r="H5711" s="37">
        <v>43415</v>
      </c>
      <c r="I5711" s="6" t="s">
        <v>168</v>
      </c>
      <c r="J5711" s="6" t="s">
        <v>156</v>
      </c>
      <c r="K5711" s="6">
        <v>3</v>
      </c>
      <c r="L5711" s="6">
        <v>50.22</v>
      </c>
      <c r="M5711" s="31" t="str">
        <f t="shared" si="0"/>
        <v>Small</v>
      </c>
    </row>
    <row r="5712" spans="8:13" ht="15.75" customHeight="1">
      <c r="H5712" s="37">
        <v>43234</v>
      </c>
      <c r="I5712" s="6" t="s">
        <v>193</v>
      </c>
      <c r="J5712" s="6" t="s">
        <v>184</v>
      </c>
      <c r="K5712" s="6">
        <v>2</v>
      </c>
      <c r="L5712" s="6">
        <v>29.42</v>
      </c>
      <c r="M5712" s="31" t="str">
        <f t="shared" si="0"/>
        <v>Small</v>
      </c>
    </row>
    <row r="5713" spans="8:13" ht="15.75" customHeight="1">
      <c r="H5713" s="37">
        <v>43110</v>
      </c>
      <c r="I5713" s="6" t="s">
        <v>168</v>
      </c>
      <c r="J5713" s="6" t="s">
        <v>156</v>
      </c>
      <c r="K5713" s="6">
        <v>1</v>
      </c>
      <c r="L5713" s="6">
        <v>13.72</v>
      </c>
      <c r="M5713" s="31" t="str">
        <f t="shared" si="0"/>
        <v>Small</v>
      </c>
    </row>
    <row r="5714" spans="8:13" ht="15.75" customHeight="1">
      <c r="H5714" s="37">
        <v>43142</v>
      </c>
      <c r="I5714" s="6" t="s">
        <v>158</v>
      </c>
      <c r="J5714" s="6" t="s">
        <v>156</v>
      </c>
      <c r="K5714" s="6">
        <v>3</v>
      </c>
      <c r="L5714" s="6">
        <v>31.44</v>
      </c>
      <c r="M5714" s="31" t="str">
        <f t="shared" si="0"/>
        <v>Small</v>
      </c>
    </row>
    <row r="5715" spans="8:13" ht="15.75" customHeight="1">
      <c r="H5715" s="37">
        <v>43368</v>
      </c>
      <c r="I5715" s="6" t="s">
        <v>158</v>
      </c>
      <c r="J5715" s="6" t="s">
        <v>191</v>
      </c>
      <c r="K5715" s="6">
        <v>2</v>
      </c>
      <c r="L5715" s="6">
        <v>35.700000000000003</v>
      </c>
      <c r="M5715" s="31" t="str">
        <f t="shared" si="0"/>
        <v>Small</v>
      </c>
    </row>
    <row r="5716" spans="8:13" ht="15.75" customHeight="1">
      <c r="H5716" s="37">
        <v>43419</v>
      </c>
      <c r="I5716" s="6" t="s">
        <v>168</v>
      </c>
      <c r="J5716" s="6" t="s">
        <v>184</v>
      </c>
      <c r="K5716" s="6">
        <v>4</v>
      </c>
      <c r="L5716" s="6">
        <v>59.96</v>
      </c>
      <c r="M5716" s="31" t="str">
        <f t="shared" si="0"/>
        <v>Small</v>
      </c>
    </row>
    <row r="5717" spans="8:13" ht="15.75" customHeight="1">
      <c r="H5717" s="37">
        <v>43369</v>
      </c>
      <c r="I5717" s="6" t="s">
        <v>168</v>
      </c>
      <c r="J5717" s="6" t="s">
        <v>185</v>
      </c>
      <c r="K5717" s="6">
        <v>52</v>
      </c>
      <c r="L5717" s="6">
        <v>377.3</v>
      </c>
      <c r="M5717" s="31" t="str">
        <f t="shared" si="0"/>
        <v>Large</v>
      </c>
    </row>
    <row r="5718" spans="8:13" ht="15.75" customHeight="1">
      <c r="H5718" s="37">
        <v>43278</v>
      </c>
      <c r="I5718" s="6" t="s">
        <v>193</v>
      </c>
      <c r="J5718" s="6" t="s">
        <v>185</v>
      </c>
      <c r="K5718" s="6">
        <v>2</v>
      </c>
      <c r="L5718" s="6">
        <v>29.7</v>
      </c>
      <c r="M5718" s="31" t="str">
        <f t="shared" si="0"/>
        <v>Small</v>
      </c>
    </row>
    <row r="5719" spans="8:13" ht="15.75" customHeight="1">
      <c r="H5719" s="37">
        <v>43412</v>
      </c>
      <c r="I5719" s="6" t="s">
        <v>158</v>
      </c>
      <c r="J5719" s="6" t="s">
        <v>226</v>
      </c>
      <c r="K5719" s="6">
        <v>2</v>
      </c>
      <c r="L5719" s="6">
        <v>21.02</v>
      </c>
      <c r="M5719" s="31" t="str">
        <f t="shared" si="0"/>
        <v>Small</v>
      </c>
    </row>
    <row r="5720" spans="8:13" ht="15.75" customHeight="1">
      <c r="H5720" s="37">
        <v>43200</v>
      </c>
      <c r="I5720" s="6" t="s">
        <v>171</v>
      </c>
      <c r="J5720" s="6" t="s">
        <v>185</v>
      </c>
      <c r="K5720" s="6">
        <v>2</v>
      </c>
      <c r="L5720" s="6">
        <v>36.42</v>
      </c>
      <c r="M5720" s="31" t="str">
        <f t="shared" si="0"/>
        <v>Small</v>
      </c>
    </row>
    <row r="5721" spans="8:13" ht="15.75" customHeight="1">
      <c r="H5721" s="37">
        <v>43368</v>
      </c>
      <c r="I5721" s="6" t="s">
        <v>158</v>
      </c>
      <c r="J5721" s="6" t="s">
        <v>192</v>
      </c>
      <c r="K5721" s="6">
        <v>2</v>
      </c>
      <c r="L5721" s="6">
        <v>34.56</v>
      </c>
      <c r="M5721" s="31" t="str">
        <f t="shared" si="0"/>
        <v>Small</v>
      </c>
    </row>
    <row r="5722" spans="8:13" ht="15.75" customHeight="1">
      <c r="H5722" s="37">
        <v>43254</v>
      </c>
      <c r="I5722" s="6" t="s">
        <v>198</v>
      </c>
      <c r="J5722" s="6" t="s">
        <v>220</v>
      </c>
      <c r="K5722" s="6">
        <v>2</v>
      </c>
      <c r="L5722" s="6">
        <v>35.86</v>
      </c>
      <c r="M5722" s="31" t="str">
        <f t="shared" si="0"/>
        <v>Small</v>
      </c>
    </row>
    <row r="5723" spans="8:13" ht="15.75" customHeight="1">
      <c r="H5723" s="37">
        <v>43450</v>
      </c>
      <c r="I5723" s="6" t="s">
        <v>177</v>
      </c>
      <c r="J5723" s="6" t="s">
        <v>156</v>
      </c>
      <c r="K5723" s="6">
        <v>4</v>
      </c>
      <c r="L5723" s="6">
        <v>58.12</v>
      </c>
      <c r="M5723" s="31" t="str">
        <f t="shared" si="0"/>
        <v>Small</v>
      </c>
    </row>
    <row r="5724" spans="8:13" ht="15.75" customHeight="1">
      <c r="H5724" s="37">
        <v>43370</v>
      </c>
      <c r="I5724" s="6" t="s">
        <v>168</v>
      </c>
      <c r="J5724" s="6" t="s">
        <v>187</v>
      </c>
      <c r="K5724" s="6">
        <v>1</v>
      </c>
      <c r="L5724" s="6">
        <v>15.56</v>
      </c>
      <c r="M5724" s="31" t="str">
        <f t="shared" si="0"/>
        <v>Small</v>
      </c>
    </row>
    <row r="5725" spans="8:13" ht="15.75" customHeight="1">
      <c r="H5725" s="37">
        <v>43449</v>
      </c>
      <c r="I5725" s="6" t="s">
        <v>175</v>
      </c>
      <c r="J5725" s="6" t="s">
        <v>156</v>
      </c>
      <c r="K5725" s="6">
        <v>3</v>
      </c>
      <c r="L5725" s="6">
        <v>54.45</v>
      </c>
      <c r="M5725" s="31" t="str">
        <f t="shared" si="0"/>
        <v>Small</v>
      </c>
    </row>
    <row r="5726" spans="8:13" ht="15.75" customHeight="1">
      <c r="H5726" s="37">
        <v>43412</v>
      </c>
      <c r="I5726" s="6" t="s">
        <v>141</v>
      </c>
      <c r="J5726" s="6" t="s">
        <v>156</v>
      </c>
      <c r="K5726" s="6">
        <v>1</v>
      </c>
      <c r="L5726" s="6">
        <v>14.89</v>
      </c>
      <c r="M5726" s="31" t="str">
        <f t="shared" si="0"/>
        <v>Small</v>
      </c>
    </row>
    <row r="5727" spans="8:13" ht="15.75" customHeight="1">
      <c r="H5727" s="37">
        <v>43318</v>
      </c>
      <c r="I5727" s="6" t="s">
        <v>158</v>
      </c>
      <c r="J5727" s="6" t="s">
        <v>203</v>
      </c>
      <c r="K5727" s="6">
        <v>2</v>
      </c>
      <c r="L5727" s="6">
        <v>25.2</v>
      </c>
      <c r="M5727" s="31" t="str">
        <f t="shared" si="0"/>
        <v>Small</v>
      </c>
    </row>
    <row r="5728" spans="8:13" ht="15.75" customHeight="1">
      <c r="H5728" s="37">
        <v>43430</v>
      </c>
      <c r="I5728" s="6" t="s">
        <v>141</v>
      </c>
      <c r="J5728" s="6" t="s">
        <v>240</v>
      </c>
      <c r="K5728" s="6">
        <v>3</v>
      </c>
      <c r="L5728" s="6">
        <v>32.700000000000003</v>
      </c>
      <c r="M5728" s="31" t="str">
        <f t="shared" si="0"/>
        <v>Small</v>
      </c>
    </row>
    <row r="5729" spans="8:13" ht="15.75" customHeight="1">
      <c r="H5729" s="37">
        <v>43431</v>
      </c>
      <c r="I5729" s="6" t="s">
        <v>171</v>
      </c>
      <c r="J5729" s="6" t="s">
        <v>169</v>
      </c>
      <c r="K5729" s="6">
        <v>1</v>
      </c>
      <c r="L5729" s="6">
        <v>16.309999999999999</v>
      </c>
      <c r="M5729" s="31" t="str">
        <f t="shared" si="0"/>
        <v>Small</v>
      </c>
    </row>
    <row r="5730" spans="8:13" ht="15.75" customHeight="1">
      <c r="H5730" s="37">
        <v>43461</v>
      </c>
      <c r="I5730" s="6" t="s">
        <v>158</v>
      </c>
      <c r="J5730" s="6" t="s">
        <v>185</v>
      </c>
      <c r="K5730" s="6">
        <v>2</v>
      </c>
      <c r="L5730" s="6">
        <v>39.64</v>
      </c>
      <c r="M5730" s="31" t="str">
        <f t="shared" si="0"/>
        <v>Small</v>
      </c>
    </row>
    <row r="5731" spans="8:13" ht="15.75" customHeight="1">
      <c r="H5731" s="37">
        <v>43370</v>
      </c>
      <c r="I5731" s="6" t="s">
        <v>158</v>
      </c>
      <c r="J5731" s="6" t="s">
        <v>173</v>
      </c>
      <c r="K5731" s="6">
        <v>2</v>
      </c>
      <c r="L5731" s="6">
        <v>20.5</v>
      </c>
      <c r="M5731" s="31" t="str">
        <f t="shared" si="0"/>
        <v>Small</v>
      </c>
    </row>
    <row r="5732" spans="8:13" ht="15.75" customHeight="1">
      <c r="H5732" s="37">
        <v>43299</v>
      </c>
      <c r="I5732" s="6" t="s">
        <v>160</v>
      </c>
      <c r="J5732" s="6" t="s">
        <v>156</v>
      </c>
      <c r="K5732" s="6">
        <v>1</v>
      </c>
      <c r="L5732" s="6">
        <v>15.57</v>
      </c>
      <c r="M5732" s="31" t="str">
        <f t="shared" si="0"/>
        <v>Small</v>
      </c>
    </row>
    <row r="5733" spans="8:13" ht="15.75" customHeight="1">
      <c r="H5733" s="37">
        <v>43122</v>
      </c>
      <c r="I5733" s="6" t="s">
        <v>135</v>
      </c>
      <c r="J5733" s="6" t="s">
        <v>225</v>
      </c>
      <c r="K5733" s="6">
        <v>1</v>
      </c>
      <c r="L5733" s="6">
        <v>17.04</v>
      </c>
      <c r="M5733" s="31" t="str">
        <f t="shared" si="0"/>
        <v>Small</v>
      </c>
    </row>
    <row r="5734" spans="8:13" ht="15.75" customHeight="1">
      <c r="H5734" s="37">
        <v>43430</v>
      </c>
      <c r="I5734" s="6" t="s">
        <v>160</v>
      </c>
      <c r="J5734" s="6" t="s">
        <v>170</v>
      </c>
      <c r="K5734" s="6">
        <v>33</v>
      </c>
      <c r="L5734" s="6">
        <v>330.74</v>
      </c>
      <c r="M5734" s="31" t="str">
        <f t="shared" si="0"/>
        <v>Large</v>
      </c>
    </row>
    <row r="5735" spans="8:13" ht="15.75" customHeight="1">
      <c r="H5735" s="37">
        <v>43193</v>
      </c>
      <c r="I5735" s="6" t="s">
        <v>158</v>
      </c>
      <c r="J5735" s="6" t="s">
        <v>185</v>
      </c>
      <c r="K5735" s="6">
        <v>3</v>
      </c>
      <c r="L5735" s="6">
        <v>48.99</v>
      </c>
      <c r="M5735" s="31" t="str">
        <f t="shared" si="0"/>
        <v>Small</v>
      </c>
    </row>
    <row r="5736" spans="8:13" ht="15.75" customHeight="1">
      <c r="H5736" s="37">
        <v>43338</v>
      </c>
      <c r="I5736" s="6" t="s">
        <v>141</v>
      </c>
      <c r="J5736" s="6" t="s">
        <v>181</v>
      </c>
      <c r="K5736" s="6">
        <v>2</v>
      </c>
      <c r="L5736" s="6">
        <v>23.26</v>
      </c>
      <c r="M5736" s="31" t="str">
        <f t="shared" si="0"/>
        <v>Small</v>
      </c>
    </row>
    <row r="5737" spans="8:13" ht="15.75" customHeight="1">
      <c r="H5737" s="37">
        <v>43167</v>
      </c>
      <c r="I5737" s="6" t="s">
        <v>168</v>
      </c>
      <c r="J5737" s="6" t="s">
        <v>161</v>
      </c>
      <c r="K5737" s="6">
        <v>2</v>
      </c>
      <c r="L5737" s="6">
        <v>23.64</v>
      </c>
      <c r="M5737" s="31" t="str">
        <f t="shared" si="0"/>
        <v>Small</v>
      </c>
    </row>
    <row r="5738" spans="8:13" ht="15.75" customHeight="1">
      <c r="H5738" s="37">
        <v>43426</v>
      </c>
      <c r="I5738" s="6" t="s">
        <v>223</v>
      </c>
      <c r="J5738" s="6" t="s">
        <v>215</v>
      </c>
      <c r="K5738" s="6">
        <v>3</v>
      </c>
      <c r="L5738" s="6">
        <v>47.76</v>
      </c>
      <c r="M5738" s="31" t="str">
        <f t="shared" si="0"/>
        <v>Small</v>
      </c>
    </row>
    <row r="5739" spans="8:13" ht="15.75" customHeight="1">
      <c r="H5739" s="37">
        <v>43457</v>
      </c>
      <c r="I5739" s="6" t="s">
        <v>216</v>
      </c>
      <c r="J5739" s="6" t="s">
        <v>156</v>
      </c>
      <c r="K5739" s="6">
        <v>1</v>
      </c>
      <c r="L5739" s="6">
        <v>16.37</v>
      </c>
      <c r="M5739" s="31" t="str">
        <f t="shared" si="0"/>
        <v>Small</v>
      </c>
    </row>
    <row r="5740" spans="8:13" ht="15.75" customHeight="1">
      <c r="H5740" s="37">
        <v>43410</v>
      </c>
      <c r="I5740" s="6" t="s">
        <v>160</v>
      </c>
      <c r="J5740" s="6" t="s">
        <v>214</v>
      </c>
      <c r="K5740" s="6">
        <v>2</v>
      </c>
      <c r="L5740" s="6">
        <v>32.119999999999997</v>
      </c>
      <c r="M5740" s="31" t="str">
        <f t="shared" si="0"/>
        <v>Small</v>
      </c>
    </row>
    <row r="5741" spans="8:13" ht="15.75" customHeight="1">
      <c r="H5741" s="37">
        <v>43421</v>
      </c>
      <c r="I5741" s="6" t="s">
        <v>168</v>
      </c>
      <c r="J5741" s="6" t="s">
        <v>194</v>
      </c>
      <c r="K5741" s="6">
        <v>3</v>
      </c>
      <c r="L5741" s="6">
        <v>45.18</v>
      </c>
      <c r="M5741" s="31" t="str">
        <f t="shared" si="0"/>
        <v>Small</v>
      </c>
    </row>
    <row r="5742" spans="8:13" ht="15.75" customHeight="1">
      <c r="H5742" s="37">
        <v>43445</v>
      </c>
      <c r="I5742" s="6" t="s">
        <v>138</v>
      </c>
      <c r="J5742" s="6" t="s">
        <v>208</v>
      </c>
      <c r="K5742" s="6">
        <v>1</v>
      </c>
      <c r="L5742" s="6">
        <v>11.23</v>
      </c>
      <c r="M5742" s="31" t="str">
        <f t="shared" si="0"/>
        <v>Small</v>
      </c>
    </row>
    <row r="5743" spans="8:13" ht="15.75" customHeight="1">
      <c r="H5743" s="37">
        <v>43156</v>
      </c>
      <c r="I5743" s="6" t="s">
        <v>168</v>
      </c>
      <c r="J5743" s="6" t="s">
        <v>221</v>
      </c>
      <c r="K5743" s="6">
        <v>2</v>
      </c>
      <c r="L5743" s="6">
        <v>39.86</v>
      </c>
      <c r="M5743" s="31" t="str">
        <f t="shared" si="0"/>
        <v>Small</v>
      </c>
    </row>
    <row r="5744" spans="8:13" ht="15.75" customHeight="1">
      <c r="H5744" s="37">
        <v>43304</v>
      </c>
      <c r="I5744" s="6" t="s">
        <v>177</v>
      </c>
      <c r="J5744" s="6" t="s">
        <v>228</v>
      </c>
      <c r="K5744" s="6">
        <v>2</v>
      </c>
      <c r="L5744" s="6">
        <v>34.1</v>
      </c>
      <c r="M5744" s="31" t="str">
        <f t="shared" si="0"/>
        <v>Small</v>
      </c>
    </row>
    <row r="5745" spans="8:13" ht="15.75" customHeight="1">
      <c r="H5745" s="37">
        <v>43445</v>
      </c>
      <c r="I5745" s="6" t="s">
        <v>141</v>
      </c>
      <c r="J5745" s="6" t="s">
        <v>156</v>
      </c>
      <c r="K5745" s="6">
        <v>1</v>
      </c>
      <c r="L5745" s="6">
        <v>14.59</v>
      </c>
      <c r="M5745" s="31" t="str">
        <f t="shared" si="0"/>
        <v>Small</v>
      </c>
    </row>
    <row r="5746" spans="8:13" ht="15.75" customHeight="1">
      <c r="H5746" s="37">
        <v>43157</v>
      </c>
      <c r="I5746" s="6" t="s">
        <v>223</v>
      </c>
      <c r="J5746" s="6" t="s">
        <v>156</v>
      </c>
      <c r="K5746" s="6">
        <v>2</v>
      </c>
      <c r="L5746" s="6">
        <v>34.94</v>
      </c>
      <c r="M5746" s="31" t="str">
        <f t="shared" si="0"/>
        <v>Small</v>
      </c>
    </row>
    <row r="5747" spans="8:13" ht="15.75" customHeight="1">
      <c r="H5747" s="37">
        <v>43239</v>
      </c>
      <c r="I5747" s="6" t="s">
        <v>141</v>
      </c>
      <c r="J5747" s="6" t="s">
        <v>162</v>
      </c>
      <c r="K5747" s="6">
        <v>1</v>
      </c>
      <c r="L5747" s="6">
        <v>18.14</v>
      </c>
      <c r="M5747" s="31" t="str">
        <f t="shared" si="0"/>
        <v>Small</v>
      </c>
    </row>
    <row r="5748" spans="8:13" ht="15.75" customHeight="1">
      <c r="H5748" s="37">
        <v>43406</v>
      </c>
      <c r="I5748" s="6" t="s">
        <v>158</v>
      </c>
      <c r="J5748" s="6" t="s">
        <v>199</v>
      </c>
      <c r="K5748" s="6">
        <v>24</v>
      </c>
      <c r="L5748" s="6">
        <v>146.59</v>
      </c>
      <c r="M5748" s="31" t="str">
        <f t="shared" si="0"/>
        <v>Small</v>
      </c>
    </row>
    <row r="5749" spans="8:13" ht="15.75" customHeight="1">
      <c r="H5749" s="37">
        <v>43463</v>
      </c>
      <c r="I5749" s="6" t="s">
        <v>158</v>
      </c>
      <c r="J5749" s="6" t="s">
        <v>157</v>
      </c>
      <c r="K5749" s="6">
        <v>1</v>
      </c>
      <c r="L5749" s="6">
        <v>16.77</v>
      </c>
      <c r="M5749" s="31" t="str">
        <f t="shared" si="0"/>
        <v>Small</v>
      </c>
    </row>
    <row r="5750" spans="8:13" ht="15.75" customHeight="1">
      <c r="H5750" s="37">
        <v>43129</v>
      </c>
      <c r="I5750" s="6" t="s">
        <v>158</v>
      </c>
      <c r="J5750" s="6" t="s">
        <v>184</v>
      </c>
      <c r="K5750" s="6">
        <v>2</v>
      </c>
      <c r="L5750" s="6">
        <v>29.04</v>
      </c>
      <c r="M5750" s="31" t="str">
        <f t="shared" si="0"/>
        <v>Small</v>
      </c>
    </row>
    <row r="5751" spans="8:13" ht="15.75" customHeight="1">
      <c r="H5751" s="37">
        <v>43356</v>
      </c>
      <c r="I5751" s="6" t="s">
        <v>127</v>
      </c>
      <c r="J5751" s="6" t="s">
        <v>173</v>
      </c>
      <c r="K5751" s="6">
        <v>1</v>
      </c>
      <c r="L5751" s="6">
        <v>12.07</v>
      </c>
      <c r="M5751" s="31" t="str">
        <f t="shared" si="0"/>
        <v>Small</v>
      </c>
    </row>
    <row r="5752" spans="8:13" ht="15.75" customHeight="1">
      <c r="H5752" s="37">
        <v>43222</v>
      </c>
      <c r="I5752" s="6" t="s">
        <v>158</v>
      </c>
      <c r="J5752" s="6" t="s">
        <v>185</v>
      </c>
      <c r="K5752" s="6">
        <v>60</v>
      </c>
      <c r="L5752" s="6">
        <v>503.1</v>
      </c>
      <c r="M5752" s="31" t="str">
        <f t="shared" si="0"/>
        <v>Large</v>
      </c>
    </row>
    <row r="5753" spans="8:13" ht="15.75" customHeight="1">
      <c r="H5753" s="37">
        <v>43447</v>
      </c>
      <c r="I5753" s="6" t="s">
        <v>158</v>
      </c>
      <c r="J5753" s="6" t="s">
        <v>211</v>
      </c>
      <c r="K5753" s="6">
        <v>1</v>
      </c>
      <c r="L5753" s="6">
        <v>10.76</v>
      </c>
      <c r="M5753" s="31" t="str">
        <f t="shared" si="0"/>
        <v>Small</v>
      </c>
    </row>
    <row r="5754" spans="8:13" ht="15.75" customHeight="1">
      <c r="H5754" s="37">
        <v>43405</v>
      </c>
      <c r="I5754" s="6" t="s">
        <v>168</v>
      </c>
      <c r="J5754" s="6" t="s">
        <v>180</v>
      </c>
      <c r="K5754" s="6">
        <v>2</v>
      </c>
      <c r="L5754" s="6">
        <v>29.2</v>
      </c>
      <c r="M5754" s="31" t="str">
        <f t="shared" si="0"/>
        <v>Small</v>
      </c>
    </row>
    <row r="5755" spans="8:13" ht="15.75" customHeight="1">
      <c r="H5755" s="37">
        <v>43418</v>
      </c>
      <c r="I5755" s="6" t="s">
        <v>127</v>
      </c>
      <c r="J5755" s="6" t="s">
        <v>156</v>
      </c>
      <c r="K5755" s="6">
        <v>1</v>
      </c>
      <c r="L5755" s="6">
        <v>10.44</v>
      </c>
      <c r="M5755" s="31" t="str">
        <f t="shared" si="0"/>
        <v>Small</v>
      </c>
    </row>
    <row r="5756" spans="8:13" ht="15.75" customHeight="1">
      <c r="H5756" s="37">
        <v>43307</v>
      </c>
      <c r="I5756" s="6" t="s">
        <v>175</v>
      </c>
      <c r="J5756" s="6" t="s">
        <v>179</v>
      </c>
      <c r="K5756" s="6">
        <v>1</v>
      </c>
      <c r="L5756" s="6">
        <v>18.86</v>
      </c>
      <c r="M5756" s="31" t="str">
        <f t="shared" si="0"/>
        <v>Small</v>
      </c>
    </row>
    <row r="5757" spans="8:13" ht="15.75" customHeight="1">
      <c r="H5757" s="37">
        <v>43320</v>
      </c>
      <c r="I5757" s="6" t="s">
        <v>160</v>
      </c>
      <c r="J5757" s="6" t="s">
        <v>194</v>
      </c>
      <c r="K5757" s="6">
        <v>1</v>
      </c>
      <c r="L5757" s="6">
        <v>10.49</v>
      </c>
      <c r="M5757" s="31" t="str">
        <f t="shared" si="0"/>
        <v>Small</v>
      </c>
    </row>
    <row r="5758" spans="8:13" ht="15.75" customHeight="1">
      <c r="H5758" s="37">
        <v>43151</v>
      </c>
      <c r="I5758" s="6" t="s">
        <v>135</v>
      </c>
      <c r="J5758" s="6" t="s">
        <v>180</v>
      </c>
      <c r="K5758" s="6">
        <v>4</v>
      </c>
      <c r="L5758" s="6">
        <v>63.2</v>
      </c>
      <c r="M5758" s="31" t="str">
        <f t="shared" si="0"/>
        <v>Small</v>
      </c>
    </row>
    <row r="5759" spans="8:13" ht="15.75" customHeight="1">
      <c r="H5759" s="37">
        <v>43161</v>
      </c>
      <c r="I5759" s="6" t="s">
        <v>141</v>
      </c>
      <c r="J5759" s="6" t="s">
        <v>210</v>
      </c>
      <c r="K5759" s="6">
        <v>1</v>
      </c>
      <c r="L5759" s="6">
        <v>14.02</v>
      </c>
      <c r="M5759" s="31" t="str">
        <f t="shared" si="0"/>
        <v>Small</v>
      </c>
    </row>
    <row r="5760" spans="8:13" ht="15.75" customHeight="1">
      <c r="H5760" s="37">
        <v>43132</v>
      </c>
      <c r="I5760" s="6" t="s">
        <v>190</v>
      </c>
      <c r="J5760" s="6" t="s">
        <v>210</v>
      </c>
      <c r="K5760" s="6">
        <v>4</v>
      </c>
      <c r="L5760" s="6">
        <v>43.28</v>
      </c>
      <c r="M5760" s="31" t="str">
        <f t="shared" si="0"/>
        <v>Small</v>
      </c>
    </row>
    <row r="5761" spans="8:13" ht="15.75" customHeight="1">
      <c r="H5761" s="37">
        <v>43419</v>
      </c>
      <c r="I5761" s="6" t="s">
        <v>158</v>
      </c>
      <c r="J5761" s="6" t="s">
        <v>187</v>
      </c>
      <c r="K5761" s="6">
        <v>55</v>
      </c>
      <c r="L5761" s="6">
        <v>538.76</v>
      </c>
      <c r="M5761" s="31" t="str">
        <f t="shared" si="0"/>
        <v>Large</v>
      </c>
    </row>
    <row r="5762" spans="8:13" ht="15.75" customHeight="1">
      <c r="H5762" s="37">
        <v>43361</v>
      </c>
      <c r="I5762" s="6" t="s">
        <v>216</v>
      </c>
      <c r="J5762" s="6" t="s">
        <v>178</v>
      </c>
      <c r="K5762" s="6">
        <v>24</v>
      </c>
      <c r="L5762" s="6">
        <v>191.12</v>
      </c>
      <c r="M5762" s="31" t="str">
        <f t="shared" si="0"/>
        <v>Small</v>
      </c>
    </row>
    <row r="5763" spans="8:13" ht="15.75" customHeight="1">
      <c r="H5763" s="37">
        <v>43168</v>
      </c>
      <c r="I5763" s="6" t="s">
        <v>168</v>
      </c>
      <c r="J5763" s="6" t="s">
        <v>229</v>
      </c>
      <c r="K5763" s="6">
        <v>2</v>
      </c>
      <c r="L5763" s="6">
        <v>35.64</v>
      </c>
      <c r="M5763" s="31" t="str">
        <f t="shared" si="0"/>
        <v>Small</v>
      </c>
    </row>
    <row r="5764" spans="8:13" ht="15.75" customHeight="1">
      <c r="H5764" s="37">
        <v>43281</v>
      </c>
      <c r="I5764" s="6" t="s">
        <v>175</v>
      </c>
      <c r="J5764" s="6" t="s">
        <v>178</v>
      </c>
      <c r="K5764" s="6">
        <v>2</v>
      </c>
      <c r="L5764" s="6">
        <v>25.44</v>
      </c>
      <c r="M5764" s="31" t="str">
        <f t="shared" si="0"/>
        <v>Small</v>
      </c>
    </row>
    <row r="5765" spans="8:13" ht="15.75" customHeight="1">
      <c r="H5765" s="37">
        <v>43309</v>
      </c>
      <c r="I5765" s="6" t="s">
        <v>163</v>
      </c>
      <c r="J5765" s="6" t="s">
        <v>213</v>
      </c>
      <c r="K5765" s="6">
        <v>72</v>
      </c>
      <c r="L5765" s="6">
        <v>387.88</v>
      </c>
      <c r="M5765" s="31" t="str">
        <f t="shared" si="0"/>
        <v>Large</v>
      </c>
    </row>
    <row r="5766" spans="8:13" ht="15.75" customHeight="1">
      <c r="H5766" s="37">
        <v>43398</v>
      </c>
      <c r="I5766" s="6" t="s">
        <v>135</v>
      </c>
      <c r="J5766" s="6" t="s">
        <v>210</v>
      </c>
      <c r="K5766" s="6">
        <v>2</v>
      </c>
      <c r="L5766" s="6">
        <v>38.76</v>
      </c>
      <c r="M5766" s="31" t="str">
        <f t="shared" si="0"/>
        <v>Small</v>
      </c>
    </row>
    <row r="5767" spans="8:13" ht="15.75" customHeight="1">
      <c r="H5767" s="37">
        <v>43416</v>
      </c>
      <c r="I5767" s="6" t="s">
        <v>168</v>
      </c>
      <c r="J5767" s="6" t="s">
        <v>226</v>
      </c>
      <c r="K5767" s="6">
        <v>4</v>
      </c>
      <c r="L5767" s="6">
        <v>50.76</v>
      </c>
      <c r="M5767" s="31" t="str">
        <f t="shared" si="0"/>
        <v>Small</v>
      </c>
    </row>
    <row r="5768" spans="8:13" ht="15.75" customHeight="1">
      <c r="H5768" s="37">
        <v>43327</v>
      </c>
      <c r="I5768" s="6" t="s">
        <v>160</v>
      </c>
      <c r="J5768" s="6" t="s">
        <v>187</v>
      </c>
      <c r="K5768" s="6">
        <v>2</v>
      </c>
      <c r="L5768" s="6">
        <v>26.94</v>
      </c>
      <c r="M5768" s="31" t="str">
        <f t="shared" si="0"/>
        <v>Small</v>
      </c>
    </row>
    <row r="5769" spans="8:13" ht="15.75" customHeight="1">
      <c r="H5769" s="37">
        <v>43427</v>
      </c>
      <c r="I5769" s="6" t="s">
        <v>198</v>
      </c>
      <c r="J5769" s="6" t="s">
        <v>170</v>
      </c>
      <c r="K5769" s="6">
        <v>2</v>
      </c>
      <c r="L5769" s="6">
        <v>33.44</v>
      </c>
      <c r="M5769" s="31" t="str">
        <f t="shared" si="0"/>
        <v>Small</v>
      </c>
    </row>
    <row r="5770" spans="8:13" ht="15.75" customHeight="1">
      <c r="H5770" s="37">
        <v>43461</v>
      </c>
      <c r="I5770" s="6" t="s">
        <v>177</v>
      </c>
      <c r="J5770" s="6" t="s">
        <v>156</v>
      </c>
      <c r="K5770" s="6">
        <v>1</v>
      </c>
      <c r="L5770" s="6">
        <v>14.63</v>
      </c>
      <c r="M5770" s="31" t="str">
        <f t="shared" si="0"/>
        <v>Small</v>
      </c>
    </row>
    <row r="5771" spans="8:13" ht="15.75" customHeight="1">
      <c r="H5771" s="37">
        <v>43230</v>
      </c>
      <c r="I5771" s="6" t="s">
        <v>163</v>
      </c>
      <c r="J5771" s="6" t="s">
        <v>156</v>
      </c>
      <c r="K5771" s="6">
        <v>1</v>
      </c>
      <c r="L5771" s="6">
        <v>13.48</v>
      </c>
      <c r="M5771" s="31" t="str">
        <f t="shared" si="0"/>
        <v>Small</v>
      </c>
    </row>
    <row r="5772" spans="8:13" ht="15.75" customHeight="1">
      <c r="H5772" s="37">
        <v>43144</v>
      </c>
      <c r="I5772" s="6" t="s">
        <v>135</v>
      </c>
      <c r="J5772" s="6" t="s">
        <v>162</v>
      </c>
      <c r="K5772" s="6">
        <v>2</v>
      </c>
      <c r="L5772" s="6">
        <v>38.840000000000003</v>
      </c>
      <c r="M5772" s="31" t="str">
        <f t="shared" si="0"/>
        <v>Small</v>
      </c>
    </row>
    <row r="5773" spans="8:13" ht="15.75" customHeight="1">
      <c r="H5773" s="37">
        <v>43412</v>
      </c>
      <c r="I5773" s="6" t="s">
        <v>171</v>
      </c>
      <c r="J5773" s="6" t="s">
        <v>174</v>
      </c>
      <c r="K5773" s="6">
        <v>2</v>
      </c>
      <c r="L5773" s="6">
        <v>27.02</v>
      </c>
      <c r="M5773" s="31" t="str">
        <f t="shared" si="0"/>
        <v>Small</v>
      </c>
    </row>
    <row r="5774" spans="8:13" ht="15.75" customHeight="1">
      <c r="H5774" s="37">
        <v>43241</v>
      </c>
      <c r="I5774" s="6" t="s">
        <v>158</v>
      </c>
      <c r="J5774" s="6" t="s">
        <v>187</v>
      </c>
      <c r="K5774" s="6">
        <v>1</v>
      </c>
      <c r="L5774" s="6">
        <v>16.59</v>
      </c>
      <c r="M5774" s="31" t="str">
        <f t="shared" si="0"/>
        <v>Small</v>
      </c>
    </row>
    <row r="5775" spans="8:13" ht="15.75" customHeight="1">
      <c r="H5775" s="37">
        <v>43210</v>
      </c>
      <c r="I5775" s="6" t="s">
        <v>158</v>
      </c>
      <c r="J5775" s="6" t="s">
        <v>211</v>
      </c>
      <c r="K5775" s="6">
        <v>1</v>
      </c>
      <c r="L5775" s="6">
        <v>17.66</v>
      </c>
      <c r="M5775" s="31" t="str">
        <f t="shared" si="0"/>
        <v>Small</v>
      </c>
    </row>
    <row r="5776" spans="8:13" ht="15.75" customHeight="1">
      <c r="H5776" s="37">
        <v>43202</v>
      </c>
      <c r="I5776" s="6" t="s">
        <v>135</v>
      </c>
      <c r="J5776" s="6" t="s">
        <v>174</v>
      </c>
      <c r="K5776" s="6">
        <v>4</v>
      </c>
      <c r="L5776" s="6">
        <v>75.48</v>
      </c>
      <c r="M5776" s="31" t="str">
        <f t="shared" si="0"/>
        <v>Small</v>
      </c>
    </row>
    <row r="5777" spans="8:13" ht="15.75" customHeight="1">
      <c r="H5777" s="37">
        <v>43337</v>
      </c>
      <c r="I5777" s="6" t="s">
        <v>160</v>
      </c>
      <c r="J5777" s="6" t="s">
        <v>156</v>
      </c>
      <c r="K5777" s="6">
        <v>1</v>
      </c>
      <c r="L5777" s="6">
        <v>13.72</v>
      </c>
      <c r="M5777" s="31" t="str">
        <f t="shared" si="0"/>
        <v>Small</v>
      </c>
    </row>
    <row r="5778" spans="8:13" ht="15.75" customHeight="1">
      <c r="H5778" s="37">
        <v>43236</v>
      </c>
      <c r="I5778" s="6" t="s">
        <v>138</v>
      </c>
      <c r="J5778" s="6" t="s">
        <v>162</v>
      </c>
      <c r="K5778" s="6">
        <v>4</v>
      </c>
      <c r="L5778" s="6">
        <v>58.04</v>
      </c>
      <c r="M5778" s="31" t="str">
        <f t="shared" si="0"/>
        <v>Small</v>
      </c>
    </row>
    <row r="5779" spans="8:13" ht="15.75" customHeight="1">
      <c r="H5779" s="37">
        <v>43429</v>
      </c>
      <c r="I5779" s="6" t="s">
        <v>163</v>
      </c>
      <c r="J5779" s="6" t="s">
        <v>184</v>
      </c>
      <c r="K5779" s="6">
        <v>1</v>
      </c>
      <c r="L5779" s="6">
        <v>16.89</v>
      </c>
      <c r="M5779" s="31" t="str">
        <f t="shared" si="0"/>
        <v>Small</v>
      </c>
    </row>
    <row r="5780" spans="8:13" ht="15.75" customHeight="1">
      <c r="H5780" s="37">
        <v>43346</v>
      </c>
      <c r="I5780" s="6" t="s">
        <v>165</v>
      </c>
      <c r="J5780" s="6" t="s">
        <v>235</v>
      </c>
      <c r="K5780" s="6">
        <v>2</v>
      </c>
      <c r="L5780" s="6">
        <v>22.92</v>
      </c>
      <c r="M5780" s="31" t="str">
        <f t="shared" si="0"/>
        <v>Small</v>
      </c>
    </row>
    <row r="5781" spans="8:13" ht="15.75" customHeight="1">
      <c r="H5781" s="37">
        <v>43465</v>
      </c>
      <c r="I5781" s="6" t="s">
        <v>127</v>
      </c>
      <c r="J5781" s="6" t="s">
        <v>156</v>
      </c>
      <c r="K5781" s="6">
        <v>72</v>
      </c>
      <c r="L5781" s="6">
        <v>664.93</v>
      </c>
      <c r="M5781" s="31" t="str">
        <f t="shared" si="0"/>
        <v>Large</v>
      </c>
    </row>
    <row r="5782" spans="8:13" ht="15.75" customHeight="1">
      <c r="H5782" s="37">
        <v>43445</v>
      </c>
      <c r="I5782" s="6" t="s">
        <v>135</v>
      </c>
      <c r="J5782" s="6" t="s">
        <v>213</v>
      </c>
      <c r="K5782" s="6">
        <v>2</v>
      </c>
      <c r="L5782" s="6">
        <v>23.64</v>
      </c>
      <c r="M5782" s="31" t="str">
        <f t="shared" si="0"/>
        <v>Small</v>
      </c>
    </row>
    <row r="5783" spans="8:13" ht="15.75" customHeight="1">
      <c r="H5783" s="37">
        <v>43289</v>
      </c>
      <c r="I5783" s="6" t="s">
        <v>135</v>
      </c>
      <c r="J5783" s="6" t="s">
        <v>187</v>
      </c>
      <c r="K5783" s="6">
        <v>36</v>
      </c>
      <c r="L5783" s="6">
        <v>246.3</v>
      </c>
      <c r="M5783" s="31" t="str">
        <f t="shared" si="0"/>
        <v>Small</v>
      </c>
    </row>
    <row r="5784" spans="8:13" ht="15.75" customHeight="1">
      <c r="H5784" s="37">
        <v>43377</v>
      </c>
      <c r="I5784" s="6" t="s">
        <v>158</v>
      </c>
      <c r="J5784" s="6" t="s">
        <v>215</v>
      </c>
      <c r="K5784" s="6">
        <v>5</v>
      </c>
      <c r="L5784" s="6">
        <v>87.9</v>
      </c>
      <c r="M5784" s="31" t="str">
        <f t="shared" si="0"/>
        <v>Small</v>
      </c>
    </row>
    <row r="5785" spans="8:13" ht="15.75" customHeight="1">
      <c r="H5785" s="37">
        <v>43273</v>
      </c>
      <c r="I5785" s="6" t="s">
        <v>141</v>
      </c>
      <c r="J5785" s="6" t="s">
        <v>156</v>
      </c>
      <c r="K5785" s="6">
        <v>3</v>
      </c>
      <c r="L5785" s="6">
        <v>52.2</v>
      </c>
      <c r="M5785" s="31" t="str">
        <f t="shared" si="0"/>
        <v>Small</v>
      </c>
    </row>
    <row r="5786" spans="8:13" ht="15.75" customHeight="1">
      <c r="H5786" s="37">
        <v>43383</v>
      </c>
      <c r="I5786" s="6" t="s">
        <v>163</v>
      </c>
      <c r="J5786" s="6" t="s">
        <v>156</v>
      </c>
      <c r="K5786" s="6">
        <v>2</v>
      </c>
      <c r="L5786" s="6">
        <v>28.54</v>
      </c>
      <c r="M5786" s="31" t="str">
        <f t="shared" si="0"/>
        <v>Small</v>
      </c>
    </row>
    <row r="5787" spans="8:13" ht="15.75" customHeight="1">
      <c r="H5787" s="37">
        <v>43206</v>
      </c>
      <c r="I5787" s="6" t="s">
        <v>163</v>
      </c>
      <c r="J5787" s="6" t="s">
        <v>234</v>
      </c>
      <c r="K5787" s="6">
        <v>2</v>
      </c>
      <c r="L5787" s="6">
        <v>26.44</v>
      </c>
      <c r="M5787" s="31" t="str">
        <f t="shared" si="0"/>
        <v>Small</v>
      </c>
    </row>
    <row r="5788" spans="8:13" ht="15.75" customHeight="1">
      <c r="H5788" s="37">
        <v>43447</v>
      </c>
      <c r="I5788" s="6" t="s">
        <v>190</v>
      </c>
      <c r="J5788" s="6" t="s">
        <v>230</v>
      </c>
      <c r="K5788" s="6">
        <v>3</v>
      </c>
      <c r="L5788" s="6">
        <v>57.48</v>
      </c>
      <c r="M5788" s="31" t="str">
        <f t="shared" si="0"/>
        <v>Small</v>
      </c>
    </row>
    <row r="5789" spans="8:13" ht="15.75" customHeight="1">
      <c r="H5789" s="37">
        <v>43461</v>
      </c>
      <c r="I5789" s="6" t="s">
        <v>175</v>
      </c>
      <c r="J5789" s="6" t="s">
        <v>179</v>
      </c>
      <c r="K5789" s="6">
        <v>2</v>
      </c>
      <c r="L5789" s="6">
        <v>35.22</v>
      </c>
      <c r="M5789" s="31" t="str">
        <f t="shared" si="0"/>
        <v>Small</v>
      </c>
    </row>
    <row r="5790" spans="8:13" ht="15.75" customHeight="1">
      <c r="H5790" s="37">
        <v>43408</v>
      </c>
      <c r="I5790" s="6" t="s">
        <v>168</v>
      </c>
      <c r="J5790" s="6" t="s">
        <v>170</v>
      </c>
      <c r="K5790" s="6">
        <v>24</v>
      </c>
      <c r="L5790" s="6">
        <v>169.11</v>
      </c>
      <c r="M5790" s="31" t="str">
        <f t="shared" si="0"/>
        <v>Small</v>
      </c>
    </row>
    <row r="5791" spans="8:13" ht="15.75" customHeight="1">
      <c r="H5791" s="37">
        <v>43435</v>
      </c>
      <c r="I5791" s="6" t="s">
        <v>141</v>
      </c>
      <c r="J5791" s="6" t="s">
        <v>166</v>
      </c>
      <c r="K5791" s="6">
        <v>3</v>
      </c>
      <c r="L5791" s="6">
        <v>38.130000000000003</v>
      </c>
      <c r="M5791" s="31" t="str">
        <f t="shared" si="0"/>
        <v>Small</v>
      </c>
    </row>
    <row r="5792" spans="8:13" ht="15.75" customHeight="1">
      <c r="H5792" s="37">
        <v>43452</v>
      </c>
      <c r="I5792" s="6" t="s">
        <v>190</v>
      </c>
      <c r="J5792" s="6" t="s">
        <v>185</v>
      </c>
      <c r="K5792" s="6">
        <v>2</v>
      </c>
      <c r="L5792" s="6">
        <v>36.299999999999997</v>
      </c>
      <c r="M5792" s="31" t="str">
        <f t="shared" si="0"/>
        <v>Small</v>
      </c>
    </row>
    <row r="5793" spans="8:13" ht="15.75" customHeight="1">
      <c r="H5793" s="37">
        <v>43459</v>
      </c>
      <c r="I5793" s="6" t="s">
        <v>127</v>
      </c>
      <c r="J5793" s="6" t="s">
        <v>208</v>
      </c>
      <c r="K5793" s="6">
        <v>3</v>
      </c>
      <c r="L5793" s="6">
        <v>54.54</v>
      </c>
      <c r="M5793" s="31" t="str">
        <f t="shared" si="0"/>
        <v>Small</v>
      </c>
    </row>
    <row r="5794" spans="8:13" ht="15.75" customHeight="1">
      <c r="H5794" s="37">
        <v>43406</v>
      </c>
      <c r="I5794" s="6" t="s">
        <v>158</v>
      </c>
      <c r="J5794" s="6" t="s">
        <v>184</v>
      </c>
      <c r="K5794" s="6">
        <v>2</v>
      </c>
      <c r="L5794" s="6">
        <v>30.66</v>
      </c>
      <c r="M5794" s="31" t="str">
        <f t="shared" si="0"/>
        <v>Small</v>
      </c>
    </row>
    <row r="5795" spans="8:13" ht="15.75" customHeight="1">
      <c r="H5795" s="37">
        <v>43426</v>
      </c>
      <c r="I5795" s="6" t="s">
        <v>141</v>
      </c>
      <c r="J5795" s="6" t="s">
        <v>170</v>
      </c>
      <c r="K5795" s="6">
        <v>2</v>
      </c>
      <c r="L5795" s="6">
        <v>37.08</v>
      </c>
      <c r="M5795" s="31" t="str">
        <f t="shared" si="0"/>
        <v>Small</v>
      </c>
    </row>
    <row r="5796" spans="8:13" ht="15.75" customHeight="1">
      <c r="H5796" s="37">
        <v>43345</v>
      </c>
      <c r="I5796" s="6" t="s">
        <v>190</v>
      </c>
      <c r="J5796" s="6" t="s">
        <v>156</v>
      </c>
      <c r="K5796" s="6">
        <v>63</v>
      </c>
      <c r="L5796" s="6">
        <v>549.41999999999996</v>
      </c>
      <c r="M5796" s="31" t="str">
        <f t="shared" si="0"/>
        <v>Large</v>
      </c>
    </row>
    <row r="5797" spans="8:13" ht="15.75" customHeight="1">
      <c r="H5797" s="37">
        <v>43449</v>
      </c>
      <c r="I5797" s="6" t="s">
        <v>158</v>
      </c>
      <c r="J5797" s="6" t="s">
        <v>169</v>
      </c>
      <c r="K5797" s="6">
        <v>2</v>
      </c>
      <c r="L5797" s="6">
        <v>24.16</v>
      </c>
      <c r="M5797" s="31" t="str">
        <f t="shared" si="0"/>
        <v>Small</v>
      </c>
    </row>
    <row r="5798" spans="8:13" ht="15.75" customHeight="1">
      <c r="H5798" s="37">
        <v>43144</v>
      </c>
      <c r="I5798" s="6" t="s">
        <v>175</v>
      </c>
      <c r="J5798" s="6" t="s">
        <v>222</v>
      </c>
      <c r="K5798" s="6">
        <v>1</v>
      </c>
      <c r="L5798" s="6">
        <v>15.13</v>
      </c>
      <c r="M5798" s="31" t="str">
        <f t="shared" si="0"/>
        <v>Small</v>
      </c>
    </row>
    <row r="5799" spans="8:13" ht="15.75" customHeight="1">
      <c r="H5799" s="37">
        <v>43346</v>
      </c>
      <c r="I5799" s="6" t="s">
        <v>158</v>
      </c>
      <c r="J5799" s="6" t="s">
        <v>185</v>
      </c>
      <c r="K5799" s="6">
        <v>2</v>
      </c>
      <c r="L5799" s="6">
        <v>34.44</v>
      </c>
      <c r="M5799" s="31" t="str">
        <f t="shared" si="0"/>
        <v>Small</v>
      </c>
    </row>
    <row r="5800" spans="8:13" ht="15.75" customHeight="1">
      <c r="H5800" s="37">
        <v>43146</v>
      </c>
      <c r="I5800" s="6" t="s">
        <v>141</v>
      </c>
      <c r="J5800" s="6" t="s">
        <v>189</v>
      </c>
      <c r="K5800" s="6">
        <v>4</v>
      </c>
      <c r="L5800" s="6">
        <v>65.88</v>
      </c>
      <c r="M5800" s="31" t="str">
        <f t="shared" si="0"/>
        <v>Small</v>
      </c>
    </row>
    <row r="5801" spans="8:13" ht="15.75" customHeight="1">
      <c r="H5801" s="37">
        <v>43409</v>
      </c>
      <c r="I5801" s="6" t="s">
        <v>175</v>
      </c>
      <c r="J5801" s="6" t="s">
        <v>156</v>
      </c>
      <c r="K5801" s="6">
        <v>3</v>
      </c>
      <c r="L5801" s="6">
        <v>47.4</v>
      </c>
      <c r="M5801" s="31" t="str">
        <f t="shared" si="0"/>
        <v>Small</v>
      </c>
    </row>
    <row r="5802" spans="8:13" ht="15.75" customHeight="1">
      <c r="H5802" s="37">
        <v>43302</v>
      </c>
      <c r="I5802" s="6" t="s">
        <v>158</v>
      </c>
      <c r="J5802" s="6" t="s">
        <v>210</v>
      </c>
      <c r="K5802" s="6">
        <v>48</v>
      </c>
      <c r="L5802" s="6">
        <v>288.62</v>
      </c>
      <c r="M5802" s="31" t="str">
        <f t="shared" si="0"/>
        <v>Large</v>
      </c>
    </row>
    <row r="5803" spans="8:13" ht="15.75" customHeight="1">
      <c r="H5803" s="37">
        <v>43437</v>
      </c>
      <c r="I5803" s="6" t="s">
        <v>175</v>
      </c>
      <c r="J5803" s="6" t="s">
        <v>174</v>
      </c>
      <c r="K5803" s="6">
        <v>4</v>
      </c>
      <c r="L5803" s="6">
        <v>53.6</v>
      </c>
      <c r="M5803" s="31" t="str">
        <f t="shared" si="0"/>
        <v>Small</v>
      </c>
    </row>
    <row r="5804" spans="8:13" ht="15.75" customHeight="1">
      <c r="H5804" s="37">
        <v>43108</v>
      </c>
      <c r="I5804" s="6" t="s">
        <v>158</v>
      </c>
      <c r="J5804" s="6" t="s">
        <v>185</v>
      </c>
      <c r="K5804" s="6">
        <v>5</v>
      </c>
      <c r="L5804" s="6">
        <v>89.6</v>
      </c>
      <c r="M5804" s="31" t="str">
        <f t="shared" si="0"/>
        <v>Small</v>
      </c>
    </row>
    <row r="5805" spans="8:13" ht="15.75" customHeight="1">
      <c r="H5805" s="37">
        <v>43307</v>
      </c>
      <c r="I5805" s="6" t="s">
        <v>160</v>
      </c>
      <c r="J5805" s="6" t="s">
        <v>187</v>
      </c>
      <c r="K5805" s="6">
        <v>1</v>
      </c>
      <c r="L5805" s="6">
        <v>10.119999999999999</v>
      </c>
      <c r="M5805" s="31" t="str">
        <f t="shared" si="0"/>
        <v>Small</v>
      </c>
    </row>
    <row r="5806" spans="8:13" ht="15.75" customHeight="1">
      <c r="H5806" s="37">
        <v>43410</v>
      </c>
      <c r="I5806" s="6" t="s">
        <v>168</v>
      </c>
      <c r="J5806" s="6" t="s">
        <v>196</v>
      </c>
      <c r="K5806" s="6">
        <v>3</v>
      </c>
      <c r="L5806" s="6">
        <v>57.66</v>
      </c>
      <c r="M5806" s="31" t="str">
        <f t="shared" si="0"/>
        <v>Small</v>
      </c>
    </row>
    <row r="5807" spans="8:13" ht="15.75" customHeight="1">
      <c r="H5807" s="37">
        <v>43444</v>
      </c>
      <c r="I5807" s="6" t="s">
        <v>160</v>
      </c>
      <c r="J5807" s="6" t="s">
        <v>192</v>
      </c>
      <c r="K5807" s="6">
        <v>24</v>
      </c>
      <c r="L5807" s="6">
        <v>194.98</v>
      </c>
      <c r="M5807" s="31" t="str">
        <f t="shared" si="0"/>
        <v>Small</v>
      </c>
    </row>
    <row r="5808" spans="8:13" ht="15.75" customHeight="1">
      <c r="H5808" s="37">
        <v>43239</v>
      </c>
      <c r="I5808" s="6" t="s">
        <v>201</v>
      </c>
      <c r="J5808" s="6" t="s">
        <v>237</v>
      </c>
      <c r="K5808" s="6">
        <v>2</v>
      </c>
      <c r="L5808" s="6">
        <v>25.4</v>
      </c>
      <c r="M5808" s="31" t="str">
        <f t="shared" si="0"/>
        <v>Small</v>
      </c>
    </row>
    <row r="5809" spans="8:13" ht="15.75" customHeight="1">
      <c r="H5809" s="37">
        <v>43137</v>
      </c>
      <c r="I5809" s="6" t="s">
        <v>158</v>
      </c>
      <c r="J5809" s="6" t="s">
        <v>226</v>
      </c>
      <c r="K5809" s="6">
        <v>2</v>
      </c>
      <c r="L5809" s="6">
        <v>39.74</v>
      </c>
      <c r="M5809" s="31" t="str">
        <f t="shared" si="0"/>
        <v>Small</v>
      </c>
    </row>
    <row r="5810" spans="8:13" ht="15.75" customHeight="1">
      <c r="H5810" s="37">
        <v>43268</v>
      </c>
      <c r="I5810" s="6" t="s">
        <v>158</v>
      </c>
      <c r="J5810" s="6" t="s">
        <v>230</v>
      </c>
      <c r="K5810" s="6">
        <v>12</v>
      </c>
      <c r="L5810" s="6">
        <v>171.18</v>
      </c>
      <c r="M5810" s="31" t="str">
        <f t="shared" si="0"/>
        <v>Small</v>
      </c>
    </row>
    <row r="5811" spans="8:13" ht="15.75" customHeight="1">
      <c r="H5811" s="37">
        <v>43430</v>
      </c>
      <c r="I5811" s="6" t="s">
        <v>216</v>
      </c>
      <c r="J5811" s="6" t="s">
        <v>212</v>
      </c>
      <c r="K5811" s="6">
        <v>1</v>
      </c>
      <c r="L5811" s="6">
        <v>15.58</v>
      </c>
      <c r="M5811" s="31" t="str">
        <f t="shared" si="0"/>
        <v>Small</v>
      </c>
    </row>
    <row r="5812" spans="8:13" ht="15.75" customHeight="1">
      <c r="H5812" s="37">
        <v>43165</v>
      </c>
      <c r="I5812" s="6" t="s">
        <v>175</v>
      </c>
      <c r="J5812" s="6" t="s">
        <v>184</v>
      </c>
      <c r="K5812" s="6">
        <v>36</v>
      </c>
      <c r="L5812" s="6">
        <v>235.01</v>
      </c>
      <c r="M5812" s="31" t="str">
        <f t="shared" si="0"/>
        <v>Small</v>
      </c>
    </row>
    <row r="5813" spans="8:13" ht="15.75" customHeight="1">
      <c r="H5813" s="37">
        <v>43125</v>
      </c>
      <c r="I5813" s="6" t="s">
        <v>135</v>
      </c>
      <c r="J5813" s="6" t="s">
        <v>156</v>
      </c>
      <c r="K5813" s="6">
        <v>2</v>
      </c>
      <c r="L5813" s="6">
        <v>29.08</v>
      </c>
      <c r="M5813" s="31" t="str">
        <f t="shared" si="0"/>
        <v>Small</v>
      </c>
    </row>
    <row r="5814" spans="8:13" ht="15.75" customHeight="1">
      <c r="H5814" s="37">
        <v>43426</v>
      </c>
      <c r="I5814" s="6" t="s">
        <v>158</v>
      </c>
      <c r="J5814" s="6" t="s">
        <v>191</v>
      </c>
      <c r="K5814" s="6">
        <v>1</v>
      </c>
      <c r="L5814" s="6">
        <v>11.18</v>
      </c>
      <c r="M5814" s="31" t="str">
        <f t="shared" si="0"/>
        <v>Small</v>
      </c>
    </row>
    <row r="5815" spans="8:13" ht="15.75" customHeight="1">
      <c r="H5815" s="37">
        <v>43175</v>
      </c>
      <c r="I5815" s="6" t="s">
        <v>141</v>
      </c>
      <c r="J5815" s="6" t="s">
        <v>191</v>
      </c>
      <c r="K5815" s="6">
        <v>1</v>
      </c>
      <c r="L5815" s="6">
        <v>12.78</v>
      </c>
      <c r="M5815" s="31" t="str">
        <f t="shared" si="0"/>
        <v>Small</v>
      </c>
    </row>
    <row r="5816" spans="8:13" ht="15.75" customHeight="1">
      <c r="H5816" s="37">
        <v>43140</v>
      </c>
      <c r="I5816" s="6" t="s">
        <v>223</v>
      </c>
      <c r="J5816" s="6" t="s">
        <v>156</v>
      </c>
      <c r="K5816" s="6">
        <v>2</v>
      </c>
      <c r="L5816" s="6">
        <v>37.340000000000003</v>
      </c>
      <c r="M5816" s="31" t="str">
        <f t="shared" si="0"/>
        <v>Small</v>
      </c>
    </row>
    <row r="5817" spans="8:13" ht="15.75" customHeight="1">
      <c r="H5817" s="37">
        <v>43124</v>
      </c>
      <c r="I5817" s="6" t="s">
        <v>141</v>
      </c>
      <c r="J5817" s="6" t="s">
        <v>233</v>
      </c>
      <c r="K5817" s="6">
        <v>24</v>
      </c>
      <c r="L5817" s="6">
        <v>238.85</v>
      </c>
      <c r="M5817" s="31" t="str">
        <f t="shared" si="0"/>
        <v>Small</v>
      </c>
    </row>
    <row r="5818" spans="8:13" ht="15.75" customHeight="1">
      <c r="H5818" s="37">
        <v>43197</v>
      </c>
      <c r="I5818" s="6" t="s">
        <v>158</v>
      </c>
      <c r="J5818" s="6" t="s">
        <v>166</v>
      </c>
      <c r="K5818" s="6">
        <v>1</v>
      </c>
      <c r="L5818" s="6">
        <v>11.47</v>
      </c>
      <c r="M5818" s="31" t="str">
        <f t="shared" si="0"/>
        <v>Small</v>
      </c>
    </row>
    <row r="5819" spans="8:13" ht="15.75" customHeight="1">
      <c r="H5819" s="37">
        <v>43416</v>
      </c>
      <c r="I5819" s="6" t="s">
        <v>175</v>
      </c>
      <c r="J5819" s="6" t="s">
        <v>212</v>
      </c>
      <c r="K5819" s="6">
        <v>3</v>
      </c>
      <c r="L5819" s="6">
        <v>58.29</v>
      </c>
      <c r="M5819" s="31" t="str">
        <f t="shared" si="0"/>
        <v>Small</v>
      </c>
    </row>
    <row r="5820" spans="8:13" ht="15.75" customHeight="1">
      <c r="H5820" s="37">
        <v>43157</v>
      </c>
      <c r="I5820" s="6" t="s">
        <v>127</v>
      </c>
      <c r="J5820" s="6" t="s">
        <v>157</v>
      </c>
      <c r="K5820" s="6">
        <v>1</v>
      </c>
      <c r="L5820" s="6">
        <v>12.17</v>
      </c>
      <c r="M5820" s="31" t="str">
        <f t="shared" si="0"/>
        <v>Small</v>
      </c>
    </row>
    <row r="5821" spans="8:13" ht="15.75" customHeight="1">
      <c r="H5821" s="37">
        <v>43429</v>
      </c>
      <c r="I5821" s="6" t="s">
        <v>168</v>
      </c>
      <c r="J5821" s="6" t="s">
        <v>156</v>
      </c>
      <c r="K5821" s="6">
        <v>2</v>
      </c>
      <c r="L5821" s="6">
        <v>24.54</v>
      </c>
      <c r="M5821" s="31" t="str">
        <f t="shared" si="0"/>
        <v>Small</v>
      </c>
    </row>
    <row r="5822" spans="8:13" ht="15.75" customHeight="1">
      <c r="H5822" s="37">
        <v>43312</v>
      </c>
      <c r="I5822" s="6" t="s">
        <v>141</v>
      </c>
      <c r="J5822" s="6" t="s">
        <v>185</v>
      </c>
      <c r="K5822" s="6">
        <v>2</v>
      </c>
      <c r="L5822" s="6">
        <v>38.68</v>
      </c>
      <c r="M5822" s="31" t="str">
        <f t="shared" si="0"/>
        <v>Small</v>
      </c>
    </row>
    <row r="5823" spans="8:13" ht="15.75" customHeight="1">
      <c r="H5823" s="37">
        <v>43231</v>
      </c>
      <c r="I5823" s="6" t="s">
        <v>158</v>
      </c>
      <c r="J5823" s="6" t="s">
        <v>204</v>
      </c>
      <c r="K5823" s="6">
        <v>2</v>
      </c>
      <c r="L5823" s="6">
        <v>37.54</v>
      </c>
      <c r="M5823" s="31" t="str">
        <f t="shared" si="0"/>
        <v>Small</v>
      </c>
    </row>
    <row r="5824" spans="8:13" ht="15.75" customHeight="1">
      <c r="H5824" s="37">
        <v>43399</v>
      </c>
      <c r="I5824" s="6" t="s">
        <v>141</v>
      </c>
      <c r="J5824" s="6" t="s">
        <v>166</v>
      </c>
      <c r="K5824" s="6">
        <v>2</v>
      </c>
      <c r="L5824" s="6">
        <v>25.38</v>
      </c>
      <c r="M5824" s="31" t="str">
        <f t="shared" si="0"/>
        <v>Small</v>
      </c>
    </row>
    <row r="5825" spans="8:13" ht="15.75" customHeight="1">
      <c r="H5825" s="37">
        <v>43457</v>
      </c>
      <c r="I5825" s="6" t="s">
        <v>168</v>
      </c>
      <c r="J5825" s="6" t="s">
        <v>194</v>
      </c>
      <c r="K5825" s="6">
        <v>1</v>
      </c>
      <c r="L5825" s="6">
        <v>19.350000000000001</v>
      </c>
      <c r="M5825" s="31" t="str">
        <f t="shared" si="0"/>
        <v>Small</v>
      </c>
    </row>
    <row r="5826" spans="8:13" ht="15.75" customHeight="1">
      <c r="H5826" s="37">
        <v>43426</v>
      </c>
      <c r="I5826" s="6" t="s">
        <v>224</v>
      </c>
      <c r="J5826" s="6" t="s">
        <v>222</v>
      </c>
      <c r="K5826" s="6">
        <v>52</v>
      </c>
      <c r="L5826" s="6">
        <v>308.31</v>
      </c>
      <c r="M5826" s="31" t="str">
        <f t="shared" si="0"/>
        <v>Large</v>
      </c>
    </row>
    <row r="5827" spans="8:13" ht="15.75" customHeight="1">
      <c r="H5827" s="37">
        <v>43171</v>
      </c>
      <c r="I5827" s="6" t="s">
        <v>171</v>
      </c>
      <c r="J5827" s="6" t="s">
        <v>184</v>
      </c>
      <c r="K5827" s="6">
        <v>4</v>
      </c>
      <c r="L5827" s="6">
        <v>49.2</v>
      </c>
      <c r="M5827" s="31" t="str">
        <f t="shared" si="0"/>
        <v>Small</v>
      </c>
    </row>
    <row r="5828" spans="8:13" ht="15.75" customHeight="1">
      <c r="H5828" s="37">
        <v>43433</v>
      </c>
      <c r="I5828" s="6" t="s">
        <v>158</v>
      </c>
      <c r="J5828" s="6" t="s">
        <v>194</v>
      </c>
      <c r="K5828" s="6">
        <v>4</v>
      </c>
      <c r="L5828" s="6">
        <v>69.959999999999994</v>
      </c>
      <c r="M5828" s="31" t="str">
        <f t="shared" si="0"/>
        <v>Small</v>
      </c>
    </row>
    <row r="5829" spans="8:13" ht="15.75" customHeight="1">
      <c r="H5829" s="37">
        <v>43449</v>
      </c>
      <c r="I5829" s="6" t="s">
        <v>198</v>
      </c>
      <c r="J5829" s="6" t="s">
        <v>156</v>
      </c>
      <c r="K5829" s="6">
        <v>4</v>
      </c>
      <c r="L5829" s="6">
        <v>73.08</v>
      </c>
      <c r="M5829" s="31" t="str">
        <f t="shared" si="0"/>
        <v>Small</v>
      </c>
    </row>
    <row r="5830" spans="8:13" ht="15.75" customHeight="1">
      <c r="H5830" s="37">
        <v>43464</v>
      </c>
      <c r="I5830" s="6" t="s">
        <v>158</v>
      </c>
      <c r="J5830" s="6" t="s">
        <v>184</v>
      </c>
      <c r="K5830" s="6">
        <v>1</v>
      </c>
      <c r="L5830" s="6">
        <v>10.61</v>
      </c>
      <c r="M5830" s="31" t="str">
        <f t="shared" si="0"/>
        <v>Small</v>
      </c>
    </row>
    <row r="5831" spans="8:13" ht="15.75" customHeight="1">
      <c r="H5831" s="37">
        <v>43333</v>
      </c>
      <c r="I5831" s="6" t="s">
        <v>158</v>
      </c>
      <c r="J5831" s="6" t="s">
        <v>156</v>
      </c>
      <c r="K5831" s="6">
        <v>4</v>
      </c>
      <c r="L5831" s="6">
        <v>77.88</v>
      </c>
      <c r="M5831" s="31" t="str">
        <f t="shared" si="0"/>
        <v>Small</v>
      </c>
    </row>
    <row r="5832" spans="8:13" ht="15.75" customHeight="1">
      <c r="H5832" s="37">
        <v>43449</v>
      </c>
      <c r="I5832" s="6" t="s">
        <v>158</v>
      </c>
      <c r="J5832" s="6" t="s">
        <v>180</v>
      </c>
      <c r="K5832" s="6">
        <v>1</v>
      </c>
      <c r="L5832" s="6">
        <v>12.18</v>
      </c>
      <c r="M5832" s="31" t="str">
        <f t="shared" si="0"/>
        <v>Small</v>
      </c>
    </row>
    <row r="5833" spans="8:13" ht="15.75" customHeight="1">
      <c r="H5833" s="37">
        <v>43342</v>
      </c>
      <c r="I5833" s="6" t="s">
        <v>160</v>
      </c>
      <c r="J5833" s="6" t="s">
        <v>225</v>
      </c>
      <c r="K5833" s="6">
        <v>3</v>
      </c>
      <c r="L5833" s="6">
        <v>52.89</v>
      </c>
      <c r="M5833" s="31" t="str">
        <f t="shared" si="0"/>
        <v>Small</v>
      </c>
    </row>
    <row r="5834" spans="8:13" ht="15.75" customHeight="1">
      <c r="H5834" s="37">
        <v>43109</v>
      </c>
      <c r="I5834" s="6" t="s">
        <v>160</v>
      </c>
      <c r="J5834" s="6" t="s">
        <v>211</v>
      </c>
      <c r="K5834" s="6">
        <v>2</v>
      </c>
      <c r="L5834" s="6">
        <v>39.28</v>
      </c>
      <c r="M5834" s="31" t="str">
        <f t="shared" si="0"/>
        <v>Small</v>
      </c>
    </row>
    <row r="5835" spans="8:13" ht="15.75" customHeight="1">
      <c r="H5835" s="37">
        <v>43353</v>
      </c>
      <c r="I5835" s="6" t="s">
        <v>141</v>
      </c>
      <c r="J5835" s="6" t="s">
        <v>166</v>
      </c>
      <c r="K5835" s="6">
        <v>2</v>
      </c>
      <c r="L5835" s="6">
        <v>26.86</v>
      </c>
      <c r="M5835" s="31" t="str">
        <f t="shared" si="0"/>
        <v>Small</v>
      </c>
    </row>
    <row r="5836" spans="8:13" ht="15.75" customHeight="1">
      <c r="H5836" s="37">
        <v>43456</v>
      </c>
      <c r="I5836" s="6" t="s">
        <v>127</v>
      </c>
      <c r="J5836" s="6" t="s">
        <v>178</v>
      </c>
      <c r="K5836" s="6">
        <v>6</v>
      </c>
      <c r="L5836" s="6">
        <v>76.8</v>
      </c>
      <c r="M5836" s="31" t="str">
        <f t="shared" si="0"/>
        <v>Small</v>
      </c>
    </row>
    <row r="5837" spans="8:13" ht="15.75" customHeight="1">
      <c r="H5837" s="37">
        <v>43409</v>
      </c>
      <c r="I5837" s="6" t="s">
        <v>175</v>
      </c>
      <c r="J5837" s="6" t="s">
        <v>185</v>
      </c>
      <c r="K5837" s="6">
        <v>2</v>
      </c>
      <c r="L5837" s="6">
        <v>32.42</v>
      </c>
      <c r="M5837" s="31" t="str">
        <f t="shared" si="0"/>
        <v>Small</v>
      </c>
    </row>
    <row r="5838" spans="8:13" ht="15.75" customHeight="1">
      <c r="H5838" s="37">
        <v>43400</v>
      </c>
      <c r="I5838" s="6" t="s">
        <v>171</v>
      </c>
      <c r="J5838" s="6" t="s">
        <v>184</v>
      </c>
      <c r="K5838" s="6">
        <v>2</v>
      </c>
      <c r="L5838" s="6">
        <v>38.799999999999997</v>
      </c>
      <c r="M5838" s="31" t="str">
        <f t="shared" si="0"/>
        <v>Small</v>
      </c>
    </row>
    <row r="5839" spans="8:13" ht="15.75" customHeight="1">
      <c r="H5839" s="37">
        <v>43143</v>
      </c>
      <c r="I5839" s="6" t="s">
        <v>168</v>
      </c>
      <c r="J5839" s="6" t="s">
        <v>184</v>
      </c>
      <c r="K5839" s="6">
        <v>3</v>
      </c>
      <c r="L5839" s="6">
        <v>42.84</v>
      </c>
      <c r="M5839" s="31" t="str">
        <f t="shared" si="0"/>
        <v>Small</v>
      </c>
    </row>
    <row r="5840" spans="8:13" ht="15.75" customHeight="1">
      <c r="H5840" s="37">
        <v>43215</v>
      </c>
      <c r="I5840" s="6" t="s">
        <v>201</v>
      </c>
      <c r="J5840" s="6" t="s">
        <v>167</v>
      </c>
      <c r="K5840" s="6">
        <v>1</v>
      </c>
      <c r="L5840" s="6">
        <v>14.45</v>
      </c>
      <c r="M5840" s="31" t="str">
        <f t="shared" si="0"/>
        <v>Small</v>
      </c>
    </row>
    <row r="5841" spans="8:13" ht="15.75" customHeight="1">
      <c r="H5841" s="37">
        <v>43373</v>
      </c>
      <c r="I5841" s="6" t="s">
        <v>158</v>
      </c>
      <c r="J5841" s="6" t="s">
        <v>239</v>
      </c>
      <c r="K5841" s="6">
        <v>1</v>
      </c>
      <c r="L5841" s="6">
        <v>18.89</v>
      </c>
      <c r="M5841" s="31" t="str">
        <f t="shared" si="0"/>
        <v>Small</v>
      </c>
    </row>
    <row r="5842" spans="8:13" ht="15.75" customHeight="1">
      <c r="H5842" s="37">
        <v>43195</v>
      </c>
      <c r="I5842" s="6" t="s">
        <v>141</v>
      </c>
      <c r="J5842" s="6" t="s">
        <v>185</v>
      </c>
      <c r="K5842" s="6">
        <v>1</v>
      </c>
      <c r="L5842" s="6">
        <v>19.690000000000001</v>
      </c>
      <c r="M5842" s="31" t="str">
        <f t="shared" si="0"/>
        <v>Small</v>
      </c>
    </row>
    <row r="5843" spans="8:13" ht="15.75" customHeight="1">
      <c r="H5843" s="37">
        <v>43105</v>
      </c>
      <c r="I5843" s="6" t="s">
        <v>127</v>
      </c>
      <c r="J5843" s="6" t="s">
        <v>234</v>
      </c>
      <c r="K5843" s="6">
        <v>1</v>
      </c>
      <c r="L5843" s="6">
        <v>10.9</v>
      </c>
      <c r="M5843" s="31" t="str">
        <f t="shared" si="0"/>
        <v>Small</v>
      </c>
    </row>
    <row r="5844" spans="8:13" ht="15.75" customHeight="1">
      <c r="H5844" s="37">
        <v>43407</v>
      </c>
      <c r="I5844" s="6" t="s">
        <v>168</v>
      </c>
      <c r="J5844" s="6" t="s">
        <v>187</v>
      </c>
      <c r="K5844" s="6">
        <v>1</v>
      </c>
      <c r="L5844" s="6">
        <v>16.53</v>
      </c>
      <c r="M5844" s="31" t="str">
        <f t="shared" si="0"/>
        <v>Small</v>
      </c>
    </row>
    <row r="5845" spans="8:13" ht="15.75" customHeight="1">
      <c r="H5845" s="37">
        <v>43149</v>
      </c>
      <c r="I5845" s="6" t="s">
        <v>158</v>
      </c>
      <c r="J5845" s="6" t="s">
        <v>195</v>
      </c>
      <c r="K5845" s="6">
        <v>3</v>
      </c>
      <c r="L5845" s="6">
        <v>33.630000000000003</v>
      </c>
      <c r="M5845" s="31" t="str">
        <f t="shared" si="0"/>
        <v>Small</v>
      </c>
    </row>
    <row r="5846" spans="8:13" ht="15.75" customHeight="1">
      <c r="H5846" s="37">
        <v>43307</v>
      </c>
      <c r="I5846" s="6" t="s">
        <v>163</v>
      </c>
      <c r="J5846" s="6" t="s">
        <v>156</v>
      </c>
      <c r="K5846" s="6">
        <v>6</v>
      </c>
      <c r="L5846" s="6">
        <v>103.89</v>
      </c>
      <c r="M5846" s="31" t="str">
        <f t="shared" si="0"/>
        <v>Small</v>
      </c>
    </row>
    <row r="5847" spans="8:13" ht="15.75" customHeight="1">
      <c r="H5847" s="37">
        <v>43442</v>
      </c>
      <c r="I5847" s="6" t="s">
        <v>158</v>
      </c>
      <c r="J5847" s="6" t="s">
        <v>207</v>
      </c>
      <c r="K5847" s="6">
        <v>55</v>
      </c>
      <c r="L5847" s="6">
        <v>466.19</v>
      </c>
      <c r="M5847" s="31" t="str">
        <f t="shared" si="0"/>
        <v>Large</v>
      </c>
    </row>
    <row r="5848" spans="8:13" ht="15.75" customHeight="1">
      <c r="H5848" s="37">
        <v>43169</v>
      </c>
      <c r="I5848" s="6" t="s">
        <v>168</v>
      </c>
      <c r="J5848" s="6" t="s">
        <v>189</v>
      </c>
      <c r="K5848" s="6">
        <v>1</v>
      </c>
      <c r="L5848" s="6">
        <v>14.62</v>
      </c>
      <c r="M5848" s="31" t="str">
        <f t="shared" si="0"/>
        <v>Small</v>
      </c>
    </row>
    <row r="5849" spans="8:13" ht="15.75" customHeight="1">
      <c r="H5849" s="37">
        <v>43349</v>
      </c>
      <c r="I5849" s="6" t="s">
        <v>163</v>
      </c>
      <c r="J5849" s="6" t="s">
        <v>241</v>
      </c>
      <c r="K5849" s="6">
        <v>1</v>
      </c>
      <c r="L5849" s="6">
        <v>19.149999999999999</v>
      </c>
      <c r="M5849" s="31" t="str">
        <f t="shared" si="0"/>
        <v>Small</v>
      </c>
    </row>
    <row r="5850" spans="8:13" ht="15.75" customHeight="1">
      <c r="H5850" s="37">
        <v>43201</v>
      </c>
      <c r="I5850" s="6" t="s">
        <v>160</v>
      </c>
      <c r="J5850" s="6" t="s">
        <v>183</v>
      </c>
      <c r="K5850" s="6">
        <v>2</v>
      </c>
      <c r="L5850" s="6">
        <v>38.520000000000003</v>
      </c>
      <c r="M5850" s="31" t="str">
        <f t="shared" si="0"/>
        <v>Small</v>
      </c>
    </row>
    <row r="5851" spans="8:13" ht="15.75" customHeight="1">
      <c r="H5851" s="37">
        <v>43287</v>
      </c>
      <c r="I5851" s="6" t="s">
        <v>158</v>
      </c>
      <c r="J5851" s="6" t="s">
        <v>202</v>
      </c>
      <c r="K5851" s="6">
        <v>1</v>
      </c>
      <c r="L5851" s="6">
        <v>13.77</v>
      </c>
      <c r="M5851" s="31" t="str">
        <f t="shared" si="0"/>
        <v>Small</v>
      </c>
    </row>
    <row r="5852" spans="8:13" ht="15.75" customHeight="1">
      <c r="H5852" s="37">
        <v>43415</v>
      </c>
      <c r="I5852" s="6" t="s">
        <v>141</v>
      </c>
      <c r="J5852" s="6" t="s">
        <v>209</v>
      </c>
      <c r="K5852" s="6">
        <v>24</v>
      </c>
      <c r="L5852" s="6">
        <v>251.78</v>
      </c>
      <c r="M5852" s="31" t="str">
        <f t="shared" si="0"/>
        <v>Large</v>
      </c>
    </row>
    <row r="5853" spans="8:13" ht="15.75" customHeight="1">
      <c r="H5853" s="37">
        <v>43462</v>
      </c>
      <c r="I5853" s="6" t="s">
        <v>158</v>
      </c>
      <c r="J5853" s="6" t="s">
        <v>225</v>
      </c>
      <c r="K5853" s="6">
        <v>2</v>
      </c>
      <c r="L5853" s="6">
        <v>24.84</v>
      </c>
      <c r="M5853" s="31" t="str">
        <f t="shared" si="0"/>
        <v>Small</v>
      </c>
    </row>
    <row r="5854" spans="8:13" ht="15.75" customHeight="1">
      <c r="H5854" s="37">
        <v>43260</v>
      </c>
      <c r="I5854" s="6" t="s">
        <v>141</v>
      </c>
      <c r="J5854" s="6" t="s">
        <v>156</v>
      </c>
      <c r="K5854" s="6">
        <v>4</v>
      </c>
      <c r="L5854" s="6">
        <v>79.760000000000005</v>
      </c>
      <c r="M5854" s="31" t="str">
        <f t="shared" si="0"/>
        <v>Small</v>
      </c>
    </row>
    <row r="5855" spans="8:13" ht="15.75" customHeight="1">
      <c r="H5855" s="37">
        <v>43369</v>
      </c>
      <c r="I5855" s="6" t="s">
        <v>160</v>
      </c>
      <c r="J5855" s="6" t="s">
        <v>185</v>
      </c>
      <c r="K5855" s="6">
        <v>2</v>
      </c>
      <c r="L5855" s="6">
        <v>28.46</v>
      </c>
      <c r="M5855" s="31" t="str">
        <f t="shared" si="0"/>
        <v>Small</v>
      </c>
    </row>
    <row r="5856" spans="8:13" ht="15.75" customHeight="1">
      <c r="H5856" s="37">
        <v>43451</v>
      </c>
      <c r="I5856" s="6" t="s">
        <v>155</v>
      </c>
      <c r="J5856" s="6" t="s">
        <v>235</v>
      </c>
      <c r="K5856" s="6">
        <v>1</v>
      </c>
      <c r="L5856" s="6">
        <v>12.94</v>
      </c>
      <c r="M5856" s="31" t="str">
        <f t="shared" si="0"/>
        <v>Small</v>
      </c>
    </row>
    <row r="5857" spans="8:13" ht="15.75" customHeight="1">
      <c r="H5857" s="37">
        <v>43412</v>
      </c>
      <c r="I5857" s="6" t="s">
        <v>168</v>
      </c>
      <c r="J5857" s="6" t="s">
        <v>184</v>
      </c>
      <c r="K5857" s="6">
        <v>2</v>
      </c>
      <c r="L5857" s="6">
        <v>36.880000000000003</v>
      </c>
      <c r="M5857" s="31" t="str">
        <f t="shared" si="0"/>
        <v>Small</v>
      </c>
    </row>
    <row r="5858" spans="8:13" ht="15.75" customHeight="1">
      <c r="H5858" s="37">
        <v>43433</v>
      </c>
      <c r="I5858" s="6" t="s">
        <v>218</v>
      </c>
      <c r="J5858" s="6" t="s">
        <v>222</v>
      </c>
      <c r="K5858" s="6">
        <v>1</v>
      </c>
      <c r="L5858" s="6">
        <v>13.38</v>
      </c>
      <c r="M5858" s="31" t="str">
        <f t="shared" si="0"/>
        <v>Small</v>
      </c>
    </row>
    <row r="5859" spans="8:13" ht="15.75" customHeight="1">
      <c r="H5859" s="37">
        <v>43112</v>
      </c>
      <c r="I5859" s="6" t="s">
        <v>200</v>
      </c>
      <c r="J5859" s="6" t="s">
        <v>184</v>
      </c>
      <c r="K5859" s="6">
        <v>2</v>
      </c>
      <c r="L5859" s="6">
        <v>34.840000000000003</v>
      </c>
      <c r="M5859" s="31" t="str">
        <f t="shared" si="0"/>
        <v>Small</v>
      </c>
    </row>
    <row r="5860" spans="8:13" ht="15.75" customHeight="1">
      <c r="H5860" s="37">
        <v>43388</v>
      </c>
      <c r="I5860" s="6" t="s">
        <v>168</v>
      </c>
      <c r="J5860" s="6" t="s">
        <v>185</v>
      </c>
      <c r="K5860" s="6">
        <v>57</v>
      </c>
      <c r="L5860" s="6">
        <v>553.76</v>
      </c>
      <c r="M5860" s="31" t="str">
        <f t="shared" si="0"/>
        <v>Large</v>
      </c>
    </row>
    <row r="5861" spans="8:13" ht="15.75" customHeight="1">
      <c r="H5861" s="37">
        <v>43419</v>
      </c>
      <c r="I5861" s="6" t="s">
        <v>135</v>
      </c>
      <c r="J5861" s="6" t="s">
        <v>184</v>
      </c>
      <c r="K5861" s="6">
        <v>2</v>
      </c>
      <c r="L5861" s="6">
        <v>30.9</v>
      </c>
      <c r="M5861" s="31" t="str">
        <f t="shared" si="0"/>
        <v>Small</v>
      </c>
    </row>
    <row r="5862" spans="8:13" ht="15.75" customHeight="1">
      <c r="H5862" s="37">
        <v>43381</v>
      </c>
      <c r="I5862" s="6" t="s">
        <v>168</v>
      </c>
      <c r="J5862" s="6" t="s">
        <v>156</v>
      </c>
      <c r="K5862" s="6">
        <v>2</v>
      </c>
      <c r="L5862" s="6">
        <v>22.04</v>
      </c>
      <c r="M5862" s="31" t="str">
        <f t="shared" si="0"/>
        <v>Small</v>
      </c>
    </row>
    <row r="5863" spans="8:13" ht="15.75" customHeight="1">
      <c r="H5863" s="37">
        <v>43225</v>
      </c>
      <c r="I5863" s="6" t="s">
        <v>171</v>
      </c>
      <c r="J5863" s="6" t="s">
        <v>187</v>
      </c>
      <c r="K5863" s="6">
        <v>6</v>
      </c>
      <c r="L5863" s="6">
        <v>102.42</v>
      </c>
      <c r="M5863" s="31" t="str">
        <f t="shared" si="0"/>
        <v>Small</v>
      </c>
    </row>
    <row r="5864" spans="8:13" ht="15.75" customHeight="1">
      <c r="H5864" s="37">
        <v>43445</v>
      </c>
      <c r="I5864" s="6" t="s">
        <v>163</v>
      </c>
      <c r="J5864" s="6" t="s">
        <v>212</v>
      </c>
      <c r="K5864" s="6">
        <v>1</v>
      </c>
      <c r="L5864" s="6">
        <v>11.4</v>
      </c>
      <c r="M5864" s="31" t="str">
        <f t="shared" si="0"/>
        <v>Small</v>
      </c>
    </row>
    <row r="5865" spans="8:13" ht="15.75" customHeight="1">
      <c r="H5865" s="37">
        <v>43322</v>
      </c>
      <c r="I5865" s="6" t="s">
        <v>168</v>
      </c>
      <c r="J5865" s="6" t="s">
        <v>185</v>
      </c>
      <c r="K5865" s="6">
        <v>1</v>
      </c>
      <c r="L5865" s="6">
        <v>13.79</v>
      </c>
      <c r="M5865" s="31" t="str">
        <f t="shared" si="0"/>
        <v>Small</v>
      </c>
    </row>
    <row r="5866" spans="8:13" ht="15.75" customHeight="1">
      <c r="H5866" s="37">
        <v>43364</v>
      </c>
      <c r="I5866" s="6" t="s">
        <v>141</v>
      </c>
      <c r="J5866" s="6" t="s">
        <v>196</v>
      </c>
      <c r="K5866" s="6">
        <v>2</v>
      </c>
      <c r="L5866" s="6">
        <v>34.28</v>
      </c>
      <c r="M5866" s="31" t="str">
        <f t="shared" si="0"/>
        <v>Small</v>
      </c>
    </row>
    <row r="5867" spans="8:13" ht="15.75" customHeight="1">
      <c r="H5867" s="37">
        <v>43453</v>
      </c>
      <c r="I5867" s="6" t="s">
        <v>168</v>
      </c>
      <c r="J5867" s="6" t="s">
        <v>184</v>
      </c>
      <c r="K5867" s="6">
        <v>1</v>
      </c>
      <c r="L5867" s="6">
        <v>19.36</v>
      </c>
      <c r="M5867" s="31" t="str">
        <f t="shared" si="0"/>
        <v>Small</v>
      </c>
    </row>
    <row r="5868" spans="8:13" ht="15.75" customHeight="1">
      <c r="H5868" s="37">
        <v>43147</v>
      </c>
      <c r="I5868" s="6" t="s">
        <v>177</v>
      </c>
      <c r="J5868" s="6" t="s">
        <v>236</v>
      </c>
      <c r="K5868" s="6">
        <v>2</v>
      </c>
      <c r="L5868" s="6">
        <v>21.04</v>
      </c>
      <c r="M5868" s="31" t="str">
        <f t="shared" si="0"/>
        <v>Small</v>
      </c>
    </row>
    <row r="5869" spans="8:13" ht="15.75" customHeight="1">
      <c r="H5869" s="37">
        <v>43410</v>
      </c>
      <c r="I5869" s="6" t="s">
        <v>175</v>
      </c>
      <c r="J5869" s="6" t="s">
        <v>194</v>
      </c>
      <c r="K5869" s="6">
        <v>2</v>
      </c>
      <c r="L5869" s="6">
        <v>34.799999999999997</v>
      </c>
      <c r="M5869" s="31" t="str">
        <f t="shared" si="0"/>
        <v>Small</v>
      </c>
    </row>
    <row r="5870" spans="8:13" ht="15.75" customHeight="1">
      <c r="H5870" s="37">
        <v>43444</v>
      </c>
      <c r="I5870" s="6" t="s">
        <v>158</v>
      </c>
      <c r="J5870" s="6" t="s">
        <v>156</v>
      </c>
      <c r="K5870" s="6">
        <v>1</v>
      </c>
      <c r="L5870" s="6">
        <v>14.96</v>
      </c>
      <c r="M5870" s="31" t="str">
        <f t="shared" si="0"/>
        <v>Small</v>
      </c>
    </row>
    <row r="5871" spans="8:13" ht="15.75" customHeight="1">
      <c r="H5871" s="37">
        <v>43451</v>
      </c>
      <c r="I5871" s="6" t="s">
        <v>165</v>
      </c>
      <c r="J5871" s="6" t="s">
        <v>237</v>
      </c>
      <c r="K5871" s="6">
        <v>2</v>
      </c>
      <c r="L5871" s="6">
        <v>32.159999999999997</v>
      </c>
      <c r="M5871" s="31" t="str">
        <f t="shared" si="0"/>
        <v>Small</v>
      </c>
    </row>
    <row r="5872" spans="8:13" ht="15.75" customHeight="1">
      <c r="H5872" s="37">
        <v>43406</v>
      </c>
      <c r="I5872" s="6" t="s">
        <v>190</v>
      </c>
      <c r="J5872" s="6" t="s">
        <v>180</v>
      </c>
      <c r="K5872" s="6">
        <v>4</v>
      </c>
      <c r="L5872" s="6">
        <v>78.319999999999993</v>
      </c>
      <c r="M5872" s="31" t="str">
        <f t="shared" si="0"/>
        <v>Small</v>
      </c>
    </row>
    <row r="5873" spans="8:13" ht="15.75" customHeight="1">
      <c r="H5873" s="37">
        <v>43438</v>
      </c>
      <c r="I5873" s="6" t="s">
        <v>160</v>
      </c>
      <c r="J5873" s="6" t="s">
        <v>182</v>
      </c>
      <c r="K5873" s="6">
        <v>1</v>
      </c>
      <c r="L5873" s="6">
        <v>12.43</v>
      </c>
      <c r="M5873" s="31" t="str">
        <f t="shared" si="0"/>
        <v>Small</v>
      </c>
    </row>
    <row r="5874" spans="8:13" ht="15.75" customHeight="1">
      <c r="H5874" s="37">
        <v>43419</v>
      </c>
      <c r="I5874" s="6" t="s">
        <v>141</v>
      </c>
      <c r="J5874" s="6" t="s">
        <v>211</v>
      </c>
      <c r="K5874" s="6">
        <v>1</v>
      </c>
      <c r="L5874" s="6">
        <v>13.17</v>
      </c>
      <c r="M5874" s="31" t="str">
        <f t="shared" si="0"/>
        <v>Small</v>
      </c>
    </row>
    <row r="5875" spans="8:13" ht="15.75" customHeight="1">
      <c r="H5875" s="37">
        <v>43102</v>
      </c>
      <c r="I5875" s="6" t="s">
        <v>141</v>
      </c>
      <c r="J5875" s="6" t="s">
        <v>156</v>
      </c>
      <c r="K5875" s="6">
        <v>3</v>
      </c>
      <c r="L5875" s="6">
        <v>52.47</v>
      </c>
      <c r="M5875" s="31" t="str">
        <f t="shared" si="0"/>
        <v>Small</v>
      </c>
    </row>
    <row r="5876" spans="8:13" ht="15.75" customHeight="1">
      <c r="H5876" s="37">
        <v>43186</v>
      </c>
      <c r="I5876" s="6" t="s">
        <v>165</v>
      </c>
      <c r="J5876" s="6" t="s">
        <v>240</v>
      </c>
      <c r="K5876" s="6">
        <v>3</v>
      </c>
      <c r="L5876" s="6">
        <v>38.130000000000003</v>
      </c>
      <c r="M5876" s="31" t="str">
        <f t="shared" si="0"/>
        <v>Small</v>
      </c>
    </row>
    <row r="5877" spans="8:13" ht="15.75" customHeight="1">
      <c r="H5877" s="37">
        <v>43442</v>
      </c>
      <c r="I5877" s="6" t="s">
        <v>138</v>
      </c>
      <c r="J5877" s="6" t="s">
        <v>227</v>
      </c>
      <c r="K5877" s="6">
        <v>1</v>
      </c>
      <c r="L5877" s="6">
        <v>16.3</v>
      </c>
      <c r="M5877" s="31" t="str">
        <f t="shared" si="0"/>
        <v>Small</v>
      </c>
    </row>
    <row r="5878" spans="8:13" ht="15.75" customHeight="1">
      <c r="H5878" s="37">
        <v>43413</v>
      </c>
      <c r="I5878" s="6" t="s">
        <v>190</v>
      </c>
      <c r="J5878" s="6" t="s">
        <v>185</v>
      </c>
      <c r="K5878" s="6">
        <v>3</v>
      </c>
      <c r="L5878" s="6">
        <v>37.770000000000003</v>
      </c>
      <c r="M5878" s="31" t="str">
        <f t="shared" si="0"/>
        <v>Small</v>
      </c>
    </row>
    <row r="5879" spans="8:13" ht="15.75" customHeight="1">
      <c r="H5879" s="37">
        <v>43353</v>
      </c>
      <c r="I5879" s="6" t="s">
        <v>141</v>
      </c>
      <c r="J5879" s="6" t="s">
        <v>185</v>
      </c>
      <c r="K5879" s="6">
        <v>2</v>
      </c>
      <c r="L5879" s="6">
        <v>25.12</v>
      </c>
      <c r="M5879" s="31" t="str">
        <f t="shared" si="0"/>
        <v>Small</v>
      </c>
    </row>
    <row r="5880" spans="8:13" ht="15.75" customHeight="1">
      <c r="H5880" s="37">
        <v>43182</v>
      </c>
      <c r="I5880" s="6" t="s">
        <v>218</v>
      </c>
      <c r="J5880" s="6" t="s">
        <v>212</v>
      </c>
      <c r="K5880" s="6">
        <v>44</v>
      </c>
      <c r="L5880" s="6">
        <v>291.35000000000002</v>
      </c>
      <c r="M5880" s="31" t="str">
        <f t="shared" si="0"/>
        <v>Large</v>
      </c>
    </row>
    <row r="5881" spans="8:13" ht="15.75" customHeight="1">
      <c r="H5881" s="37">
        <v>43444</v>
      </c>
      <c r="I5881" s="6" t="s">
        <v>158</v>
      </c>
      <c r="J5881" s="6" t="s">
        <v>230</v>
      </c>
      <c r="K5881" s="6">
        <v>4</v>
      </c>
      <c r="L5881" s="6">
        <v>69</v>
      </c>
      <c r="M5881" s="31" t="str">
        <f t="shared" si="0"/>
        <v>Small</v>
      </c>
    </row>
    <row r="5882" spans="8:13" ht="15.75" customHeight="1">
      <c r="H5882" s="37">
        <v>43423</v>
      </c>
      <c r="I5882" s="6" t="s">
        <v>158</v>
      </c>
      <c r="J5882" s="6" t="s">
        <v>217</v>
      </c>
      <c r="K5882" s="6">
        <v>3</v>
      </c>
      <c r="L5882" s="6">
        <v>42.33</v>
      </c>
      <c r="M5882" s="31" t="str">
        <f t="shared" si="0"/>
        <v>Small</v>
      </c>
    </row>
    <row r="5883" spans="8:13" ht="15.75" customHeight="1">
      <c r="H5883" s="37">
        <v>43342</v>
      </c>
      <c r="I5883" s="6" t="s">
        <v>141</v>
      </c>
      <c r="J5883" s="6" t="s">
        <v>233</v>
      </c>
      <c r="K5883" s="6">
        <v>2</v>
      </c>
      <c r="L5883" s="6">
        <v>24.42</v>
      </c>
      <c r="M5883" s="31" t="str">
        <f t="shared" si="0"/>
        <v>Small</v>
      </c>
    </row>
    <row r="5884" spans="8:13" ht="15.75" customHeight="1">
      <c r="H5884" s="37">
        <v>43306</v>
      </c>
      <c r="I5884" s="6" t="s">
        <v>171</v>
      </c>
      <c r="J5884" s="6" t="s">
        <v>170</v>
      </c>
      <c r="K5884" s="6">
        <v>3</v>
      </c>
      <c r="L5884" s="6">
        <v>51.24</v>
      </c>
      <c r="M5884" s="31" t="str">
        <f t="shared" si="0"/>
        <v>Small</v>
      </c>
    </row>
    <row r="5885" spans="8:13" ht="15.75" customHeight="1">
      <c r="H5885" s="37">
        <v>43144</v>
      </c>
      <c r="I5885" s="6" t="s">
        <v>218</v>
      </c>
      <c r="J5885" s="6" t="s">
        <v>185</v>
      </c>
      <c r="K5885" s="6">
        <v>4</v>
      </c>
      <c r="L5885" s="6">
        <v>52.04</v>
      </c>
      <c r="M5885" s="31" t="str">
        <f t="shared" si="0"/>
        <v>Small</v>
      </c>
    </row>
    <row r="5886" spans="8:13" ht="15.75" customHeight="1">
      <c r="H5886" s="37">
        <v>43418</v>
      </c>
      <c r="I5886" s="6" t="s">
        <v>223</v>
      </c>
      <c r="J5886" s="6" t="s">
        <v>184</v>
      </c>
      <c r="K5886" s="6">
        <v>1</v>
      </c>
      <c r="L5886" s="6">
        <v>17.82</v>
      </c>
      <c r="M5886" s="31" t="str">
        <f t="shared" si="0"/>
        <v>Small</v>
      </c>
    </row>
    <row r="5887" spans="8:13" ht="15.75" customHeight="1">
      <c r="H5887" s="37">
        <v>43197</v>
      </c>
      <c r="I5887" s="6" t="s">
        <v>190</v>
      </c>
      <c r="J5887" s="6" t="s">
        <v>169</v>
      </c>
      <c r="K5887" s="6">
        <v>3</v>
      </c>
      <c r="L5887" s="6">
        <v>48.33</v>
      </c>
      <c r="M5887" s="31" t="str">
        <f t="shared" si="0"/>
        <v>Small</v>
      </c>
    </row>
    <row r="5888" spans="8:13" ht="15.75" customHeight="1">
      <c r="H5888" s="37">
        <v>43374</v>
      </c>
      <c r="I5888" s="6" t="s">
        <v>163</v>
      </c>
      <c r="J5888" s="6" t="s">
        <v>156</v>
      </c>
      <c r="K5888" s="6">
        <v>2</v>
      </c>
      <c r="L5888" s="6">
        <v>24.2</v>
      </c>
      <c r="M5888" s="31" t="str">
        <f t="shared" si="0"/>
        <v>Small</v>
      </c>
    </row>
    <row r="5889" spans="8:13" ht="15.75" customHeight="1">
      <c r="H5889" s="37">
        <v>43442</v>
      </c>
      <c r="I5889" s="6" t="s">
        <v>175</v>
      </c>
      <c r="J5889" s="6" t="s">
        <v>208</v>
      </c>
      <c r="K5889" s="6">
        <v>1</v>
      </c>
      <c r="L5889" s="6">
        <v>10.65</v>
      </c>
      <c r="M5889" s="31" t="str">
        <f t="shared" si="0"/>
        <v>Small</v>
      </c>
    </row>
    <row r="5890" spans="8:13" ht="15.75" customHeight="1">
      <c r="H5890" s="37">
        <v>43405</v>
      </c>
      <c r="I5890" s="6" t="s">
        <v>141</v>
      </c>
      <c r="J5890" s="6" t="s">
        <v>169</v>
      </c>
      <c r="K5890" s="6">
        <v>2</v>
      </c>
      <c r="L5890" s="6">
        <v>22.86</v>
      </c>
      <c r="M5890" s="31" t="str">
        <f t="shared" si="0"/>
        <v>Small</v>
      </c>
    </row>
    <row r="5891" spans="8:13" ht="15.75" customHeight="1">
      <c r="H5891" s="37">
        <v>43258</v>
      </c>
      <c r="I5891" s="6" t="s">
        <v>198</v>
      </c>
      <c r="J5891" s="6" t="s">
        <v>228</v>
      </c>
      <c r="K5891" s="6">
        <v>4</v>
      </c>
      <c r="L5891" s="6">
        <v>65.319999999999993</v>
      </c>
      <c r="M5891" s="31" t="str">
        <f t="shared" si="0"/>
        <v>Small</v>
      </c>
    </row>
    <row r="5892" spans="8:13" ht="15.75" customHeight="1">
      <c r="H5892" s="37">
        <v>43363</v>
      </c>
      <c r="I5892" s="6" t="s">
        <v>141</v>
      </c>
      <c r="J5892" s="6" t="s">
        <v>172</v>
      </c>
      <c r="K5892" s="6">
        <v>3</v>
      </c>
      <c r="L5892" s="6">
        <v>44.34</v>
      </c>
      <c r="M5892" s="31" t="str">
        <f t="shared" si="0"/>
        <v>Small</v>
      </c>
    </row>
    <row r="5893" spans="8:13" ht="15.75" customHeight="1">
      <c r="H5893" s="37">
        <v>43122</v>
      </c>
      <c r="I5893" s="6" t="s">
        <v>175</v>
      </c>
      <c r="J5893" s="6" t="s">
        <v>221</v>
      </c>
      <c r="K5893" s="6">
        <v>2</v>
      </c>
      <c r="L5893" s="6">
        <v>33.44</v>
      </c>
      <c r="M5893" s="31" t="str">
        <f t="shared" si="0"/>
        <v>Small</v>
      </c>
    </row>
    <row r="5894" spans="8:13" ht="15.75" customHeight="1">
      <c r="H5894" s="37">
        <v>43420</v>
      </c>
      <c r="I5894" s="6" t="s">
        <v>177</v>
      </c>
      <c r="J5894" s="6" t="s">
        <v>182</v>
      </c>
      <c r="K5894" s="6">
        <v>1</v>
      </c>
      <c r="L5894" s="6">
        <v>17.57</v>
      </c>
      <c r="M5894" s="31" t="str">
        <f t="shared" si="0"/>
        <v>Small</v>
      </c>
    </row>
    <row r="5895" spans="8:13" ht="15.75" customHeight="1">
      <c r="H5895" s="37">
        <v>43323</v>
      </c>
      <c r="I5895" s="6" t="s">
        <v>175</v>
      </c>
      <c r="J5895" s="6" t="s">
        <v>156</v>
      </c>
      <c r="K5895" s="6">
        <v>3</v>
      </c>
      <c r="L5895" s="6">
        <v>54.09</v>
      </c>
      <c r="M5895" s="31" t="str">
        <f t="shared" si="0"/>
        <v>Small</v>
      </c>
    </row>
    <row r="5896" spans="8:13" ht="15.75" customHeight="1">
      <c r="H5896" s="37">
        <v>43322</v>
      </c>
      <c r="I5896" s="6" t="s">
        <v>141</v>
      </c>
      <c r="J5896" s="6" t="s">
        <v>174</v>
      </c>
      <c r="K5896" s="6">
        <v>2</v>
      </c>
      <c r="L5896" s="6">
        <v>36.76</v>
      </c>
      <c r="M5896" s="31" t="str">
        <f t="shared" si="0"/>
        <v>Small</v>
      </c>
    </row>
    <row r="5897" spans="8:13" ht="15.75" customHeight="1">
      <c r="H5897" s="37">
        <v>43239</v>
      </c>
      <c r="I5897" s="6" t="s">
        <v>201</v>
      </c>
      <c r="J5897" s="6" t="s">
        <v>226</v>
      </c>
      <c r="K5897" s="6">
        <v>3</v>
      </c>
      <c r="L5897" s="6">
        <v>48.15</v>
      </c>
      <c r="M5897" s="31" t="str">
        <f t="shared" si="0"/>
        <v>Small</v>
      </c>
    </row>
    <row r="5898" spans="8:13" ht="15.75" customHeight="1">
      <c r="H5898" s="37">
        <v>43298</v>
      </c>
      <c r="I5898" s="6" t="s">
        <v>135</v>
      </c>
      <c r="J5898" s="6" t="s">
        <v>192</v>
      </c>
      <c r="K5898" s="6">
        <v>1</v>
      </c>
      <c r="L5898" s="6">
        <v>15.65</v>
      </c>
      <c r="M5898" s="31" t="str">
        <f t="shared" si="0"/>
        <v>Small</v>
      </c>
    </row>
    <row r="5899" spans="8:13" ht="15.75" customHeight="1">
      <c r="H5899" s="37">
        <v>43445</v>
      </c>
      <c r="I5899" s="6" t="s">
        <v>190</v>
      </c>
      <c r="J5899" s="6" t="s">
        <v>182</v>
      </c>
      <c r="K5899" s="6">
        <v>1</v>
      </c>
      <c r="L5899" s="6">
        <v>16.78</v>
      </c>
      <c r="M5899" s="31" t="str">
        <f t="shared" si="0"/>
        <v>Small</v>
      </c>
    </row>
    <row r="5900" spans="8:13" ht="15.75" customHeight="1">
      <c r="H5900" s="37">
        <v>43430</v>
      </c>
      <c r="I5900" s="6" t="s">
        <v>177</v>
      </c>
      <c r="J5900" s="6" t="s">
        <v>219</v>
      </c>
      <c r="K5900" s="6">
        <v>4</v>
      </c>
      <c r="L5900" s="6">
        <v>63.68</v>
      </c>
      <c r="M5900" s="31" t="str">
        <f t="shared" si="0"/>
        <v>Small</v>
      </c>
    </row>
    <row r="5901" spans="8:13" ht="15.75" customHeight="1">
      <c r="H5901" s="37">
        <v>43177</v>
      </c>
      <c r="I5901" s="6" t="s">
        <v>158</v>
      </c>
      <c r="J5901" s="6" t="s">
        <v>211</v>
      </c>
      <c r="K5901" s="6">
        <v>2</v>
      </c>
      <c r="L5901" s="6">
        <v>21.98</v>
      </c>
      <c r="M5901" s="31" t="str">
        <f t="shared" si="0"/>
        <v>Small</v>
      </c>
    </row>
    <row r="5902" spans="8:13" ht="15.75" customHeight="1">
      <c r="H5902" s="37">
        <v>43158</v>
      </c>
      <c r="I5902" s="6" t="s">
        <v>135</v>
      </c>
      <c r="J5902" s="6" t="s">
        <v>156</v>
      </c>
      <c r="K5902" s="6">
        <v>2</v>
      </c>
      <c r="L5902" s="6">
        <v>29.9</v>
      </c>
      <c r="M5902" s="31" t="str">
        <f t="shared" si="0"/>
        <v>Small</v>
      </c>
    </row>
    <row r="5903" spans="8:13" ht="15.75" customHeight="1">
      <c r="H5903" s="37">
        <v>43291</v>
      </c>
      <c r="I5903" s="6" t="s">
        <v>160</v>
      </c>
      <c r="J5903" s="6" t="s">
        <v>211</v>
      </c>
      <c r="K5903" s="6">
        <v>2</v>
      </c>
      <c r="L5903" s="6">
        <v>31.14</v>
      </c>
      <c r="M5903" s="31" t="str">
        <f t="shared" si="0"/>
        <v>Small</v>
      </c>
    </row>
    <row r="5904" spans="8:13" ht="15.75" customHeight="1">
      <c r="H5904" s="37">
        <v>43180</v>
      </c>
      <c r="I5904" s="6" t="s">
        <v>224</v>
      </c>
      <c r="J5904" s="6" t="s">
        <v>210</v>
      </c>
      <c r="K5904" s="6">
        <v>24</v>
      </c>
      <c r="L5904" s="6">
        <v>191.88</v>
      </c>
      <c r="M5904" s="31" t="str">
        <f t="shared" si="0"/>
        <v>Small</v>
      </c>
    </row>
    <row r="5905" spans="8:13" ht="15.75" customHeight="1">
      <c r="H5905" s="37">
        <v>43448</v>
      </c>
      <c r="I5905" s="6" t="s">
        <v>155</v>
      </c>
      <c r="J5905" s="6" t="s">
        <v>230</v>
      </c>
      <c r="K5905" s="6">
        <v>2</v>
      </c>
      <c r="L5905" s="6">
        <v>20.48</v>
      </c>
      <c r="M5905" s="31" t="str">
        <f t="shared" si="0"/>
        <v>Small</v>
      </c>
    </row>
    <row r="5906" spans="8:13" ht="15.75" customHeight="1">
      <c r="H5906" s="37">
        <v>43409</v>
      </c>
      <c r="I5906" s="6" t="s">
        <v>201</v>
      </c>
      <c r="J5906" s="6" t="s">
        <v>222</v>
      </c>
      <c r="K5906" s="6">
        <v>1</v>
      </c>
      <c r="L5906" s="6">
        <v>19.329999999999998</v>
      </c>
      <c r="M5906" s="31" t="str">
        <f t="shared" si="0"/>
        <v>Small</v>
      </c>
    </row>
    <row r="5907" spans="8:13" ht="15.75" customHeight="1">
      <c r="H5907" s="37">
        <v>43426</v>
      </c>
      <c r="I5907" s="6" t="s">
        <v>160</v>
      </c>
      <c r="J5907" s="6" t="s">
        <v>237</v>
      </c>
      <c r="K5907" s="6">
        <v>2</v>
      </c>
      <c r="L5907" s="6">
        <v>33.9</v>
      </c>
      <c r="M5907" s="31" t="str">
        <f t="shared" si="0"/>
        <v>Small</v>
      </c>
    </row>
    <row r="5908" spans="8:13" ht="15.75" customHeight="1">
      <c r="H5908" s="37">
        <v>43271</v>
      </c>
      <c r="I5908" s="6" t="s">
        <v>190</v>
      </c>
      <c r="J5908" s="6" t="s">
        <v>209</v>
      </c>
      <c r="K5908" s="6">
        <v>2</v>
      </c>
      <c r="L5908" s="6">
        <v>27.28</v>
      </c>
      <c r="M5908" s="31" t="str">
        <f t="shared" si="0"/>
        <v>Small</v>
      </c>
    </row>
    <row r="5909" spans="8:13" ht="15.75" customHeight="1">
      <c r="H5909" s="37">
        <v>43400</v>
      </c>
      <c r="I5909" s="6" t="s">
        <v>177</v>
      </c>
      <c r="J5909" s="6" t="s">
        <v>181</v>
      </c>
      <c r="K5909" s="6">
        <v>3</v>
      </c>
      <c r="L5909" s="6">
        <v>50.67</v>
      </c>
      <c r="M5909" s="31" t="str">
        <f t="shared" si="0"/>
        <v>Small</v>
      </c>
    </row>
    <row r="5910" spans="8:13" ht="15.75" customHeight="1">
      <c r="H5910" s="37">
        <v>43214</v>
      </c>
      <c r="I5910" s="6" t="s">
        <v>200</v>
      </c>
      <c r="J5910" s="6" t="s">
        <v>180</v>
      </c>
      <c r="K5910" s="6">
        <v>41</v>
      </c>
      <c r="L5910" s="6">
        <v>407.23</v>
      </c>
      <c r="M5910" s="31" t="str">
        <f t="shared" si="0"/>
        <v>Large</v>
      </c>
    </row>
    <row r="5911" spans="8:13" ht="15.75" customHeight="1">
      <c r="H5911" s="37">
        <v>43205</v>
      </c>
      <c r="I5911" s="6" t="s">
        <v>190</v>
      </c>
      <c r="J5911" s="6" t="s">
        <v>194</v>
      </c>
      <c r="K5911" s="6">
        <v>2</v>
      </c>
      <c r="L5911" s="6">
        <v>37.979999999999997</v>
      </c>
      <c r="M5911" s="31" t="str">
        <f t="shared" si="0"/>
        <v>Small</v>
      </c>
    </row>
    <row r="5912" spans="8:13" ht="15.75" customHeight="1">
      <c r="H5912" s="37">
        <v>43220</v>
      </c>
      <c r="I5912" s="6" t="s">
        <v>163</v>
      </c>
      <c r="J5912" s="6" t="s">
        <v>185</v>
      </c>
      <c r="K5912" s="6">
        <v>60</v>
      </c>
      <c r="L5912" s="6">
        <v>588</v>
      </c>
      <c r="M5912" s="31" t="str">
        <f t="shared" si="0"/>
        <v>Large</v>
      </c>
    </row>
    <row r="5913" spans="8:13" ht="15.75" customHeight="1">
      <c r="H5913" s="37">
        <v>43408</v>
      </c>
      <c r="I5913" s="6" t="s">
        <v>223</v>
      </c>
      <c r="J5913" s="6" t="s">
        <v>194</v>
      </c>
      <c r="K5913" s="6">
        <v>4</v>
      </c>
      <c r="L5913" s="6">
        <v>68.760000000000005</v>
      </c>
      <c r="M5913" s="31" t="str">
        <f t="shared" si="0"/>
        <v>Small</v>
      </c>
    </row>
    <row r="5914" spans="8:13" ht="15.75" customHeight="1">
      <c r="H5914" s="37">
        <v>43206</v>
      </c>
      <c r="I5914" s="6" t="s">
        <v>160</v>
      </c>
      <c r="J5914" s="6" t="s">
        <v>166</v>
      </c>
      <c r="K5914" s="6">
        <v>41</v>
      </c>
      <c r="L5914" s="6">
        <v>252.6</v>
      </c>
      <c r="M5914" s="31" t="str">
        <f t="shared" si="0"/>
        <v>Large</v>
      </c>
    </row>
    <row r="5915" spans="8:13" ht="15.75" customHeight="1">
      <c r="H5915" s="37">
        <v>43431</v>
      </c>
      <c r="I5915" s="6" t="s">
        <v>155</v>
      </c>
      <c r="J5915" s="6" t="s">
        <v>197</v>
      </c>
      <c r="K5915" s="6">
        <v>5</v>
      </c>
      <c r="L5915" s="6">
        <v>63.05</v>
      </c>
      <c r="M5915" s="31" t="str">
        <f t="shared" si="0"/>
        <v>Small</v>
      </c>
    </row>
    <row r="5916" spans="8:13" ht="15.75" customHeight="1">
      <c r="H5916" s="37">
        <v>43345</v>
      </c>
      <c r="I5916" s="6" t="s">
        <v>175</v>
      </c>
      <c r="J5916" s="6" t="s">
        <v>196</v>
      </c>
      <c r="K5916" s="6">
        <v>1</v>
      </c>
      <c r="L5916" s="6">
        <v>14.55</v>
      </c>
      <c r="M5916" s="31" t="str">
        <f t="shared" si="0"/>
        <v>Small</v>
      </c>
    </row>
    <row r="5917" spans="8:13" ht="15.75" customHeight="1">
      <c r="H5917" s="37">
        <v>43412</v>
      </c>
      <c r="I5917" s="6" t="s">
        <v>163</v>
      </c>
      <c r="J5917" s="6" t="s">
        <v>185</v>
      </c>
      <c r="K5917" s="6">
        <v>2</v>
      </c>
      <c r="L5917" s="6">
        <v>31.4</v>
      </c>
      <c r="M5917" s="31" t="str">
        <f t="shared" si="0"/>
        <v>Small</v>
      </c>
    </row>
    <row r="5918" spans="8:13" ht="15.75" customHeight="1">
      <c r="H5918" s="37">
        <v>43201</v>
      </c>
      <c r="I5918" s="6" t="s">
        <v>155</v>
      </c>
      <c r="J5918" s="6" t="s">
        <v>237</v>
      </c>
      <c r="K5918" s="6">
        <v>2</v>
      </c>
      <c r="L5918" s="6">
        <v>31.84</v>
      </c>
      <c r="M5918" s="31" t="str">
        <f t="shared" si="0"/>
        <v>Small</v>
      </c>
    </row>
    <row r="5919" spans="8:13" ht="15.75" customHeight="1">
      <c r="H5919" s="37">
        <v>43413</v>
      </c>
      <c r="I5919" s="6" t="s">
        <v>158</v>
      </c>
      <c r="J5919" s="6" t="s">
        <v>156</v>
      </c>
      <c r="K5919" s="6">
        <v>1</v>
      </c>
      <c r="L5919" s="6">
        <v>18.23</v>
      </c>
      <c r="M5919" s="31" t="str">
        <f t="shared" si="0"/>
        <v>Small</v>
      </c>
    </row>
    <row r="5920" spans="8:13" ht="15.75" customHeight="1">
      <c r="H5920" s="37">
        <v>43454</v>
      </c>
      <c r="I5920" s="6" t="s">
        <v>158</v>
      </c>
      <c r="J5920" s="6" t="s">
        <v>156</v>
      </c>
      <c r="K5920" s="6">
        <v>2</v>
      </c>
      <c r="L5920" s="6">
        <v>33.44</v>
      </c>
      <c r="M5920" s="31" t="str">
        <f t="shared" si="0"/>
        <v>Small</v>
      </c>
    </row>
    <row r="5921" spans="8:13" ht="15.75" customHeight="1">
      <c r="H5921" s="37">
        <v>43216</v>
      </c>
      <c r="I5921" s="6" t="s">
        <v>175</v>
      </c>
      <c r="J5921" s="6" t="s">
        <v>174</v>
      </c>
      <c r="K5921" s="6">
        <v>3</v>
      </c>
      <c r="L5921" s="6">
        <v>45.09</v>
      </c>
      <c r="M5921" s="31" t="str">
        <f t="shared" si="0"/>
        <v>Small</v>
      </c>
    </row>
    <row r="5922" spans="8:13" ht="15.75" customHeight="1">
      <c r="H5922" s="37">
        <v>43446</v>
      </c>
      <c r="I5922" s="6" t="s">
        <v>168</v>
      </c>
      <c r="J5922" s="6" t="s">
        <v>229</v>
      </c>
      <c r="K5922" s="6">
        <v>2</v>
      </c>
      <c r="L5922" s="6">
        <v>21.74</v>
      </c>
      <c r="M5922" s="31" t="str">
        <f t="shared" si="0"/>
        <v>Small</v>
      </c>
    </row>
    <row r="5923" spans="8:13" ht="15.75" customHeight="1">
      <c r="H5923" s="37">
        <v>43290</v>
      </c>
      <c r="I5923" s="6" t="s">
        <v>158</v>
      </c>
      <c r="J5923" s="6" t="s">
        <v>156</v>
      </c>
      <c r="K5923" s="6">
        <v>2</v>
      </c>
      <c r="L5923" s="6">
        <v>36.08</v>
      </c>
      <c r="M5923" s="31" t="str">
        <f t="shared" si="0"/>
        <v>Small</v>
      </c>
    </row>
    <row r="5924" spans="8:13" ht="15.75" customHeight="1">
      <c r="H5924" s="37">
        <v>43190</v>
      </c>
      <c r="I5924" s="6" t="s">
        <v>163</v>
      </c>
      <c r="J5924" s="6" t="s">
        <v>192</v>
      </c>
      <c r="K5924" s="6">
        <v>1</v>
      </c>
      <c r="L5924" s="6">
        <v>15.91</v>
      </c>
      <c r="M5924" s="31" t="str">
        <f t="shared" si="0"/>
        <v>Small</v>
      </c>
    </row>
    <row r="5925" spans="8:13" ht="15.75" customHeight="1">
      <c r="H5925" s="37">
        <v>43428</v>
      </c>
      <c r="I5925" s="6" t="s">
        <v>158</v>
      </c>
      <c r="J5925" s="6" t="s">
        <v>156</v>
      </c>
      <c r="K5925" s="6">
        <v>1</v>
      </c>
      <c r="L5925" s="6">
        <v>10.74</v>
      </c>
      <c r="M5925" s="31" t="str">
        <f t="shared" si="0"/>
        <v>Small</v>
      </c>
    </row>
    <row r="5926" spans="8:13" ht="15.75" customHeight="1">
      <c r="H5926" s="37">
        <v>43123</v>
      </c>
      <c r="I5926" s="6" t="s">
        <v>160</v>
      </c>
      <c r="J5926" s="6" t="s">
        <v>156</v>
      </c>
      <c r="K5926" s="6">
        <v>2</v>
      </c>
      <c r="L5926" s="6">
        <v>29.16</v>
      </c>
      <c r="M5926" s="31" t="str">
        <f t="shared" si="0"/>
        <v>Small</v>
      </c>
    </row>
    <row r="5927" spans="8:13" ht="15.75" customHeight="1">
      <c r="H5927" s="37">
        <v>43351</v>
      </c>
      <c r="I5927" s="6" t="s">
        <v>158</v>
      </c>
      <c r="J5927" s="6" t="s">
        <v>156</v>
      </c>
      <c r="K5927" s="6">
        <v>2</v>
      </c>
      <c r="L5927" s="6">
        <v>27.78</v>
      </c>
      <c r="M5927" s="31" t="str">
        <f t="shared" si="0"/>
        <v>Small</v>
      </c>
    </row>
    <row r="5928" spans="8:13" ht="15.75" customHeight="1">
      <c r="H5928" s="37">
        <v>43438</v>
      </c>
      <c r="I5928" s="6" t="s">
        <v>190</v>
      </c>
      <c r="J5928" s="6" t="s">
        <v>186</v>
      </c>
      <c r="K5928" s="6">
        <v>24</v>
      </c>
      <c r="L5928" s="6">
        <v>301.08</v>
      </c>
      <c r="M5928" s="31" t="str">
        <f t="shared" si="0"/>
        <v>Large</v>
      </c>
    </row>
    <row r="5929" spans="8:13" ht="15.75" customHeight="1">
      <c r="H5929" s="37">
        <v>43235</v>
      </c>
      <c r="I5929" s="6" t="s">
        <v>163</v>
      </c>
      <c r="J5929" s="6" t="s">
        <v>157</v>
      </c>
      <c r="K5929" s="6">
        <v>2</v>
      </c>
      <c r="L5929" s="6">
        <v>22.58</v>
      </c>
      <c r="M5929" s="31" t="str">
        <f t="shared" si="0"/>
        <v>Small</v>
      </c>
    </row>
    <row r="5930" spans="8:13" ht="15.75" customHeight="1">
      <c r="H5930" s="37">
        <v>43446</v>
      </c>
      <c r="I5930" s="6" t="s">
        <v>171</v>
      </c>
      <c r="J5930" s="6" t="s">
        <v>159</v>
      </c>
      <c r="K5930" s="6">
        <v>1</v>
      </c>
      <c r="L5930" s="6">
        <v>19.91</v>
      </c>
      <c r="M5930" s="31" t="str">
        <f t="shared" si="0"/>
        <v>Small</v>
      </c>
    </row>
    <row r="5931" spans="8:13" ht="15.75" customHeight="1">
      <c r="H5931" s="37">
        <v>43249</v>
      </c>
      <c r="I5931" s="6" t="s">
        <v>158</v>
      </c>
      <c r="J5931" s="6" t="s">
        <v>156</v>
      </c>
      <c r="K5931" s="6">
        <v>1</v>
      </c>
      <c r="L5931" s="6">
        <v>16.39</v>
      </c>
      <c r="M5931" s="31" t="str">
        <f t="shared" si="0"/>
        <v>Small</v>
      </c>
    </row>
    <row r="5932" spans="8:13" ht="15.75" customHeight="1">
      <c r="H5932" s="37">
        <v>43426</v>
      </c>
      <c r="I5932" s="6" t="s">
        <v>175</v>
      </c>
      <c r="J5932" s="6" t="s">
        <v>239</v>
      </c>
      <c r="K5932" s="6">
        <v>1</v>
      </c>
      <c r="L5932" s="6">
        <v>15.4</v>
      </c>
      <c r="M5932" s="31" t="str">
        <f t="shared" si="0"/>
        <v>Small</v>
      </c>
    </row>
    <row r="5933" spans="8:13" ht="15.75" customHeight="1">
      <c r="H5933" s="37">
        <v>43105</v>
      </c>
      <c r="I5933" s="6" t="s">
        <v>158</v>
      </c>
      <c r="J5933" s="6" t="s">
        <v>185</v>
      </c>
      <c r="K5933" s="6">
        <v>2</v>
      </c>
      <c r="L5933" s="6">
        <v>24.18</v>
      </c>
      <c r="M5933" s="31" t="str">
        <f t="shared" si="0"/>
        <v>Small</v>
      </c>
    </row>
    <row r="5934" spans="8:13" ht="15.75" customHeight="1">
      <c r="H5934" s="37">
        <v>43342</v>
      </c>
      <c r="I5934" s="6" t="s">
        <v>175</v>
      </c>
      <c r="J5934" s="6" t="s">
        <v>157</v>
      </c>
      <c r="K5934" s="6">
        <v>1</v>
      </c>
      <c r="L5934" s="6">
        <v>12.02</v>
      </c>
      <c r="M5934" s="31" t="str">
        <f t="shared" si="0"/>
        <v>Small</v>
      </c>
    </row>
    <row r="5935" spans="8:13" ht="15.75" customHeight="1">
      <c r="H5935" s="37">
        <v>43443</v>
      </c>
      <c r="I5935" s="6" t="s">
        <v>135</v>
      </c>
      <c r="J5935" s="6" t="s">
        <v>174</v>
      </c>
      <c r="K5935" s="6">
        <v>3</v>
      </c>
      <c r="L5935" s="6">
        <v>49.2</v>
      </c>
      <c r="M5935" s="31" t="str">
        <f t="shared" si="0"/>
        <v>Small</v>
      </c>
    </row>
    <row r="5936" spans="8:13" ht="15.75" customHeight="1">
      <c r="H5936" s="37">
        <v>43462</v>
      </c>
      <c r="I5936" s="6" t="s">
        <v>216</v>
      </c>
      <c r="J5936" s="6" t="s">
        <v>156</v>
      </c>
      <c r="K5936" s="6">
        <v>1</v>
      </c>
      <c r="L5936" s="6">
        <v>17.149999999999999</v>
      </c>
      <c r="M5936" s="31" t="str">
        <f t="shared" si="0"/>
        <v>Small</v>
      </c>
    </row>
    <row r="5937" spans="8:13" ht="15.75" customHeight="1">
      <c r="H5937" s="37">
        <v>43115</v>
      </c>
      <c r="I5937" s="6" t="s">
        <v>193</v>
      </c>
      <c r="J5937" s="6" t="s">
        <v>162</v>
      </c>
      <c r="K5937" s="6">
        <v>4</v>
      </c>
      <c r="L5937" s="6">
        <v>45.4</v>
      </c>
      <c r="M5937" s="31" t="str">
        <f t="shared" si="0"/>
        <v>Small</v>
      </c>
    </row>
    <row r="5938" spans="8:13" ht="15.75" customHeight="1">
      <c r="H5938" s="37">
        <v>43445</v>
      </c>
      <c r="I5938" s="6" t="s">
        <v>158</v>
      </c>
      <c r="J5938" s="6" t="s">
        <v>209</v>
      </c>
      <c r="K5938" s="6">
        <v>4</v>
      </c>
      <c r="L5938" s="6">
        <v>44.6</v>
      </c>
      <c r="M5938" s="31" t="str">
        <f t="shared" si="0"/>
        <v>Small</v>
      </c>
    </row>
    <row r="5939" spans="8:13" ht="15.75" customHeight="1">
      <c r="H5939" s="37">
        <v>43157</v>
      </c>
      <c r="I5939" s="6" t="s">
        <v>163</v>
      </c>
      <c r="J5939" s="6" t="s">
        <v>156</v>
      </c>
      <c r="K5939" s="6">
        <v>1</v>
      </c>
      <c r="L5939" s="6">
        <v>14.66</v>
      </c>
      <c r="M5939" s="31" t="str">
        <f t="shared" si="0"/>
        <v>Small</v>
      </c>
    </row>
    <row r="5940" spans="8:13" ht="15.75" customHeight="1">
      <c r="H5940" s="37">
        <v>43442</v>
      </c>
      <c r="I5940" s="6" t="s">
        <v>158</v>
      </c>
      <c r="J5940" s="6" t="s">
        <v>156</v>
      </c>
      <c r="K5940" s="6">
        <v>1</v>
      </c>
      <c r="L5940" s="6">
        <v>17.73</v>
      </c>
      <c r="M5940" s="31" t="str">
        <f t="shared" si="0"/>
        <v>Small</v>
      </c>
    </row>
    <row r="5941" spans="8:13" ht="15.75" customHeight="1">
      <c r="H5941" s="37">
        <v>43233</v>
      </c>
      <c r="I5941" s="6" t="s">
        <v>158</v>
      </c>
      <c r="J5941" s="6" t="s">
        <v>222</v>
      </c>
      <c r="K5941" s="6">
        <v>2</v>
      </c>
      <c r="L5941" s="6">
        <v>23.28</v>
      </c>
      <c r="M5941" s="31" t="str">
        <f t="shared" si="0"/>
        <v>Small</v>
      </c>
    </row>
    <row r="5942" spans="8:13" ht="15.75" customHeight="1">
      <c r="H5942" s="37">
        <v>43254</v>
      </c>
      <c r="I5942" s="6" t="s">
        <v>158</v>
      </c>
      <c r="J5942" s="6" t="s">
        <v>227</v>
      </c>
      <c r="K5942" s="6">
        <v>38</v>
      </c>
      <c r="L5942" s="6">
        <v>299.87</v>
      </c>
      <c r="M5942" s="31" t="str">
        <f t="shared" si="0"/>
        <v>Large</v>
      </c>
    </row>
    <row r="5943" spans="8:13" ht="15.75" customHeight="1">
      <c r="H5943" s="37">
        <v>43260</v>
      </c>
      <c r="I5943" s="6" t="s">
        <v>175</v>
      </c>
      <c r="J5943" s="6" t="s">
        <v>174</v>
      </c>
      <c r="K5943" s="6">
        <v>3</v>
      </c>
      <c r="L5943" s="6">
        <v>36.69</v>
      </c>
      <c r="M5943" s="31" t="str">
        <f t="shared" si="0"/>
        <v>Small</v>
      </c>
    </row>
    <row r="5944" spans="8:13" ht="15.75" customHeight="1">
      <c r="H5944" s="37">
        <v>43269</v>
      </c>
      <c r="I5944" s="6" t="s">
        <v>135</v>
      </c>
      <c r="J5944" s="6" t="s">
        <v>172</v>
      </c>
      <c r="K5944" s="6">
        <v>1</v>
      </c>
      <c r="L5944" s="6">
        <v>17.64</v>
      </c>
      <c r="M5944" s="31" t="str">
        <f t="shared" si="0"/>
        <v>Small</v>
      </c>
    </row>
    <row r="5945" spans="8:13" ht="15.75" customHeight="1">
      <c r="H5945" s="37">
        <v>43314</v>
      </c>
      <c r="I5945" s="6" t="s">
        <v>158</v>
      </c>
      <c r="J5945" s="6" t="s">
        <v>185</v>
      </c>
      <c r="K5945" s="6">
        <v>1</v>
      </c>
      <c r="L5945" s="6">
        <v>12.83</v>
      </c>
      <c r="M5945" s="31" t="str">
        <f t="shared" si="0"/>
        <v>Small</v>
      </c>
    </row>
    <row r="5946" spans="8:13" ht="15.75" customHeight="1">
      <c r="H5946" s="37">
        <v>43247</v>
      </c>
      <c r="I5946" s="6" t="s">
        <v>201</v>
      </c>
      <c r="J5946" s="6" t="s">
        <v>210</v>
      </c>
      <c r="K5946" s="6">
        <v>1</v>
      </c>
      <c r="L5946" s="6">
        <v>14</v>
      </c>
      <c r="M5946" s="31" t="str">
        <f t="shared" si="0"/>
        <v>Small</v>
      </c>
    </row>
    <row r="5947" spans="8:13" ht="15.75" customHeight="1">
      <c r="H5947" s="37">
        <v>43148</v>
      </c>
      <c r="I5947" s="6" t="s">
        <v>127</v>
      </c>
      <c r="J5947" s="6" t="s">
        <v>208</v>
      </c>
      <c r="K5947" s="6">
        <v>3</v>
      </c>
      <c r="L5947" s="6">
        <v>45.57</v>
      </c>
      <c r="M5947" s="31" t="str">
        <f t="shared" si="0"/>
        <v>Small</v>
      </c>
    </row>
    <row r="5948" spans="8:13" ht="15.75" customHeight="1">
      <c r="H5948" s="37">
        <v>43206</v>
      </c>
      <c r="I5948" s="6" t="s">
        <v>127</v>
      </c>
      <c r="J5948" s="6" t="s">
        <v>188</v>
      </c>
      <c r="K5948" s="6">
        <v>1</v>
      </c>
      <c r="L5948" s="6">
        <v>14.21</v>
      </c>
      <c r="M5948" s="31" t="str">
        <f t="shared" si="0"/>
        <v>Small</v>
      </c>
    </row>
    <row r="5949" spans="8:13" ht="15.75" customHeight="1">
      <c r="H5949" s="37">
        <v>43297</v>
      </c>
      <c r="I5949" s="6" t="s">
        <v>223</v>
      </c>
      <c r="J5949" s="6" t="s">
        <v>240</v>
      </c>
      <c r="K5949" s="6">
        <v>5</v>
      </c>
      <c r="L5949" s="6">
        <v>60.65</v>
      </c>
      <c r="M5949" s="31" t="str">
        <f t="shared" si="0"/>
        <v>Small</v>
      </c>
    </row>
    <row r="5950" spans="8:13" ht="15.75" customHeight="1">
      <c r="H5950" s="37">
        <v>43190</v>
      </c>
      <c r="I5950" s="6" t="s">
        <v>190</v>
      </c>
      <c r="J5950" s="6" t="s">
        <v>185</v>
      </c>
      <c r="K5950" s="6">
        <v>2</v>
      </c>
      <c r="L5950" s="6">
        <v>30</v>
      </c>
      <c r="M5950" s="31" t="str">
        <f t="shared" si="0"/>
        <v>Small</v>
      </c>
    </row>
    <row r="5951" spans="8:13" ht="15.75" customHeight="1">
      <c r="H5951" s="37">
        <v>43380</v>
      </c>
      <c r="I5951" s="6" t="s">
        <v>127</v>
      </c>
      <c r="J5951" s="6" t="s">
        <v>156</v>
      </c>
      <c r="K5951" s="6">
        <v>3</v>
      </c>
      <c r="L5951" s="6">
        <v>59.07</v>
      </c>
      <c r="M5951" s="31" t="str">
        <f t="shared" si="0"/>
        <v>Small</v>
      </c>
    </row>
    <row r="5952" spans="8:13" ht="15.75" customHeight="1">
      <c r="H5952" s="37">
        <v>43447</v>
      </c>
      <c r="I5952" s="6" t="s">
        <v>160</v>
      </c>
      <c r="J5952" s="6" t="s">
        <v>180</v>
      </c>
      <c r="K5952" s="6">
        <v>1</v>
      </c>
      <c r="L5952" s="6">
        <v>15.8</v>
      </c>
      <c r="M5952" s="31" t="str">
        <f t="shared" si="0"/>
        <v>Small</v>
      </c>
    </row>
    <row r="5953" spans="8:13" ht="15.75" customHeight="1">
      <c r="H5953" s="37">
        <v>43439</v>
      </c>
      <c r="I5953" s="6" t="s">
        <v>163</v>
      </c>
      <c r="J5953" s="6" t="s">
        <v>185</v>
      </c>
      <c r="K5953" s="6">
        <v>2</v>
      </c>
      <c r="L5953" s="6">
        <v>39.76</v>
      </c>
      <c r="M5953" s="31" t="str">
        <f t="shared" si="0"/>
        <v>Small</v>
      </c>
    </row>
    <row r="5954" spans="8:13" ht="15.75" customHeight="1">
      <c r="H5954" s="37">
        <v>43369</v>
      </c>
      <c r="I5954" s="6" t="s">
        <v>158</v>
      </c>
      <c r="J5954" s="6" t="s">
        <v>178</v>
      </c>
      <c r="K5954" s="6">
        <v>4</v>
      </c>
      <c r="L5954" s="6">
        <v>72.56</v>
      </c>
      <c r="M5954" s="31" t="str">
        <f t="shared" si="0"/>
        <v>Small</v>
      </c>
    </row>
    <row r="5955" spans="8:13" ht="15.75" customHeight="1">
      <c r="H5955" s="37">
        <v>43428</v>
      </c>
      <c r="I5955" s="6" t="s">
        <v>160</v>
      </c>
      <c r="J5955" s="6" t="s">
        <v>169</v>
      </c>
      <c r="K5955" s="6">
        <v>1</v>
      </c>
      <c r="L5955" s="6">
        <v>19.71</v>
      </c>
      <c r="M5955" s="31" t="str">
        <f t="shared" si="0"/>
        <v>Small</v>
      </c>
    </row>
    <row r="5956" spans="8:13" ht="15.75" customHeight="1">
      <c r="H5956" s="37">
        <v>43432</v>
      </c>
      <c r="I5956" s="6" t="s">
        <v>135</v>
      </c>
      <c r="J5956" s="6" t="s">
        <v>156</v>
      </c>
      <c r="K5956" s="6">
        <v>1</v>
      </c>
      <c r="L5956" s="6">
        <v>14.31</v>
      </c>
      <c r="M5956" s="31" t="str">
        <f t="shared" si="0"/>
        <v>Small</v>
      </c>
    </row>
    <row r="5957" spans="8:13" ht="15.75" customHeight="1">
      <c r="H5957" s="37">
        <v>43204</v>
      </c>
      <c r="I5957" s="6" t="s">
        <v>127</v>
      </c>
      <c r="J5957" s="6" t="s">
        <v>180</v>
      </c>
      <c r="K5957" s="6">
        <v>2</v>
      </c>
      <c r="L5957" s="6">
        <v>26.72</v>
      </c>
      <c r="M5957" s="31" t="str">
        <f t="shared" si="0"/>
        <v>Small</v>
      </c>
    </row>
    <row r="5958" spans="8:13" ht="15.75" customHeight="1">
      <c r="H5958" s="37">
        <v>43393</v>
      </c>
      <c r="I5958" s="6" t="s">
        <v>171</v>
      </c>
      <c r="J5958" s="6" t="s">
        <v>185</v>
      </c>
      <c r="K5958" s="6">
        <v>46</v>
      </c>
      <c r="L5958" s="6">
        <v>296.98</v>
      </c>
      <c r="M5958" s="31" t="str">
        <f t="shared" si="0"/>
        <v>Large</v>
      </c>
    </row>
    <row r="5959" spans="8:13" ht="15.75" customHeight="1">
      <c r="H5959" s="37">
        <v>43243</v>
      </c>
      <c r="I5959" s="6" t="s">
        <v>135</v>
      </c>
      <c r="J5959" s="6" t="s">
        <v>197</v>
      </c>
      <c r="K5959" s="6">
        <v>1</v>
      </c>
      <c r="L5959" s="6">
        <v>15.19</v>
      </c>
      <c r="M5959" s="31" t="str">
        <f t="shared" si="0"/>
        <v>Small</v>
      </c>
    </row>
    <row r="5960" spans="8:13" ht="15.75" customHeight="1">
      <c r="H5960" s="37">
        <v>43460</v>
      </c>
      <c r="I5960" s="6" t="s">
        <v>141</v>
      </c>
      <c r="J5960" s="6" t="s">
        <v>184</v>
      </c>
      <c r="K5960" s="6">
        <v>3</v>
      </c>
      <c r="L5960" s="6">
        <v>42.42</v>
      </c>
      <c r="M5960" s="31" t="str">
        <f t="shared" si="0"/>
        <v>Small</v>
      </c>
    </row>
    <row r="5961" spans="8:13" ht="15.75" customHeight="1">
      <c r="H5961" s="37">
        <v>43446</v>
      </c>
      <c r="I5961" s="6" t="s">
        <v>135</v>
      </c>
      <c r="J5961" s="6" t="s">
        <v>156</v>
      </c>
      <c r="K5961" s="6">
        <v>4</v>
      </c>
      <c r="L5961" s="6">
        <v>60.96</v>
      </c>
      <c r="M5961" s="31" t="str">
        <f t="shared" si="0"/>
        <v>Small</v>
      </c>
    </row>
    <row r="5962" spans="8:13" ht="15.75" customHeight="1">
      <c r="H5962" s="37">
        <v>43438</v>
      </c>
      <c r="I5962" s="6" t="s">
        <v>168</v>
      </c>
      <c r="J5962" s="6" t="s">
        <v>156</v>
      </c>
      <c r="K5962" s="6">
        <v>3</v>
      </c>
      <c r="L5962" s="6">
        <v>54.96</v>
      </c>
      <c r="M5962" s="31" t="str">
        <f t="shared" si="0"/>
        <v>Small</v>
      </c>
    </row>
    <row r="5963" spans="8:13" ht="15.75" customHeight="1">
      <c r="H5963" s="37">
        <v>43458</v>
      </c>
      <c r="I5963" s="6" t="s">
        <v>135</v>
      </c>
      <c r="J5963" s="6" t="s">
        <v>232</v>
      </c>
      <c r="K5963" s="6">
        <v>2</v>
      </c>
      <c r="L5963" s="6">
        <v>27.14</v>
      </c>
      <c r="M5963" s="31" t="str">
        <f t="shared" si="0"/>
        <v>Small</v>
      </c>
    </row>
    <row r="5964" spans="8:13" ht="15.75" customHeight="1">
      <c r="H5964" s="37">
        <v>43324</v>
      </c>
      <c r="I5964" s="6" t="s">
        <v>158</v>
      </c>
      <c r="J5964" s="6" t="s">
        <v>169</v>
      </c>
      <c r="K5964" s="6">
        <v>40</v>
      </c>
      <c r="L5964" s="6">
        <v>359.28</v>
      </c>
      <c r="M5964" s="31" t="str">
        <f t="shared" si="0"/>
        <v>Large</v>
      </c>
    </row>
    <row r="5965" spans="8:13" ht="15.75" customHeight="1">
      <c r="H5965" s="37">
        <v>43453</v>
      </c>
      <c r="I5965" s="6" t="s">
        <v>158</v>
      </c>
      <c r="J5965" s="6" t="s">
        <v>187</v>
      </c>
      <c r="K5965" s="6">
        <v>2</v>
      </c>
      <c r="L5965" s="6">
        <v>25.12</v>
      </c>
      <c r="M5965" s="31" t="str">
        <f t="shared" si="0"/>
        <v>Small</v>
      </c>
    </row>
    <row r="5966" spans="8:13" ht="15.75" customHeight="1">
      <c r="H5966" s="37">
        <v>43417</v>
      </c>
      <c r="I5966" s="6" t="s">
        <v>198</v>
      </c>
      <c r="J5966" s="6" t="s">
        <v>211</v>
      </c>
      <c r="K5966" s="6">
        <v>2</v>
      </c>
      <c r="L5966" s="6">
        <v>22.78</v>
      </c>
      <c r="M5966" s="31" t="str">
        <f t="shared" si="0"/>
        <v>Small</v>
      </c>
    </row>
    <row r="5967" spans="8:13" ht="15.75" customHeight="1">
      <c r="H5967" s="37">
        <v>43333</v>
      </c>
      <c r="I5967" s="6" t="s">
        <v>163</v>
      </c>
      <c r="J5967" s="6" t="s">
        <v>192</v>
      </c>
      <c r="K5967" s="6">
        <v>2</v>
      </c>
      <c r="L5967" s="6">
        <v>27.2</v>
      </c>
      <c r="M5967" s="31" t="str">
        <f t="shared" si="0"/>
        <v>Small</v>
      </c>
    </row>
    <row r="5968" spans="8:13" ht="15.75" customHeight="1">
      <c r="H5968" s="37">
        <v>43198</v>
      </c>
      <c r="I5968" s="6" t="s">
        <v>158</v>
      </c>
      <c r="J5968" s="6" t="s">
        <v>156</v>
      </c>
      <c r="K5968" s="6">
        <v>4</v>
      </c>
      <c r="L5968" s="6">
        <v>43.92</v>
      </c>
      <c r="M5968" s="31" t="str">
        <f t="shared" si="0"/>
        <v>Small</v>
      </c>
    </row>
    <row r="5969" spans="8:13" ht="15.75" customHeight="1">
      <c r="H5969" s="37">
        <v>43228</v>
      </c>
      <c r="I5969" s="6" t="s">
        <v>171</v>
      </c>
      <c r="J5969" s="6" t="s">
        <v>173</v>
      </c>
      <c r="K5969" s="6">
        <v>48</v>
      </c>
      <c r="L5969" s="6">
        <v>368.02</v>
      </c>
      <c r="M5969" s="31" t="str">
        <f t="shared" si="0"/>
        <v>Large</v>
      </c>
    </row>
    <row r="5970" spans="8:13" ht="15.75" customHeight="1">
      <c r="H5970" s="37">
        <v>43446</v>
      </c>
      <c r="I5970" s="6" t="s">
        <v>158</v>
      </c>
      <c r="J5970" s="6" t="s">
        <v>156</v>
      </c>
      <c r="K5970" s="6">
        <v>1</v>
      </c>
      <c r="L5970" s="6">
        <v>17.18</v>
      </c>
      <c r="M5970" s="31" t="str">
        <f t="shared" si="0"/>
        <v>Small</v>
      </c>
    </row>
    <row r="5971" spans="8:13" ht="15.75" customHeight="1">
      <c r="H5971" s="37">
        <v>43345</v>
      </c>
      <c r="I5971" s="6" t="s">
        <v>158</v>
      </c>
      <c r="J5971" s="6" t="s">
        <v>156</v>
      </c>
      <c r="K5971" s="6">
        <v>2</v>
      </c>
      <c r="L5971" s="6">
        <v>36.76</v>
      </c>
      <c r="M5971" s="31" t="str">
        <f t="shared" si="0"/>
        <v>Small</v>
      </c>
    </row>
    <row r="5972" spans="8:13" ht="15.75" customHeight="1">
      <c r="H5972" s="37">
        <v>43452</v>
      </c>
      <c r="I5972" s="6" t="s">
        <v>177</v>
      </c>
      <c r="J5972" s="6" t="s">
        <v>156</v>
      </c>
      <c r="K5972" s="6">
        <v>63</v>
      </c>
      <c r="L5972" s="6">
        <v>357.89</v>
      </c>
      <c r="M5972" s="31" t="str">
        <f t="shared" si="0"/>
        <v>Large</v>
      </c>
    </row>
    <row r="5973" spans="8:13" ht="15.75" customHeight="1">
      <c r="H5973" s="37">
        <v>43208</v>
      </c>
      <c r="I5973" s="6" t="s">
        <v>158</v>
      </c>
      <c r="J5973" s="6" t="s">
        <v>169</v>
      </c>
      <c r="K5973" s="6">
        <v>1</v>
      </c>
      <c r="L5973" s="6">
        <v>14.93</v>
      </c>
      <c r="M5973" s="31" t="str">
        <f t="shared" si="0"/>
        <v>Small</v>
      </c>
    </row>
    <row r="5974" spans="8:13" ht="15.75" customHeight="1">
      <c r="H5974" s="37">
        <v>43443</v>
      </c>
      <c r="I5974" s="6" t="s">
        <v>158</v>
      </c>
      <c r="J5974" s="6" t="s">
        <v>187</v>
      </c>
      <c r="K5974" s="6">
        <v>2</v>
      </c>
      <c r="L5974" s="6">
        <v>24.74</v>
      </c>
      <c r="M5974" s="31" t="str">
        <f t="shared" si="0"/>
        <v>Small</v>
      </c>
    </row>
    <row r="5975" spans="8:13" ht="15.75" customHeight="1">
      <c r="H5975" s="37">
        <v>43434</v>
      </c>
      <c r="I5975" s="6" t="s">
        <v>141</v>
      </c>
      <c r="J5975" s="6" t="s">
        <v>196</v>
      </c>
      <c r="K5975" s="6">
        <v>3</v>
      </c>
      <c r="L5975" s="6">
        <v>43.44</v>
      </c>
      <c r="M5975" s="31" t="str">
        <f t="shared" si="0"/>
        <v>Small</v>
      </c>
    </row>
    <row r="5976" spans="8:13" ht="15.75" customHeight="1">
      <c r="H5976" s="37">
        <v>43170</v>
      </c>
      <c r="I5976" s="6" t="s">
        <v>168</v>
      </c>
      <c r="J5976" s="6" t="s">
        <v>156</v>
      </c>
      <c r="K5976" s="6">
        <v>42</v>
      </c>
      <c r="L5976" s="6">
        <v>455.91</v>
      </c>
      <c r="M5976" s="31" t="str">
        <f t="shared" si="0"/>
        <v>Large</v>
      </c>
    </row>
    <row r="5977" spans="8:13" ht="15.75" customHeight="1">
      <c r="H5977" s="37">
        <v>43397</v>
      </c>
      <c r="I5977" s="6" t="s">
        <v>168</v>
      </c>
      <c r="J5977" s="6" t="s">
        <v>203</v>
      </c>
      <c r="K5977" s="6">
        <v>1</v>
      </c>
      <c r="L5977" s="6">
        <v>15.2</v>
      </c>
      <c r="M5977" s="31" t="str">
        <f t="shared" si="0"/>
        <v>Small</v>
      </c>
    </row>
    <row r="5978" spans="8:13" ht="15.75" customHeight="1">
      <c r="H5978" s="37">
        <v>43395</v>
      </c>
      <c r="I5978" s="6" t="s">
        <v>168</v>
      </c>
      <c r="J5978" s="6" t="s">
        <v>182</v>
      </c>
      <c r="K5978" s="6">
        <v>4</v>
      </c>
      <c r="L5978" s="6">
        <v>45.88</v>
      </c>
      <c r="M5978" s="31" t="str">
        <f t="shared" si="0"/>
        <v>Small</v>
      </c>
    </row>
    <row r="5979" spans="8:13" ht="15.75" customHeight="1">
      <c r="H5979" s="37">
        <v>43455</v>
      </c>
      <c r="I5979" s="6" t="s">
        <v>171</v>
      </c>
      <c r="J5979" s="6" t="s">
        <v>156</v>
      </c>
      <c r="K5979" s="6">
        <v>4</v>
      </c>
      <c r="L5979" s="6">
        <v>66.84</v>
      </c>
      <c r="M5979" s="31" t="str">
        <f t="shared" si="0"/>
        <v>Small</v>
      </c>
    </row>
    <row r="5980" spans="8:13" ht="15.75" customHeight="1">
      <c r="H5980" s="37">
        <v>43364</v>
      </c>
      <c r="I5980" s="6" t="s">
        <v>158</v>
      </c>
      <c r="J5980" s="6" t="s">
        <v>241</v>
      </c>
      <c r="K5980" s="6">
        <v>53</v>
      </c>
      <c r="L5980" s="6">
        <v>505.73</v>
      </c>
      <c r="M5980" s="31" t="str">
        <f t="shared" si="0"/>
        <v>Large</v>
      </c>
    </row>
    <row r="5981" spans="8:13" ht="15.75" customHeight="1">
      <c r="H5981" s="37">
        <v>43299</v>
      </c>
      <c r="I5981" s="6" t="s">
        <v>141</v>
      </c>
      <c r="J5981" s="6" t="s">
        <v>188</v>
      </c>
      <c r="K5981" s="6">
        <v>1</v>
      </c>
      <c r="L5981" s="6">
        <v>12.97</v>
      </c>
      <c r="M5981" s="31" t="str">
        <f t="shared" si="0"/>
        <v>Small</v>
      </c>
    </row>
    <row r="5982" spans="8:13" ht="15.75" customHeight="1">
      <c r="H5982" s="37">
        <v>43120</v>
      </c>
      <c r="I5982" s="6" t="s">
        <v>190</v>
      </c>
      <c r="J5982" s="6" t="s">
        <v>167</v>
      </c>
      <c r="K5982" s="6">
        <v>4</v>
      </c>
      <c r="L5982" s="6">
        <v>62.8</v>
      </c>
      <c r="M5982" s="31" t="str">
        <f t="shared" si="0"/>
        <v>Small</v>
      </c>
    </row>
    <row r="5983" spans="8:13" ht="15.75" customHeight="1">
      <c r="H5983" s="37">
        <v>43206</v>
      </c>
      <c r="I5983" s="6" t="s">
        <v>141</v>
      </c>
      <c r="J5983" s="6" t="s">
        <v>172</v>
      </c>
      <c r="K5983" s="6">
        <v>1</v>
      </c>
      <c r="L5983" s="6">
        <v>19.739999999999998</v>
      </c>
      <c r="M5983" s="31" t="str">
        <f t="shared" si="0"/>
        <v>Small</v>
      </c>
    </row>
    <row r="5984" spans="8:13" ht="15.75" customHeight="1">
      <c r="H5984" s="37">
        <v>43357</v>
      </c>
      <c r="I5984" s="6" t="s">
        <v>141</v>
      </c>
      <c r="J5984" s="6" t="s">
        <v>208</v>
      </c>
      <c r="K5984" s="6">
        <v>60</v>
      </c>
      <c r="L5984" s="6">
        <v>557.45000000000005</v>
      </c>
      <c r="M5984" s="31" t="str">
        <f t="shared" si="0"/>
        <v>Large</v>
      </c>
    </row>
    <row r="5985" spans="8:13" ht="15.75" customHeight="1">
      <c r="H5985" s="37">
        <v>43413</v>
      </c>
      <c r="I5985" s="6" t="s">
        <v>218</v>
      </c>
      <c r="J5985" s="6" t="s">
        <v>185</v>
      </c>
      <c r="K5985" s="6">
        <v>1</v>
      </c>
      <c r="L5985" s="6">
        <v>18.95</v>
      </c>
      <c r="M5985" s="31" t="str">
        <f t="shared" si="0"/>
        <v>Small</v>
      </c>
    </row>
    <row r="5986" spans="8:13" ht="15.75" customHeight="1">
      <c r="H5986" s="37">
        <v>43399</v>
      </c>
      <c r="I5986" s="6" t="s">
        <v>193</v>
      </c>
      <c r="J5986" s="6" t="s">
        <v>233</v>
      </c>
      <c r="K5986" s="6">
        <v>3</v>
      </c>
      <c r="L5986" s="6">
        <v>36.450000000000003</v>
      </c>
      <c r="M5986" s="31" t="str">
        <f t="shared" si="0"/>
        <v>Small</v>
      </c>
    </row>
    <row r="5987" spans="8:13" ht="15.75" customHeight="1">
      <c r="H5987" s="37">
        <v>43438</v>
      </c>
      <c r="I5987" s="6" t="s">
        <v>158</v>
      </c>
      <c r="J5987" s="6" t="s">
        <v>210</v>
      </c>
      <c r="K5987" s="6">
        <v>2</v>
      </c>
      <c r="L5987" s="6">
        <v>35.36</v>
      </c>
      <c r="M5987" s="31" t="str">
        <f t="shared" si="0"/>
        <v>Small</v>
      </c>
    </row>
    <row r="5988" spans="8:13" ht="15.75" customHeight="1">
      <c r="H5988" s="37">
        <v>43265</v>
      </c>
      <c r="I5988" s="6" t="s">
        <v>127</v>
      </c>
      <c r="J5988" s="6" t="s">
        <v>185</v>
      </c>
      <c r="K5988" s="6">
        <v>1</v>
      </c>
      <c r="L5988" s="6">
        <v>16.170000000000002</v>
      </c>
      <c r="M5988" s="31" t="str">
        <f t="shared" si="0"/>
        <v>Small</v>
      </c>
    </row>
    <row r="5989" spans="8:13" ht="15.75" customHeight="1">
      <c r="H5989" s="37">
        <v>43441</v>
      </c>
      <c r="I5989" s="6" t="s">
        <v>168</v>
      </c>
      <c r="J5989" s="6" t="s">
        <v>220</v>
      </c>
      <c r="K5989" s="6">
        <v>2</v>
      </c>
      <c r="L5989" s="6">
        <v>36.04</v>
      </c>
      <c r="M5989" s="31" t="str">
        <f t="shared" si="0"/>
        <v>Small</v>
      </c>
    </row>
    <row r="5990" spans="8:13" ht="15.75" customHeight="1">
      <c r="H5990" s="37">
        <v>43174</v>
      </c>
      <c r="I5990" s="6" t="s">
        <v>163</v>
      </c>
      <c r="J5990" s="6" t="s">
        <v>222</v>
      </c>
      <c r="K5990" s="6">
        <v>2</v>
      </c>
      <c r="L5990" s="6">
        <v>21.72</v>
      </c>
      <c r="M5990" s="31" t="str">
        <f t="shared" si="0"/>
        <v>Small</v>
      </c>
    </row>
    <row r="5991" spans="8:13" ht="15.75" customHeight="1">
      <c r="H5991" s="37">
        <v>43343</v>
      </c>
      <c r="I5991" s="6" t="s">
        <v>158</v>
      </c>
      <c r="J5991" s="6" t="s">
        <v>211</v>
      </c>
      <c r="K5991" s="6">
        <v>2</v>
      </c>
      <c r="L5991" s="6">
        <v>34.299999999999997</v>
      </c>
      <c r="M5991" s="31" t="str">
        <f t="shared" si="0"/>
        <v>Small</v>
      </c>
    </row>
    <row r="5992" spans="8:13" ht="15.75" customHeight="1">
      <c r="H5992" s="37">
        <v>43122</v>
      </c>
      <c r="I5992" s="6" t="s">
        <v>168</v>
      </c>
      <c r="J5992" s="6" t="s">
        <v>202</v>
      </c>
      <c r="K5992" s="6">
        <v>1</v>
      </c>
      <c r="L5992" s="6">
        <v>19.559999999999999</v>
      </c>
      <c r="M5992" s="31" t="str">
        <f t="shared" si="0"/>
        <v>Small</v>
      </c>
    </row>
    <row r="5993" spans="8:13" ht="15.75" customHeight="1">
      <c r="H5993" s="37">
        <v>43258</v>
      </c>
      <c r="I5993" s="6" t="s">
        <v>158</v>
      </c>
      <c r="J5993" s="6" t="s">
        <v>167</v>
      </c>
      <c r="K5993" s="6">
        <v>2</v>
      </c>
      <c r="L5993" s="6">
        <v>35.24</v>
      </c>
      <c r="M5993" s="31" t="str">
        <f t="shared" si="0"/>
        <v>Small</v>
      </c>
    </row>
    <row r="5994" spans="8:13" ht="15.75" customHeight="1">
      <c r="H5994" s="37">
        <v>43421</v>
      </c>
      <c r="I5994" s="6" t="s">
        <v>168</v>
      </c>
      <c r="J5994" s="6" t="s">
        <v>185</v>
      </c>
      <c r="K5994" s="6">
        <v>1</v>
      </c>
      <c r="L5994" s="6">
        <v>15.7</v>
      </c>
      <c r="M5994" s="31" t="str">
        <f t="shared" si="0"/>
        <v>Small</v>
      </c>
    </row>
    <row r="5995" spans="8:13" ht="15.75" customHeight="1">
      <c r="H5995" s="37">
        <v>43460</v>
      </c>
      <c r="I5995" s="6" t="s">
        <v>160</v>
      </c>
      <c r="J5995" s="6" t="s">
        <v>156</v>
      </c>
      <c r="K5995" s="6">
        <v>1</v>
      </c>
      <c r="L5995" s="6">
        <v>18.87</v>
      </c>
      <c r="M5995" s="31" t="str">
        <f t="shared" si="0"/>
        <v>Small</v>
      </c>
    </row>
    <row r="5996" spans="8:13" ht="15.75" customHeight="1">
      <c r="H5996" s="37">
        <v>43365</v>
      </c>
      <c r="I5996" s="6" t="s">
        <v>175</v>
      </c>
      <c r="J5996" s="6" t="s">
        <v>159</v>
      </c>
      <c r="K5996" s="6">
        <v>4</v>
      </c>
      <c r="L5996" s="6">
        <v>48.8</v>
      </c>
      <c r="M5996" s="31" t="str">
        <f t="shared" si="0"/>
        <v>Small</v>
      </c>
    </row>
    <row r="5997" spans="8:13" ht="15.75" customHeight="1">
      <c r="H5997" s="37">
        <v>43460</v>
      </c>
      <c r="I5997" s="6" t="s">
        <v>160</v>
      </c>
      <c r="J5997" s="6" t="s">
        <v>210</v>
      </c>
      <c r="K5997" s="6">
        <v>1</v>
      </c>
      <c r="L5997" s="6">
        <v>15.45</v>
      </c>
      <c r="M5997" s="31" t="str">
        <f t="shared" si="0"/>
        <v>Small</v>
      </c>
    </row>
    <row r="5998" spans="8:13" ht="15.75" customHeight="1">
      <c r="H5998" s="37">
        <v>43344</v>
      </c>
      <c r="I5998" s="6" t="s">
        <v>160</v>
      </c>
      <c r="J5998" s="6" t="s">
        <v>197</v>
      </c>
      <c r="K5998" s="6">
        <v>2</v>
      </c>
      <c r="L5998" s="6">
        <v>22.6</v>
      </c>
      <c r="M5998" s="31" t="str">
        <f t="shared" si="0"/>
        <v>Small</v>
      </c>
    </row>
    <row r="5999" spans="8:13" ht="15.75" customHeight="1">
      <c r="H5999" s="37">
        <v>43325</v>
      </c>
      <c r="I5999" s="6" t="s">
        <v>158</v>
      </c>
      <c r="J5999" s="6" t="s">
        <v>156</v>
      </c>
      <c r="K5999" s="6">
        <v>1</v>
      </c>
      <c r="L5999" s="6">
        <v>18.21</v>
      </c>
      <c r="M5999" s="31" t="str">
        <f t="shared" si="0"/>
        <v>Small</v>
      </c>
    </row>
    <row r="6000" spans="8:13" ht="15.75" customHeight="1">
      <c r="H6000" s="37">
        <v>43306</v>
      </c>
      <c r="I6000" s="6" t="s">
        <v>158</v>
      </c>
      <c r="J6000" s="6" t="s">
        <v>185</v>
      </c>
      <c r="K6000" s="6">
        <v>1</v>
      </c>
      <c r="L6000" s="6">
        <v>17.57</v>
      </c>
      <c r="M6000" s="31" t="str">
        <f t="shared" si="0"/>
        <v>Small</v>
      </c>
    </row>
    <row r="6001" spans="8:13" ht="15.75" customHeight="1">
      <c r="H6001" s="37">
        <v>43407</v>
      </c>
      <c r="I6001" s="6" t="s">
        <v>135</v>
      </c>
      <c r="J6001" s="6" t="s">
        <v>184</v>
      </c>
      <c r="K6001" s="6">
        <v>46</v>
      </c>
      <c r="L6001" s="6">
        <v>375.36</v>
      </c>
      <c r="M6001" s="31" t="str">
        <f t="shared" si="0"/>
        <v>Large</v>
      </c>
    </row>
    <row r="6002" spans="8:13" ht="15.75" customHeight="1">
      <c r="H6002" s="37">
        <v>43369</v>
      </c>
      <c r="I6002" s="6" t="s">
        <v>158</v>
      </c>
      <c r="J6002" s="6" t="s">
        <v>222</v>
      </c>
      <c r="K6002" s="6">
        <v>2</v>
      </c>
      <c r="L6002" s="6">
        <v>29.62</v>
      </c>
      <c r="M6002" s="31" t="str">
        <f t="shared" si="0"/>
        <v>Small</v>
      </c>
    </row>
    <row r="6003" spans="8:13" ht="15.75" customHeight="1">
      <c r="H6003" s="37">
        <v>43235</v>
      </c>
      <c r="I6003" s="6" t="s">
        <v>198</v>
      </c>
      <c r="J6003" s="6" t="s">
        <v>189</v>
      </c>
      <c r="K6003" s="6">
        <v>1</v>
      </c>
      <c r="L6003" s="6">
        <v>11.91</v>
      </c>
      <c r="M6003" s="31" t="str">
        <f t="shared" si="0"/>
        <v>Small</v>
      </c>
    </row>
    <row r="6004" spans="8:13" ht="15.75" customHeight="1">
      <c r="H6004" s="37">
        <v>43371</v>
      </c>
      <c r="I6004" s="6" t="s">
        <v>175</v>
      </c>
      <c r="J6004" s="6" t="s">
        <v>169</v>
      </c>
      <c r="K6004" s="6">
        <v>1</v>
      </c>
      <c r="L6004" s="6">
        <v>16.14</v>
      </c>
      <c r="M6004" s="31" t="str">
        <f t="shared" si="0"/>
        <v>Small</v>
      </c>
    </row>
    <row r="6005" spans="8:13" ht="15.75" customHeight="1">
      <c r="H6005" s="37">
        <v>43289</v>
      </c>
      <c r="I6005" s="6" t="s">
        <v>171</v>
      </c>
      <c r="J6005" s="6" t="s">
        <v>156</v>
      </c>
      <c r="K6005" s="6">
        <v>2</v>
      </c>
      <c r="L6005" s="6">
        <v>27.64</v>
      </c>
      <c r="M6005" s="31" t="str">
        <f t="shared" si="0"/>
        <v>Small</v>
      </c>
    </row>
    <row r="6006" spans="8:13" ht="15.75" customHeight="1">
      <c r="H6006" s="37">
        <v>43291</v>
      </c>
      <c r="I6006" s="6" t="s">
        <v>158</v>
      </c>
      <c r="J6006" s="6" t="s">
        <v>156</v>
      </c>
      <c r="K6006" s="6">
        <v>5</v>
      </c>
      <c r="L6006" s="6">
        <v>81.150000000000006</v>
      </c>
      <c r="M6006" s="31" t="str">
        <f t="shared" si="0"/>
        <v>Small</v>
      </c>
    </row>
    <row r="6007" spans="8:13" ht="15.75" customHeight="1">
      <c r="H6007" s="37">
        <v>43405</v>
      </c>
      <c r="I6007" s="6" t="s">
        <v>177</v>
      </c>
      <c r="J6007" s="6" t="s">
        <v>184</v>
      </c>
      <c r="K6007" s="6">
        <v>1</v>
      </c>
      <c r="L6007" s="6">
        <v>17.37</v>
      </c>
      <c r="M6007" s="31" t="str">
        <f t="shared" si="0"/>
        <v>Small</v>
      </c>
    </row>
    <row r="6008" spans="8:13" ht="15.75" customHeight="1">
      <c r="H6008" s="37">
        <v>43110</v>
      </c>
      <c r="I6008" s="6" t="s">
        <v>168</v>
      </c>
      <c r="J6008" s="6" t="s">
        <v>185</v>
      </c>
      <c r="K6008" s="6">
        <v>60</v>
      </c>
      <c r="L6008" s="6">
        <v>483.48</v>
      </c>
      <c r="M6008" s="31" t="str">
        <f t="shared" si="0"/>
        <v>Large</v>
      </c>
    </row>
    <row r="6009" spans="8:13" ht="15.75" customHeight="1">
      <c r="H6009" s="37">
        <v>43459</v>
      </c>
      <c r="I6009" s="6" t="s">
        <v>175</v>
      </c>
      <c r="J6009" s="6" t="s">
        <v>183</v>
      </c>
      <c r="K6009" s="6">
        <v>2</v>
      </c>
      <c r="L6009" s="6">
        <v>30.76</v>
      </c>
      <c r="M6009" s="31" t="str">
        <f t="shared" si="0"/>
        <v>Small</v>
      </c>
    </row>
    <row r="6010" spans="8:13" ht="15.75" customHeight="1">
      <c r="H6010" s="37">
        <v>43184</v>
      </c>
      <c r="I6010" s="6" t="s">
        <v>158</v>
      </c>
      <c r="J6010" s="6" t="s">
        <v>187</v>
      </c>
      <c r="K6010" s="6">
        <v>1</v>
      </c>
      <c r="L6010" s="6">
        <v>12.7</v>
      </c>
      <c r="M6010" s="31" t="str">
        <f t="shared" si="0"/>
        <v>Small</v>
      </c>
    </row>
    <row r="6011" spans="8:13" ht="15.75" customHeight="1">
      <c r="H6011" s="37">
        <v>43289</v>
      </c>
      <c r="I6011" s="6" t="s">
        <v>171</v>
      </c>
      <c r="J6011" s="6" t="s">
        <v>197</v>
      </c>
      <c r="K6011" s="6">
        <v>2</v>
      </c>
      <c r="L6011" s="6">
        <v>32.1</v>
      </c>
      <c r="M6011" s="31" t="str">
        <f t="shared" si="0"/>
        <v>Small</v>
      </c>
    </row>
    <row r="6012" spans="8:13" ht="15.75" customHeight="1">
      <c r="H6012" s="37">
        <v>43463</v>
      </c>
      <c r="I6012" s="6" t="s">
        <v>163</v>
      </c>
      <c r="J6012" s="6" t="s">
        <v>208</v>
      </c>
      <c r="K6012" s="6">
        <v>4</v>
      </c>
      <c r="L6012" s="6">
        <v>62.4</v>
      </c>
      <c r="M6012" s="31" t="str">
        <f t="shared" si="0"/>
        <v>Small</v>
      </c>
    </row>
    <row r="6013" spans="8:13" ht="15.75" customHeight="1">
      <c r="H6013" s="37">
        <v>43435</v>
      </c>
      <c r="I6013" s="6" t="s">
        <v>158</v>
      </c>
      <c r="J6013" s="6" t="s">
        <v>187</v>
      </c>
      <c r="K6013" s="6">
        <v>1</v>
      </c>
      <c r="L6013" s="6">
        <v>11.85</v>
      </c>
      <c r="M6013" s="31" t="str">
        <f t="shared" si="0"/>
        <v>Small</v>
      </c>
    </row>
    <row r="6014" spans="8:13" ht="15.75" customHeight="1">
      <c r="H6014" s="37">
        <v>43452</v>
      </c>
      <c r="I6014" s="6" t="s">
        <v>171</v>
      </c>
      <c r="J6014" s="6" t="s">
        <v>172</v>
      </c>
      <c r="K6014" s="6">
        <v>1</v>
      </c>
      <c r="L6014" s="6">
        <v>17.440000000000001</v>
      </c>
      <c r="M6014" s="31" t="str">
        <f t="shared" si="0"/>
        <v>Small</v>
      </c>
    </row>
    <row r="6015" spans="8:13" ht="15.75" customHeight="1">
      <c r="H6015" s="37">
        <v>43456</v>
      </c>
      <c r="I6015" s="6" t="s">
        <v>177</v>
      </c>
      <c r="J6015" s="6" t="s">
        <v>228</v>
      </c>
      <c r="K6015" s="6">
        <v>2</v>
      </c>
      <c r="L6015" s="6">
        <v>21.68</v>
      </c>
      <c r="M6015" s="31" t="str">
        <f t="shared" si="0"/>
        <v>Small</v>
      </c>
    </row>
    <row r="6016" spans="8:13" ht="15.75" customHeight="1">
      <c r="H6016" s="37">
        <v>43220</v>
      </c>
      <c r="I6016" s="6" t="s">
        <v>218</v>
      </c>
      <c r="J6016" s="6" t="s">
        <v>210</v>
      </c>
      <c r="K6016" s="6">
        <v>3</v>
      </c>
      <c r="L6016" s="6">
        <v>33.15</v>
      </c>
      <c r="M6016" s="31" t="str">
        <f t="shared" si="0"/>
        <v>Small</v>
      </c>
    </row>
    <row r="6017" spans="8:13" ht="15.75" customHeight="1">
      <c r="H6017" s="37">
        <v>43390</v>
      </c>
      <c r="I6017" s="6" t="s">
        <v>168</v>
      </c>
      <c r="J6017" s="6" t="s">
        <v>156</v>
      </c>
      <c r="K6017" s="6">
        <v>2</v>
      </c>
      <c r="L6017" s="6">
        <v>31.8</v>
      </c>
      <c r="M6017" s="31" t="str">
        <f t="shared" si="0"/>
        <v>Small</v>
      </c>
    </row>
    <row r="6018" spans="8:13" ht="15.75" customHeight="1">
      <c r="H6018" s="37">
        <v>43454</v>
      </c>
      <c r="I6018" s="6" t="s">
        <v>223</v>
      </c>
      <c r="J6018" s="6" t="s">
        <v>156</v>
      </c>
      <c r="K6018" s="6">
        <v>1</v>
      </c>
      <c r="L6018" s="6">
        <v>18.27</v>
      </c>
      <c r="M6018" s="31" t="str">
        <f t="shared" si="0"/>
        <v>Small</v>
      </c>
    </row>
    <row r="6019" spans="8:13" ht="15.75" customHeight="1">
      <c r="H6019" s="37">
        <v>43145</v>
      </c>
      <c r="I6019" s="6" t="s">
        <v>158</v>
      </c>
      <c r="J6019" s="6" t="s">
        <v>164</v>
      </c>
      <c r="K6019" s="6">
        <v>3</v>
      </c>
      <c r="L6019" s="6">
        <v>39.270000000000003</v>
      </c>
      <c r="M6019" s="31" t="str">
        <f t="shared" si="0"/>
        <v>Small</v>
      </c>
    </row>
    <row r="6020" spans="8:13" ht="15.75" customHeight="1">
      <c r="H6020" s="37">
        <v>43175</v>
      </c>
      <c r="I6020" s="6" t="s">
        <v>158</v>
      </c>
      <c r="J6020" s="6" t="s">
        <v>156</v>
      </c>
      <c r="K6020" s="6">
        <v>54</v>
      </c>
      <c r="L6020" s="6">
        <v>436.29</v>
      </c>
      <c r="M6020" s="31" t="str">
        <f t="shared" si="0"/>
        <v>Large</v>
      </c>
    </row>
    <row r="6021" spans="8:13" ht="15.75" customHeight="1">
      <c r="H6021" s="37">
        <v>43155</v>
      </c>
      <c r="I6021" s="6" t="s">
        <v>168</v>
      </c>
      <c r="J6021" s="6" t="s">
        <v>219</v>
      </c>
      <c r="K6021" s="6">
        <v>2</v>
      </c>
      <c r="L6021" s="6">
        <v>27.28</v>
      </c>
      <c r="M6021" s="31" t="str">
        <f t="shared" si="0"/>
        <v>Small</v>
      </c>
    </row>
    <row r="6022" spans="8:13" ht="15.75" customHeight="1">
      <c r="H6022" s="37">
        <v>43386</v>
      </c>
      <c r="I6022" s="6" t="s">
        <v>163</v>
      </c>
      <c r="J6022" s="6" t="s">
        <v>157</v>
      </c>
      <c r="K6022" s="6">
        <v>36</v>
      </c>
      <c r="L6022" s="6">
        <v>238.38</v>
      </c>
      <c r="M6022" s="31" t="str">
        <f t="shared" si="0"/>
        <v>Small</v>
      </c>
    </row>
    <row r="6023" spans="8:13" ht="15.75" customHeight="1">
      <c r="H6023" s="37">
        <v>43375</v>
      </c>
      <c r="I6023" s="6" t="s">
        <v>175</v>
      </c>
      <c r="J6023" s="6" t="s">
        <v>204</v>
      </c>
      <c r="K6023" s="6">
        <v>1</v>
      </c>
      <c r="L6023" s="6">
        <v>14.58</v>
      </c>
      <c r="M6023" s="31" t="str">
        <f t="shared" si="0"/>
        <v>Small</v>
      </c>
    </row>
    <row r="6024" spans="8:13" ht="15.75" customHeight="1">
      <c r="H6024" s="37">
        <v>43462</v>
      </c>
      <c r="I6024" s="6" t="s">
        <v>160</v>
      </c>
      <c r="J6024" s="6" t="s">
        <v>212</v>
      </c>
      <c r="K6024" s="6">
        <v>1</v>
      </c>
      <c r="L6024" s="6">
        <v>14.93</v>
      </c>
      <c r="M6024" s="31" t="str">
        <f t="shared" si="0"/>
        <v>Small</v>
      </c>
    </row>
    <row r="6025" spans="8:13" ht="15.75" customHeight="1">
      <c r="H6025" s="37">
        <v>43451</v>
      </c>
      <c r="I6025" s="6" t="s">
        <v>163</v>
      </c>
      <c r="J6025" s="6" t="s">
        <v>231</v>
      </c>
      <c r="K6025" s="6">
        <v>2</v>
      </c>
      <c r="L6025" s="6">
        <v>32.979999999999997</v>
      </c>
      <c r="M6025" s="31" t="str">
        <f t="shared" si="0"/>
        <v>Small</v>
      </c>
    </row>
    <row r="6026" spans="8:13" ht="15.75" customHeight="1">
      <c r="H6026" s="37">
        <v>43407</v>
      </c>
      <c r="I6026" s="6" t="s">
        <v>160</v>
      </c>
      <c r="J6026" s="6" t="s">
        <v>183</v>
      </c>
      <c r="K6026" s="6">
        <v>1</v>
      </c>
      <c r="L6026" s="6">
        <v>16.190000000000001</v>
      </c>
      <c r="M6026" s="31" t="str">
        <f t="shared" si="0"/>
        <v>Small</v>
      </c>
    </row>
    <row r="6027" spans="8:13" ht="15.75" customHeight="1">
      <c r="H6027" s="37">
        <v>43412</v>
      </c>
      <c r="I6027" s="6" t="s">
        <v>175</v>
      </c>
      <c r="J6027" s="6" t="s">
        <v>181</v>
      </c>
      <c r="K6027" s="6">
        <v>3</v>
      </c>
      <c r="L6027" s="6">
        <v>34.799999999999997</v>
      </c>
      <c r="M6027" s="31" t="str">
        <f t="shared" si="0"/>
        <v>Small</v>
      </c>
    </row>
    <row r="6028" spans="8:13" ht="15.75" customHeight="1">
      <c r="H6028" s="37">
        <v>43143</v>
      </c>
      <c r="I6028" s="6" t="s">
        <v>158</v>
      </c>
      <c r="J6028" s="6" t="s">
        <v>206</v>
      </c>
      <c r="K6028" s="6">
        <v>2</v>
      </c>
      <c r="L6028" s="6">
        <v>37.56</v>
      </c>
      <c r="M6028" s="31" t="str">
        <f t="shared" si="0"/>
        <v>Small</v>
      </c>
    </row>
    <row r="6029" spans="8:13" ht="15.75" customHeight="1">
      <c r="H6029" s="37">
        <v>43239</v>
      </c>
      <c r="I6029" s="6" t="s">
        <v>158</v>
      </c>
      <c r="J6029" s="6" t="s">
        <v>208</v>
      </c>
      <c r="K6029" s="6">
        <v>3</v>
      </c>
      <c r="L6029" s="6">
        <v>47.31</v>
      </c>
      <c r="M6029" s="31" t="str">
        <f t="shared" si="0"/>
        <v>Small</v>
      </c>
    </row>
    <row r="6030" spans="8:13" ht="15.75" customHeight="1">
      <c r="H6030" s="37">
        <v>43125</v>
      </c>
      <c r="I6030" s="6" t="s">
        <v>175</v>
      </c>
      <c r="J6030" s="6" t="s">
        <v>164</v>
      </c>
      <c r="K6030" s="6">
        <v>3</v>
      </c>
      <c r="L6030" s="6">
        <v>57.48</v>
      </c>
      <c r="M6030" s="31" t="str">
        <f t="shared" si="0"/>
        <v>Small</v>
      </c>
    </row>
    <row r="6031" spans="8:13" ht="15.75" customHeight="1">
      <c r="H6031" s="37">
        <v>43364</v>
      </c>
      <c r="I6031" s="6" t="s">
        <v>163</v>
      </c>
      <c r="J6031" s="6" t="s">
        <v>238</v>
      </c>
      <c r="K6031" s="6">
        <v>2</v>
      </c>
      <c r="L6031" s="6">
        <v>30.08</v>
      </c>
      <c r="M6031" s="31" t="str">
        <f t="shared" si="0"/>
        <v>Small</v>
      </c>
    </row>
    <row r="6032" spans="8:13" ht="15.75" customHeight="1">
      <c r="H6032" s="37">
        <v>43444</v>
      </c>
      <c r="I6032" s="6" t="s">
        <v>163</v>
      </c>
      <c r="J6032" s="6" t="s">
        <v>235</v>
      </c>
      <c r="K6032" s="6">
        <v>2</v>
      </c>
      <c r="L6032" s="6">
        <v>21.86</v>
      </c>
      <c r="M6032" s="31" t="str">
        <f t="shared" si="0"/>
        <v>Small</v>
      </c>
    </row>
    <row r="6033" spans="8:13" ht="15.75" customHeight="1">
      <c r="H6033" s="37">
        <v>43103</v>
      </c>
      <c r="I6033" s="6" t="s">
        <v>158</v>
      </c>
      <c r="J6033" s="6" t="s">
        <v>214</v>
      </c>
      <c r="K6033" s="6">
        <v>2</v>
      </c>
      <c r="L6033" s="6">
        <v>32.200000000000003</v>
      </c>
      <c r="M6033" s="31" t="str">
        <f t="shared" si="0"/>
        <v>Small</v>
      </c>
    </row>
    <row r="6034" spans="8:13" ht="15.75" customHeight="1">
      <c r="H6034" s="37">
        <v>43161</v>
      </c>
      <c r="I6034" s="6" t="s">
        <v>175</v>
      </c>
      <c r="J6034" s="6" t="s">
        <v>199</v>
      </c>
      <c r="K6034" s="6">
        <v>3</v>
      </c>
      <c r="L6034" s="6">
        <v>33.9</v>
      </c>
      <c r="M6034" s="31" t="str">
        <f t="shared" si="0"/>
        <v>Small</v>
      </c>
    </row>
    <row r="6035" spans="8:13" ht="15.75" customHeight="1">
      <c r="H6035" s="37">
        <v>43332</v>
      </c>
      <c r="I6035" s="6" t="s">
        <v>168</v>
      </c>
      <c r="J6035" s="6" t="s">
        <v>210</v>
      </c>
      <c r="K6035" s="6">
        <v>2</v>
      </c>
      <c r="L6035" s="6">
        <v>34.5</v>
      </c>
      <c r="M6035" s="31" t="str">
        <f t="shared" si="0"/>
        <v>Small</v>
      </c>
    </row>
    <row r="6036" spans="8:13" ht="15.75" customHeight="1">
      <c r="H6036" s="37">
        <v>43226</v>
      </c>
      <c r="I6036" s="6" t="s">
        <v>160</v>
      </c>
      <c r="J6036" s="6" t="s">
        <v>156</v>
      </c>
      <c r="K6036" s="6">
        <v>2</v>
      </c>
      <c r="L6036" s="6">
        <v>21.5</v>
      </c>
      <c r="M6036" s="31" t="str">
        <f t="shared" si="0"/>
        <v>Small</v>
      </c>
    </row>
    <row r="6037" spans="8:13" ht="15.75" customHeight="1">
      <c r="H6037" s="37">
        <v>43353</v>
      </c>
      <c r="I6037" s="6" t="s">
        <v>175</v>
      </c>
      <c r="J6037" s="6" t="s">
        <v>192</v>
      </c>
      <c r="K6037" s="6">
        <v>2</v>
      </c>
      <c r="L6037" s="6">
        <v>36.56</v>
      </c>
      <c r="M6037" s="31" t="str">
        <f t="shared" si="0"/>
        <v>Small</v>
      </c>
    </row>
    <row r="6038" spans="8:13" ht="15.75" customHeight="1">
      <c r="H6038" s="37">
        <v>43117</v>
      </c>
      <c r="I6038" s="6" t="s">
        <v>190</v>
      </c>
      <c r="J6038" s="6" t="s">
        <v>222</v>
      </c>
      <c r="K6038" s="6">
        <v>2</v>
      </c>
      <c r="L6038" s="6">
        <v>31.32</v>
      </c>
      <c r="M6038" s="31" t="str">
        <f t="shared" si="0"/>
        <v>Small</v>
      </c>
    </row>
    <row r="6039" spans="8:13" ht="15.75" customHeight="1">
      <c r="H6039" s="37">
        <v>43247</v>
      </c>
      <c r="I6039" s="6" t="s">
        <v>177</v>
      </c>
      <c r="J6039" s="6" t="s">
        <v>211</v>
      </c>
      <c r="K6039" s="6">
        <v>6</v>
      </c>
      <c r="L6039" s="6">
        <v>64.03</v>
      </c>
      <c r="M6039" s="31" t="str">
        <f t="shared" si="0"/>
        <v>Small</v>
      </c>
    </row>
    <row r="6040" spans="8:13" ht="15.75" customHeight="1">
      <c r="H6040" s="37">
        <v>43248</v>
      </c>
      <c r="I6040" s="6" t="s">
        <v>216</v>
      </c>
      <c r="J6040" s="6" t="s">
        <v>180</v>
      </c>
      <c r="K6040" s="6">
        <v>1</v>
      </c>
      <c r="L6040" s="6">
        <v>18.899999999999999</v>
      </c>
      <c r="M6040" s="31" t="str">
        <f t="shared" si="0"/>
        <v>Small</v>
      </c>
    </row>
    <row r="6041" spans="8:13" ht="15.75" customHeight="1">
      <c r="H6041" s="37">
        <v>43417</v>
      </c>
      <c r="I6041" s="6" t="s">
        <v>160</v>
      </c>
      <c r="J6041" s="6" t="s">
        <v>217</v>
      </c>
      <c r="K6041" s="6">
        <v>1</v>
      </c>
      <c r="L6041" s="6">
        <v>10.65</v>
      </c>
      <c r="M6041" s="31" t="str">
        <f t="shared" si="0"/>
        <v>Small</v>
      </c>
    </row>
    <row r="6042" spans="8:13" ht="15.75" customHeight="1">
      <c r="H6042" s="37">
        <v>43230</v>
      </c>
      <c r="I6042" s="6" t="s">
        <v>141</v>
      </c>
      <c r="J6042" s="6" t="s">
        <v>227</v>
      </c>
      <c r="K6042" s="6">
        <v>1</v>
      </c>
      <c r="L6042" s="6">
        <v>19.89</v>
      </c>
      <c r="M6042" s="31" t="str">
        <f t="shared" si="0"/>
        <v>Small</v>
      </c>
    </row>
    <row r="6043" spans="8:13" ht="15.75" customHeight="1">
      <c r="H6043" s="37">
        <v>43195</v>
      </c>
      <c r="I6043" s="6" t="s">
        <v>135</v>
      </c>
      <c r="J6043" s="6" t="s">
        <v>194</v>
      </c>
      <c r="K6043" s="6">
        <v>2</v>
      </c>
      <c r="L6043" s="6">
        <v>39.28</v>
      </c>
      <c r="M6043" s="31" t="str">
        <f t="shared" si="0"/>
        <v>Small</v>
      </c>
    </row>
    <row r="6044" spans="8:13" ht="15.75" customHeight="1">
      <c r="H6044" s="37">
        <v>43331</v>
      </c>
      <c r="I6044" s="6" t="s">
        <v>160</v>
      </c>
      <c r="J6044" s="6" t="s">
        <v>185</v>
      </c>
      <c r="K6044" s="6">
        <v>2</v>
      </c>
      <c r="L6044" s="6">
        <v>33.36</v>
      </c>
      <c r="M6044" s="31" t="str">
        <f t="shared" si="0"/>
        <v>Small</v>
      </c>
    </row>
    <row r="6045" spans="8:13" ht="15.75" customHeight="1">
      <c r="H6045" s="37">
        <v>43177</v>
      </c>
      <c r="I6045" s="6" t="s">
        <v>141</v>
      </c>
      <c r="J6045" s="6" t="s">
        <v>185</v>
      </c>
      <c r="K6045" s="6">
        <v>1</v>
      </c>
      <c r="L6045" s="6">
        <v>19.97</v>
      </c>
      <c r="M6045" s="31" t="str">
        <f t="shared" si="0"/>
        <v>Small</v>
      </c>
    </row>
    <row r="6046" spans="8:13" ht="15.75" customHeight="1">
      <c r="H6046" s="37">
        <v>43447</v>
      </c>
      <c r="I6046" s="6" t="s">
        <v>160</v>
      </c>
      <c r="J6046" s="6" t="s">
        <v>213</v>
      </c>
      <c r="K6046" s="6">
        <v>2</v>
      </c>
      <c r="L6046" s="6">
        <v>25.96</v>
      </c>
      <c r="M6046" s="31" t="str">
        <f t="shared" si="0"/>
        <v>Small</v>
      </c>
    </row>
    <row r="6047" spans="8:13" ht="15.75" customHeight="1">
      <c r="H6047" s="37">
        <v>43342</v>
      </c>
      <c r="I6047" s="6" t="s">
        <v>163</v>
      </c>
      <c r="J6047" s="6" t="s">
        <v>208</v>
      </c>
      <c r="K6047" s="6">
        <v>3</v>
      </c>
      <c r="L6047" s="6">
        <v>44.37</v>
      </c>
      <c r="M6047" s="31" t="str">
        <f t="shared" si="0"/>
        <v>Small</v>
      </c>
    </row>
    <row r="6048" spans="8:13" ht="15.75" customHeight="1">
      <c r="H6048" s="37">
        <v>43225</v>
      </c>
      <c r="I6048" s="6" t="s">
        <v>198</v>
      </c>
      <c r="J6048" s="6" t="s">
        <v>206</v>
      </c>
      <c r="K6048" s="6">
        <v>1</v>
      </c>
      <c r="L6048" s="6">
        <v>12.12</v>
      </c>
      <c r="M6048" s="31" t="str">
        <f t="shared" si="0"/>
        <v>Small</v>
      </c>
    </row>
    <row r="6049" spans="8:13" ht="15.75" customHeight="1">
      <c r="H6049" s="37">
        <v>43174</v>
      </c>
      <c r="I6049" s="6" t="s">
        <v>198</v>
      </c>
      <c r="J6049" s="6" t="s">
        <v>197</v>
      </c>
      <c r="K6049" s="6">
        <v>2</v>
      </c>
      <c r="L6049" s="6">
        <v>25.34</v>
      </c>
      <c r="M6049" s="31" t="str">
        <f t="shared" si="0"/>
        <v>Small</v>
      </c>
    </row>
    <row r="6050" spans="8:13" ht="15.75" customHeight="1">
      <c r="H6050" s="37">
        <v>43260</v>
      </c>
      <c r="I6050" s="6" t="s">
        <v>168</v>
      </c>
      <c r="J6050" s="6" t="s">
        <v>156</v>
      </c>
      <c r="K6050" s="6">
        <v>1</v>
      </c>
      <c r="L6050" s="6">
        <v>10.119999999999999</v>
      </c>
      <c r="M6050" s="31" t="str">
        <f t="shared" si="0"/>
        <v>Small</v>
      </c>
    </row>
    <row r="6051" spans="8:13" ht="15.75" customHeight="1">
      <c r="H6051" s="37">
        <v>43405</v>
      </c>
      <c r="I6051" s="6" t="s">
        <v>155</v>
      </c>
      <c r="J6051" s="6" t="s">
        <v>232</v>
      </c>
      <c r="K6051" s="6">
        <v>2</v>
      </c>
      <c r="L6051" s="6">
        <v>24.34</v>
      </c>
      <c r="M6051" s="31" t="str">
        <f t="shared" si="0"/>
        <v>Small</v>
      </c>
    </row>
    <row r="6052" spans="8:13" ht="15.75" customHeight="1">
      <c r="H6052" s="37">
        <v>43342</v>
      </c>
      <c r="I6052" s="6" t="s">
        <v>160</v>
      </c>
      <c r="J6052" s="6" t="s">
        <v>195</v>
      </c>
      <c r="K6052" s="6">
        <v>2</v>
      </c>
      <c r="L6052" s="6">
        <v>31.58</v>
      </c>
      <c r="M6052" s="31" t="str">
        <f t="shared" si="0"/>
        <v>Small</v>
      </c>
    </row>
    <row r="6053" spans="8:13" ht="15.75" customHeight="1">
      <c r="H6053" s="37">
        <v>43362</v>
      </c>
      <c r="I6053" s="6" t="s">
        <v>158</v>
      </c>
      <c r="J6053" s="6" t="s">
        <v>157</v>
      </c>
      <c r="K6053" s="6">
        <v>1</v>
      </c>
      <c r="L6053" s="6">
        <v>13.72</v>
      </c>
      <c r="M6053" s="31" t="str">
        <f t="shared" si="0"/>
        <v>Small</v>
      </c>
    </row>
    <row r="6054" spans="8:13" ht="15.75" customHeight="1">
      <c r="H6054" s="37">
        <v>43416</v>
      </c>
      <c r="I6054" s="6" t="s">
        <v>171</v>
      </c>
      <c r="J6054" s="6" t="s">
        <v>210</v>
      </c>
      <c r="K6054" s="6">
        <v>3</v>
      </c>
      <c r="L6054" s="6">
        <v>31.77</v>
      </c>
      <c r="M6054" s="31" t="str">
        <f t="shared" si="0"/>
        <v>Small</v>
      </c>
    </row>
    <row r="6055" spans="8:13" ht="15.75" customHeight="1">
      <c r="H6055" s="37">
        <v>43419</v>
      </c>
      <c r="I6055" s="6" t="s">
        <v>158</v>
      </c>
      <c r="J6055" s="6" t="s">
        <v>159</v>
      </c>
      <c r="K6055" s="6">
        <v>3</v>
      </c>
      <c r="L6055" s="6">
        <v>33.57</v>
      </c>
      <c r="M6055" s="31" t="str">
        <f t="shared" si="0"/>
        <v>Small</v>
      </c>
    </row>
    <row r="6056" spans="8:13" ht="15.75" customHeight="1">
      <c r="H6056" s="37">
        <v>43170</v>
      </c>
      <c r="I6056" s="6" t="s">
        <v>141</v>
      </c>
      <c r="J6056" s="6" t="s">
        <v>214</v>
      </c>
      <c r="K6056" s="6">
        <v>1</v>
      </c>
      <c r="L6056" s="6">
        <v>16.02</v>
      </c>
      <c r="M6056" s="31" t="str">
        <f t="shared" si="0"/>
        <v>Small</v>
      </c>
    </row>
    <row r="6057" spans="8:13" ht="15.75" customHeight="1">
      <c r="H6057" s="37">
        <v>43309</v>
      </c>
      <c r="I6057" s="6" t="s">
        <v>175</v>
      </c>
      <c r="J6057" s="6" t="s">
        <v>210</v>
      </c>
      <c r="K6057" s="6">
        <v>1</v>
      </c>
      <c r="L6057" s="6">
        <v>14.42</v>
      </c>
      <c r="M6057" s="31" t="str">
        <f t="shared" si="0"/>
        <v>Small</v>
      </c>
    </row>
    <row r="6058" spans="8:13" ht="15.75" customHeight="1">
      <c r="H6058" s="37">
        <v>43319</v>
      </c>
      <c r="I6058" s="6" t="s">
        <v>171</v>
      </c>
      <c r="J6058" s="6" t="s">
        <v>156</v>
      </c>
      <c r="K6058" s="6">
        <v>2</v>
      </c>
      <c r="L6058" s="6">
        <v>20.420000000000002</v>
      </c>
      <c r="M6058" s="31" t="str">
        <f t="shared" si="0"/>
        <v>Small</v>
      </c>
    </row>
    <row r="6059" spans="8:13" ht="15.75" customHeight="1">
      <c r="H6059" s="37">
        <v>43170</v>
      </c>
      <c r="I6059" s="6" t="s">
        <v>168</v>
      </c>
      <c r="J6059" s="6" t="s">
        <v>235</v>
      </c>
      <c r="K6059" s="6">
        <v>2</v>
      </c>
      <c r="L6059" s="6">
        <v>21.42</v>
      </c>
      <c r="M6059" s="31" t="str">
        <f t="shared" si="0"/>
        <v>Small</v>
      </c>
    </row>
    <row r="6060" spans="8:13" ht="15.75" customHeight="1">
      <c r="H6060" s="37">
        <v>43428</v>
      </c>
      <c r="I6060" s="6" t="s">
        <v>141</v>
      </c>
      <c r="J6060" s="6" t="s">
        <v>227</v>
      </c>
      <c r="K6060" s="6">
        <v>1</v>
      </c>
      <c r="L6060" s="6">
        <v>17.75</v>
      </c>
      <c r="M6060" s="31" t="str">
        <f t="shared" si="0"/>
        <v>Small</v>
      </c>
    </row>
    <row r="6061" spans="8:13" ht="15.75" customHeight="1">
      <c r="H6061" s="37">
        <v>43354</v>
      </c>
      <c r="I6061" s="6" t="s">
        <v>141</v>
      </c>
      <c r="J6061" s="6" t="s">
        <v>233</v>
      </c>
      <c r="K6061" s="6">
        <v>1</v>
      </c>
      <c r="L6061" s="6">
        <v>17.12</v>
      </c>
      <c r="M6061" s="31" t="str">
        <f t="shared" si="0"/>
        <v>Small</v>
      </c>
    </row>
    <row r="6062" spans="8:13" ht="15.75" customHeight="1">
      <c r="H6062" s="37">
        <v>43446</v>
      </c>
      <c r="I6062" s="6" t="s">
        <v>158</v>
      </c>
      <c r="J6062" s="6" t="s">
        <v>227</v>
      </c>
      <c r="K6062" s="6">
        <v>2</v>
      </c>
      <c r="L6062" s="6">
        <v>26</v>
      </c>
      <c r="M6062" s="31" t="str">
        <f t="shared" si="0"/>
        <v>Small</v>
      </c>
    </row>
    <row r="6063" spans="8:13" ht="15.75" customHeight="1">
      <c r="H6063" s="37">
        <v>43429</v>
      </c>
      <c r="I6063" s="6" t="s">
        <v>171</v>
      </c>
      <c r="J6063" s="6" t="s">
        <v>214</v>
      </c>
      <c r="K6063" s="6">
        <v>4</v>
      </c>
      <c r="L6063" s="6">
        <v>60.84</v>
      </c>
      <c r="M6063" s="31" t="str">
        <f t="shared" si="0"/>
        <v>Small</v>
      </c>
    </row>
    <row r="6064" spans="8:13" ht="15.75" customHeight="1">
      <c r="H6064" s="37">
        <v>43313</v>
      </c>
      <c r="I6064" s="6" t="s">
        <v>135</v>
      </c>
      <c r="J6064" s="6" t="s">
        <v>169</v>
      </c>
      <c r="K6064" s="6">
        <v>2</v>
      </c>
      <c r="L6064" s="6">
        <v>35.299999999999997</v>
      </c>
      <c r="M6064" s="31" t="str">
        <f t="shared" si="0"/>
        <v>Small</v>
      </c>
    </row>
    <row r="6065" spans="8:13" ht="15.75" customHeight="1">
      <c r="H6065" s="37">
        <v>43259</v>
      </c>
      <c r="I6065" s="6" t="s">
        <v>135</v>
      </c>
      <c r="J6065" s="6" t="s">
        <v>186</v>
      </c>
      <c r="K6065" s="6">
        <v>1</v>
      </c>
      <c r="L6065" s="6">
        <v>13.81</v>
      </c>
      <c r="M6065" s="31" t="str">
        <f t="shared" si="0"/>
        <v>Small</v>
      </c>
    </row>
    <row r="6066" spans="8:13" ht="15.75" customHeight="1">
      <c r="H6066" s="37">
        <v>43251</v>
      </c>
      <c r="I6066" s="6" t="s">
        <v>175</v>
      </c>
      <c r="J6066" s="6" t="s">
        <v>169</v>
      </c>
      <c r="K6066" s="6">
        <v>1</v>
      </c>
      <c r="L6066" s="6">
        <v>11.05</v>
      </c>
      <c r="M6066" s="31" t="str">
        <f t="shared" si="0"/>
        <v>Small</v>
      </c>
    </row>
    <row r="6067" spans="8:13" ht="15.75" customHeight="1">
      <c r="H6067" s="37">
        <v>43143</v>
      </c>
      <c r="I6067" s="6" t="s">
        <v>200</v>
      </c>
      <c r="J6067" s="6" t="s">
        <v>156</v>
      </c>
      <c r="K6067" s="6">
        <v>1</v>
      </c>
      <c r="L6067" s="6">
        <v>17.309999999999999</v>
      </c>
      <c r="M6067" s="31" t="str">
        <f t="shared" si="0"/>
        <v>Small</v>
      </c>
    </row>
    <row r="6068" spans="8:13" ht="15.75" customHeight="1">
      <c r="H6068" s="37">
        <v>43461</v>
      </c>
      <c r="I6068" s="6" t="s">
        <v>190</v>
      </c>
      <c r="J6068" s="6" t="s">
        <v>181</v>
      </c>
      <c r="K6068" s="6">
        <v>2</v>
      </c>
      <c r="L6068" s="6">
        <v>20.82</v>
      </c>
      <c r="M6068" s="31" t="str">
        <f t="shared" si="0"/>
        <v>Small</v>
      </c>
    </row>
    <row r="6069" spans="8:13" ht="15.75" customHeight="1">
      <c r="H6069" s="37">
        <v>43334</v>
      </c>
      <c r="I6069" s="6" t="s">
        <v>135</v>
      </c>
      <c r="J6069" s="6" t="s">
        <v>230</v>
      </c>
      <c r="K6069" s="6">
        <v>2</v>
      </c>
      <c r="L6069" s="6">
        <v>30.6</v>
      </c>
      <c r="M6069" s="31" t="str">
        <f t="shared" si="0"/>
        <v>Small</v>
      </c>
    </row>
    <row r="6070" spans="8:13" ht="15.75" customHeight="1">
      <c r="H6070" s="37">
        <v>43390</v>
      </c>
      <c r="I6070" s="6" t="s">
        <v>160</v>
      </c>
      <c r="J6070" s="6" t="s">
        <v>217</v>
      </c>
      <c r="K6070" s="6">
        <v>2</v>
      </c>
      <c r="L6070" s="6">
        <v>24.14</v>
      </c>
      <c r="M6070" s="31" t="str">
        <f t="shared" si="0"/>
        <v>Small</v>
      </c>
    </row>
    <row r="6071" spans="8:13" ht="15.75" customHeight="1">
      <c r="H6071" s="37">
        <v>43250</v>
      </c>
      <c r="I6071" s="6" t="s">
        <v>198</v>
      </c>
      <c r="J6071" s="6" t="s">
        <v>208</v>
      </c>
      <c r="K6071" s="6">
        <v>1</v>
      </c>
      <c r="L6071" s="6">
        <v>19.38</v>
      </c>
      <c r="M6071" s="31" t="str">
        <f t="shared" si="0"/>
        <v>Small</v>
      </c>
    </row>
    <row r="6072" spans="8:13" ht="15.75" customHeight="1">
      <c r="H6072" s="37">
        <v>43295</v>
      </c>
      <c r="I6072" s="6" t="s">
        <v>190</v>
      </c>
      <c r="J6072" s="6" t="s">
        <v>173</v>
      </c>
      <c r="K6072" s="6">
        <v>2</v>
      </c>
      <c r="L6072" s="6">
        <v>27.9</v>
      </c>
      <c r="M6072" s="31" t="str">
        <f t="shared" si="0"/>
        <v>Small</v>
      </c>
    </row>
    <row r="6073" spans="8:13" ht="15.75" customHeight="1">
      <c r="H6073" s="37">
        <v>43414</v>
      </c>
      <c r="I6073" s="6" t="s">
        <v>171</v>
      </c>
      <c r="J6073" s="6" t="s">
        <v>156</v>
      </c>
      <c r="K6073" s="6">
        <v>1</v>
      </c>
      <c r="L6073" s="6">
        <v>14.01</v>
      </c>
      <c r="M6073" s="31" t="str">
        <f t="shared" si="0"/>
        <v>Small</v>
      </c>
    </row>
    <row r="6074" spans="8:13" ht="15.75" customHeight="1">
      <c r="H6074" s="37">
        <v>43451</v>
      </c>
      <c r="I6074" s="6" t="s">
        <v>168</v>
      </c>
      <c r="J6074" s="6" t="s">
        <v>179</v>
      </c>
      <c r="K6074" s="6">
        <v>2</v>
      </c>
      <c r="L6074" s="6">
        <v>30.26</v>
      </c>
      <c r="M6074" s="31" t="str">
        <f t="shared" si="0"/>
        <v>Small</v>
      </c>
    </row>
    <row r="6075" spans="8:13" ht="15.75" customHeight="1">
      <c r="H6075" s="37">
        <v>43389</v>
      </c>
      <c r="I6075" s="6" t="s">
        <v>175</v>
      </c>
      <c r="J6075" s="6" t="s">
        <v>238</v>
      </c>
      <c r="K6075" s="6">
        <v>1</v>
      </c>
      <c r="L6075" s="6">
        <v>14.82</v>
      </c>
      <c r="M6075" s="31" t="str">
        <f t="shared" si="0"/>
        <v>Small</v>
      </c>
    </row>
    <row r="6076" spans="8:13" ht="15.75" customHeight="1">
      <c r="H6076" s="37">
        <v>43439</v>
      </c>
      <c r="I6076" s="6" t="s">
        <v>193</v>
      </c>
      <c r="J6076" s="6" t="s">
        <v>236</v>
      </c>
      <c r="K6076" s="6">
        <v>1</v>
      </c>
      <c r="L6076" s="6">
        <v>15.29</v>
      </c>
      <c r="M6076" s="31" t="str">
        <f t="shared" si="0"/>
        <v>Small</v>
      </c>
    </row>
    <row r="6077" spans="8:13" ht="15.75" customHeight="1">
      <c r="H6077" s="37">
        <v>43236</v>
      </c>
      <c r="I6077" s="6" t="s">
        <v>168</v>
      </c>
      <c r="J6077" s="6" t="s">
        <v>231</v>
      </c>
      <c r="K6077" s="6">
        <v>3</v>
      </c>
      <c r="L6077" s="6">
        <v>45.36</v>
      </c>
      <c r="M6077" s="31" t="str">
        <f t="shared" si="0"/>
        <v>Small</v>
      </c>
    </row>
    <row r="6078" spans="8:13" ht="15.75" customHeight="1">
      <c r="H6078" s="37">
        <v>43153</v>
      </c>
      <c r="I6078" s="6" t="s">
        <v>223</v>
      </c>
      <c r="J6078" s="6" t="s">
        <v>172</v>
      </c>
      <c r="K6078" s="6">
        <v>1</v>
      </c>
      <c r="L6078" s="6">
        <v>18.3</v>
      </c>
      <c r="M6078" s="31" t="str">
        <f t="shared" si="0"/>
        <v>Small</v>
      </c>
    </row>
    <row r="6079" spans="8:13" ht="15.75" customHeight="1">
      <c r="H6079" s="37">
        <v>43158</v>
      </c>
      <c r="I6079" s="6" t="s">
        <v>168</v>
      </c>
      <c r="J6079" s="6" t="s">
        <v>169</v>
      </c>
      <c r="K6079" s="6">
        <v>2</v>
      </c>
      <c r="L6079" s="6">
        <v>30.44</v>
      </c>
      <c r="M6079" s="31" t="str">
        <f t="shared" si="0"/>
        <v>Small</v>
      </c>
    </row>
    <row r="6080" spans="8:13" ht="15.75" customHeight="1">
      <c r="H6080" s="37">
        <v>43343</v>
      </c>
      <c r="I6080" s="6" t="s">
        <v>138</v>
      </c>
      <c r="J6080" s="6" t="s">
        <v>214</v>
      </c>
      <c r="K6080" s="6">
        <v>36</v>
      </c>
      <c r="L6080" s="6">
        <v>240.08</v>
      </c>
      <c r="M6080" s="31" t="str">
        <f t="shared" si="0"/>
        <v>Small</v>
      </c>
    </row>
    <row r="6081" spans="8:13" ht="15.75" customHeight="1">
      <c r="H6081" s="37">
        <v>43448</v>
      </c>
      <c r="I6081" s="6" t="s">
        <v>141</v>
      </c>
      <c r="J6081" s="6" t="s">
        <v>236</v>
      </c>
      <c r="K6081" s="6">
        <v>2</v>
      </c>
      <c r="L6081" s="6">
        <v>35.82</v>
      </c>
      <c r="M6081" s="31" t="str">
        <f t="shared" si="0"/>
        <v>Small</v>
      </c>
    </row>
    <row r="6082" spans="8:13" ht="15.75" customHeight="1">
      <c r="H6082" s="37">
        <v>43184</v>
      </c>
      <c r="I6082" s="6" t="s">
        <v>177</v>
      </c>
      <c r="J6082" s="6" t="s">
        <v>197</v>
      </c>
      <c r="K6082" s="6">
        <v>2</v>
      </c>
      <c r="L6082" s="6">
        <v>25.4</v>
      </c>
      <c r="M6082" s="31" t="str">
        <f t="shared" si="0"/>
        <v>Small</v>
      </c>
    </row>
    <row r="6083" spans="8:13" ht="15.75" customHeight="1">
      <c r="H6083" s="37">
        <v>43141</v>
      </c>
      <c r="I6083" s="6" t="s">
        <v>198</v>
      </c>
      <c r="J6083" s="6" t="s">
        <v>212</v>
      </c>
      <c r="K6083" s="6">
        <v>1</v>
      </c>
      <c r="L6083" s="6">
        <v>14.7</v>
      </c>
      <c r="M6083" s="31" t="str">
        <f t="shared" si="0"/>
        <v>Small</v>
      </c>
    </row>
    <row r="6084" spans="8:13" ht="15.75" customHeight="1">
      <c r="H6084" s="37">
        <v>43421</v>
      </c>
      <c r="I6084" s="6" t="s">
        <v>141</v>
      </c>
      <c r="J6084" s="6" t="s">
        <v>156</v>
      </c>
      <c r="K6084" s="6">
        <v>2</v>
      </c>
      <c r="L6084" s="6">
        <v>37.619999999999997</v>
      </c>
      <c r="M6084" s="31" t="str">
        <f t="shared" si="0"/>
        <v>Small</v>
      </c>
    </row>
    <row r="6085" spans="8:13" ht="15.75" customHeight="1">
      <c r="H6085" s="37">
        <v>43442</v>
      </c>
      <c r="I6085" s="6" t="s">
        <v>158</v>
      </c>
      <c r="J6085" s="6" t="s">
        <v>156</v>
      </c>
      <c r="K6085" s="6">
        <v>2</v>
      </c>
      <c r="L6085" s="6">
        <v>32.82</v>
      </c>
      <c r="M6085" s="31" t="str">
        <f t="shared" si="0"/>
        <v>Small</v>
      </c>
    </row>
    <row r="6086" spans="8:13" ht="15.75" customHeight="1">
      <c r="H6086" s="37">
        <v>43334</v>
      </c>
      <c r="I6086" s="6" t="s">
        <v>158</v>
      </c>
      <c r="J6086" s="6" t="s">
        <v>237</v>
      </c>
      <c r="K6086" s="6">
        <v>2</v>
      </c>
      <c r="L6086" s="6">
        <v>38.28</v>
      </c>
      <c r="M6086" s="31" t="str">
        <f t="shared" si="0"/>
        <v>Small</v>
      </c>
    </row>
    <row r="6087" spans="8:13" ht="15.75" customHeight="1">
      <c r="H6087" s="37">
        <v>43306</v>
      </c>
      <c r="I6087" s="6" t="s">
        <v>175</v>
      </c>
      <c r="J6087" s="6" t="s">
        <v>179</v>
      </c>
      <c r="K6087" s="6">
        <v>4</v>
      </c>
      <c r="L6087" s="6">
        <v>63.44</v>
      </c>
      <c r="M6087" s="31" t="str">
        <f t="shared" si="0"/>
        <v>Small</v>
      </c>
    </row>
    <row r="6088" spans="8:13" ht="15.75" customHeight="1">
      <c r="H6088" s="37">
        <v>43415</v>
      </c>
      <c r="I6088" s="6" t="s">
        <v>177</v>
      </c>
      <c r="J6088" s="6" t="s">
        <v>185</v>
      </c>
      <c r="K6088" s="6">
        <v>2</v>
      </c>
      <c r="L6088" s="6">
        <v>35.520000000000003</v>
      </c>
      <c r="M6088" s="31" t="str">
        <f t="shared" si="0"/>
        <v>Small</v>
      </c>
    </row>
    <row r="6089" spans="8:13" ht="15.75" customHeight="1">
      <c r="H6089" s="37">
        <v>43463</v>
      </c>
      <c r="I6089" s="6" t="s">
        <v>223</v>
      </c>
      <c r="J6089" s="6" t="s">
        <v>240</v>
      </c>
      <c r="K6089" s="6">
        <v>1</v>
      </c>
      <c r="L6089" s="6">
        <v>16.71</v>
      </c>
      <c r="M6089" s="31" t="str">
        <f t="shared" si="0"/>
        <v>Small</v>
      </c>
    </row>
    <row r="6090" spans="8:13" ht="15.75" customHeight="1">
      <c r="H6090" s="37">
        <v>43436</v>
      </c>
      <c r="I6090" s="6" t="s">
        <v>135</v>
      </c>
      <c r="J6090" s="6" t="s">
        <v>221</v>
      </c>
      <c r="K6090" s="6">
        <v>2</v>
      </c>
      <c r="L6090" s="6">
        <v>22.7</v>
      </c>
      <c r="M6090" s="31" t="str">
        <f t="shared" si="0"/>
        <v>Small</v>
      </c>
    </row>
    <row r="6091" spans="8:13" ht="15.75" customHeight="1">
      <c r="H6091" s="37">
        <v>43406</v>
      </c>
      <c r="I6091" s="6" t="s">
        <v>168</v>
      </c>
      <c r="J6091" s="6" t="s">
        <v>188</v>
      </c>
      <c r="K6091" s="6">
        <v>4</v>
      </c>
      <c r="L6091" s="6">
        <v>42</v>
      </c>
      <c r="M6091" s="31" t="str">
        <f t="shared" si="0"/>
        <v>Small</v>
      </c>
    </row>
    <row r="6092" spans="8:13" ht="15.75" customHeight="1">
      <c r="H6092" s="37">
        <v>43345</v>
      </c>
      <c r="I6092" s="6" t="s">
        <v>158</v>
      </c>
      <c r="J6092" s="6" t="s">
        <v>156</v>
      </c>
      <c r="K6092" s="6">
        <v>1</v>
      </c>
      <c r="L6092" s="6">
        <v>14.14</v>
      </c>
      <c r="M6092" s="31" t="str">
        <f t="shared" si="0"/>
        <v>Small</v>
      </c>
    </row>
    <row r="6093" spans="8:13" ht="15.75" customHeight="1">
      <c r="H6093" s="37">
        <v>43283</v>
      </c>
      <c r="I6093" s="6" t="s">
        <v>158</v>
      </c>
      <c r="J6093" s="6" t="s">
        <v>172</v>
      </c>
      <c r="K6093" s="6">
        <v>2</v>
      </c>
      <c r="L6093" s="6">
        <v>32.340000000000003</v>
      </c>
      <c r="M6093" s="31" t="str">
        <f t="shared" si="0"/>
        <v>Small</v>
      </c>
    </row>
    <row r="6094" spans="8:13" ht="15.75" customHeight="1">
      <c r="H6094" s="37">
        <v>43258</v>
      </c>
      <c r="I6094" s="6" t="s">
        <v>168</v>
      </c>
      <c r="J6094" s="6" t="s">
        <v>156</v>
      </c>
      <c r="K6094" s="6">
        <v>1</v>
      </c>
      <c r="L6094" s="6">
        <v>15.89</v>
      </c>
      <c r="M6094" s="31" t="str">
        <f t="shared" si="0"/>
        <v>Small</v>
      </c>
    </row>
    <row r="6095" spans="8:13" ht="15.75" customHeight="1">
      <c r="H6095" s="37">
        <v>43441</v>
      </c>
      <c r="I6095" s="6" t="s">
        <v>163</v>
      </c>
      <c r="J6095" s="6" t="s">
        <v>185</v>
      </c>
      <c r="K6095" s="6">
        <v>1</v>
      </c>
      <c r="L6095" s="6">
        <v>18.5</v>
      </c>
      <c r="M6095" s="31" t="str">
        <f t="shared" si="0"/>
        <v>Small</v>
      </c>
    </row>
    <row r="6096" spans="8:13" ht="15.75" customHeight="1">
      <c r="H6096" s="37">
        <v>43419</v>
      </c>
      <c r="I6096" s="6" t="s">
        <v>216</v>
      </c>
      <c r="J6096" s="6" t="s">
        <v>156</v>
      </c>
      <c r="K6096" s="6">
        <v>1</v>
      </c>
      <c r="L6096" s="6">
        <v>15.9</v>
      </c>
      <c r="M6096" s="31" t="str">
        <f t="shared" si="0"/>
        <v>Small</v>
      </c>
    </row>
    <row r="6097" spans="8:13" ht="15.75" customHeight="1">
      <c r="H6097" s="37">
        <v>43167</v>
      </c>
      <c r="I6097" s="6" t="s">
        <v>141</v>
      </c>
      <c r="J6097" s="6" t="s">
        <v>236</v>
      </c>
      <c r="K6097" s="6">
        <v>1</v>
      </c>
      <c r="L6097" s="6">
        <v>19.02</v>
      </c>
      <c r="M6097" s="31" t="str">
        <f t="shared" si="0"/>
        <v>Small</v>
      </c>
    </row>
    <row r="6098" spans="8:13" ht="15.75" customHeight="1">
      <c r="H6098" s="37">
        <v>43464</v>
      </c>
      <c r="I6098" s="6" t="s">
        <v>163</v>
      </c>
      <c r="J6098" s="6" t="s">
        <v>219</v>
      </c>
      <c r="K6098" s="6">
        <v>1</v>
      </c>
      <c r="L6098" s="6">
        <v>16.350000000000001</v>
      </c>
      <c r="M6098" s="31" t="str">
        <f t="shared" si="0"/>
        <v>Small</v>
      </c>
    </row>
    <row r="6099" spans="8:13" ht="15.75" customHeight="1">
      <c r="H6099" s="37">
        <v>43192</v>
      </c>
      <c r="I6099" s="6" t="s">
        <v>135</v>
      </c>
      <c r="J6099" s="6" t="s">
        <v>172</v>
      </c>
      <c r="K6099" s="6">
        <v>2</v>
      </c>
      <c r="L6099" s="6">
        <v>39</v>
      </c>
      <c r="M6099" s="31" t="str">
        <f t="shared" si="0"/>
        <v>Small</v>
      </c>
    </row>
    <row r="6100" spans="8:13" ht="15.75" customHeight="1">
      <c r="H6100" s="37">
        <v>43140</v>
      </c>
      <c r="I6100" s="6" t="s">
        <v>168</v>
      </c>
      <c r="J6100" s="6" t="s">
        <v>225</v>
      </c>
      <c r="K6100" s="6">
        <v>4</v>
      </c>
      <c r="L6100" s="6">
        <v>79.56</v>
      </c>
      <c r="M6100" s="31" t="str">
        <f t="shared" si="0"/>
        <v>Small</v>
      </c>
    </row>
    <row r="6101" spans="8:13" ht="15.75" customHeight="1">
      <c r="H6101" s="37">
        <v>43216</v>
      </c>
      <c r="I6101" s="6" t="s">
        <v>141</v>
      </c>
      <c r="J6101" s="6" t="s">
        <v>156</v>
      </c>
      <c r="K6101" s="6">
        <v>1</v>
      </c>
      <c r="L6101" s="6">
        <v>12.57</v>
      </c>
      <c r="M6101" s="31" t="str">
        <f t="shared" si="0"/>
        <v>Small</v>
      </c>
    </row>
    <row r="6102" spans="8:13" ht="15.75" customHeight="1">
      <c r="H6102" s="37">
        <v>43194</v>
      </c>
      <c r="I6102" s="6" t="s">
        <v>163</v>
      </c>
      <c r="J6102" s="6" t="s">
        <v>170</v>
      </c>
      <c r="K6102" s="6">
        <v>2</v>
      </c>
      <c r="L6102" s="6">
        <v>36.340000000000003</v>
      </c>
      <c r="M6102" s="31" t="str">
        <f t="shared" si="0"/>
        <v>Small</v>
      </c>
    </row>
    <row r="6103" spans="8:13" ht="15.75" customHeight="1">
      <c r="H6103" s="37">
        <v>43419</v>
      </c>
      <c r="I6103" s="6" t="s">
        <v>158</v>
      </c>
      <c r="J6103" s="6" t="s">
        <v>212</v>
      </c>
      <c r="K6103" s="6">
        <v>3</v>
      </c>
      <c r="L6103" s="6">
        <v>31.14</v>
      </c>
      <c r="M6103" s="31" t="str">
        <f t="shared" si="0"/>
        <v>Small</v>
      </c>
    </row>
    <row r="6104" spans="8:13" ht="15.75" customHeight="1">
      <c r="H6104" s="37">
        <v>43154</v>
      </c>
      <c r="I6104" s="6" t="s">
        <v>160</v>
      </c>
      <c r="J6104" s="6" t="s">
        <v>157</v>
      </c>
      <c r="K6104" s="6">
        <v>2</v>
      </c>
      <c r="L6104" s="6">
        <v>27.88</v>
      </c>
      <c r="M6104" s="31" t="str">
        <f t="shared" si="0"/>
        <v>Small</v>
      </c>
    </row>
    <row r="6105" spans="8:13" ht="15.75" customHeight="1">
      <c r="H6105" s="37">
        <v>43428</v>
      </c>
      <c r="I6105" s="6" t="s">
        <v>168</v>
      </c>
      <c r="J6105" s="6" t="s">
        <v>156</v>
      </c>
      <c r="K6105" s="6">
        <v>2</v>
      </c>
      <c r="L6105" s="6">
        <v>22.44</v>
      </c>
      <c r="M6105" s="31" t="str">
        <f t="shared" si="0"/>
        <v>Small</v>
      </c>
    </row>
    <row r="6106" spans="8:13" ht="15.75" customHeight="1">
      <c r="H6106" s="37">
        <v>43166</v>
      </c>
      <c r="I6106" s="6" t="s">
        <v>168</v>
      </c>
      <c r="J6106" s="6" t="s">
        <v>186</v>
      </c>
      <c r="K6106" s="6">
        <v>1</v>
      </c>
      <c r="L6106" s="6">
        <v>10.38</v>
      </c>
      <c r="M6106" s="31" t="str">
        <f t="shared" si="0"/>
        <v>Small</v>
      </c>
    </row>
    <row r="6107" spans="8:13" ht="15.75" customHeight="1">
      <c r="H6107" s="37">
        <v>43235</v>
      </c>
      <c r="I6107" s="6" t="s">
        <v>163</v>
      </c>
      <c r="J6107" s="6" t="s">
        <v>156</v>
      </c>
      <c r="K6107" s="6">
        <v>3</v>
      </c>
      <c r="L6107" s="6">
        <v>51.51</v>
      </c>
      <c r="M6107" s="31" t="str">
        <f t="shared" si="0"/>
        <v>Small</v>
      </c>
    </row>
    <row r="6108" spans="8:13" ht="15.75" customHeight="1">
      <c r="H6108" s="37">
        <v>43373</v>
      </c>
      <c r="I6108" s="6" t="s">
        <v>141</v>
      </c>
      <c r="J6108" s="6" t="s">
        <v>170</v>
      </c>
      <c r="K6108" s="6">
        <v>2</v>
      </c>
      <c r="L6108" s="6">
        <v>29.48</v>
      </c>
      <c r="M6108" s="31" t="str">
        <f t="shared" si="0"/>
        <v>Small</v>
      </c>
    </row>
    <row r="6109" spans="8:13" ht="15.75" customHeight="1">
      <c r="H6109" s="37">
        <v>43409</v>
      </c>
      <c r="I6109" s="6" t="s">
        <v>165</v>
      </c>
      <c r="J6109" s="6" t="s">
        <v>166</v>
      </c>
      <c r="K6109" s="6">
        <v>1</v>
      </c>
      <c r="L6109" s="6">
        <v>19.5</v>
      </c>
      <c r="M6109" s="31" t="str">
        <f t="shared" si="0"/>
        <v>Small</v>
      </c>
    </row>
    <row r="6110" spans="8:13" ht="15.75" customHeight="1">
      <c r="H6110" s="37">
        <v>43126</v>
      </c>
      <c r="I6110" s="6" t="s">
        <v>135</v>
      </c>
      <c r="J6110" s="6" t="s">
        <v>185</v>
      </c>
      <c r="K6110" s="6">
        <v>1</v>
      </c>
      <c r="L6110" s="6">
        <v>17.059999999999999</v>
      </c>
      <c r="M6110" s="31" t="str">
        <f t="shared" si="0"/>
        <v>Small</v>
      </c>
    </row>
    <row r="6111" spans="8:13" ht="15.75" customHeight="1">
      <c r="H6111" s="37">
        <v>43308</v>
      </c>
      <c r="I6111" s="6" t="s">
        <v>193</v>
      </c>
      <c r="J6111" s="6" t="s">
        <v>187</v>
      </c>
      <c r="K6111" s="6">
        <v>1</v>
      </c>
      <c r="L6111" s="6">
        <v>13.03</v>
      </c>
      <c r="M6111" s="31" t="str">
        <f t="shared" si="0"/>
        <v>Small</v>
      </c>
    </row>
    <row r="6112" spans="8:13" ht="15.75" customHeight="1">
      <c r="H6112" s="37">
        <v>43153</v>
      </c>
      <c r="I6112" s="6" t="s">
        <v>155</v>
      </c>
      <c r="J6112" s="6" t="s">
        <v>229</v>
      </c>
      <c r="K6112" s="6">
        <v>1</v>
      </c>
      <c r="L6112" s="6">
        <v>13.4</v>
      </c>
      <c r="M6112" s="31" t="str">
        <f t="shared" si="0"/>
        <v>Small</v>
      </c>
    </row>
    <row r="6113" spans="8:13" ht="15.75" customHeight="1">
      <c r="H6113" s="37">
        <v>43422</v>
      </c>
      <c r="I6113" s="6" t="s">
        <v>163</v>
      </c>
      <c r="J6113" s="6" t="s">
        <v>208</v>
      </c>
      <c r="K6113" s="6">
        <v>2</v>
      </c>
      <c r="L6113" s="6">
        <v>23.96</v>
      </c>
      <c r="M6113" s="31" t="str">
        <f t="shared" si="0"/>
        <v>Small</v>
      </c>
    </row>
    <row r="6114" spans="8:13" ht="15.75" customHeight="1">
      <c r="H6114" s="37">
        <v>43448</v>
      </c>
      <c r="I6114" s="6" t="s">
        <v>198</v>
      </c>
      <c r="J6114" s="6" t="s">
        <v>213</v>
      </c>
      <c r="K6114" s="6">
        <v>2</v>
      </c>
      <c r="L6114" s="6">
        <v>27.42</v>
      </c>
      <c r="M6114" s="31" t="str">
        <f t="shared" si="0"/>
        <v>Small</v>
      </c>
    </row>
    <row r="6115" spans="8:13" ht="15.75" customHeight="1">
      <c r="H6115" s="37">
        <v>43184</v>
      </c>
      <c r="I6115" s="6" t="s">
        <v>175</v>
      </c>
      <c r="J6115" s="6" t="s">
        <v>156</v>
      </c>
      <c r="K6115" s="6">
        <v>6</v>
      </c>
      <c r="L6115" s="6">
        <v>95.87</v>
      </c>
      <c r="M6115" s="31" t="str">
        <f t="shared" si="0"/>
        <v>Small</v>
      </c>
    </row>
    <row r="6116" spans="8:13" ht="15.75" customHeight="1">
      <c r="H6116" s="37">
        <v>43141</v>
      </c>
      <c r="I6116" s="6" t="s">
        <v>158</v>
      </c>
      <c r="J6116" s="6" t="s">
        <v>185</v>
      </c>
      <c r="K6116" s="6">
        <v>1</v>
      </c>
      <c r="L6116" s="6">
        <v>16.760000000000002</v>
      </c>
      <c r="M6116" s="31" t="str">
        <f t="shared" si="0"/>
        <v>Small</v>
      </c>
    </row>
    <row r="6117" spans="8:13" ht="15.75" customHeight="1">
      <c r="H6117" s="37">
        <v>43169</v>
      </c>
      <c r="I6117" s="6" t="s">
        <v>160</v>
      </c>
      <c r="J6117" s="6" t="s">
        <v>156</v>
      </c>
      <c r="K6117" s="6">
        <v>2</v>
      </c>
      <c r="L6117" s="6">
        <v>30.96</v>
      </c>
      <c r="M6117" s="31" t="str">
        <f t="shared" si="0"/>
        <v>Small</v>
      </c>
    </row>
    <row r="6118" spans="8:13" ht="15.75" customHeight="1">
      <c r="H6118" s="37">
        <v>43331</v>
      </c>
      <c r="I6118" s="6" t="s">
        <v>158</v>
      </c>
      <c r="J6118" s="6" t="s">
        <v>241</v>
      </c>
      <c r="K6118" s="6">
        <v>6</v>
      </c>
      <c r="L6118" s="6">
        <v>93.85</v>
      </c>
      <c r="M6118" s="31" t="str">
        <f t="shared" si="0"/>
        <v>Small</v>
      </c>
    </row>
    <row r="6119" spans="8:13" ht="15.75" customHeight="1">
      <c r="H6119" s="37">
        <v>43233</v>
      </c>
      <c r="I6119" s="6" t="s">
        <v>175</v>
      </c>
      <c r="J6119" s="6" t="s">
        <v>195</v>
      </c>
      <c r="K6119" s="6">
        <v>3</v>
      </c>
      <c r="L6119" s="6">
        <v>50.73</v>
      </c>
      <c r="M6119" s="31" t="str">
        <f t="shared" si="0"/>
        <v>Small</v>
      </c>
    </row>
    <row r="6120" spans="8:13" ht="15.75" customHeight="1">
      <c r="H6120" s="37">
        <v>43459</v>
      </c>
      <c r="I6120" s="6" t="s">
        <v>163</v>
      </c>
      <c r="J6120" s="6" t="s">
        <v>186</v>
      </c>
      <c r="K6120" s="6">
        <v>3</v>
      </c>
      <c r="L6120" s="6">
        <v>31.65</v>
      </c>
      <c r="M6120" s="31" t="str">
        <f t="shared" si="0"/>
        <v>Small</v>
      </c>
    </row>
    <row r="6121" spans="8:13" ht="15.75" customHeight="1">
      <c r="H6121" s="37">
        <v>43155</v>
      </c>
      <c r="I6121" s="6" t="s">
        <v>198</v>
      </c>
      <c r="J6121" s="6" t="s">
        <v>233</v>
      </c>
      <c r="K6121" s="6">
        <v>1</v>
      </c>
      <c r="L6121" s="6">
        <v>19.82</v>
      </c>
      <c r="M6121" s="31" t="str">
        <f t="shared" si="0"/>
        <v>Small</v>
      </c>
    </row>
    <row r="6122" spans="8:13" ht="15.75" customHeight="1">
      <c r="H6122" s="37">
        <v>43375</v>
      </c>
      <c r="I6122" s="6" t="s">
        <v>200</v>
      </c>
      <c r="J6122" s="6" t="s">
        <v>170</v>
      </c>
      <c r="K6122" s="6">
        <v>1</v>
      </c>
      <c r="L6122" s="6">
        <v>16.66</v>
      </c>
      <c r="M6122" s="31" t="str">
        <f t="shared" si="0"/>
        <v>Small</v>
      </c>
    </row>
    <row r="6123" spans="8:13" ht="15.75" customHeight="1">
      <c r="H6123" s="37">
        <v>43363</v>
      </c>
      <c r="I6123" s="6" t="s">
        <v>158</v>
      </c>
      <c r="J6123" s="6" t="s">
        <v>209</v>
      </c>
      <c r="K6123" s="6">
        <v>3</v>
      </c>
      <c r="L6123" s="6">
        <v>59.61</v>
      </c>
      <c r="M6123" s="31" t="str">
        <f t="shared" si="0"/>
        <v>Small</v>
      </c>
    </row>
    <row r="6124" spans="8:13" ht="15.75" customHeight="1">
      <c r="H6124" s="37">
        <v>43240</v>
      </c>
      <c r="I6124" s="6" t="s">
        <v>200</v>
      </c>
      <c r="J6124" s="6" t="s">
        <v>173</v>
      </c>
      <c r="K6124" s="6">
        <v>2</v>
      </c>
      <c r="L6124" s="6">
        <v>34.619999999999997</v>
      </c>
      <c r="M6124" s="31" t="str">
        <f t="shared" si="0"/>
        <v>Small</v>
      </c>
    </row>
    <row r="6125" spans="8:13" ht="15.75" customHeight="1">
      <c r="H6125" s="37">
        <v>43351</v>
      </c>
      <c r="I6125" s="6" t="s">
        <v>158</v>
      </c>
      <c r="J6125" s="6" t="s">
        <v>169</v>
      </c>
      <c r="K6125" s="6">
        <v>1</v>
      </c>
      <c r="L6125" s="6">
        <v>18.21</v>
      </c>
      <c r="M6125" s="31" t="str">
        <f t="shared" si="0"/>
        <v>Small</v>
      </c>
    </row>
    <row r="6126" spans="8:13" ht="15.75" customHeight="1">
      <c r="H6126" s="37">
        <v>43363</v>
      </c>
      <c r="I6126" s="6" t="s">
        <v>158</v>
      </c>
      <c r="J6126" s="6" t="s">
        <v>183</v>
      </c>
      <c r="K6126" s="6">
        <v>1</v>
      </c>
      <c r="L6126" s="6">
        <v>10.59</v>
      </c>
      <c r="M6126" s="31" t="str">
        <f t="shared" si="0"/>
        <v>Small</v>
      </c>
    </row>
    <row r="6127" spans="8:13" ht="15.75" customHeight="1">
      <c r="H6127" s="37">
        <v>43410</v>
      </c>
      <c r="I6127" s="6" t="s">
        <v>141</v>
      </c>
      <c r="J6127" s="6" t="s">
        <v>208</v>
      </c>
      <c r="K6127" s="6">
        <v>1</v>
      </c>
      <c r="L6127" s="6">
        <v>15.71</v>
      </c>
      <c r="M6127" s="31" t="str">
        <f t="shared" si="0"/>
        <v>Small</v>
      </c>
    </row>
    <row r="6128" spans="8:13" ht="15.75" customHeight="1">
      <c r="H6128" s="37">
        <v>43252</v>
      </c>
      <c r="I6128" s="6" t="s">
        <v>135</v>
      </c>
      <c r="J6128" s="6" t="s">
        <v>156</v>
      </c>
      <c r="K6128" s="6">
        <v>5</v>
      </c>
      <c r="L6128" s="6">
        <v>60.3</v>
      </c>
      <c r="M6128" s="31" t="str">
        <f t="shared" si="0"/>
        <v>Small</v>
      </c>
    </row>
    <row r="6129" spans="8:13" ht="15.75" customHeight="1">
      <c r="H6129" s="37">
        <v>43230</v>
      </c>
      <c r="I6129" s="6" t="s">
        <v>141</v>
      </c>
      <c r="J6129" s="6" t="s">
        <v>206</v>
      </c>
      <c r="K6129" s="6">
        <v>2</v>
      </c>
      <c r="L6129" s="6">
        <v>24.86</v>
      </c>
      <c r="M6129" s="31" t="str">
        <f t="shared" si="0"/>
        <v>Small</v>
      </c>
    </row>
    <row r="6130" spans="8:13" ht="15.75" customHeight="1">
      <c r="H6130" s="37">
        <v>43291</v>
      </c>
      <c r="I6130" s="6" t="s">
        <v>198</v>
      </c>
      <c r="J6130" s="6" t="s">
        <v>185</v>
      </c>
      <c r="K6130" s="6">
        <v>1</v>
      </c>
      <c r="L6130" s="6">
        <v>14.18</v>
      </c>
      <c r="M6130" s="31" t="str">
        <f t="shared" si="0"/>
        <v>Small</v>
      </c>
    </row>
    <row r="6131" spans="8:13" ht="15.75" customHeight="1">
      <c r="H6131" s="37">
        <v>43251</v>
      </c>
      <c r="I6131" s="6" t="s">
        <v>165</v>
      </c>
      <c r="J6131" s="6" t="s">
        <v>207</v>
      </c>
      <c r="K6131" s="6">
        <v>2</v>
      </c>
      <c r="L6131" s="6">
        <v>24.8</v>
      </c>
      <c r="M6131" s="31" t="str">
        <f t="shared" si="0"/>
        <v>Small</v>
      </c>
    </row>
    <row r="6132" spans="8:13" ht="15.75" customHeight="1">
      <c r="H6132" s="37">
        <v>43229</v>
      </c>
      <c r="I6132" s="6" t="s">
        <v>160</v>
      </c>
      <c r="J6132" s="6" t="s">
        <v>156</v>
      </c>
      <c r="K6132" s="6">
        <v>6</v>
      </c>
      <c r="L6132" s="6">
        <v>85.26</v>
      </c>
      <c r="M6132" s="31" t="str">
        <f t="shared" si="0"/>
        <v>Small</v>
      </c>
    </row>
    <row r="6133" spans="8:13" ht="15.75" customHeight="1">
      <c r="H6133" s="37">
        <v>43208</v>
      </c>
      <c r="I6133" s="6" t="s">
        <v>158</v>
      </c>
      <c r="J6133" s="6" t="s">
        <v>180</v>
      </c>
      <c r="K6133" s="6">
        <v>3</v>
      </c>
      <c r="L6133" s="6">
        <v>37.229999999999997</v>
      </c>
      <c r="M6133" s="31" t="str">
        <f t="shared" si="0"/>
        <v>Small</v>
      </c>
    </row>
    <row r="6134" spans="8:13" ht="15.75" customHeight="1">
      <c r="H6134" s="37">
        <v>43414</v>
      </c>
      <c r="I6134" s="6" t="s">
        <v>158</v>
      </c>
      <c r="J6134" s="6" t="s">
        <v>176</v>
      </c>
      <c r="K6134" s="6">
        <v>60</v>
      </c>
      <c r="L6134" s="6">
        <v>556.30999999999995</v>
      </c>
      <c r="M6134" s="31" t="str">
        <f t="shared" si="0"/>
        <v>Large</v>
      </c>
    </row>
    <row r="6135" spans="8:13" ht="15.75" customHeight="1">
      <c r="H6135" s="37">
        <v>43218</v>
      </c>
      <c r="I6135" s="6" t="s">
        <v>127</v>
      </c>
      <c r="J6135" s="6" t="s">
        <v>183</v>
      </c>
      <c r="K6135" s="6">
        <v>2</v>
      </c>
      <c r="L6135" s="6">
        <v>29.94</v>
      </c>
      <c r="M6135" s="31" t="str">
        <f t="shared" si="0"/>
        <v>Small</v>
      </c>
    </row>
    <row r="6136" spans="8:13" ht="15.75" customHeight="1">
      <c r="H6136" s="37">
        <v>43447</v>
      </c>
      <c r="I6136" s="6" t="s">
        <v>165</v>
      </c>
      <c r="J6136" s="6" t="s">
        <v>156</v>
      </c>
      <c r="K6136" s="6">
        <v>4</v>
      </c>
      <c r="L6136" s="6">
        <v>68.8</v>
      </c>
      <c r="M6136" s="31" t="str">
        <f t="shared" si="0"/>
        <v>Small</v>
      </c>
    </row>
    <row r="6137" spans="8:13" ht="15.75" customHeight="1">
      <c r="H6137" s="37">
        <v>43180</v>
      </c>
      <c r="I6137" s="6" t="s">
        <v>218</v>
      </c>
      <c r="J6137" s="6" t="s">
        <v>188</v>
      </c>
      <c r="K6137" s="6">
        <v>2</v>
      </c>
      <c r="L6137" s="6">
        <v>29.18</v>
      </c>
      <c r="M6137" s="31" t="str">
        <f t="shared" si="0"/>
        <v>Small</v>
      </c>
    </row>
    <row r="6138" spans="8:13" ht="15.75" customHeight="1">
      <c r="H6138" s="37">
        <v>43103</v>
      </c>
      <c r="I6138" s="6" t="s">
        <v>218</v>
      </c>
      <c r="J6138" s="6" t="s">
        <v>169</v>
      </c>
      <c r="K6138" s="6">
        <v>4</v>
      </c>
      <c r="L6138" s="6">
        <v>76.72</v>
      </c>
      <c r="M6138" s="31" t="str">
        <f t="shared" si="0"/>
        <v>Small</v>
      </c>
    </row>
    <row r="6139" spans="8:13" ht="15.75" customHeight="1">
      <c r="H6139" s="37">
        <v>43325</v>
      </c>
      <c r="I6139" s="6" t="s">
        <v>223</v>
      </c>
      <c r="J6139" s="6" t="s">
        <v>180</v>
      </c>
      <c r="K6139" s="6">
        <v>72</v>
      </c>
      <c r="L6139" s="6">
        <v>650.71</v>
      </c>
      <c r="M6139" s="31" t="str">
        <f t="shared" si="0"/>
        <v>Large</v>
      </c>
    </row>
    <row r="6140" spans="8:13" ht="15.75" customHeight="1">
      <c r="H6140" s="37">
        <v>43464</v>
      </c>
      <c r="I6140" s="6" t="s">
        <v>135</v>
      </c>
      <c r="J6140" s="6" t="s">
        <v>167</v>
      </c>
      <c r="K6140" s="6">
        <v>2</v>
      </c>
      <c r="L6140" s="6">
        <v>40</v>
      </c>
      <c r="M6140" s="31" t="str">
        <f t="shared" si="0"/>
        <v>Small</v>
      </c>
    </row>
    <row r="6141" spans="8:13" ht="15.75" customHeight="1">
      <c r="H6141" s="37">
        <v>43464</v>
      </c>
      <c r="I6141" s="6" t="s">
        <v>158</v>
      </c>
      <c r="J6141" s="6" t="s">
        <v>156</v>
      </c>
      <c r="K6141" s="6">
        <v>1</v>
      </c>
      <c r="L6141" s="6">
        <v>17.38</v>
      </c>
      <c r="M6141" s="31" t="str">
        <f t="shared" si="0"/>
        <v>Small</v>
      </c>
    </row>
    <row r="6142" spans="8:13" ht="15.75" customHeight="1">
      <c r="H6142" s="37">
        <v>43166</v>
      </c>
      <c r="I6142" s="6" t="s">
        <v>163</v>
      </c>
      <c r="J6142" s="6" t="s">
        <v>220</v>
      </c>
      <c r="K6142" s="6">
        <v>1</v>
      </c>
      <c r="L6142" s="6">
        <v>17.71</v>
      </c>
      <c r="M6142" s="31" t="str">
        <f t="shared" si="0"/>
        <v>Small</v>
      </c>
    </row>
    <row r="6143" spans="8:13" ht="15.75" customHeight="1">
      <c r="H6143" s="37">
        <v>43131</v>
      </c>
      <c r="I6143" s="6" t="s">
        <v>135</v>
      </c>
      <c r="J6143" s="6" t="s">
        <v>182</v>
      </c>
      <c r="K6143" s="6">
        <v>2</v>
      </c>
      <c r="L6143" s="6">
        <v>36.9</v>
      </c>
      <c r="M6143" s="31" t="str">
        <f t="shared" si="0"/>
        <v>Small</v>
      </c>
    </row>
    <row r="6144" spans="8:13" ht="15.75" customHeight="1">
      <c r="H6144" s="37">
        <v>43149</v>
      </c>
      <c r="I6144" s="6" t="s">
        <v>141</v>
      </c>
      <c r="J6144" s="6" t="s">
        <v>195</v>
      </c>
      <c r="K6144" s="6">
        <v>4</v>
      </c>
      <c r="L6144" s="6">
        <v>62.08</v>
      </c>
      <c r="M6144" s="31" t="str">
        <f t="shared" si="0"/>
        <v>Small</v>
      </c>
    </row>
    <row r="6145" spans="8:13" ht="15.75" customHeight="1">
      <c r="H6145" s="37">
        <v>43126</v>
      </c>
      <c r="I6145" s="6" t="s">
        <v>160</v>
      </c>
      <c r="J6145" s="6" t="s">
        <v>183</v>
      </c>
      <c r="K6145" s="6">
        <v>4</v>
      </c>
      <c r="L6145" s="6">
        <v>60.52</v>
      </c>
      <c r="M6145" s="31" t="str">
        <f t="shared" si="0"/>
        <v>Small</v>
      </c>
    </row>
    <row r="6146" spans="8:13" ht="15.75" customHeight="1">
      <c r="H6146" s="37">
        <v>43284</v>
      </c>
      <c r="I6146" s="6" t="s">
        <v>158</v>
      </c>
      <c r="J6146" s="6" t="s">
        <v>181</v>
      </c>
      <c r="K6146" s="6">
        <v>1</v>
      </c>
      <c r="L6146" s="6">
        <v>15.38</v>
      </c>
      <c r="M6146" s="31" t="str">
        <f t="shared" si="0"/>
        <v>Small</v>
      </c>
    </row>
    <row r="6147" spans="8:13" ht="15.75" customHeight="1">
      <c r="H6147" s="37">
        <v>43433</v>
      </c>
      <c r="I6147" s="6" t="s">
        <v>141</v>
      </c>
      <c r="J6147" s="6" t="s">
        <v>185</v>
      </c>
      <c r="K6147" s="6">
        <v>1</v>
      </c>
      <c r="L6147" s="6">
        <v>14</v>
      </c>
      <c r="M6147" s="31" t="str">
        <f t="shared" si="0"/>
        <v>Small</v>
      </c>
    </row>
    <row r="6148" spans="8:13" ht="15.75" customHeight="1">
      <c r="H6148" s="37">
        <v>43369</v>
      </c>
      <c r="I6148" s="6" t="s">
        <v>216</v>
      </c>
      <c r="J6148" s="6" t="s">
        <v>213</v>
      </c>
      <c r="K6148" s="6">
        <v>3</v>
      </c>
      <c r="L6148" s="6">
        <v>37.56</v>
      </c>
      <c r="M6148" s="31" t="str">
        <f t="shared" si="0"/>
        <v>Small</v>
      </c>
    </row>
    <row r="6149" spans="8:13" ht="15.75" customHeight="1">
      <c r="H6149" s="37">
        <v>43409</v>
      </c>
      <c r="I6149" s="6" t="s">
        <v>141</v>
      </c>
      <c r="J6149" s="6" t="s">
        <v>241</v>
      </c>
      <c r="K6149" s="6">
        <v>2</v>
      </c>
      <c r="L6149" s="6">
        <v>34.82</v>
      </c>
      <c r="M6149" s="31" t="str">
        <f t="shared" si="0"/>
        <v>Small</v>
      </c>
    </row>
    <row r="6150" spans="8:13" ht="15.75" customHeight="1">
      <c r="H6150" s="37">
        <v>43212</v>
      </c>
      <c r="I6150" s="6" t="s">
        <v>165</v>
      </c>
      <c r="J6150" s="6" t="s">
        <v>170</v>
      </c>
      <c r="K6150" s="6">
        <v>6</v>
      </c>
      <c r="L6150" s="6">
        <v>103.83</v>
      </c>
      <c r="M6150" s="31" t="str">
        <f t="shared" si="0"/>
        <v>Small</v>
      </c>
    </row>
    <row r="6151" spans="8:13" ht="15.75" customHeight="1">
      <c r="H6151" s="37">
        <v>43434</v>
      </c>
      <c r="I6151" s="6" t="s">
        <v>160</v>
      </c>
      <c r="J6151" s="6" t="s">
        <v>157</v>
      </c>
      <c r="K6151" s="6">
        <v>2</v>
      </c>
      <c r="L6151" s="6">
        <v>34.36</v>
      </c>
      <c r="M6151" s="31" t="str">
        <f t="shared" si="0"/>
        <v>Small</v>
      </c>
    </row>
    <row r="6152" spans="8:13" ht="15.75" customHeight="1">
      <c r="H6152" s="37">
        <v>43178</v>
      </c>
      <c r="I6152" s="6" t="s">
        <v>135</v>
      </c>
      <c r="J6152" s="6" t="s">
        <v>176</v>
      </c>
      <c r="K6152" s="6">
        <v>4</v>
      </c>
      <c r="L6152" s="6">
        <v>61.36</v>
      </c>
      <c r="M6152" s="31" t="str">
        <f t="shared" si="0"/>
        <v>Small</v>
      </c>
    </row>
    <row r="6153" spans="8:13" ht="15.75" customHeight="1">
      <c r="H6153" s="37">
        <v>43103</v>
      </c>
      <c r="I6153" s="6" t="s">
        <v>141</v>
      </c>
      <c r="J6153" s="6" t="s">
        <v>186</v>
      </c>
      <c r="K6153" s="6">
        <v>2</v>
      </c>
      <c r="L6153" s="6">
        <v>23.62</v>
      </c>
      <c r="M6153" s="31" t="str">
        <f t="shared" si="0"/>
        <v>Small</v>
      </c>
    </row>
    <row r="6154" spans="8:13" ht="15.75" customHeight="1">
      <c r="H6154" s="37">
        <v>43458</v>
      </c>
      <c r="I6154" s="6" t="s">
        <v>175</v>
      </c>
      <c r="J6154" s="6" t="s">
        <v>180</v>
      </c>
      <c r="K6154" s="6">
        <v>2</v>
      </c>
      <c r="L6154" s="6">
        <v>34.700000000000003</v>
      </c>
      <c r="M6154" s="31" t="str">
        <f t="shared" si="0"/>
        <v>Small</v>
      </c>
    </row>
    <row r="6155" spans="8:13" ht="15.75" customHeight="1">
      <c r="H6155" s="37">
        <v>43110</v>
      </c>
      <c r="I6155" s="6" t="s">
        <v>135</v>
      </c>
      <c r="J6155" s="6" t="s">
        <v>172</v>
      </c>
      <c r="K6155" s="6">
        <v>2</v>
      </c>
      <c r="L6155" s="6">
        <v>25.54</v>
      </c>
      <c r="M6155" s="31" t="str">
        <f t="shared" si="0"/>
        <v>Small</v>
      </c>
    </row>
    <row r="6156" spans="8:13" ht="15.75" customHeight="1">
      <c r="H6156" s="37">
        <v>43137</v>
      </c>
      <c r="I6156" s="6" t="s">
        <v>223</v>
      </c>
      <c r="J6156" s="6" t="s">
        <v>187</v>
      </c>
      <c r="K6156" s="6">
        <v>2</v>
      </c>
      <c r="L6156" s="6">
        <v>25.88</v>
      </c>
      <c r="M6156" s="31" t="str">
        <f t="shared" si="0"/>
        <v>Small</v>
      </c>
    </row>
    <row r="6157" spans="8:13" ht="15.75" customHeight="1">
      <c r="H6157" s="37">
        <v>43298</v>
      </c>
      <c r="I6157" s="6" t="s">
        <v>223</v>
      </c>
      <c r="J6157" s="6" t="s">
        <v>172</v>
      </c>
      <c r="K6157" s="6">
        <v>60</v>
      </c>
      <c r="L6157" s="6">
        <v>512.24</v>
      </c>
      <c r="M6157" s="31" t="str">
        <f t="shared" si="0"/>
        <v>Large</v>
      </c>
    </row>
    <row r="6158" spans="8:13" ht="15.75" customHeight="1">
      <c r="H6158" s="37">
        <v>43253</v>
      </c>
      <c r="I6158" s="6" t="s">
        <v>158</v>
      </c>
      <c r="J6158" s="6" t="s">
        <v>180</v>
      </c>
      <c r="K6158" s="6">
        <v>2</v>
      </c>
      <c r="L6158" s="6">
        <v>29.16</v>
      </c>
      <c r="M6158" s="31" t="str">
        <f t="shared" si="0"/>
        <v>Small</v>
      </c>
    </row>
    <row r="6159" spans="8:13" ht="15.75" customHeight="1">
      <c r="H6159" s="37">
        <v>43141</v>
      </c>
      <c r="I6159" s="6" t="s">
        <v>190</v>
      </c>
      <c r="J6159" s="6" t="s">
        <v>228</v>
      </c>
      <c r="K6159" s="6">
        <v>1</v>
      </c>
      <c r="L6159" s="6">
        <v>13.29</v>
      </c>
      <c r="M6159" s="31" t="str">
        <f t="shared" si="0"/>
        <v>Small</v>
      </c>
    </row>
    <row r="6160" spans="8:13" ht="15.75" customHeight="1">
      <c r="H6160" s="37">
        <v>43286</v>
      </c>
      <c r="I6160" s="6" t="s">
        <v>190</v>
      </c>
      <c r="J6160" s="6" t="s">
        <v>156</v>
      </c>
      <c r="K6160" s="6">
        <v>1</v>
      </c>
      <c r="L6160" s="6">
        <v>18.18</v>
      </c>
      <c r="M6160" s="31" t="str">
        <f t="shared" si="0"/>
        <v>Small</v>
      </c>
    </row>
    <row r="6161" spans="8:13" ht="15.75" customHeight="1">
      <c r="H6161" s="37">
        <v>43126</v>
      </c>
      <c r="I6161" s="6" t="s">
        <v>127</v>
      </c>
      <c r="J6161" s="6" t="s">
        <v>191</v>
      </c>
      <c r="K6161" s="6">
        <v>1</v>
      </c>
      <c r="L6161" s="6">
        <v>18.39</v>
      </c>
      <c r="M6161" s="31" t="str">
        <f t="shared" si="0"/>
        <v>Small</v>
      </c>
    </row>
    <row r="6162" spans="8:13" ht="15.75" customHeight="1">
      <c r="H6162" s="37">
        <v>43294</v>
      </c>
      <c r="I6162" s="6" t="s">
        <v>198</v>
      </c>
      <c r="J6162" s="6" t="s">
        <v>230</v>
      </c>
      <c r="K6162" s="6">
        <v>12</v>
      </c>
      <c r="L6162" s="6">
        <v>173.92</v>
      </c>
      <c r="M6162" s="31" t="str">
        <f t="shared" si="0"/>
        <v>Small</v>
      </c>
    </row>
    <row r="6163" spans="8:13" ht="15.75" customHeight="1">
      <c r="H6163" s="37">
        <v>43305</v>
      </c>
      <c r="I6163" s="6" t="s">
        <v>177</v>
      </c>
      <c r="J6163" s="6" t="s">
        <v>188</v>
      </c>
      <c r="K6163" s="6">
        <v>2</v>
      </c>
      <c r="L6163" s="6">
        <v>23.36</v>
      </c>
      <c r="M6163" s="31" t="str">
        <f t="shared" si="0"/>
        <v>Small</v>
      </c>
    </row>
    <row r="6164" spans="8:13" ht="15.75" customHeight="1">
      <c r="H6164" s="37">
        <v>43358</v>
      </c>
      <c r="I6164" s="6" t="s">
        <v>171</v>
      </c>
      <c r="J6164" s="6" t="s">
        <v>180</v>
      </c>
      <c r="K6164" s="6">
        <v>2</v>
      </c>
      <c r="L6164" s="6">
        <v>22.44</v>
      </c>
      <c r="M6164" s="31" t="str">
        <f t="shared" si="0"/>
        <v>Small</v>
      </c>
    </row>
    <row r="6165" spans="8:13" ht="15.75" customHeight="1">
      <c r="H6165" s="37">
        <v>43156</v>
      </c>
      <c r="I6165" s="6" t="s">
        <v>160</v>
      </c>
      <c r="J6165" s="6" t="s">
        <v>203</v>
      </c>
      <c r="K6165" s="6">
        <v>1</v>
      </c>
      <c r="L6165" s="6">
        <v>19.5</v>
      </c>
      <c r="M6165" s="31" t="str">
        <f t="shared" si="0"/>
        <v>Small</v>
      </c>
    </row>
    <row r="6166" spans="8:13" ht="15.75" customHeight="1">
      <c r="H6166" s="37">
        <v>43417</v>
      </c>
      <c r="I6166" s="6" t="s">
        <v>158</v>
      </c>
      <c r="J6166" s="6" t="s">
        <v>186</v>
      </c>
      <c r="K6166" s="6">
        <v>2</v>
      </c>
      <c r="L6166" s="6">
        <v>22.6</v>
      </c>
      <c r="M6166" s="31" t="str">
        <f t="shared" si="0"/>
        <v>Small</v>
      </c>
    </row>
    <row r="6167" spans="8:13" ht="15.75" customHeight="1">
      <c r="H6167" s="37">
        <v>43289</v>
      </c>
      <c r="I6167" s="6" t="s">
        <v>175</v>
      </c>
      <c r="J6167" s="6" t="s">
        <v>186</v>
      </c>
      <c r="K6167" s="6">
        <v>37</v>
      </c>
      <c r="L6167" s="6">
        <v>388.12</v>
      </c>
      <c r="M6167" s="31" t="str">
        <f t="shared" si="0"/>
        <v>Large</v>
      </c>
    </row>
    <row r="6168" spans="8:13" ht="15.75" customHeight="1">
      <c r="H6168" s="37">
        <v>43246</v>
      </c>
      <c r="I6168" s="6" t="s">
        <v>171</v>
      </c>
      <c r="J6168" s="6" t="s">
        <v>238</v>
      </c>
      <c r="K6168" s="6">
        <v>1</v>
      </c>
      <c r="L6168" s="6">
        <v>14.85</v>
      </c>
      <c r="M6168" s="31" t="str">
        <f t="shared" si="0"/>
        <v>Small</v>
      </c>
    </row>
    <row r="6169" spans="8:13" ht="15.75" customHeight="1">
      <c r="H6169" s="37">
        <v>43385</v>
      </c>
      <c r="I6169" s="6" t="s">
        <v>168</v>
      </c>
      <c r="J6169" s="6" t="s">
        <v>220</v>
      </c>
      <c r="K6169" s="6">
        <v>2</v>
      </c>
      <c r="L6169" s="6">
        <v>37.94</v>
      </c>
      <c r="M6169" s="31" t="str">
        <f t="shared" si="0"/>
        <v>Small</v>
      </c>
    </row>
    <row r="6170" spans="8:13" ht="15.75" customHeight="1">
      <c r="H6170" s="37">
        <v>43359</v>
      </c>
      <c r="I6170" s="6" t="s">
        <v>141</v>
      </c>
      <c r="J6170" s="6" t="s">
        <v>210</v>
      </c>
      <c r="K6170" s="6">
        <v>2</v>
      </c>
      <c r="L6170" s="6">
        <v>30.28</v>
      </c>
      <c r="M6170" s="31" t="str">
        <f t="shared" si="0"/>
        <v>Small</v>
      </c>
    </row>
    <row r="6171" spans="8:13" ht="15.75" customHeight="1">
      <c r="H6171" s="37">
        <v>43429</v>
      </c>
      <c r="I6171" s="6" t="s">
        <v>175</v>
      </c>
      <c r="J6171" s="6" t="s">
        <v>195</v>
      </c>
      <c r="K6171" s="6">
        <v>36</v>
      </c>
      <c r="L6171" s="6">
        <v>238.25</v>
      </c>
      <c r="M6171" s="31" t="str">
        <f t="shared" si="0"/>
        <v>Small</v>
      </c>
    </row>
    <row r="6172" spans="8:13" ht="15.75" customHeight="1">
      <c r="H6172" s="37">
        <v>43121</v>
      </c>
      <c r="I6172" s="6" t="s">
        <v>158</v>
      </c>
      <c r="J6172" s="6" t="s">
        <v>197</v>
      </c>
      <c r="K6172" s="6">
        <v>2</v>
      </c>
      <c r="L6172" s="6">
        <v>27.08</v>
      </c>
      <c r="M6172" s="31" t="str">
        <f t="shared" si="0"/>
        <v>Small</v>
      </c>
    </row>
    <row r="6173" spans="8:13" ht="15.75" customHeight="1">
      <c r="H6173" s="37">
        <v>43413</v>
      </c>
      <c r="I6173" s="6" t="s">
        <v>163</v>
      </c>
      <c r="J6173" s="6" t="s">
        <v>183</v>
      </c>
      <c r="K6173" s="6">
        <v>4</v>
      </c>
      <c r="L6173" s="6">
        <v>45.4</v>
      </c>
      <c r="M6173" s="31" t="str">
        <f t="shared" si="0"/>
        <v>Small</v>
      </c>
    </row>
    <row r="6174" spans="8:13" ht="15.75" customHeight="1">
      <c r="H6174" s="37">
        <v>43337</v>
      </c>
      <c r="I6174" s="6" t="s">
        <v>160</v>
      </c>
      <c r="J6174" s="6" t="s">
        <v>194</v>
      </c>
      <c r="K6174" s="6">
        <v>12</v>
      </c>
      <c r="L6174" s="6">
        <v>138.31</v>
      </c>
      <c r="M6174" s="31" t="str">
        <f t="shared" si="0"/>
        <v>Small</v>
      </c>
    </row>
    <row r="6175" spans="8:13" ht="15.75" customHeight="1">
      <c r="H6175" s="37">
        <v>43307</v>
      </c>
      <c r="I6175" s="6" t="s">
        <v>158</v>
      </c>
      <c r="J6175" s="6" t="s">
        <v>156</v>
      </c>
      <c r="K6175" s="6">
        <v>1</v>
      </c>
      <c r="L6175" s="6">
        <v>19.23</v>
      </c>
      <c r="M6175" s="31" t="str">
        <f t="shared" si="0"/>
        <v>Small</v>
      </c>
    </row>
    <row r="6176" spans="8:13" ht="15.75" customHeight="1">
      <c r="H6176" s="37">
        <v>43285</v>
      </c>
      <c r="I6176" s="6" t="s">
        <v>141</v>
      </c>
      <c r="J6176" s="6" t="s">
        <v>156</v>
      </c>
      <c r="K6176" s="6">
        <v>40</v>
      </c>
      <c r="L6176" s="6">
        <v>472.44</v>
      </c>
      <c r="M6176" s="31" t="str">
        <f t="shared" si="0"/>
        <v>Large</v>
      </c>
    </row>
    <row r="6177" spans="8:13" ht="15.75" customHeight="1">
      <c r="H6177" s="37">
        <v>43306</v>
      </c>
      <c r="I6177" s="6" t="s">
        <v>158</v>
      </c>
      <c r="J6177" s="6" t="s">
        <v>156</v>
      </c>
      <c r="K6177" s="6">
        <v>1</v>
      </c>
      <c r="L6177" s="6">
        <v>13.11</v>
      </c>
      <c r="M6177" s="31" t="str">
        <f t="shared" si="0"/>
        <v>Small</v>
      </c>
    </row>
    <row r="6178" spans="8:13" ht="15.75" customHeight="1">
      <c r="H6178" s="37">
        <v>43430</v>
      </c>
      <c r="I6178" s="6" t="s">
        <v>198</v>
      </c>
      <c r="J6178" s="6" t="s">
        <v>192</v>
      </c>
      <c r="K6178" s="6">
        <v>1</v>
      </c>
      <c r="L6178" s="6">
        <v>11.47</v>
      </c>
      <c r="M6178" s="31" t="str">
        <f t="shared" si="0"/>
        <v>Small</v>
      </c>
    </row>
    <row r="6179" spans="8:13" ht="15.75" customHeight="1">
      <c r="H6179" s="37">
        <v>43410</v>
      </c>
      <c r="I6179" s="6" t="s">
        <v>160</v>
      </c>
      <c r="J6179" s="6" t="s">
        <v>219</v>
      </c>
      <c r="K6179" s="6">
        <v>4</v>
      </c>
      <c r="L6179" s="6">
        <v>70.040000000000006</v>
      </c>
      <c r="M6179" s="31" t="str">
        <f t="shared" si="0"/>
        <v>Small</v>
      </c>
    </row>
    <row r="6180" spans="8:13" ht="15.75" customHeight="1">
      <c r="H6180" s="37">
        <v>43355</v>
      </c>
      <c r="I6180" s="6" t="s">
        <v>168</v>
      </c>
      <c r="J6180" s="6" t="s">
        <v>185</v>
      </c>
      <c r="K6180" s="6">
        <v>2</v>
      </c>
      <c r="L6180" s="6">
        <v>22.34</v>
      </c>
      <c r="M6180" s="31" t="str">
        <f t="shared" si="0"/>
        <v>Small</v>
      </c>
    </row>
    <row r="6181" spans="8:13" ht="15.75" customHeight="1">
      <c r="H6181" s="37">
        <v>43435</v>
      </c>
      <c r="I6181" s="6" t="s">
        <v>141</v>
      </c>
      <c r="J6181" s="6" t="s">
        <v>208</v>
      </c>
      <c r="K6181" s="6">
        <v>3</v>
      </c>
      <c r="L6181" s="6">
        <v>44.61</v>
      </c>
      <c r="M6181" s="31" t="str">
        <f t="shared" si="0"/>
        <v>Small</v>
      </c>
    </row>
    <row r="6182" spans="8:13" ht="15.75" customHeight="1">
      <c r="H6182" s="37">
        <v>43449</v>
      </c>
      <c r="I6182" s="6" t="s">
        <v>218</v>
      </c>
      <c r="J6182" s="6" t="s">
        <v>215</v>
      </c>
      <c r="K6182" s="6">
        <v>2</v>
      </c>
      <c r="L6182" s="6">
        <v>26.04</v>
      </c>
      <c r="M6182" s="31" t="str">
        <f t="shared" si="0"/>
        <v>Small</v>
      </c>
    </row>
    <row r="6183" spans="8:13" ht="15.75" customHeight="1">
      <c r="H6183" s="37">
        <v>43152</v>
      </c>
      <c r="I6183" s="6" t="s">
        <v>158</v>
      </c>
      <c r="J6183" s="6" t="s">
        <v>210</v>
      </c>
      <c r="K6183" s="6">
        <v>1</v>
      </c>
      <c r="L6183" s="6">
        <v>14.76</v>
      </c>
      <c r="M6183" s="31" t="str">
        <f t="shared" si="0"/>
        <v>Small</v>
      </c>
    </row>
    <row r="6184" spans="8:13" ht="15.75" customHeight="1">
      <c r="H6184" s="37">
        <v>43266</v>
      </c>
      <c r="I6184" s="6" t="s">
        <v>175</v>
      </c>
      <c r="J6184" s="6" t="s">
        <v>219</v>
      </c>
      <c r="K6184" s="6">
        <v>2</v>
      </c>
      <c r="L6184" s="6">
        <v>23</v>
      </c>
      <c r="M6184" s="31" t="str">
        <f t="shared" si="0"/>
        <v>Small</v>
      </c>
    </row>
    <row r="6185" spans="8:13" ht="15.75" customHeight="1">
      <c r="H6185" s="37">
        <v>43415</v>
      </c>
      <c r="I6185" s="6" t="s">
        <v>158</v>
      </c>
      <c r="J6185" s="6" t="s">
        <v>184</v>
      </c>
      <c r="K6185" s="6">
        <v>4</v>
      </c>
      <c r="L6185" s="6">
        <v>47.96</v>
      </c>
      <c r="M6185" s="31" t="str">
        <f t="shared" si="0"/>
        <v>Small</v>
      </c>
    </row>
    <row r="6186" spans="8:13" ht="15.75" customHeight="1">
      <c r="H6186" s="37">
        <v>43456</v>
      </c>
      <c r="I6186" s="6" t="s">
        <v>141</v>
      </c>
      <c r="J6186" s="6" t="s">
        <v>157</v>
      </c>
      <c r="K6186" s="6">
        <v>1</v>
      </c>
      <c r="L6186" s="6">
        <v>15.5</v>
      </c>
      <c r="M6186" s="31" t="str">
        <f t="shared" si="0"/>
        <v>Small</v>
      </c>
    </row>
    <row r="6187" spans="8:13" ht="15.75" customHeight="1">
      <c r="H6187" s="37">
        <v>43227</v>
      </c>
      <c r="I6187" s="6" t="s">
        <v>158</v>
      </c>
      <c r="J6187" s="6" t="s">
        <v>185</v>
      </c>
      <c r="K6187" s="6">
        <v>4</v>
      </c>
      <c r="L6187" s="6">
        <v>78.760000000000005</v>
      </c>
      <c r="M6187" s="31" t="str">
        <f t="shared" si="0"/>
        <v>Small</v>
      </c>
    </row>
    <row r="6188" spans="8:13" ht="15.75" customHeight="1">
      <c r="H6188" s="37">
        <v>43439</v>
      </c>
      <c r="I6188" s="6" t="s">
        <v>190</v>
      </c>
      <c r="J6188" s="6" t="s">
        <v>184</v>
      </c>
      <c r="K6188" s="6">
        <v>4</v>
      </c>
      <c r="L6188" s="6">
        <v>44.48</v>
      </c>
      <c r="M6188" s="31" t="str">
        <f t="shared" si="0"/>
        <v>Small</v>
      </c>
    </row>
    <row r="6189" spans="8:13" ht="15.75" customHeight="1">
      <c r="H6189" s="37">
        <v>43308</v>
      </c>
      <c r="I6189" s="6" t="s">
        <v>218</v>
      </c>
      <c r="J6189" s="6" t="s">
        <v>181</v>
      </c>
      <c r="K6189" s="6">
        <v>2</v>
      </c>
      <c r="L6189" s="6">
        <v>27.8</v>
      </c>
      <c r="M6189" s="31" t="str">
        <f t="shared" si="0"/>
        <v>Small</v>
      </c>
    </row>
    <row r="6190" spans="8:13" ht="15.75" customHeight="1">
      <c r="H6190" s="37">
        <v>43235</v>
      </c>
      <c r="I6190" s="6" t="s">
        <v>158</v>
      </c>
      <c r="J6190" s="6" t="s">
        <v>156</v>
      </c>
      <c r="K6190" s="6">
        <v>2</v>
      </c>
      <c r="L6190" s="6">
        <v>36.82</v>
      </c>
      <c r="M6190" s="31" t="str">
        <f t="shared" si="0"/>
        <v>Small</v>
      </c>
    </row>
    <row r="6191" spans="8:13" ht="15.75" customHeight="1">
      <c r="H6191" s="37">
        <v>43401</v>
      </c>
      <c r="I6191" s="6" t="s">
        <v>141</v>
      </c>
      <c r="J6191" s="6" t="s">
        <v>156</v>
      </c>
      <c r="K6191" s="6">
        <v>3</v>
      </c>
      <c r="L6191" s="6">
        <v>34.29</v>
      </c>
      <c r="M6191" s="31" t="str">
        <f t="shared" si="0"/>
        <v>Small</v>
      </c>
    </row>
    <row r="6192" spans="8:13" ht="15.75" customHeight="1">
      <c r="H6192" s="37">
        <v>43107</v>
      </c>
      <c r="I6192" s="6" t="s">
        <v>158</v>
      </c>
      <c r="J6192" s="6" t="s">
        <v>162</v>
      </c>
      <c r="K6192" s="6">
        <v>2</v>
      </c>
      <c r="L6192" s="6">
        <v>28.28</v>
      </c>
      <c r="M6192" s="31" t="str">
        <f t="shared" si="0"/>
        <v>Small</v>
      </c>
    </row>
    <row r="6193" spans="8:13" ht="15.75" customHeight="1">
      <c r="H6193" s="37">
        <v>43150</v>
      </c>
      <c r="I6193" s="6" t="s">
        <v>175</v>
      </c>
      <c r="J6193" s="6" t="s">
        <v>185</v>
      </c>
      <c r="K6193" s="6">
        <v>2</v>
      </c>
      <c r="L6193" s="6">
        <v>24.16</v>
      </c>
      <c r="M6193" s="31" t="str">
        <f t="shared" si="0"/>
        <v>Small</v>
      </c>
    </row>
    <row r="6194" spans="8:13" ht="15.75" customHeight="1">
      <c r="H6194" s="37">
        <v>43464</v>
      </c>
      <c r="I6194" s="6" t="s">
        <v>223</v>
      </c>
      <c r="J6194" s="6" t="s">
        <v>170</v>
      </c>
      <c r="K6194" s="6">
        <v>2</v>
      </c>
      <c r="L6194" s="6">
        <v>38.5</v>
      </c>
      <c r="M6194" s="31" t="str">
        <f t="shared" si="0"/>
        <v>Small</v>
      </c>
    </row>
    <row r="6195" spans="8:13" ht="15.75" customHeight="1">
      <c r="H6195" s="37">
        <v>43411</v>
      </c>
      <c r="I6195" s="6" t="s">
        <v>160</v>
      </c>
      <c r="J6195" s="6" t="s">
        <v>236</v>
      </c>
      <c r="K6195" s="6">
        <v>1</v>
      </c>
      <c r="L6195" s="6">
        <v>15.64</v>
      </c>
      <c r="M6195" s="31" t="str">
        <f t="shared" si="0"/>
        <v>Small</v>
      </c>
    </row>
    <row r="6196" spans="8:13" ht="15.75" customHeight="1">
      <c r="H6196" s="37">
        <v>43461</v>
      </c>
      <c r="I6196" s="6" t="s">
        <v>158</v>
      </c>
      <c r="J6196" s="6" t="s">
        <v>197</v>
      </c>
      <c r="K6196" s="6">
        <v>2</v>
      </c>
      <c r="L6196" s="6">
        <v>31.56</v>
      </c>
      <c r="M6196" s="31" t="str">
        <f t="shared" si="0"/>
        <v>Small</v>
      </c>
    </row>
    <row r="6197" spans="8:13" ht="15.75" customHeight="1">
      <c r="H6197" s="37">
        <v>43360</v>
      </c>
      <c r="I6197" s="6" t="s">
        <v>175</v>
      </c>
      <c r="J6197" s="6" t="s">
        <v>196</v>
      </c>
      <c r="K6197" s="6">
        <v>1</v>
      </c>
      <c r="L6197" s="6">
        <v>18.22</v>
      </c>
      <c r="M6197" s="31" t="str">
        <f t="shared" si="0"/>
        <v>Small</v>
      </c>
    </row>
    <row r="6198" spans="8:13" ht="15.75" customHeight="1">
      <c r="H6198" s="37">
        <v>43135</v>
      </c>
      <c r="I6198" s="6" t="s">
        <v>171</v>
      </c>
      <c r="J6198" s="6" t="s">
        <v>191</v>
      </c>
      <c r="K6198" s="6">
        <v>2</v>
      </c>
      <c r="L6198" s="6">
        <v>32.119999999999997</v>
      </c>
      <c r="M6198" s="31" t="str">
        <f t="shared" si="0"/>
        <v>Small</v>
      </c>
    </row>
    <row r="6199" spans="8:13" ht="15.75" customHeight="1">
      <c r="H6199" s="37">
        <v>43182</v>
      </c>
      <c r="I6199" s="6" t="s">
        <v>138</v>
      </c>
      <c r="J6199" s="6" t="s">
        <v>230</v>
      </c>
      <c r="K6199" s="6">
        <v>2</v>
      </c>
      <c r="L6199" s="6">
        <v>26.4</v>
      </c>
      <c r="M6199" s="31" t="str">
        <f t="shared" si="0"/>
        <v>Small</v>
      </c>
    </row>
    <row r="6200" spans="8:13" ht="15.75" customHeight="1">
      <c r="H6200" s="37">
        <v>43325</v>
      </c>
      <c r="I6200" s="6" t="s">
        <v>168</v>
      </c>
      <c r="J6200" s="6" t="s">
        <v>235</v>
      </c>
      <c r="K6200" s="6">
        <v>1</v>
      </c>
      <c r="L6200" s="6">
        <v>16.2</v>
      </c>
      <c r="M6200" s="31" t="str">
        <f t="shared" si="0"/>
        <v>Small</v>
      </c>
    </row>
    <row r="6201" spans="8:13" ht="15.75" customHeight="1">
      <c r="H6201" s="37">
        <v>43450</v>
      </c>
      <c r="I6201" s="6" t="s">
        <v>158</v>
      </c>
      <c r="J6201" s="6" t="s">
        <v>180</v>
      </c>
      <c r="K6201" s="6">
        <v>72</v>
      </c>
      <c r="L6201" s="6">
        <v>723.1</v>
      </c>
      <c r="M6201" s="31" t="str">
        <f t="shared" si="0"/>
        <v>Large</v>
      </c>
    </row>
    <row r="6202" spans="8:13" ht="15.75" customHeight="1">
      <c r="H6202" s="37">
        <v>43438</v>
      </c>
      <c r="I6202" s="6" t="s">
        <v>158</v>
      </c>
      <c r="J6202" s="6" t="s">
        <v>187</v>
      </c>
      <c r="K6202" s="6">
        <v>4</v>
      </c>
      <c r="L6202" s="6">
        <v>56.2</v>
      </c>
      <c r="M6202" s="31" t="str">
        <f t="shared" si="0"/>
        <v>Small</v>
      </c>
    </row>
    <row r="6203" spans="8:13" ht="15.75" customHeight="1">
      <c r="H6203" s="37">
        <v>43412</v>
      </c>
      <c r="I6203" s="6" t="s">
        <v>158</v>
      </c>
      <c r="J6203" s="6" t="s">
        <v>207</v>
      </c>
      <c r="K6203" s="6">
        <v>1</v>
      </c>
      <c r="L6203" s="6">
        <v>15.93</v>
      </c>
      <c r="M6203" s="31" t="str">
        <f t="shared" si="0"/>
        <v>Small</v>
      </c>
    </row>
    <row r="6204" spans="8:13" ht="15.75" customHeight="1">
      <c r="H6204" s="37">
        <v>43405</v>
      </c>
      <c r="I6204" s="6" t="s">
        <v>190</v>
      </c>
      <c r="J6204" s="6" t="s">
        <v>232</v>
      </c>
      <c r="K6204" s="6">
        <v>2</v>
      </c>
      <c r="L6204" s="6">
        <v>38.04</v>
      </c>
      <c r="M6204" s="31" t="str">
        <f t="shared" si="0"/>
        <v>Small</v>
      </c>
    </row>
    <row r="6205" spans="8:13" ht="15.75" customHeight="1">
      <c r="H6205" s="37">
        <v>43124</v>
      </c>
      <c r="I6205" s="6" t="s">
        <v>141</v>
      </c>
      <c r="J6205" s="6" t="s">
        <v>188</v>
      </c>
      <c r="K6205" s="6">
        <v>35</v>
      </c>
      <c r="L6205" s="6">
        <v>285.29000000000002</v>
      </c>
      <c r="M6205" s="31" t="str">
        <f t="shared" si="0"/>
        <v>Large</v>
      </c>
    </row>
    <row r="6206" spans="8:13" ht="15.75" customHeight="1">
      <c r="H6206" s="37">
        <v>43371</v>
      </c>
      <c r="I6206" s="6" t="s">
        <v>135</v>
      </c>
      <c r="J6206" s="6" t="s">
        <v>156</v>
      </c>
      <c r="K6206" s="6">
        <v>2</v>
      </c>
      <c r="L6206" s="6">
        <v>37.46</v>
      </c>
      <c r="M6206" s="31" t="str">
        <f t="shared" si="0"/>
        <v>Small</v>
      </c>
    </row>
    <row r="6207" spans="8:13" ht="15.75" customHeight="1">
      <c r="H6207" s="37">
        <v>43140</v>
      </c>
      <c r="I6207" s="6" t="s">
        <v>190</v>
      </c>
      <c r="J6207" s="6" t="s">
        <v>186</v>
      </c>
      <c r="K6207" s="6">
        <v>1</v>
      </c>
      <c r="L6207" s="6">
        <v>16.5</v>
      </c>
      <c r="M6207" s="31" t="str">
        <f t="shared" si="0"/>
        <v>Small</v>
      </c>
    </row>
    <row r="6208" spans="8:13" ht="15.75" customHeight="1">
      <c r="H6208" s="37">
        <v>43451</v>
      </c>
      <c r="I6208" s="6" t="s">
        <v>190</v>
      </c>
      <c r="J6208" s="6" t="s">
        <v>156</v>
      </c>
      <c r="K6208" s="6">
        <v>1</v>
      </c>
      <c r="L6208" s="6">
        <v>13.94</v>
      </c>
      <c r="M6208" s="31" t="str">
        <f t="shared" si="0"/>
        <v>Small</v>
      </c>
    </row>
    <row r="6209" spans="8:13" ht="15.75" customHeight="1">
      <c r="H6209" s="37">
        <v>43458</v>
      </c>
      <c r="I6209" s="6" t="s">
        <v>160</v>
      </c>
      <c r="J6209" s="6" t="s">
        <v>157</v>
      </c>
      <c r="K6209" s="6">
        <v>1</v>
      </c>
      <c r="L6209" s="6">
        <v>18.73</v>
      </c>
      <c r="M6209" s="31" t="str">
        <f t="shared" si="0"/>
        <v>Small</v>
      </c>
    </row>
    <row r="6210" spans="8:13" ht="15.75" customHeight="1">
      <c r="H6210" s="37">
        <v>43310</v>
      </c>
      <c r="I6210" s="6" t="s">
        <v>141</v>
      </c>
      <c r="J6210" s="6" t="s">
        <v>187</v>
      </c>
      <c r="K6210" s="6">
        <v>1</v>
      </c>
      <c r="L6210" s="6">
        <v>17.96</v>
      </c>
      <c r="M6210" s="31" t="str">
        <f t="shared" si="0"/>
        <v>Small</v>
      </c>
    </row>
    <row r="6211" spans="8:13" ht="15.75" customHeight="1">
      <c r="H6211" s="37">
        <v>43456</v>
      </c>
      <c r="I6211" s="6" t="s">
        <v>175</v>
      </c>
      <c r="J6211" s="6" t="s">
        <v>156</v>
      </c>
      <c r="K6211" s="6">
        <v>4</v>
      </c>
      <c r="L6211" s="6">
        <v>53.52</v>
      </c>
      <c r="M6211" s="31" t="str">
        <f t="shared" si="0"/>
        <v>Small</v>
      </c>
    </row>
    <row r="6212" spans="8:13" ht="15.75" customHeight="1">
      <c r="H6212" s="37">
        <v>43430</v>
      </c>
      <c r="I6212" s="6" t="s">
        <v>168</v>
      </c>
      <c r="J6212" s="6" t="s">
        <v>210</v>
      </c>
      <c r="K6212" s="6">
        <v>2</v>
      </c>
      <c r="L6212" s="6">
        <v>39.56</v>
      </c>
      <c r="M6212" s="31" t="str">
        <f t="shared" si="0"/>
        <v>Small</v>
      </c>
    </row>
    <row r="6213" spans="8:13" ht="15.75" customHeight="1">
      <c r="H6213" s="37">
        <v>43445</v>
      </c>
      <c r="I6213" s="6" t="s">
        <v>168</v>
      </c>
      <c r="J6213" s="6" t="s">
        <v>156</v>
      </c>
      <c r="K6213" s="6">
        <v>3</v>
      </c>
      <c r="L6213" s="6">
        <v>47.79</v>
      </c>
      <c r="M6213" s="31" t="str">
        <f t="shared" si="0"/>
        <v>Small</v>
      </c>
    </row>
    <row r="6214" spans="8:13" ht="15.75" customHeight="1">
      <c r="H6214" s="37">
        <v>43123</v>
      </c>
      <c r="I6214" s="6" t="s">
        <v>165</v>
      </c>
      <c r="J6214" s="6" t="s">
        <v>184</v>
      </c>
      <c r="K6214" s="6">
        <v>2</v>
      </c>
      <c r="L6214" s="6">
        <v>29.8</v>
      </c>
      <c r="M6214" s="31" t="str">
        <f t="shared" si="0"/>
        <v>Small</v>
      </c>
    </row>
    <row r="6215" spans="8:13" ht="15.75" customHeight="1">
      <c r="H6215" s="37">
        <v>43403</v>
      </c>
      <c r="I6215" s="6" t="s">
        <v>141</v>
      </c>
      <c r="J6215" s="6" t="s">
        <v>214</v>
      </c>
      <c r="K6215" s="6">
        <v>2</v>
      </c>
      <c r="L6215" s="6">
        <v>38.1</v>
      </c>
      <c r="M6215" s="31" t="str">
        <f t="shared" si="0"/>
        <v>Small</v>
      </c>
    </row>
    <row r="6216" spans="8:13" ht="15.75" customHeight="1">
      <c r="H6216" s="37">
        <v>43430</v>
      </c>
      <c r="I6216" s="6" t="s">
        <v>198</v>
      </c>
      <c r="J6216" s="6" t="s">
        <v>184</v>
      </c>
      <c r="K6216" s="6">
        <v>1</v>
      </c>
      <c r="L6216" s="6">
        <v>16.62</v>
      </c>
      <c r="M6216" s="31" t="str">
        <f t="shared" si="0"/>
        <v>Small</v>
      </c>
    </row>
    <row r="6217" spans="8:13" ht="15.75" customHeight="1">
      <c r="H6217" s="37">
        <v>43351</v>
      </c>
      <c r="I6217" s="6" t="s">
        <v>158</v>
      </c>
      <c r="J6217" s="6" t="s">
        <v>156</v>
      </c>
      <c r="K6217" s="6">
        <v>1</v>
      </c>
      <c r="L6217" s="6">
        <v>18.02</v>
      </c>
      <c r="M6217" s="31" t="str">
        <f t="shared" si="0"/>
        <v>Small</v>
      </c>
    </row>
    <row r="6218" spans="8:13" ht="15.75" customHeight="1">
      <c r="H6218" s="37">
        <v>43304</v>
      </c>
      <c r="I6218" s="6" t="s">
        <v>158</v>
      </c>
      <c r="J6218" s="6" t="s">
        <v>156</v>
      </c>
      <c r="K6218" s="6">
        <v>2</v>
      </c>
      <c r="L6218" s="6">
        <v>24.02</v>
      </c>
      <c r="M6218" s="31" t="str">
        <f t="shared" si="0"/>
        <v>Small</v>
      </c>
    </row>
    <row r="6219" spans="8:13" ht="15.75" customHeight="1">
      <c r="H6219" s="37">
        <v>43446</v>
      </c>
      <c r="I6219" s="6" t="s">
        <v>223</v>
      </c>
      <c r="J6219" s="6" t="s">
        <v>237</v>
      </c>
      <c r="K6219" s="6">
        <v>3</v>
      </c>
      <c r="L6219" s="6">
        <v>44.76</v>
      </c>
      <c r="M6219" s="31" t="str">
        <f t="shared" si="0"/>
        <v>Small</v>
      </c>
    </row>
    <row r="6220" spans="8:13" ht="15.75" customHeight="1">
      <c r="H6220" s="37">
        <v>43253</v>
      </c>
      <c r="I6220" s="6" t="s">
        <v>168</v>
      </c>
      <c r="J6220" s="6" t="s">
        <v>161</v>
      </c>
      <c r="K6220" s="6">
        <v>2</v>
      </c>
      <c r="L6220" s="6">
        <v>29.56</v>
      </c>
      <c r="M6220" s="31" t="str">
        <f t="shared" si="0"/>
        <v>Small</v>
      </c>
    </row>
    <row r="6221" spans="8:13" ht="15.75" customHeight="1">
      <c r="H6221" s="37">
        <v>43310</v>
      </c>
      <c r="I6221" s="6" t="s">
        <v>160</v>
      </c>
      <c r="J6221" s="6" t="s">
        <v>181</v>
      </c>
      <c r="K6221" s="6">
        <v>5</v>
      </c>
      <c r="L6221" s="6">
        <v>88.26</v>
      </c>
      <c r="M6221" s="31" t="str">
        <f t="shared" si="0"/>
        <v>Small</v>
      </c>
    </row>
    <row r="6222" spans="8:13" ht="15.75" customHeight="1">
      <c r="H6222" s="37">
        <v>43433</v>
      </c>
      <c r="I6222" s="6" t="s">
        <v>175</v>
      </c>
      <c r="J6222" s="6" t="s">
        <v>187</v>
      </c>
      <c r="K6222" s="6">
        <v>4</v>
      </c>
      <c r="L6222" s="6">
        <v>72.760000000000005</v>
      </c>
      <c r="M6222" s="31" t="str">
        <f t="shared" si="0"/>
        <v>Small</v>
      </c>
    </row>
    <row r="6223" spans="8:13" ht="15.75" customHeight="1">
      <c r="H6223" s="37">
        <v>43173</v>
      </c>
      <c r="I6223" s="6" t="s">
        <v>175</v>
      </c>
      <c r="J6223" s="6" t="s">
        <v>211</v>
      </c>
      <c r="K6223" s="6">
        <v>1</v>
      </c>
      <c r="L6223" s="6">
        <v>10.039999999999999</v>
      </c>
      <c r="M6223" s="31" t="str">
        <f t="shared" si="0"/>
        <v>Small</v>
      </c>
    </row>
    <row r="6224" spans="8:13" ht="15.75" customHeight="1">
      <c r="H6224" s="37">
        <v>43427</v>
      </c>
      <c r="I6224" s="6" t="s">
        <v>223</v>
      </c>
      <c r="J6224" s="6" t="s">
        <v>186</v>
      </c>
      <c r="K6224" s="6">
        <v>2</v>
      </c>
      <c r="L6224" s="6">
        <v>38.74</v>
      </c>
      <c r="M6224" s="31" t="str">
        <f t="shared" si="0"/>
        <v>Small</v>
      </c>
    </row>
    <row r="6225" spans="8:13" ht="15.75" customHeight="1">
      <c r="H6225" s="37">
        <v>43438</v>
      </c>
      <c r="I6225" s="6" t="s">
        <v>200</v>
      </c>
      <c r="J6225" s="6" t="s">
        <v>156</v>
      </c>
      <c r="K6225" s="6">
        <v>35</v>
      </c>
      <c r="L6225" s="6">
        <v>380.15</v>
      </c>
      <c r="M6225" s="31" t="str">
        <f t="shared" si="0"/>
        <v>Large</v>
      </c>
    </row>
    <row r="6226" spans="8:13" ht="15.75" customHeight="1">
      <c r="H6226" s="37">
        <v>43110</v>
      </c>
      <c r="I6226" s="6" t="s">
        <v>141</v>
      </c>
      <c r="J6226" s="6" t="s">
        <v>162</v>
      </c>
      <c r="K6226" s="6">
        <v>3</v>
      </c>
      <c r="L6226" s="6">
        <v>41.64</v>
      </c>
      <c r="M6226" s="31" t="str">
        <f t="shared" si="0"/>
        <v>Small</v>
      </c>
    </row>
    <row r="6227" spans="8:13" ht="15.75" customHeight="1">
      <c r="H6227" s="37">
        <v>43183</v>
      </c>
      <c r="I6227" s="6" t="s">
        <v>168</v>
      </c>
      <c r="J6227" s="6" t="s">
        <v>174</v>
      </c>
      <c r="K6227" s="6">
        <v>2</v>
      </c>
      <c r="L6227" s="6">
        <v>38.9</v>
      </c>
      <c r="M6227" s="31" t="str">
        <f t="shared" si="0"/>
        <v>Small</v>
      </c>
    </row>
    <row r="6228" spans="8:13" ht="15.75" customHeight="1">
      <c r="H6228" s="37">
        <v>43438</v>
      </c>
      <c r="I6228" s="6" t="s">
        <v>198</v>
      </c>
      <c r="J6228" s="6" t="s">
        <v>194</v>
      </c>
      <c r="K6228" s="6">
        <v>1</v>
      </c>
      <c r="L6228" s="6">
        <v>13.05</v>
      </c>
      <c r="M6228" s="31" t="str">
        <f t="shared" si="0"/>
        <v>Small</v>
      </c>
    </row>
    <row r="6229" spans="8:13" ht="15.75" customHeight="1">
      <c r="H6229" s="37">
        <v>43219</v>
      </c>
      <c r="I6229" s="6" t="s">
        <v>168</v>
      </c>
      <c r="J6229" s="6" t="s">
        <v>156</v>
      </c>
      <c r="K6229" s="6">
        <v>2</v>
      </c>
      <c r="L6229" s="6">
        <v>39.54</v>
      </c>
      <c r="M6229" s="31" t="str">
        <f t="shared" si="0"/>
        <v>Small</v>
      </c>
    </row>
    <row r="6230" spans="8:13" ht="15.75" customHeight="1">
      <c r="H6230" s="37">
        <v>43329</v>
      </c>
      <c r="I6230" s="6" t="s">
        <v>141</v>
      </c>
      <c r="J6230" s="6" t="s">
        <v>156</v>
      </c>
      <c r="K6230" s="6">
        <v>48</v>
      </c>
      <c r="L6230" s="6">
        <v>340.45</v>
      </c>
      <c r="M6230" s="31" t="str">
        <f t="shared" si="0"/>
        <v>Large</v>
      </c>
    </row>
    <row r="6231" spans="8:13" ht="15.75" customHeight="1">
      <c r="H6231" s="37">
        <v>43116</v>
      </c>
      <c r="I6231" s="6" t="s">
        <v>168</v>
      </c>
      <c r="J6231" s="6" t="s">
        <v>187</v>
      </c>
      <c r="K6231" s="6">
        <v>2</v>
      </c>
      <c r="L6231" s="6">
        <v>22.86</v>
      </c>
      <c r="M6231" s="31" t="str">
        <f t="shared" si="0"/>
        <v>Small</v>
      </c>
    </row>
    <row r="6232" spans="8:13" ht="15.75" customHeight="1">
      <c r="H6232" s="37">
        <v>43451</v>
      </c>
      <c r="I6232" s="6" t="s">
        <v>175</v>
      </c>
      <c r="J6232" s="6" t="s">
        <v>194</v>
      </c>
      <c r="K6232" s="6">
        <v>1</v>
      </c>
      <c r="L6232" s="6">
        <v>19.16</v>
      </c>
      <c r="M6232" s="31" t="str">
        <f t="shared" si="0"/>
        <v>Small</v>
      </c>
    </row>
    <row r="6233" spans="8:13" ht="15.75" customHeight="1">
      <c r="H6233" s="37">
        <v>43440</v>
      </c>
      <c r="I6233" s="6" t="s">
        <v>171</v>
      </c>
      <c r="J6233" s="6" t="s">
        <v>159</v>
      </c>
      <c r="K6233" s="6">
        <v>2</v>
      </c>
      <c r="L6233" s="6">
        <v>26.02</v>
      </c>
      <c r="M6233" s="31" t="str">
        <f t="shared" si="0"/>
        <v>Small</v>
      </c>
    </row>
    <row r="6234" spans="8:13" ht="15.75" customHeight="1">
      <c r="H6234" s="37">
        <v>43296</v>
      </c>
      <c r="I6234" s="6" t="s">
        <v>171</v>
      </c>
      <c r="J6234" s="6" t="s">
        <v>166</v>
      </c>
      <c r="K6234" s="6">
        <v>48</v>
      </c>
      <c r="L6234" s="6">
        <v>322.64999999999998</v>
      </c>
      <c r="M6234" s="31" t="str">
        <f t="shared" si="0"/>
        <v>Large</v>
      </c>
    </row>
    <row r="6235" spans="8:13" ht="15.75" customHeight="1">
      <c r="H6235" s="37">
        <v>43106</v>
      </c>
      <c r="I6235" s="6" t="s">
        <v>135</v>
      </c>
      <c r="J6235" s="6" t="s">
        <v>235</v>
      </c>
      <c r="K6235" s="6">
        <v>48</v>
      </c>
      <c r="L6235" s="6">
        <v>250</v>
      </c>
      <c r="M6235" s="31" t="str">
        <f t="shared" si="0"/>
        <v>Small</v>
      </c>
    </row>
    <row r="6236" spans="8:13" ht="15.75" customHeight="1">
      <c r="H6236" s="37">
        <v>43461</v>
      </c>
      <c r="I6236" s="6" t="s">
        <v>127</v>
      </c>
      <c r="J6236" s="6" t="s">
        <v>192</v>
      </c>
      <c r="K6236" s="6">
        <v>1</v>
      </c>
      <c r="L6236" s="6">
        <v>10.54</v>
      </c>
      <c r="M6236" s="31" t="str">
        <f t="shared" si="0"/>
        <v>Small</v>
      </c>
    </row>
    <row r="6237" spans="8:13" ht="15.75" customHeight="1">
      <c r="H6237" s="37">
        <v>43445</v>
      </c>
      <c r="I6237" s="6" t="s">
        <v>171</v>
      </c>
      <c r="J6237" s="6" t="s">
        <v>172</v>
      </c>
      <c r="K6237" s="6">
        <v>2</v>
      </c>
      <c r="L6237" s="6">
        <v>38.58</v>
      </c>
      <c r="M6237" s="31" t="str">
        <f t="shared" si="0"/>
        <v>Small</v>
      </c>
    </row>
    <row r="6238" spans="8:13" ht="15.75" customHeight="1">
      <c r="H6238" s="37">
        <v>43412</v>
      </c>
      <c r="I6238" s="6" t="s">
        <v>158</v>
      </c>
      <c r="J6238" s="6" t="s">
        <v>170</v>
      </c>
      <c r="K6238" s="6">
        <v>1</v>
      </c>
      <c r="L6238" s="6">
        <v>16.89</v>
      </c>
      <c r="M6238" s="31" t="str">
        <f t="shared" si="0"/>
        <v>Small</v>
      </c>
    </row>
    <row r="6239" spans="8:13" ht="15.75" customHeight="1">
      <c r="H6239" s="37">
        <v>43355</v>
      </c>
      <c r="I6239" s="6" t="s">
        <v>175</v>
      </c>
      <c r="J6239" s="6" t="s">
        <v>214</v>
      </c>
      <c r="K6239" s="6">
        <v>1</v>
      </c>
      <c r="L6239" s="6">
        <v>12.85</v>
      </c>
      <c r="M6239" s="31" t="str">
        <f t="shared" si="0"/>
        <v>Small</v>
      </c>
    </row>
    <row r="6240" spans="8:13" ht="15.75" customHeight="1">
      <c r="H6240" s="37">
        <v>43348</v>
      </c>
      <c r="I6240" s="6" t="s">
        <v>135</v>
      </c>
      <c r="J6240" s="6" t="s">
        <v>212</v>
      </c>
      <c r="K6240" s="6">
        <v>2</v>
      </c>
      <c r="L6240" s="6">
        <v>26.48</v>
      </c>
      <c r="M6240" s="31" t="str">
        <f t="shared" si="0"/>
        <v>Small</v>
      </c>
    </row>
    <row r="6241" spans="8:13" ht="15.75" customHeight="1">
      <c r="H6241" s="37">
        <v>43427</v>
      </c>
      <c r="I6241" s="6" t="s">
        <v>168</v>
      </c>
      <c r="J6241" s="6" t="s">
        <v>217</v>
      </c>
      <c r="K6241" s="6">
        <v>3</v>
      </c>
      <c r="L6241" s="6">
        <v>56.79</v>
      </c>
      <c r="M6241" s="31" t="str">
        <f t="shared" si="0"/>
        <v>Small</v>
      </c>
    </row>
    <row r="6242" spans="8:13" ht="15.75" customHeight="1">
      <c r="H6242" s="37">
        <v>43173</v>
      </c>
      <c r="I6242" s="6" t="s">
        <v>158</v>
      </c>
      <c r="J6242" s="6" t="s">
        <v>187</v>
      </c>
      <c r="K6242" s="6">
        <v>3</v>
      </c>
      <c r="L6242" s="6">
        <v>53.43</v>
      </c>
      <c r="M6242" s="31" t="str">
        <f t="shared" si="0"/>
        <v>Small</v>
      </c>
    </row>
    <row r="6243" spans="8:13" ht="15.75" customHeight="1">
      <c r="H6243" s="37">
        <v>43281</v>
      </c>
      <c r="I6243" s="6" t="s">
        <v>158</v>
      </c>
      <c r="J6243" s="6" t="s">
        <v>195</v>
      </c>
      <c r="K6243" s="6">
        <v>2</v>
      </c>
      <c r="L6243" s="6">
        <v>31.82</v>
      </c>
      <c r="M6243" s="31" t="str">
        <f t="shared" si="0"/>
        <v>Small</v>
      </c>
    </row>
    <row r="6244" spans="8:13" ht="15.75" customHeight="1">
      <c r="H6244" s="37">
        <v>43275</v>
      </c>
      <c r="I6244" s="6" t="s">
        <v>163</v>
      </c>
      <c r="J6244" s="6" t="s">
        <v>156</v>
      </c>
      <c r="K6244" s="6">
        <v>3</v>
      </c>
      <c r="L6244" s="6">
        <v>39.03</v>
      </c>
      <c r="M6244" s="31" t="str">
        <f t="shared" si="0"/>
        <v>Small</v>
      </c>
    </row>
    <row r="6245" spans="8:13" ht="15.75" customHeight="1">
      <c r="H6245" s="37">
        <v>43302</v>
      </c>
      <c r="I6245" s="6" t="s">
        <v>158</v>
      </c>
      <c r="J6245" s="6" t="s">
        <v>156</v>
      </c>
      <c r="K6245" s="6">
        <v>2</v>
      </c>
      <c r="L6245" s="6">
        <v>25.38</v>
      </c>
      <c r="M6245" s="31" t="str">
        <f t="shared" si="0"/>
        <v>Small</v>
      </c>
    </row>
    <row r="6246" spans="8:13" ht="15.75" customHeight="1">
      <c r="H6246" s="37">
        <v>43465</v>
      </c>
      <c r="I6246" s="6" t="s">
        <v>135</v>
      </c>
      <c r="J6246" s="6" t="s">
        <v>209</v>
      </c>
      <c r="K6246" s="6">
        <v>49</v>
      </c>
      <c r="L6246" s="6">
        <v>453.8</v>
      </c>
      <c r="M6246" s="31" t="str">
        <f t="shared" si="0"/>
        <v>Large</v>
      </c>
    </row>
    <row r="6247" spans="8:13" ht="15.75" customHeight="1">
      <c r="H6247" s="37">
        <v>43358</v>
      </c>
      <c r="I6247" s="6" t="s">
        <v>158</v>
      </c>
      <c r="J6247" s="6" t="s">
        <v>156</v>
      </c>
      <c r="K6247" s="6">
        <v>2</v>
      </c>
      <c r="L6247" s="6">
        <v>22.7</v>
      </c>
      <c r="M6247" s="31" t="str">
        <f t="shared" si="0"/>
        <v>Small</v>
      </c>
    </row>
    <row r="6248" spans="8:13" ht="15.75" customHeight="1">
      <c r="H6248" s="37">
        <v>43430</v>
      </c>
      <c r="I6248" s="6" t="s">
        <v>168</v>
      </c>
      <c r="J6248" s="6" t="s">
        <v>184</v>
      </c>
      <c r="K6248" s="6">
        <v>2</v>
      </c>
      <c r="L6248" s="6">
        <v>33.700000000000003</v>
      </c>
      <c r="M6248" s="31" t="str">
        <f t="shared" si="0"/>
        <v>Small</v>
      </c>
    </row>
    <row r="6249" spans="8:13" ht="15.75" customHeight="1">
      <c r="H6249" s="37">
        <v>43394</v>
      </c>
      <c r="I6249" s="6" t="s">
        <v>201</v>
      </c>
      <c r="J6249" s="6" t="s">
        <v>196</v>
      </c>
      <c r="K6249" s="6">
        <v>2</v>
      </c>
      <c r="L6249" s="6">
        <v>32.54</v>
      </c>
      <c r="M6249" s="31" t="str">
        <f t="shared" si="0"/>
        <v>Small</v>
      </c>
    </row>
    <row r="6250" spans="8:13" ht="15.75" customHeight="1">
      <c r="H6250" s="37">
        <v>43454</v>
      </c>
      <c r="I6250" s="6" t="s">
        <v>127</v>
      </c>
      <c r="J6250" s="6" t="s">
        <v>156</v>
      </c>
      <c r="K6250" s="6">
        <v>2</v>
      </c>
      <c r="L6250" s="6">
        <v>22.6</v>
      </c>
      <c r="M6250" s="31" t="str">
        <f t="shared" si="0"/>
        <v>Small</v>
      </c>
    </row>
    <row r="6251" spans="8:13" ht="15.75" customHeight="1">
      <c r="H6251" s="37">
        <v>43186</v>
      </c>
      <c r="I6251" s="6" t="s">
        <v>198</v>
      </c>
      <c r="J6251" s="6" t="s">
        <v>181</v>
      </c>
      <c r="K6251" s="6">
        <v>1</v>
      </c>
      <c r="L6251" s="6">
        <v>13.91</v>
      </c>
      <c r="M6251" s="31" t="str">
        <f t="shared" si="0"/>
        <v>Small</v>
      </c>
    </row>
    <row r="6252" spans="8:13" ht="15.75" customHeight="1">
      <c r="H6252" s="37">
        <v>43412</v>
      </c>
      <c r="I6252" s="6" t="s">
        <v>135</v>
      </c>
      <c r="J6252" s="6" t="s">
        <v>181</v>
      </c>
      <c r="K6252" s="6">
        <v>5</v>
      </c>
      <c r="L6252" s="6">
        <v>89.2</v>
      </c>
      <c r="M6252" s="31" t="str">
        <f t="shared" si="0"/>
        <v>Small</v>
      </c>
    </row>
    <row r="6253" spans="8:13" ht="15.75" customHeight="1">
      <c r="H6253" s="37">
        <v>43430</v>
      </c>
      <c r="I6253" s="6" t="s">
        <v>160</v>
      </c>
      <c r="J6253" s="6" t="s">
        <v>227</v>
      </c>
      <c r="K6253" s="6">
        <v>2</v>
      </c>
      <c r="L6253" s="6">
        <v>24.1</v>
      </c>
      <c r="M6253" s="31" t="str">
        <f t="shared" si="0"/>
        <v>Small</v>
      </c>
    </row>
    <row r="6254" spans="8:13" ht="15.75" customHeight="1">
      <c r="H6254" s="37">
        <v>43128</v>
      </c>
      <c r="I6254" s="6" t="s">
        <v>175</v>
      </c>
      <c r="J6254" s="6" t="s">
        <v>209</v>
      </c>
      <c r="K6254" s="6">
        <v>2</v>
      </c>
      <c r="L6254" s="6">
        <v>32.840000000000003</v>
      </c>
      <c r="M6254" s="31" t="str">
        <f t="shared" si="0"/>
        <v>Small</v>
      </c>
    </row>
    <row r="6255" spans="8:13" ht="15.75" customHeight="1">
      <c r="H6255" s="37">
        <v>43260</v>
      </c>
      <c r="I6255" s="6" t="s">
        <v>168</v>
      </c>
      <c r="J6255" s="6" t="s">
        <v>170</v>
      </c>
      <c r="K6255" s="6">
        <v>2</v>
      </c>
      <c r="L6255" s="6">
        <v>25.78</v>
      </c>
      <c r="M6255" s="31" t="str">
        <f t="shared" si="0"/>
        <v>Small</v>
      </c>
    </row>
    <row r="6256" spans="8:13" ht="15.75" customHeight="1">
      <c r="H6256" s="37">
        <v>43216</v>
      </c>
      <c r="I6256" s="6" t="s">
        <v>168</v>
      </c>
      <c r="J6256" s="6" t="s">
        <v>240</v>
      </c>
      <c r="K6256" s="6">
        <v>1</v>
      </c>
      <c r="L6256" s="6">
        <v>15.2</v>
      </c>
      <c r="M6256" s="31" t="str">
        <f t="shared" si="0"/>
        <v>Small</v>
      </c>
    </row>
    <row r="6257" spans="8:13" ht="15.75" customHeight="1">
      <c r="H6257" s="37">
        <v>43407</v>
      </c>
      <c r="I6257" s="6" t="s">
        <v>135</v>
      </c>
      <c r="J6257" s="6" t="s">
        <v>156</v>
      </c>
      <c r="K6257" s="6">
        <v>2</v>
      </c>
      <c r="L6257" s="6">
        <v>21.08</v>
      </c>
      <c r="M6257" s="31" t="str">
        <f t="shared" si="0"/>
        <v>Small</v>
      </c>
    </row>
    <row r="6258" spans="8:13" ht="15.75" customHeight="1">
      <c r="H6258" s="37">
        <v>43411</v>
      </c>
      <c r="I6258" s="6" t="s">
        <v>158</v>
      </c>
      <c r="J6258" s="6" t="s">
        <v>156</v>
      </c>
      <c r="K6258" s="6">
        <v>3</v>
      </c>
      <c r="L6258" s="6">
        <v>36.03</v>
      </c>
      <c r="M6258" s="31" t="str">
        <f t="shared" si="0"/>
        <v>Small</v>
      </c>
    </row>
    <row r="6259" spans="8:13" ht="15.75" customHeight="1">
      <c r="H6259" s="37">
        <v>43357</v>
      </c>
      <c r="I6259" s="6" t="s">
        <v>198</v>
      </c>
      <c r="J6259" s="6" t="s">
        <v>185</v>
      </c>
      <c r="K6259" s="6">
        <v>48</v>
      </c>
      <c r="L6259" s="6">
        <v>263.08999999999997</v>
      </c>
      <c r="M6259" s="31" t="str">
        <f t="shared" si="0"/>
        <v>Large</v>
      </c>
    </row>
    <row r="6260" spans="8:13" ht="15.75" customHeight="1">
      <c r="H6260" s="37">
        <v>43278</v>
      </c>
      <c r="I6260" s="6" t="s">
        <v>138</v>
      </c>
      <c r="J6260" s="6" t="s">
        <v>185</v>
      </c>
      <c r="K6260" s="6">
        <v>3</v>
      </c>
      <c r="L6260" s="6">
        <v>43.29</v>
      </c>
      <c r="M6260" s="31" t="str">
        <f t="shared" si="0"/>
        <v>Small</v>
      </c>
    </row>
    <row r="6261" spans="8:13" ht="15.75" customHeight="1">
      <c r="H6261" s="37">
        <v>43338</v>
      </c>
      <c r="I6261" s="6" t="s">
        <v>158</v>
      </c>
      <c r="J6261" s="6" t="s">
        <v>179</v>
      </c>
      <c r="K6261" s="6">
        <v>2</v>
      </c>
      <c r="L6261" s="6">
        <v>34.32</v>
      </c>
      <c r="M6261" s="31" t="str">
        <f t="shared" si="0"/>
        <v>Small</v>
      </c>
    </row>
    <row r="6262" spans="8:13" ht="15.75" customHeight="1">
      <c r="H6262" s="37">
        <v>43303</v>
      </c>
      <c r="I6262" s="6" t="s">
        <v>138</v>
      </c>
      <c r="J6262" s="6" t="s">
        <v>192</v>
      </c>
      <c r="K6262" s="6">
        <v>1</v>
      </c>
      <c r="L6262" s="6">
        <v>16.059999999999999</v>
      </c>
      <c r="M6262" s="31" t="str">
        <f t="shared" si="0"/>
        <v>Small</v>
      </c>
    </row>
    <row r="6263" spans="8:13" ht="15.75" customHeight="1">
      <c r="H6263" s="37">
        <v>43410</v>
      </c>
      <c r="I6263" s="6" t="s">
        <v>171</v>
      </c>
      <c r="J6263" s="6" t="s">
        <v>194</v>
      </c>
      <c r="K6263" s="6">
        <v>3</v>
      </c>
      <c r="L6263" s="6">
        <v>43.5</v>
      </c>
      <c r="M6263" s="31" t="str">
        <f t="shared" si="0"/>
        <v>Small</v>
      </c>
    </row>
    <row r="6264" spans="8:13" ht="15.75" customHeight="1">
      <c r="H6264" s="37">
        <v>43363</v>
      </c>
      <c r="I6264" s="6" t="s">
        <v>158</v>
      </c>
      <c r="J6264" s="6" t="s">
        <v>180</v>
      </c>
      <c r="K6264" s="6">
        <v>1</v>
      </c>
      <c r="L6264" s="6">
        <v>17.25</v>
      </c>
      <c r="M6264" s="31" t="str">
        <f t="shared" si="0"/>
        <v>Small</v>
      </c>
    </row>
    <row r="6265" spans="8:13" ht="15.75" customHeight="1">
      <c r="H6265" s="37">
        <v>43146</v>
      </c>
      <c r="I6265" s="6" t="s">
        <v>201</v>
      </c>
      <c r="J6265" s="6" t="s">
        <v>217</v>
      </c>
      <c r="K6265" s="6">
        <v>2</v>
      </c>
      <c r="L6265" s="6">
        <v>30</v>
      </c>
      <c r="M6265" s="31" t="str">
        <f t="shared" si="0"/>
        <v>Small</v>
      </c>
    </row>
    <row r="6266" spans="8:13" ht="15.75" customHeight="1">
      <c r="H6266" s="37">
        <v>43429</v>
      </c>
      <c r="I6266" s="6" t="s">
        <v>163</v>
      </c>
      <c r="J6266" s="6" t="s">
        <v>156</v>
      </c>
      <c r="K6266" s="6">
        <v>2</v>
      </c>
      <c r="L6266" s="6">
        <v>25.08</v>
      </c>
      <c r="M6266" s="31" t="str">
        <f t="shared" si="0"/>
        <v>Small</v>
      </c>
    </row>
    <row r="6267" spans="8:13" ht="15.75" customHeight="1">
      <c r="H6267" s="37">
        <v>43253</v>
      </c>
      <c r="I6267" s="6" t="s">
        <v>158</v>
      </c>
      <c r="J6267" s="6" t="s">
        <v>204</v>
      </c>
      <c r="K6267" s="6">
        <v>1</v>
      </c>
      <c r="L6267" s="6">
        <v>16.21</v>
      </c>
      <c r="M6267" s="31" t="str">
        <f t="shared" si="0"/>
        <v>Small</v>
      </c>
    </row>
    <row r="6268" spans="8:13" ht="15.75" customHeight="1">
      <c r="H6268" s="37">
        <v>43276</v>
      </c>
      <c r="I6268" s="6" t="s">
        <v>135</v>
      </c>
      <c r="J6268" s="6" t="s">
        <v>169</v>
      </c>
      <c r="K6268" s="6">
        <v>2</v>
      </c>
      <c r="L6268" s="6">
        <v>25.9</v>
      </c>
      <c r="M6268" s="31" t="str">
        <f t="shared" si="0"/>
        <v>Small</v>
      </c>
    </row>
    <row r="6269" spans="8:13" ht="15.75" customHeight="1">
      <c r="H6269" s="37">
        <v>43452</v>
      </c>
      <c r="I6269" s="6" t="s">
        <v>190</v>
      </c>
      <c r="J6269" s="6" t="s">
        <v>195</v>
      </c>
      <c r="K6269" s="6">
        <v>2</v>
      </c>
      <c r="L6269" s="6">
        <v>32.36</v>
      </c>
      <c r="M6269" s="31" t="str">
        <f t="shared" si="0"/>
        <v>Small</v>
      </c>
    </row>
    <row r="6270" spans="8:13" ht="15.75" customHeight="1">
      <c r="H6270" s="37">
        <v>43460</v>
      </c>
      <c r="I6270" s="6" t="s">
        <v>224</v>
      </c>
      <c r="J6270" s="6" t="s">
        <v>211</v>
      </c>
      <c r="K6270" s="6">
        <v>1</v>
      </c>
      <c r="L6270" s="6">
        <v>10.9</v>
      </c>
      <c r="M6270" s="31" t="str">
        <f t="shared" si="0"/>
        <v>Small</v>
      </c>
    </row>
    <row r="6271" spans="8:13" ht="15.75" customHeight="1">
      <c r="H6271" s="37">
        <v>43415</v>
      </c>
      <c r="I6271" s="6" t="s">
        <v>135</v>
      </c>
      <c r="J6271" s="6" t="s">
        <v>236</v>
      </c>
      <c r="K6271" s="6">
        <v>3</v>
      </c>
      <c r="L6271" s="6">
        <v>57.09</v>
      </c>
      <c r="M6271" s="31" t="str">
        <f t="shared" si="0"/>
        <v>Small</v>
      </c>
    </row>
    <row r="6272" spans="8:13" ht="15.75" customHeight="1">
      <c r="H6272" s="37">
        <v>43322</v>
      </c>
      <c r="I6272" s="6" t="s">
        <v>171</v>
      </c>
      <c r="J6272" s="6" t="s">
        <v>184</v>
      </c>
      <c r="K6272" s="6">
        <v>2</v>
      </c>
      <c r="L6272" s="6">
        <v>34.36</v>
      </c>
      <c r="M6272" s="31" t="str">
        <f t="shared" si="0"/>
        <v>Small</v>
      </c>
    </row>
    <row r="6273" spans="8:13" ht="15.75" customHeight="1">
      <c r="H6273" s="37">
        <v>43136</v>
      </c>
      <c r="I6273" s="6" t="s">
        <v>201</v>
      </c>
      <c r="J6273" s="6" t="s">
        <v>156</v>
      </c>
      <c r="K6273" s="6">
        <v>2</v>
      </c>
      <c r="L6273" s="6">
        <v>21.1</v>
      </c>
      <c r="M6273" s="31" t="str">
        <f t="shared" si="0"/>
        <v>Small</v>
      </c>
    </row>
    <row r="6274" spans="8:13" ht="15.75" customHeight="1">
      <c r="H6274" s="37">
        <v>43138</v>
      </c>
      <c r="I6274" s="6" t="s">
        <v>163</v>
      </c>
      <c r="J6274" s="6" t="s">
        <v>181</v>
      </c>
      <c r="K6274" s="6">
        <v>1</v>
      </c>
      <c r="L6274" s="6">
        <v>10.51</v>
      </c>
      <c r="M6274" s="31" t="str">
        <f t="shared" si="0"/>
        <v>Small</v>
      </c>
    </row>
    <row r="6275" spans="8:13" ht="15.75" customHeight="1">
      <c r="H6275" s="37">
        <v>43456</v>
      </c>
      <c r="I6275" s="6" t="s">
        <v>141</v>
      </c>
      <c r="J6275" s="6" t="s">
        <v>233</v>
      </c>
      <c r="K6275" s="6">
        <v>4</v>
      </c>
      <c r="L6275" s="6">
        <v>73.28</v>
      </c>
      <c r="M6275" s="31" t="str">
        <f t="shared" si="0"/>
        <v>Small</v>
      </c>
    </row>
    <row r="6276" spans="8:13" ht="15.75" customHeight="1">
      <c r="H6276" s="37">
        <v>43464</v>
      </c>
      <c r="I6276" s="6" t="s">
        <v>175</v>
      </c>
      <c r="J6276" s="6" t="s">
        <v>176</v>
      </c>
      <c r="K6276" s="6">
        <v>2</v>
      </c>
      <c r="L6276" s="6">
        <v>20.58</v>
      </c>
      <c r="M6276" s="31" t="str">
        <f t="shared" si="0"/>
        <v>Small</v>
      </c>
    </row>
    <row r="6277" spans="8:13" ht="15.75" customHeight="1">
      <c r="H6277" s="37">
        <v>43204</v>
      </c>
      <c r="I6277" s="6" t="s">
        <v>158</v>
      </c>
      <c r="J6277" s="6" t="s">
        <v>156</v>
      </c>
      <c r="K6277" s="6">
        <v>2</v>
      </c>
      <c r="L6277" s="6">
        <v>33.56</v>
      </c>
      <c r="M6277" s="31" t="str">
        <f t="shared" si="0"/>
        <v>Small</v>
      </c>
    </row>
    <row r="6278" spans="8:13" ht="15.75" customHeight="1">
      <c r="H6278" s="37">
        <v>43193</v>
      </c>
      <c r="I6278" s="6" t="s">
        <v>175</v>
      </c>
      <c r="J6278" s="6" t="s">
        <v>195</v>
      </c>
      <c r="K6278" s="6">
        <v>2</v>
      </c>
      <c r="L6278" s="6">
        <v>24.98</v>
      </c>
      <c r="M6278" s="31" t="str">
        <f t="shared" si="0"/>
        <v>Small</v>
      </c>
    </row>
    <row r="6279" spans="8:13" ht="15.75" customHeight="1">
      <c r="H6279" s="37">
        <v>43447</v>
      </c>
      <c r="I6279" s="6" t="s">
        <v>138</v>
      </c>
      <c r="J6279" s="6" t="s">
        <v>181</v>
      </c>
      <c r="K6279" s="6">
        <v>48</v>
      </c>
      <c r="L6279" s="6">
        <v>437.04</v>
      </c>
      <c r="M6279" s="31" t="str">
        <f t="shared" si="0"/>
        <v>Large</v>
      </c>
    </row>
    <row r="6280" spans="8:13" ht="15.75" customHeight="1">
      <c r="H6280" s="37">
        <v>43409</v>
      </c>
      <c r="I6280" s="6" t="s">
        <v>155</v>
      </c>
      <c r="J6280" s="6" t="s">
        <v>221</v>
      </c>
      <c r="K6280" s="6">
        <v>1</v>
      </c>
      <c r="L6280" s="6">
        <v>15.94</v>
      </c>
      <c r="M6280" s="31" t="str">
        <f t="shared" si="0"/>
        <v>Small</v>
      </c>
    </row>
    <row r="6281" spans="8:13" ht="15.75" customHeight="1">
      <c r="H6281" s="37">
        <v>43428</v>
      </c>
      <c r="I6281" s="6" t="s">
        <v>158</v>
      </c>
      <c r="J6281" s="6" t="s">
        <v>185</v>
      </c>
      <c r="K6281" s="6">
        <v>2</v>
      </c>
      <c r="L6281" s="6">
        <v>23.02</v>
      </c>
      <c r="M6281" s="31" t="str">
        <f t="shared" si="0"/>
        <v>Small</v>
      </c>
    </row>
    <row r="6282" spans="8:13" ht="15.75" customHeight="1">
      <c r="H6282" s="37">
        <v>43412</v>
      </c>
      <c r="I6282" s="6" t="s">
        <v>168</v>
      </c>
      <c r="J6282" s="6" t="s">
        <v>209</v>
      </c>
      <c r="K6282" s="6">
        <v>3</v>
      </c>
      <c r="L6282" s="6">
        <v>40.71</v>
      </c>
      <c r="M6282" s="31" t="str">
        <f t="shared" si="0"/>
        <v>Small</v>
      </c>
    </row>
    <row r="6283" spans="8:13" ht="15.75" customHeight="1">
      <c r="H6283" s="37">
        <v>43454</v>
      </c>
      <c r="I6283" s="6" t="s">
        <v>175</v>
      </c>
      <c r="J6283" s="6" t="s">
        <v>156</v>
      </c>
      <c r="K6283" s="6">
        <v>4</v>
      </c>
      <c r="L6283" s="6">
        <v>73.64</v>
      </c>
      <c r="M6283" s="31" t="str">
        <f t="shared" si="0"/>
        <v>Small</v>
      </c>
    </row>
    <row r="6284" spans="8:13" ht="15.75" customHeight="1">
      <c r="H6284" s="37">
        <v>43189</v>
      </c>
      <c r="I6284" s="6" t="s">
        <v>175</v>
      </c>
      <c r="J6284" s="6" t="s">
        <v>227</v>
      </c>
      <c r="K6284" s="6">
        <v>3</v>
      </c>
      <c r="L6284" s="6">
        <v>47.22</v>
      </c>
      <c r="M6284" s="31" t="str">
        <f t="shared" si="0"/>
        <v>Small</v>
      </c>
    </row>
    <row r="6285" spans="8:13" ht="15.75" customHeight="1">
      <c r="H6285" s="37">
        <v>43394</v>
      </c>
      <c r="I6285" s="6" t="s">
        <v>168</v>
      </c>
      <c r="J6285" s="6" t="s">
        <v>169</v>
      </c>
      <c r="K6285" s="6">
        <v>2</v>
      </c>
      <c r="L6285" s="6">
        <v>33.659999999999997</v>
      </c>
      <c r="M6285" s="31" t="str">
        <f t="shared" si="0"/>
        <v>Small</v>
      </c>
    </row>
    <row r="6286" spans="8:13" ht="15.75" customHeight="1">
      <c r="H6286" s="37">
        <v>43351</v>
      </c>
      <c r="I6286" s="6" t="s">
        <v>135</v>
      </c>
      <c r="J6286" s="6" t="s">
        <v>156</v>
      </c>
      <c r="K6286" s="6">
        <v>1</v>
      </c>
      <c r="L6286" s="6">
        <v>10.45</v>
      </c>
      <c r="M6286" s="31" t="str">
        <f t="shared" si="0"/>
        <v>Small</v>
      </c>
    </row>
    <row r="6287" spans="8:13" ht="15.75" customHeight="1">
      <c r="H6287" s="37">
        <v>43417</v>
      </c>
      <c r="I6287" s="6" t="s">
        <v>168</v>
      </c>
      <c r="J6287" s="6" t="s">
        <v>210</v>
      </c>
      <c r="K6287" s="6">
        <v>1</v>
      </c>
      <c r="L6287" s="6">
        <v>11.14</v>
      </c>
      <c r="M6287" s="31" t="str">
        <f t="shared" si="0"/>
        <v>Small</v>
      </c>
    </row>
    <row r="6288" spans="8:13" ht="15.75" customHeight="1">
      <c r="H6288" s="37">
        <v>43127</v>
      </c>
      <c r="I6288" s="6" t="s">
        <v>175</v>
      </c>
      <c r="J6288" s="6" t="s">
        <v>185</v>
      </c>
      <c r="K6288" s="6">
        <v>1</v>
      </c>
      <c r="L6288" s="6">
        <v>15.45</v>
      </c>
      <c r="M6288" s="31" t="str">
        <f t="shared" si="0"/>
        <v>Small</v>
      </c>
    </row>
    <row r="6289" spans="8:13" ht="15.75" customHeight="1">
      <c r="H6289" s="37">
        <v>43181</v>
      </c>
      <c r="I6289" s="6" t="s">
        <v>127</v>
      </c>
      <c r="J6289" s="6" t="s">
        <v>191</v>
      </c>
      <c r="K6289" s="6">
        <v>1</v>
      </c>
      <c r="L6289" s="6">
        <v>14.51</v>
      </c>
      <c r="M6289" s="31" t="str">
        <f t="shared" si="0"/>
        <v>Small</v>
      </c>
    </row>
    <row r="6290" spans="8:13" ht="15.75" customHeight="1">
      <c r="H6290" s="37">
        <v>43463</v>
      </c>
      <c r="I6290" s="6" t="s">
        <v>171</v>
      </c>
      <c r="J6290" s="6" t="s">
        <v>180</v>
      </c>
      <c r="K6290" s="6">
        <v>2</v>
      </c>
      <c r="L6290" s="6">
        <v>30.52</v>
      </c>
      <c r="M6290" s="31" t="str">
        <f t="shared" si="0"/>
        <v>Small</v>
      </c>
    </row>
    <row r="6291" spans="8:13" ht="15.75" customHeight="1">
      <c r="H6291" s="37">
        <v>43168</v>
      </c>
      <c r="I6291" s="6" t="s">
        <v>168</v>
      </c>
      <c r="J6291" s="6" t="s">
        <v>176</v>
      </c>
      <c r="K6291" s="6">
        <v>1</v>
      </c>
      <c r="L6291" s="6">
        <v>11.86</v>
      </c>
      <c r="M6291" s="31" t="str">
        <f t="shared" si="0"/>
        <v>Small</v>
      </c>
    </row>
    <row r="6292" spans="8:13" ht="15.75" customHeight="1">
      <c r="H6292" s="37">
        <v>43108</v>
      </c>
      <c r="I6292" s="6" t="s">
        <v>171</v>
      </c>
      <c r="J6292" s="6" t="s">
        <v>166</v>
      </c>
      <c r="K6292" s="6">
        <v>2</v>
      </c>
      <c r="L6292" s="6">
        <v>25.7</v>
      </c>
      <c r="M6292" s="31" t="str">
        <f t="shared" si="0"/>
        <v>Small</v>
      </c>
    </row>
    <row r="6293" spans="8:13" ht="15.75" customHeight="1">
      <c r="H6293" s="37">
        <v>43455</v>
      </c>
      <c r="I6293" s="6" t="s">
        <v>190</v>
      </c>
      <c r="J6293" s="6" t="s">
        <v>226</v>
      </c>
      <c r="K6293" s="6">
        <v>2</v>
      </c>
      <c r="L6293" s="6">
        <v>22.28</v>
      </c>
      <c r="M6293" s="31" t="str">
        <f t="shared" si="0"/>
        <v>Small</v>
      </c>
    </row>
    <row r="6294" spans="8:13" ht="15.75" customHeight="1">
      <c r="H6294" s="37">
        <v>43417</v>
      </c>
      <c r="I6294" s="6" t="s">
        <v>141</v>
      </c>
      <c r="J6294" s="6" t="s">
        <v>162</v>
      </c>
      <c r="K6294" s="6">
        <v>3</v>
      </c>
      <c r="L6294" s="6">
        <v>30.93</v>
      </c>
      <c r="M6294" s="31" t="str">
        <f t="shared" si="0"/>
        <v>Small</v>
      </c>
    </row>
    <row r="6295" spans="8:13" ht="15.75" customHeight="1">
      <c r="H6295" s="37">
        <v>43210</v>
      </c>
      <c r="I6295" s="6" t="s">
        <v>175</v>
      </c>
      <c r="J6295" s="6" t="s">
        <v>187</v>
      </c>
      <c r="K6295" s="6">
        <v>2</v>
      </c>
      <c r="L6295" s="6">
        <v>39.36</v>
      </c>
      <c r="M6295" s="31" t="str">
        <f t="shared" si="0"/>
        <v>Small</v>
      </c>
    </row>
    <row r="6296" spans="8:13" ht="15.75" customHeight="1">
      <c r="H6296" s="37">
        <v>43277</v>
      </c>
      <c r="I6296" s="6" t="s">
        <v>160</v>
      </c>
      <c r="J6296" s="6" t="s">
        <v>176</v>
      </c>
      <c r="K6296" s="6">
        <v>4</v>
      </c>
      <c r="L6296" s="6">
        <v>78.36</v>
      </c>
      <c r="M6296" s="31" t="str">
        <f t="shared" si="0"/>
        <v>Small</v>
      </c>
    </row>
    <row r="6297" spans="8:13" ht="15.75" customHeight="1">
      <c r="H6297" s="37">
        <v>43460</v>
      </c>
      <c r="I6297" s="6" t="s">
        <v>158</v>
      </c>
      <c r="J6297" s="6" t="s">
        <v>197</v>
      </c>
      <c r="K6297" s="6">
        <v>2</v>
      </c>
      <c r="L6297" s="6">
        <v>35.92</v>
      </c>
      <c r="M6297" s="31" t="str">
        <f t="shared" si="0"/>
        <v>Small</v>
      </c>
    </row>
    <row r="6298" spans="8:13" ht="15.75" customHeight="1">
      <c r="H6298" s="37">
        <v>43244</v>
      </c>
      <c r="I6298" s="6" t="s">
        <v>175</v>
      </c>
      <c r="J6298" s="6" t="s">
        <v>219</v>
      </c>
      <c r="K6298" s="6">
        <v>3</v>
      </c>
      <c r="L6298" s="6">
        <v>34.92</v>
      </c>
      <c r="M6298" s="31" t="str">
        <f t="shared" si="0"/>
        <v>Small</v>
      </c>
    </row>
    <row r="6299" spans="8:13" ht="15.75" customHeight="1">
      <c r="H6299" s="37">
        <v>43407</v>
      </c>
      <c r="I6299" s="6" t="s">
        <v>165</v>
      </c>
      <c r="J6299" s="6" t="s">
        <v>235</v>
      </c>
      <c r="K6299" s="6">
        <v>2</v>
      </c>
      <c r="L6299" s="6">
        <v>28.02</v>
      </c>
      <c r="M6299" s="31" t="str">
        <f t="shared" si="0"/>
        <v>Small</v>
      </c>
    </row>
    <row r="6300" spans="8:13" ht="15.75" customHeight="1">
      <c r="H6300" s="37">
        <v>43409</v>
      </c>
      <c r="I6300" s="6" t="s">
        <v>158</v>
      </c>
      <c r="J6300" s="6" t="s">
        <v>156</v>
      </c>
      <c r="K6300" s="6">
        <v>3</v>
      </c>
      <c r="L6300" s="6">
        <v>40.98</v>
      </c>
      <c r="M6300" s="31" t="str">
        <f t="shared" si="0"/>
        <v>Small</v>
      </c>
    </row>
    <row r="6301" spans="8:13" ht="15.75" customHeight="1">
      <c r="H6301" s="37">
        <v>43185</v>
      </c>
      <c r="I6301" s="6" t="s">
        <v>175</v>
      </c>
      <c r="J6301" s="6" t="s">
        <v>196</v>
      </c>
      <c r="K6301" s="6">
        <v>2</v>
      </c>
      <c r="L6301" s="6">
        <v>22.6</v>
      </c>
      <c r="M6301" s="31" t="str">
        <f t="shared" si="0"/>
        <v>Small</v>
      </c>
    </row>
    <row r="6302" spans="8:13" ht="15.75" customHeight="1">
      <c r="H6302" s="37">
        <v>43421</v>
      </c>
      <c r="I6302" s="6" t="s">
        <v>190</v>
      </c>
      <c r="J6302" s="6" t="s">
        <v>183</v>
      </c>
      <c r="K6302" s="6">
        <v>1</v>
      </c>
      <c r="L6302" s="6">
        <v>14.83</v>
      </c>
      <c r="M6302" s="31" t="str">
        <f t="shared" si="0"/>
        <v>Small</v>
      </c>
    </row>
    <row r="6303" spans="8:13" ht="15.75" customHeight="1">
      <c r="H6303" s="37">
        <v>43127</v>
      </c>
      <c r="I6303" s="6" t="s">
        <v>177</v>
      </c>
      <c r="J6303" s="6" t="s">
        <v>156</v>
      </c>
      <c r="K6303" s="6">
        <v>1</v>
      </c>
      <c r="L6303" s="6">
        <v>10.07</v>
      </c>
      <c r="M6303" s="31" t="str">
        <f t="shared" si="0"/>
        <v>Small</v>
      </c>
    </row>
    <row r="6304" spans="8:13" ht="15.75" customHeight="1">
      <c r="H6304" s="37">
        <v>43453</v>
      </c>
      <c r="I6304" s="6" t="s">
        <v>175</v>
      </c>
      <c r="J6304" s="6" t="s">
        <v>174</v>
      </c>
      <c r="K6304" s="6">
        <v>5</v>
      </c>
      <c r="L6304" s="6">
        <v>94.95</v>
      </c>
      <c r="M6304" s="31" t="str">
        <f t="shared" si="0"/>
        <v>Small</v>
      </c>
    </row>
    <row r="6305" spans="8:13" ht="15.75" customHeight="1">
      <c r="H6305" s="37">
        <v>43242</v>
      </c>
      <c r="I6305" s="6" t="s">
        <v>175</v>
      </c>
      <c r="J6305" s="6" t="s">
        <v>185</v>
      </c>
      <c r="K6305" s="6">
        <v>2</v>
      </c>
      <c r="L6305" s="6">
        <v>26.86</v>
      </c>
      <c r="M6305" s="31" t="str">
        <f t="shared" si="0"/>
        <v>Small</v>
      </c>
    </row>
    <row r="6306" spans="8:13" ht="15.75" customHeight="1">
      <c r="H6306" s="37">
        <v>43405</v>
      </c>
      <c r="I6306" s="6" t="s">
        <v>158</v>
      </c>
      <c r="J6306" s="6" t="s">
        <v>210</v>
      </c>
      <c r="K6306" s="6">
        <v>2</v>
      </c>
      <c r="L6306" s="6">
        <v>37.380000000000003</v>
      </c>
      <c r="M6306" s="31" t="str">
        <f t="shared" si="0"/>
        <v>Small</v>
      </c>
    </row>
    <row r="6307" spans="8:13" ht="15.75" customHeight="1">
      <c r="H6307" s="37">
        <v>43129</v>
      </c>
      <c r="I6307" s="6" t="s">
        <v>158</v>
      </c>
      <c r="J6307" s="6" t="s">
        <v>156</v>
      </c>
      <c r="K6307" s="6">
        <v>1</v>
      </c>
      <c r="L6307" s="6">
        <v>11.74</v>
      </c>
      <c r="M6307" s="31" t="str">
        <f t="shared" si="0"/>
        <v>Small</v>
      </c>
    </row>
    <row r="6308" spans="8:13" ht="15.75" customHeight="1">
      <c r="H6308" s="37">
        <v>43449</v>
      </c>
      <c r="I6308" s="6" t="s">
        <v>138</v>
      </c>
      <c r="J6308" s="6" t="s">
        <v>194</v>
      </c>
      <c r="K6308" s="6">
        <v>1</v>
      </c>
      <c r="L6308" s="6">
        <v>15.39</v>
      </c>
      <c r="M6308" s="31" t="str">
        <f t="shared" si="0"/>
        <v>Small</v>
      </c>
    </row>
    <row r="6309" spans="8:13" ht="15.75" customHeight="1">
      <c r="H6309" s="37">
        <v>43204</v>
      </c>
      <c r="I6309" s="6" t="s">
        <v>216</v>
      </c>
      <c r="J6309" s="6" t="s">
        <v>208</v>
      </c>
      <c r="K6309" s="6">
        <v>4</v>
      </c>
      <c r="L6309" s="6">
        <v>67.64</v>
      </c>
      <c r="M6309" s="31" t="str">
        <f t="shared" si="0"/>
        <v>Small</v>
      </c>
    </row>
    <row r="6310" spans="8:13" ht="15.75" customHeight="1">
      <c r="H6310" s="37">
        <v>43446</v>
      </c>
      <c r="I6310" s="6" t="s">
        <v>218</v>
      </c>
      <c r="J6310" s="6" t="s">
        <v>207</v>
      </c>
      <c r="K6310" s="6">
        <v>1</v>
      </c>
      <c r="L6310" s="6">
        <v>11.9</v>
      </c>
      <c r="M6310" s="31" t="str">
        <f t="shared" si="0"/>
        <v>Small</v>
      </c>
    </row>
    <row r="6311" spans="8:13" ht="15.75" customHeight="1">
      <c r="H6311" s="37">
        <v>43343</v>
      </c>
      <c r="I6311" s="6" t="s">
        <v>175</v>
      </c>
      <c r="J6311" s="6" t="s">
        <v>186</v>
      </c>
      <c r="K6311" s="6">
        <v>2</v>
      </c>
      <c r="L6311" s="6">
        <v>32.880000000000003</v>
      </c>
      <c r="M6311" s="31" t="str">
        <f t="shared" si="0"/>
        <v>Small</v>
      </c>
    </row>
    <row r="6312" spans="8:13" ht="15.75" customHeight="1">
      <c r="H6312" s="37">
        <v>43262</v>
      </c>
      <c r="I6312" s="6" t="s">
        <v>218</v>
      </c>
      <c r="J6312" s="6" t="s">
        <v>211</v>
      </c>
      <c r="K6312" s="6">
        <v>3</v>
      </c>
      <c r="L6312" s="6">
        <v>53.34</v>
      </c>
      <c r="M6312" s="31" t="str">
        <f t="shared" si="0"/>
        <v>Small</v>
      </c>
    </row>
    <row r="6313" spans="8:13" ht="15.75" customHeight="1">
      <c r="H6313" s="37">
        <v>43421</v>
      </c>
      <c r="I6313" s="6" t="s">
        <v>216</v>
      </c>
      <c r="J6313" s="6" t="s">
        <v>222</v>
      </c>
      <c r="K6313" s="6">
        <v>2</v>
      </c>
      <c r="L6313" s="6">
        <v>36.72</v>
      </c>
      <c r="M6313" s="31" t="str">
        <f t="shared" si="0"/>
        <v>Small</v>
      </c>
    </row>
    <row r="6314" spans="8:13" ht="15.75" customHeight="1">
      <c r="H6314" s="37">
        <v>43245</v>
      </c>
      <c r="I6314" s="6" t="s">
        <v>175</v>
      </c>
      <c r="J6314" s="6" t="s">
        <v>172</v>
      </c>
      <c r="K6314" s="6">
        <v>2</v>
      </c>
      <c r="L6314" s="6">
        <v>34.979999999999997</v>
      </c>
      <c r="M6314" s="31" t="str">
        <f t="shared" si="0"/>
        <v>Small</v>
      </c>
    </row>
    <row r="6315" spans="8:13" ht="15.75" customHeight="1">
      <c r="H6315" s="37">
        <v>43414</v>
      </c>
      <c r="I6315" s="6" t="s">
        <v>218</v>
      </c>
      <c r="J6315" s="6" t="s">
        <v>183</v>
      </c>
      <c r="K6315" s="6">
        <v>1</v>
      </c>
      <c r="L6315" s="6">
        <v>17.68</v>
      </c>
      <c r="M6315" s="31" t="str">
        <f t="shared" si="0"/>
        <v>Small</v>
      </c>
    </row>
    <row r="6316" spans="8:13" ht="15.75" customHeight="1">
      <c r="H6316" s="37">
        <v>43406</v>
      </c>
      <c r="I6316" s="6" t="s">
        <v>198</v>
      </c>
      <c r="J6316" s="6" t="s">
        <v>156</v>
      </c>
      <c r="K6316" s="6">
        <v>3</v>
      </c>
      <c r="L6316" s="6">
        <v>39.21</v>
      </c>
      <c r="M6316" s="31" t="str">
        <f t="shared" si="0"/>
        <v>Small</v>
      </c>
    </row>
    <row r="6317" spans="8:13" ht="15.75" customHeight="1">
      <c r="H6317" s="37">
        <v>43285</v>
      </c>
      <c r="I6317" s="6" t="s">
        <v>175</v>
      </c>
      <c r="J6317" s="6" t="s">
        <v>208</v>
      </c>
      <c r="K6317" s="6">
        <v>2</v>
      </c>
      <c r="L6317" s="6">
        <v>34.619999999999997</v>
      </c>
      <c r="M6317" s="31" t="str">
        <f t="shared" si="0"/>
        <v>Small</v>
      </c>
    </row>
    <row r="6318" spans="8:13" ht="15.75" customHeight="1">
      <c r="H6318" s="37">
        <v>43230</v>
      </c>
      <c r="I6318" s="6" t="s">
        <v>216</v>
      </c>
      <c r="J6318" s="6" t="s">
        <v>187</v>
      </c>
      <c r="K6318" s="6">
        <v>1</v>
      </c>
      <c r="L6318" s="6">
        <v>12.07</v>
      </c>
      <c r="M6318" s="31" t="str">
        <f t="shared" si="0"/>
        <v>Small</v>
      </c>
    </row>
    <row r="6319" spans="8:13" ht="15.75" customHeight="1">
      <c r="H6319" s="37">
        <v>43432</v>
      </c>
      <c r="I6319" s="6" t="s">
        <v>163</v>
      </c>
      <c r="J6319" s="6" t="s">
        <v>170</v>
      </c>
      <c r="K6319" s="6">
        <v>2</v>
      </c>
      <c r="L6319" s="6">
        <v>33.44</v>
      </c>
      <c r="M6319" s="31" t="str">
        <f t="shared" si="0"/>
        <v>Small</v>
      </c>
    </row>
    <row r="6320" spans="8:13" ht="15.75" customHeight="1">
      <c r="H6320" s="37">
        <v>43355</v>
      </c>
      <c r="I6320" s="6" t="s">
        <v>163</v>
      </c>
      <c r="J6320" s="6" t="s">
        <v>156</v>
      </c>
      <c r="K6320" s="6">
        <v>48</v>
      </c>
      <c r="L6320" s="6">
        <v>495.53</v>
      </c>
      <c r="M6320" s="31" t="str">
        <f t="shared" si="0"/>
        <v>Large</v>
      </c>
    </row>
    <row r="6321" spans="8:13" ht="15.75" customHeight="1">
      <c r="H6321" s="37">
        <v>43342</v>
      </c>
      <c r="I6321" s="6" t="s">
        <v>193</v>
      </c>
      <c r="J6321" s="6" t="s">
        <v>232</v>
      </c>
      <c r="K6321" s="6">
        <v>38</v>
      </c>
      <c r="L6321" s="6">
        <v>290.7</v>
      </c>
      <c r="M6321" s="31" t="str">
        <f t="shared" si="0"/>
        <v>Large</v>
      </c>
    </row>
    <row r="6322" spans="8:13" ht="15.75" customHeight="1">
      <c r="H6322" s="37">
        <v>43141</v>
      </c>
      <c r="I6322" s="6" t="s">
        <v>135</v>
      </c>
      <c r="J6322" s="6" t="s">
        <v>156</v>
      </c>
      <c r="K6322" s="6">
        <v>2</v>
      </c>
      <c r="L6322" s="6">
        <v>35.24</v>
      </c>
      <c r="M6322" s="31" t="str">
        <f t="shared" si="0"/>
        <v>Small</v>
      </c>
    </row>
    <row r="6323" spans="8:13" ht="15.75" customHeight="1">
      <c r="H6323" s="37">
        <v>43255</v>
      </c>
      <c r="I6323" s="6" t="s">
        <v>155</v>
      </c>
      <c r="J6323" s="6" t="s">
        <v>156</v>
      </c>
      <c r="K6323" s="6">
        <v>44</v>
      </c>
      <c r="L6323" s="6">
        <v>555.88</v>
      </c>
      <c r="M6323" s="31" t="str">
        <f t="shared" si="0"/>
        <v>Large</v>
      </c>
    </row>
    <row r="6324" spans="8:13" ht="15.75" customHeight="1">
      <c r="H6324" s="37">
        <v>43263</v>
      </c>
      <c r="I6324" s="6" t="s">
        <v>141</v>
      </c>
      <c r="J6324" s="6" t="s">
        <v>203</v>
      </c>
      <c r="K6324" s="6">
        <v>1</v>
      </c>
      <c r="L6324" s="6">
        <v>11.95</v>
      </c>
      <c r="M6324" s="31" t="str">
        <f t="shared" si="0"/>
        <v>Small</v>
      </c>
    </row>
    <row r="6325" spans="8:13" ht="15.75" customHeight="1">
      <c r="H6325" s="37">
        <v>43140</v>
      </c>
      <c r="I6325" s="6" t="s">
        <v>138</v>
      </c>
      <c r="J6325" s="6" t="s">
        <v>156</v>
      </c>
      <c r="K6325" s="6">
        <v>3</v>
      </c>
      <c r="L6325" s="6">
        <v>57.06</v>
      </c>
      <c r="M6325" s="31" t="str">
        <f t="shared" si="0"/>
        <v>Small</v>
      </c>
    </row>
    <row r="6326" spans="8:13" ht="15.75" customHeight="1">
      <c r="H6326" s="37">
        <v>43443</v>
      </c>
      <c r="I6326" s="6" t="s">
        <v>158</v>
      </c>
      <c r="J6326" s="6" t="s">
        <v>169</v>
      </c>
      <c r="K6326" s="6">
        <v>2</v>
      </c>
      <c r="L6326" s="6">
        <v>28.48</v>
      </c>
      <c r="M6326" s="31" t="str">
        <f t="shared" si="0"/>
        <v>Small</v>
      </c>
    </row>
    <row r="6327" spans="8:13" ht="15.75" customHeight="1">
      <c r="H6327" s="37">
        <v>43413</v>
      </c>
      <c r="I6327" s="6" t="s">
        <v>135</v>
      </c>
      <c r="J6327" s="6" t="s">
        <v>221</v>
      </c>
      <c r="K6327" s="6">
        <v>36</v>
      </c>
      <c r="L6327" s="6">
        <v>233.87</v>
      </c>
      <c r="M6327" s="31" t="str">
        <f t="shared" si="0"/>
        <v>Small</v>
      </c>
    </row>
    <row r="6328" spans="8:13" ht="15.75" customHeight="1">
      <c r="H6328" s="37">
        <v>43459</v>
      </c>
      <c r="I6328" s="6" t="s">
        <v>201</v>
      </c>
      <c r="J6328" s="6" t="s">
        <v>204</v>
      </c>
      <c r="K6328" s="6">
        <v>1</v>
      </c>
      <c r="L6328" s="6">
        <v>15.84</v>
      </c>
      <c r="M6328" s="31" t="str">
        <f t="shared" si="0"/>
        <v>Small</v>
      </c>
    </row>
    <row r="6329" spans="8:13" ht="15.75" customHeight="1">
      <c r="H6329" s="37">
        <v>43419</v>
      </c>
      <c r="I6329" s="6" t="s">
        <v>127</v>
      </c>
      <c r="J6329" s="6" t="s">
        <v>157</v>
      </c>
      <c r="K6329" s="6">
        <v>1</v>
      </c>
      <c r="L6329" s="6">
        <v>17.87</v>
      </c>
      <c r="M6329" s="31" t="str">
        <f t="shared" si="0"/>
        <v>Small</v>
      </c>
    </row>
    <row r="6330" spans="8:13" ht="15.75" customHeight="1">
      <c r="H6330" s="37">
        <v>43185</v>
      </c>
      <c r="I6330" s="6" t="s">
        <v>158</v>
      </c>
      <c r="J6330" s="6" t="s">
        <v>157</v>
      </c>
      <c r="K6330" s="6">
        <v>5</v>
      </c>
      <c r="L6330" s="6">
        <v>82.15</v>
      </c>
      <c r="M6330" s="31" t="str">
        <f t="shared" si="0"/>
        <v>Small</v>
      </c>
    </row>
    <row r="6331" spans="8:13" ht="15.75" customHeight="1">
      <c r="H6331" s="37">
        <v>43145</v>
      </c>
      <c r="I6331" s="6" t="s">
        <v>135</v>
      </c>
      <c r="J6331" s="6" t="s">
        <v>156</v>
      </c>
      <c r="K6331" s="6">
        <v>2</v>
      </c>
      <c r="L6331" s="6">
        <v>21.2</v>
      </c>
      <c r="M6331" s="31" t="str">
        <f t="shared" si="0"/>
        <v>Small</v>
      </c>
    </row>
    <row r="6332" spans="8:13" ht="15.75" customHeight="1">
      <c r="H6332" s="37">
        <v>43217</v>
      </c>
      <c r="I6332" s="6" t="s">
        <v>141</v>
      </c>
      <c r="J6332" s="6" t="s">
        <v>170</v>
      </c>
      <c r="K6332" s="6">
        <v>1</v>
      </c>
      <c r="L6332" s="6">
        <v>11.38</v>
      </c>
      <c r="M6332" s="31" t="str">
        <f t="shared" si="0"/>
        <v>Small</v>
      </c>
    </row>
    <row r="6333" spans="8:13" ht="15.75" customHeight="1">
      <c r="H6333" s="37">
        <v>43439</v>
      </c>
      <c r="I6333" s="6" t="s">
        <v>141</v>
      </c>
      <c r="J6333" s="6" t="s">
        <v>231</v>
      </c>
      <c r="K6333" s="6">
        <v>1</v>
      </c>
      <c r="L6333" s="6">
        <v>10.77</v>
      </c>
      <c r="M6333" s="31" t="str">
        <f t="shared" si="0"/>
        <v>Small</v>
      </c>
    </row>
    <row r="6334" spans="8:13" ht="15.75" customHeight="1">
      <c r="H6334" s="37">
        <v>43394</v>
      </c>
      <c r="I6334" s="6" t="s">
        <v>175</v>
      </c>
      <c r="J6334" s="6" t="s">
        <v>205</v>
      </c>
      <c r="K6334" s="6">
        <v>4</v>
      </c>
      <c r="L6334" s="6">
        <v>72.680000000000007</v>
      </c>
      <c r="M6334" s="31" t="str">
        <f t="shared" si="0"/>
        <v>Small</v>
      </c>
    </row>
    <row r="6335" spans="8:13" ht="15.75" customHeight="1">
      <c r="H6335" s="37">
        <v>43446</v>
      </c>
      <c r="I6335" s="6" t="s">
        <v>168</v>
      </c>
      <c r="J6335" s="6" t="s">
        <v>194</v>
      </c>
      <c r="K6335" s="6">
        <v>2</v>
      </c>
      <c r="L6335" s="6">
        <v>34.9</v>
      </c>
      <c r="M6335" s="31" t="str">
        <f t="shared" si="0"/>
        <v>Small</v>
      </c>
    </row>
    <row r="6336" spans="8:13" ht="15.75" customHeight="1">
      <c r="H6336" s="37">
        <v>43175</v>
      </c>
      <c r="I6336" s="6" t="s">
        <v>168</v>
      </c>
      <c r="J6336" s="6" t="s">
        <v>210</v>
      </c>
      <c r="K6336" s="6">
        <v>2</v>
      </c>
      <c r="L6336" s="6">
        <v>25.3</v>
      </c>
      <c r="M6336" s="31" t="str">
        <f t="shared" si="0"/>
        <v>Small</v>
      </c>
    </row>
    <row r="6337" spans="8:13" ht="15.75" customHeight="1">
      <c r="H6337" s="37">
        <v>43161</v>
      </c>
      <c r="I6337" s="6" t="s">
        <v>135</v>
      </c>
      <c r="J6337" s="6" t="s">
        <v>194</v>
      </c>
      <c r="K6337" s="6">
        <v>2</v>
      </c>
      <c r="L6337" s="6">
        <v>32.54</v>
      </c>
      <c r="M6337" s="31" t="str">
        <f t="shared" si="0"/>
        <v>Small</v>
      </c>
    </row>
    <row r="6338" spans="8:13" ht="15.75" customHeight="1">
      <c r="H6338" s="37">
        <v>43450</v>
      </c>
      <c r="I6338" s="6" t="s">
        <v>158</v>
      </c>
      <c r="J6338" s="6" t="s">
        <v>178</v>
      </c>
      <c r="K6338" s="6">
        <v>2</v>
      </c>
      <c r="L6338" s="6">
        <v>40</v>
      </c>
      <c r="M6338" s="31" t="str">
        <f t="shared" si="0"/>
        <v>Small</v>
      </c>
    </row>
    <row r="6339" spans="8:13" ht="15.75" customHeight="1">
      <c r="H6339" s="37">
        <v>43350</v>
      </c>
      <c r="I6339" s="6" t="s">
        <v>168</v>
      </c>
      <c r="J6339" s="6" t="s">
        <v>185</v>
      </c>
      <c r="K6339" s="6">
        <v>2</v>
      </c>
      <c r="L6339" s="6">
        <v>25.92</v>
      </c>
      <c r="M6339" s="31" t="str">
        <f t="shared" si="0"/>
        <v>Small</v>
      </c>
    </row>
    <row r="6340" spans="8:13" ht="15.75" customHeight="1">
      <c r="H6340" s="37">
        <v>43149</v>
      </c>
      <c r="I6340" s="6" t="s">
        <v>175</v>
      </c>
      <c r="J6340" s="6" t="s">
        <v>156</v>
      </c>
      <c r="K6340" s="6">
        <v>1</v>
      </c>
      <c r="L6340" s="6">
        <v>14.4</v>
      </c>
      <c r="M6340" s="31" t="str">
        <f t="shared" si="0"/>
        <v>Small</v>
      </c>
    </row>
    <row r="6341" spans="8:13" ht="15.75" customHeight="1">
      <c r="H6341" s="37">
        <v>43359</v>
      </c>
      <c r="I6341" s="6" t="s">
        <v>141</v>
      </c>
      <c r="J6341" s="6" t="s">
        <v>161</v>
      </c>
      <c r="K6341" s="6">
        <v>2</v>
      </c>
      <c r="L6341" s="6">
        <v>25.06</v>
      </c>
      <c r="M6341" s="31" t="str">
        <f t="shared" si="0"/>
        <v>Small</v>
      </c>
    </row>
    <row r="6342" spans="8:13" ht="15.75" customHeight="1">
      <c r="H6342" s="37">
        <v>43109</v>
      </c>
      <c r="I6342" s="6" t="s">
        <v>168</v>
      </c>
      <c r="J6342" s="6" t="s">
        <v>166</v>
      </c>
      <c r="K6342" s="6">
        <v>1</v>
      </c>
      <c r="L6342" s="6">
        <v>13.51</v>
      </c>
      <c r="M6342" s="31" t="str">
        <f t="shared" si="0"/>
        <v>Small</v>
      </c>
    </row>
    <row r="6343" spans="8:13" ht="15.75" customHeight="1">
      <c r="H6343" s="37">
        <v>43387</v>
      </c>
      <c r="I6343" s="6" t="s">
        <v>163</v>
      </c>
      <c r="J6343" s="6" t="s">
        <v>172</v>
      </c>
      <c r="K6343" s="6">
        <v>2</v>
      </c>
      <c r="L6343" s="6">
        <v>31.8</v>
      </c>
      <c r="M6343" s="31" t="str">
        <f t="shared" si="0"/>
        <v>Small</v>
      </c>
    </row>
    <row r="6344" spans="8:13" ht="15.75" customHeight="1">
      <c r="H6344" s="37">
        <v>43413</v>
      </c>
      <c r="I6344" s="6" t="s">
        <v>190</v>
      </c>
      <c r="J6344" s="6" t="s">
        <v>191</v>
      </c>
      <c r="K6344" s="6">
        <v>2</v>
      </c>
      <c r="L6344" s="6">
        <v>26</v>
      </c>
      <c r="M6344" s="31" t="str">
        <f t="shared" si="0"/>
        <v>Small</v>
      </c>
    </row>
    <row r="6345" spans="8:13" ht="15.75" customHeight="1">
      <c r="H6345" s="37">
        <v>43111</v>
      </c>
      <c r="I6345" s="6" t="s">
        <v>201</v>
      </c>
      <c r="J6345" s="6" t="s">
        <v>209</v>
      </c>
      <c r="K6345" s="6">
        <v>3</v>
      </c>
      <c r="L6345" s="6">
        <v>42.21</v>
      </c>
      <c r="M6345" s="31" t="str">
        <f t="shared" si="0"/>
        <v>Small</v>
      </c>
    </row>
    <row r="6346" spans="8:13" ht="15.75" customHeight="1">
      <c r="H6346" s="37">
        <v>43412</v>
      </c>
      <c r="I6346" s="6" t="s">
        <v>190</v>
      </c>
      <c r="J6346" s="6" t="s">
        <v>241</v>
      </c>
      <c r="K6346" s="6">
        <v>2</v>
      </c>
      <c r="L6346" s="6">
        <v>24.26</v>
      </c>
      <c r="M6346" s="31" t="str">
        <f t="shared" si="0"/>
        <v>Small</v>
      </c>
    </row>
    <row r="6347" spans="8:13" ht="15.75" customHeight="1">
      <c r="H6347" s="37">
        <v>43414</v>
      </c>
      <c r="I6347" s="6" t="s">
        <v>158</v>
      </c>
      <c r="J6347" s="6" t="s">
        <v>194</v>
      </c>
      <c r="K6347" s="6">
        <v>1</v>
      </c>
      <c r="L6347" s="6">
        <v>11.08</v>
      </c>
      <c r="M6347" s="31" t="str">
        <f t="shared" si="0"/>
        <v>Small</v>
      </c>
    </row>
    <row r="6348" spans="8:13" ht="15.75" customHeight="1">
      <c r="H6348" s="37">
        <v>43450</v>
      </c>
      <c r="I6348" s="6" t="s">
        <v>135</v>
      </c>
      <c r="J6348" s="6" t="s">
        <v>188</v>
      </c>
      <c r="K6348" s="6">
        <v>4</v>
      </c>
      <c r="L6348" s="6">
        <v>75.319999999999993</v>
      </c>
      <c r="M6348" s="31" t="str">
        <f t="shared" si="0"/>
        <v>Small</v>
      </c>
    </row>
    <row r="6349" spans="8:13" ht="15.75" customHeight="1">
      <c r="H6349" s="37">
        <v>43156</v>
      </c>
      <c r="I6349" s="6" t="s">
        <v>168</v>
      </c>
      <c r="J6349" s="6" t="s">
        <v>180</v>
      </c>
      <c r="K6349" s="6">
        <v>5</v>
      </c>
      <c r="L6349" s="6">
        <v>63.3</v>
      </c>
      <c r="M6349" s="31" t="str">
        <f t="shared" si="0"/>
        <v>Small</v>
      </c>
    </row>
    <row r="6350" spans="8:13" ht="15.75" customHeight="1">
      <c r="H6350" s="37">
        <v>43431</v>
      </c>
      <c r="I6350" s="6" t="s">
        <v>198</v>
      </c>
      <c r="J6350" s="6" t="s">
        <v>227</v>
      </c>
      <c r="K6350" s="6">
        <v>1</v>
      </c>
      <c r="L6350" s="6">
        <v>16.170000000000002</v>
      </c>
      <c r="M6350" s="31" t="str">
        <f t="shared" si="0"/>
        <v>Small</v>
      </c>
    </row>
    <row r="6351" spans="8:13" ht="15.75" customHeight="1">
      <c r="H6351" s="37">
        <v>43433</v>
      </c>
      <c r="I6351" s="6" t="s">
        <v>193</v>
      </c>
      <c r="J6351" s="6" t="s">
        <v>173</v>
      </c>
      <c r="K6351" s="6">
        <v>2</v>
      </c>
      <c r="L6351" s="6">
        <v>32.159999999999997</v>
      </c>
      <c r="M6351" s="31" t="str">
        <f t="shared" si="0"/>
        <v>Small</v>
      </c>
    </row>
    <row r="6352" spans="8:13" ht="15.75" customHeight="1">
      <c r="H6352" s="37">
        <v>43134</v>
      </c>
      <c r="I6352" s="6" t="s">
        <v>198</v>
      </c>
      <c r="J6352" s="6" t="s">
        <v>176</v>
      </c>
      <c r="K6352" s="6">
        <v>2</v>
      </c>
      <c r="L6352" s="6">
        <v>20.8</v>
      </c>
      <c r="M6352" s="31" t="str">
        <f t="shared" si="0"/>
        <v>Small</v>
      </c>
    </row>
    <row r="6353" spans="8:13" ht="15.75" customHeight="1">
      <c r="H6353" s="37">
        <v>43432</v>
      </c>
      <c r="I6353" s="6" t="s">
        <v>160</v>
      </c>
      <c r="J6353" s="6" t="s">
        <v>210</v>
      </c>
      <c r="K6353" s="6">
        <v>2</v>
      </c>
      <c r="L6353" s="6">
        <v>33.04</v>
      </c>
      <c r="M6353" s="31" t="str">
        <f t="shared" si="0"/>
        <v>Small</v>
      </c>
    </row>
    <row r="6354" spans="8:13" ht="15.75" customHeight="1">
      <c r="H6354" s="37">
        <v>43456</v>
      </c>
      <c r="I6354" s="6" t="s">
        <v>163</v>
      </c>
      <c r="J6354" s="6" t="s">
        <v>240</v>
      </c>
      <c r="K6354" s="6">
        <v>3</v>
      </c>
      <c r="L6354" s="6">
        <v>51.06</v>
      </c>
      <c r="M6354" s="31" t="str">
        <f t="shared" si="0"/>
        <v>Small</v>
      </c>
    </row>
    <row r="6355" spans="8:13" ht="15.75" customHeight="1">
      <c r="H6355" s="37">
        <v>43126</v>
      </c>
      <c r="I6355" s="6" t="s">
        <v>135</v>
      </c>
      <c r="J6355" s="6" t="s">
        <v>159</v>
      </c>
      <c r="K6355" s="6">
        <v>1</v>
      </c>
      <c r="L6355" s="6">
        <v>17.600000000000001</v>
      </c>
      <c r="M6355" s="31" t="str">
        <f t="shared" si="0"/>
        <v>Small</v>
      </c>
    </row>
    <row r="6356" spans="8:13" ht="15.75" customHeight="1">
      <c r="H6356" s="37">
        <v>43408</v>
      </c>
      <c r="I6356" s="6" t="s">
        <v>168</v>
      </c>
      <c r="J6356" s="6" t="s">
        <v>184</v>
      </c>
      <c r="K6356" s="6">
        <v>2</v>
      </c>
      <c r="L6356" s="6">
        <v>30.38</v>
      </c>
      <c r="M6356" s="31" t="str">
        <f t="shared" si="0"/>
        <v>Small</v>
      </c>
    </row>
    <row r="6357" spans="8:13" ht="15.75" customHeight="1">
      <c r="H6357" s="37">
        <v>43451</v>
      </c>
      <c r="I6357" s="6" t="s">
        <v>168</v>
      </c>
      <c r="J6357" s="6" t="s">
        <v>232</v>
      </c>
      <c r="K6357" s="6">
        <v>3</v>
      </c>
      <c r="L6357" s="6">
        <v>35.61</v>
      </c>
      <c r="M6357" s="31" t="str">
        <f t="shared" si="0"/>
        <v>Small</v>
      </c>
    </row>
    <row r="6358" spans="8:13" ht="15.75" customHeight="1">
      <c r="H6358" s="37">
        <v>43454</v>
      </c>
      <c r="I6358" s="6" t="s">
        <v>190</v>
      </c>
      <c r="J6358" s="6" t="s">
        <v>240</v>
      </c>
      <c r="K6358" s="6">
        <v>4</v>
      </c>
      <c r="L6358" s="6">
        <v>56.8</v>
      </c>
      <c r="M6358" s="31" t="str">
        <f t="shared" si="0"/>
        <v>Small</v>
      </c>
    </row>
    <row r="6359" spans="8:13" ht="15.75" customHeight="1">
      <c r="H6359" s="37">
        <v>43455</v>
      </c>
      <c r="I6359" s="6" t="s">
        <v>168</v>
      </c>
      <c r="J6359" s="6" t="s">
        <v>184</v>
      </c>
      <c r="K6359" s="6">
        <v>1</v>
      </c>
      <c r="L6359" s="6">
        <v>15.32</v>
      </c>
      <c r="M6359" s="31" t="str">
        <f t="shared" si="0"/>
        <v>Small</v>
      </c>
    </row>
    <row r="6360" spans="8:13" ht="15.75" customHeight="1">
      <c r="H6360" s="37">
        <v>43109</v>
      </c>
      <c r="I6360" s="6" t="s">
        <v>163</v>
      </c>
      <c r="J6360" s="6" t="s">
        <v>184</v>
      </c>
      <c r="K6360" s="6">
        <v>4</v>
      </c>
      <c r="L6360" s="6">
        <v>68.28</v>
      </c>
      <c r="M6360" s="31" t="str">
        <f t="shared" si="0"/>
        <v>Small</v>
      </c>
    </row>
    <row r="6361" spans="8:13" ht="15.75" customHeight="1">
      <c r="H6361" s="37">
        <v>43293</v>
      </c>
      <c r="I6361" s="6" t="s">
        <v>160</v>
      </c>
      <c r="J6361" s="6" t="s">
        <v>181</v>
      </c>
      <c r="K6361" s="6">
        <v>1</v>
      </c>
      <c r="L6361" s="6">
        <v>19.91</v>
      </c>
      <c r="M6361" s="31" t="str">
        <f t="shared" si="0"/>
        <v>Small</v>
      </c>
    </row>
    <row r="6362" spans="8:13" ht="15.75" customHeight="1">
      <c r="H6362" s="37">
        <v>43125</v>
      </c>
      <c r="I6362" s="6" t="s">
        <v>163</v>
      </c>
      <c r="J6362" s="6" t="s">
        <v>185</v>
      </c>
      <c r="K6362" s="6">
        <v>2</v>
      </c>
      <c r="L6362" s="6">
        <v>23.24</v>
      </c>
      <c r="M6362" s="31" t="str">
        <f t="shared" si="0"/>
        <v>Small</v>
      </c>
    </row>
    <row r="6363" spans="8:13" ht="15.75" customHeight="1">
      <c r="H6363" s="37">
        <v>43410</v>
      </c>
      <c r="I6363" s="6" t="s">
        <v>165</v>
      </c>
      <c r="J6363" s="6" t="s">
        <v>167</v>
      </c>
      <c r="K6363" s="6">
        <v>3</v>
      </c>
      <c r="L6363" s="6">
        <v>53.1</v>
      </c>
      <c r="M6363" s="31" t="str">
        <f t="shared" si="0"/>
        <v>Small</v>
      </c>
    </row>
    <row r="6364" spans="8:13" ht="15.75" customHeight="1">
      <c r="H6364" s="37">
        <v>43416</v>
      </c>
      <c r="I6364" s="6" t="s">
        <v>171</v>
      </c>
      <c r="J6364" s="6" t="s">
        <v>184</v>
      </c>
      <c r="K6364" s="6">
        <v>2</v>
      </c>
      <c r="L6364" s="6">
        <v>24.6</v>
      </c>
      <c r="M6364" s="31" t="str">
        <f t="shared" si="0"/>
        <v>Small</v>
      </c>
    </row>
    <row r="6365" spans="8:13" ht="15.75" customHeight="1">
      <c r="H6365" s="37">
        <v>43133</v>
      </c>
      <c r="I6365" s="6" t="s">
        <v>127</v>
      </c>
      <c r="J6365" s="6" t="s">
        <v>174</v>
      </c>
      <c r="K6365" s="6">
        <v>1</v>
      </c>
      <c r="L6365" s="6">
        <v>15.43</v>
      </c>
      <c r="M6365" s="31" t="str">
        <f t="shared" si="0"/>
        <v>Small</v>
      </c>
    </row>
    <row r="6366" spans="8:13" ht="15.75" customHeight="1">
      <c r="H6366" s="37">
        <v>43437</v>
      </c>
      <c r="I6366" s="6" t="s">
        <v>201</v>
      </c>
      <c r="J6366" s="6" t="s">
        <v>156</v>
      </c>
      <c r="K6366" s="6">
        <v>2</v>
      </c>
      <c r="L6366" s="6">
        <v>31.62</v>
      </c>
      <c r="M6366" s="31" t="str">
        <f t="shared" si="0"/>
        <v>Small</v>
      </c>
    </row>
    <row r="6367" spans="8:13" ht="15.75" customHeight="1">
      <c r="H6367" s="37">
        <v>43410</v>
      </c>
      <c r="I6367" s="6" t="s">
        <v>158</v>
      </c>
      <c r="J6367" s="6" t="s">
        <v>194</v>
      </c>
      <c r="K6367" s="6">
        <v>60</v>
      </c>
      <c r="L6367" s="6">
        <v>606.49</v>
      </c>
      <c r="M6367" s="31" t="str">
        <f t="shared" si="0"/>
        <v>Large</v>
      </c>
    </row>
    <row r="6368" spans="8:13" ht="15.75" customHeight="1">
      <c r="H6368" s="37">
        <v>43304</v>
      </c>
      <c r="I6368" s="6" t="s">
        <v>155</v>
      </c>
      <c r="J6368" s="6" t="s">
        <v>169</v>
      </c>
      <c r="K6368" s="6">
        <v>5</v>
      </c>
      <c r="L6368" s="6">
        <v>60.85</v>
      </c>
      <c r="M6368" s="31" t="str">
        <f t="shared" si="0"/>
        <v>Small</v>
      </c>
    </row>
    <row r="6369" spans="8:13" ht="15.75" customHeight="1">
      <c r="H6369" s="37">
        <v>43381</v>
      </c>
      <c r="I6369" s="6" t="s">
        <v>175</v>
      </c>
      <c r="J6369" s="6" t="s">
        <v>180</v>
      </c>
      <c r="K6369" s="6">
        <v>1</v>
      </c>
      <c r="L6369" s="6">
        <v>16.47</v>
      </c>
      <c r="M6369" s="31" t="str">
        <f t="shared" si="0"/>
        <v>Small</v>
      </c>
    </row>
    <row r="6370" spans="8:13" ht="15.75" customHeight="1">
      <c r="H6370" s="37">
        <v>43103</v>
      </c>
      <c r="I6370" s="6" t="s">
        <v>141</v>
      </c>
      <c r="J6370" s="6" t="s">
        <v>173</v>
      </c>
      <c r="K6370" s="6">
        <v>2</v>
      </c>
      <c r="L6370" s="6">
        <v>33.119999999999997</v>
      </c>
      <c r="M6370" s="31" t="str">
        <f t="shared" si="0"/>
        <v>Small</v>
      </c>
    </row>
    <row r="6371" spans="8:13" ht="15.75" customHeight="1">
      <c r="H6371" s="37">
        <v>43110</v>
      </c>
      <c r="I6371" s="6" t="s">
        <v>135</v>
      </c>
      <c r="J6371" s="6" t="s">
        <v>184</v>
      </c>
      <c r="K6371" s="6">
        <v>1</v>
      </c>
      <c r="L6371" s="6">
        <v>14.21</v>
      </c>
      <c r="M6371" s="31" t="str">
        <f t="shared" si="0"/>
        <v>Small</v>
      </c>
    </row>
    <row r="6372" spans="8:13" ht="15.75" customHeight="1">
      <c r="H6372" s="37">
        <v>43253</v>
      </c>
      <c r="I6372" s="6" t="s">
        <v>127</v>
      </c>
      <c r="J6372" s="6" t="s">
        <v>156</v>
      </c>
      <c r="K6372" s="6">
        <v>1</v>
      </c>
      <c r="L6372" s="6">
        <v>16.43</v>
      </c>
      <c r="M6372" s="31" t="str">
        <f t="shared" si="0"/>
        <v>Small</v>
      </c>
    </row>
    <row r="6373" spans="8:13" ht="15.75" customHeight="1">
      <c r="H6373" s="37">
        <v>43446</v>
      </c>
      <c r="I6373" s="6" t="s">
        <v>158</v>
      </c>
      <c r="J6373" s="6" t="s">
        <v>239</v>
      </c>
      <c r="K6373" s="6">
        <v>4</v>
      </c>
      <c r="L6373" s="6">
        <v>79.28</v>
      </c>
      <c r="M6373" s="31" t="str">
        <f t="shared" si="0"/>
        <v>Small</v>
      </c>
    </row>
    <row r="6374" spans="8:13" ht="15.75" customHeight="1">
      <c r="H6374" s="37">
        <v>43120</v>
      </c>
      <c r="I6374" s="6" t="s">
        <v>168</v>
      </c>
      <c r="J6374" s="6" t="s">
        <v>241</v>
      </c>
      <c r="K6374" s="6">
        <v>2</v>
      </c>
      <c r="L6374" s="6">
        <v>27.76</v>
      </c>
      <c r="M6374" s="31" t="str">
        <f t="shared" si="0"/>
        <v>Small</v>
      </c>
    </row>
    <row r="6375" spans="8:13" ht="15.75" customHeight="1">
      <c r="H6375" s="37">
        <v>43430</v>
      </c>
      <c r="I6375" s="6" t="s">
        <v>198</v>
      </c>
      <c r="J6375" s="6" t="s">
        <v>232</v>
      </c>
      <c r="K6375" s="6">
        <v>2</v>
      </c>
      <c r="L6375" s="6">
        <v>34.76</v>
      </c>
      <c r="M6375" s="31" t="str">
        <f t="shared" si="0"/>
        <v>Small</v>
      </c>
    </row>
    <row r="6376" spans="8:13" ht="15.75" customHeight="1">
      <c r="H6376" s="37">
        <v>43448</v>
      </c>
      <c r="I6376" s="6" t="s">
        <v>158</v>
      </c>
      <c r="J6376" s="6" t="s">
        <v>194</v>
      </c>
      <c r="K6376" s="6">
        <v>1</v>
      </c>
      <c r="L6376" s="6">
        <v>12.66</v>
      </c>
      <c r="M6376" s="31" t="str">
        <f t="shared" si="0"/>
        <v>Small</v>
      </c>
    </row>
    <row r="6377" spans="8:13" ht="15.75" customHeight="1">
      <c r="H6377" s="37">
        <v>43416</v>
      </c>
      <c r="I6377" s="6" t="s">
        <v>190</v>
      </c>
      <c r="J6377" s="6" t="s">
        <v>184</v>
      </c>
      <c r="K6377" s="6">
        <v>2</v>
      </c>
      <c r="L6377" s="6">
        <v>33.96</v>
      </c>
      <c r="M6377" s="31" t="str">
        <f t="shared" si="0"/>
        <v>Small</v>
      </c>
    </row>
    <row r="6378" spans="8:13" ht="15.75" customHeight="1">
      <c r="H6378" s="37">
        <v>43219</v>
      </c>
      <c r="I6378" s="6" t="s">
        <v>168</v>
      </c>
      <c r="J6378" s="6" t="s">
        <v>225</v>
      </c>
      <c r="K6378" s="6">
        <v>2</v>
      </c>
      <c r="L6378" s="6">
        <v>22.28</v>
      </c>
      <c r="M6378" s="31" t="str">
        <f t="shared" si="0"/>
        <v>Small</v>
      </c>
    </row>
    <row r="6379" spans="8:13" ht="15.75" customHeight="1">
      <c r="H6379" s="37">
        <v>43230</v>
      </c>
      <c r="I6379" s="6" t="s">
        <v>198</v>
      </c>
      <c r="J6379" s="6" t="s">
        <v>183</v>
      </c>
      <c r="K6379" s="6">
        <v>1</v>
      </c>
      <c r="L6379" s="6">
        <v>18.53</v>
      </c>
      <c r="M6379" s="31" t="str">
        <f t="shared" si="0"/>
        <v>Small</v>
      </c>
    </row>
    <row r="6380" spans="8:13" ht="15.75" customHeight="1">
      <c r="H6380" s="37">
        <v>43436</v>
      </c>
      <c r="I6380" s="6" t="s">
        <v>177</v>
      </c>
      <c r="J6380" s="6" t="s">
        <v>203</v>
      </c>
      <c r="K6380" s="6">
        <v>50</v>
      </c>
      <c r="L6380" s="6">
        <v>506.94</v>
      </c>
      <c r="M6380" s="31" t="str">
        <f t="shared" si="0"/>
        <v>Large</v>
      </c>
    </row>
    <row r="6381" spans="8:13" ht="15.75" customHeight="1">
      <c r="H6381" s="37">
        <v>43446</v>
      </c>
      <c r="I6381" s="6" t="s">
        <v>200</v>
      </c>
      <c r="J6381" s="6" t="s">
        <v>156</v>
      </c>
      <c r="K6381" s="6">
        <v>2</v>
      </c>
      <c r="L6381" s="6">
        <v>36.28</v>
      </c>
      <c r="M6381" s="31" t="str">
        <f t="shared" si="0"/>
        <v>Small</v>
      </c>
    </row>
    <row r="6382" spans="8:13" ht="15.75" customHeight="1">
      <c r="H6382" s="37">
        <v>43346</v>
      </c>
      <c r="I6382" s="6" t="s">
        <v>158</v>
      </c>
      <c r="J6382" s="6" t="s">
        <v>233</v>
      </c>
      <c r="K6382" s="6">
        <v>1</v>
      </c>
      <c r="L6382" s="6">
        <v>17.66</v>
      </c>
      <c r="M6382" s="31" t="str">
        <f t="shared" si="0"/>
        <v>Small</v>
      </c>
    </row>
    <row r="6383" spans="8:13" ht="15.75" customHeight="1">
      <c r="H6383" s="37">
        <v>43255</v>
      </c>
      <c r="I6383" s="6" t="s">
        <v>201</v>
      </c>
      <c r="J6383" s="6" t="s">
        <v>185</v>
      </c>
      <c r="K6383" s="6">
        <v>2</v>
      </c>
      <c r="L6383" s="6">
        <v>32.18</v>
      </c>
      <c r="M6383" s="31" t="str">
        <f t="shared" si="0"/>
        <v>Small</v>
      </c>
    </row>
    <row r="6384" spans="8:13" ht="15.75" customHeight="1">
      <c r="H6384" s="37">
        <v>43406</v>
      </c>
      <c r="I6384" s="6" t="s">
        <v>198</v>
      </c>
      <c r="J6384" s="6" t="s">
        <v>156</v>
      </c>
      <c r="K6384" s="6">
        <v>3</v>
      </c>
      <c r="L6384" s="6">
        <v>59.82</v>
      </c>
      <c r="M6384" s="31" t="str">
        <f t="shared" si="0"/>
        <v>Small</v>
      </c>
    </row>
    <row r="6385" spans="8:13" ht="15.75" customHeight="1">
      <c r="H6385" s="37">
        <v>43359</v>
      </c>
      <c r="I6385" s="6" t="s">
        <v>141</v>
      </c>
      <c r="J6385" s="6" t="s">
        <v>214</v>
      </c>
      <c r="K6385" s="6">
        <v>3</v>
      </c>
      <c r="L6385" s="6">
        <v>44.1</v>
      </c>
      <c r="M6385" s="31" t="str">
        <f t="shared" si="0"/>
        <v>Small</v>
      </c>
    </row>
    <row r="6386" spans="8:13" ht="15.75" customHeight="1">
      <c r="H6386" s="37">
        <v>43434</v>
      </c>
      <c r="I6386" s="6" t="s">
        <v>168</v>
      </c>
      <c r="J6386" s="6" t="s">
        <v>174</v>
      </c>
      <c r="K6386" s="6">
        <v>1</v>
      </c>
      <c r="L6386" s="6">
        <v>17.93</v>
      </c>
      <c r="M6386" s="31" t="str">
        <f t="shared" si="0"/>
        <v>Small</v>
      </c>
    </row>
    <row r="6387" spans="8:13" ht="15.75" customHeight="1">
      <c r="H6387" s="37">
        <v>43250</v>
      </c>
      <c r="I6387" s="6" t="s">
        <v>158</v>
      </c>
      <c r="J6387" s="6" t="s">
        <v>156</v>
      </c>
      <c r="K6387" s="6">
        <v>2</v>
      </c>
      <c r="L6387" s="6">
        <v>26.86</v>
      </c>
      <c r="M6387" s="31" t="str">
        <f t="shared" si="0"/>
        <v>Small</v>
      </c>
    </row>
    <row r="6388" spans="8:13" ht="15.75" customHeight="1">
      <c r="H6388" s="37">
        <v>43463</v>
      </c>
      <c r="I6388" s="6" t="s">
        <v>158</v>
      </c>
      <c r="J6388" s="6" t="s">
        <v>226</v>
      </c>
      <c r="K6388" s="6">
        <v>1</v>
      </c>
      <c r="L6388" s="6">
        <v>18.760000000000002</v>
      </c>
      <c r="M6388" s="31" t="str">
        <f t="shared" si="0"/>
        <v>Small</v>
      </c>
    </row>
    <row r="6389" spans="8:13" ht="15.75" customHeight="1">
      <c r="H6389" s="37">
        <v>43149</v>
      </c>
      <c r="I6389" s="6" t="s">
        <v>168</v>
      </c>
      <c r="J6389" s="6" t="s">
        <v>227</v>
      </c>
      <c r="K6389" s="6">
        <v>4</v>
      </c>
      <c r="L6389" s="6">
        <v>49.52</v>
      </c>
      <c r="M6389" s="31" t="str">
        <f t="shared" si="0"/>
        <v>Small</v>
      </c>
    </row>
    <row r="6390" spans="8:13" ht="15.75" customHeight="1">
      <c r="H6390" s="37">
        <v>43305</v>
      </c>
      <c r="I6390" s="6" t="s">
        <v>127</v>
      </c>
      <c r="J6390" s="6" t="s">
        <v>203</v>
      </c>
      <c r="K6390" s="6">
        <v>1</v>
      </c>
      <c r="L6390" s="6">
        <v>14.51</v>
      </c>
      <c r="M6390" s="31" t="str">
        <f t="shared" si="0"/>
        <v>Small</v>
      </c>
    </row>
    <row r="6391" spans="8:13" ht="15.75" customHeight="1">
      <c r="H6391" s="37">
        <v>43108</v>
      </c>
      <c r="I6391" s="6" t="s">
        <v>127</v>
      </c>
      <c r="J6391" s="6" t="s">
        <v>169</v>
      </c>
      <c r="K6391" s="6">
        <v>3</v>
      </c>
      <c r="L6391" s="6">
        <v>35.4</v>
      </c>
      <c r="M6391" s="31" t="str">
        <f t="shared" si="0"/>
        <v>Small</v>
      </c>
    </row>
    <row r="6392" spans="8:13" ht="15.75" customHeight="1">
      <c r="H6392" s="37">
        <v>43429</v>
      </c>
      <c r="I6392" s="6" t="s">
        <v>175</v>
      </c>
      <c r="J6392" s="6" t="s">
        <v>185</v>
      </c>
      <c r="K6392" s="6">
        <v>3</v>
      </c>
      <c r="L6392" s="6">
        <v>53.04</v>
      </c>
      <c r="M6392" s="31" t="str">
        <f t="shared" si="0"/>
        <v>Small</v>
      </c>
    </row>
    <row r="6393" spans="8:13" ht="15.75" customHeight="1">
      <c r="H6393" s="37">
        <v>43107</v>
      </c>
      <c r="I6393" s="6" t="s">
        <v>141</v>
      </c>
      <c r="J6393" s="6" t="s">
        <v>235</v>
      </c>
      <c r="K6393" s="6">
        <v>1</v>
      </c>
      <c r="L6393" s="6">
        <v>10.5</v>
      </c>
      <c r="M6393" s="31" t="str">
        <f t="shared" si="0"/>
        <v>Small</v>
      </c>
    </row>
    <row r="6394" spans="8:13" ht="15.75" customHeight="1">
      <c r="H6394" s="37">
        <v>43242</v>
      </c>
      <c r="I6394" s="6" t="s">
        <v>168</v>
      </c>
      <c r="J6394" s="6" t="s">
        <v>207</v>
      </c>
      <c r="K6394" s="6">
        <v>3</v>
      </c>
      <c r="L6394" s="6">
        <v>55.2</v>
      </c>
      <c r="M6394" s="31" t="str">
        <f t="shared" si="0"/>
        <v>Small</v>
      </c>
    </row>
    <row r="6395" spans="8:13" ht="15.75" customHeight="1">
      <c r="H6395" s="37">
        <v>43239</v>
      </c>
      <c r="I6395" s="6" t="s">
        <v>190</v>
      </c>
      <c r="J6395" s="6" t="s">
        <v>228</v>
      </c>
      <c r="K6395" s="6">
        <v>4</v>
      </c>
      <c r="L6395" s="6">
        <v>50.92</v>
      </c>
      <c r="M6395" s="31" t="str">
        <f t="shared" si="0"/>
        <v>Small</v>
      </c>
    </row>
    <row r="6396" spans="8:13" ht="15.75" customHeight="1">
      <c r="H6396" s="37">
        <v>43459</v>
      </c>
      <c r="I6396" s="6" t="s">
        <v>135</v>
      </c>
      <c r="J6396" s="6" t="s">
        <v>169</v>
      </c>
      <c r="K6396" s="6">
        <v>2</v>
      </c>
      <c r="L6396" s="6">
        <v>23</v>
      </c>
      <c r="M6396" s="31" t="str">
        <f t="shared" si="0"/>
        <v>Small</v>
      </c>
    </row>
    <row r="6397" spans="8:13" ht="15.75" customHeight="1">
      <c r="H6397" s="37">
        <v>43386</v>
      </c>
      <c r="I6397" s="6" t="s">
        <v>175</v>
      </c>
      <c r="J6397" s="6" t="s">
        <v>202</v>
      </c>
      <c r="K6397" s="6">
        <v>2</v>
      </c>
      <c r="L6397" s="6">
        <v>23.76</v>
      </c>
      <c r="M6397" s="31" t="str">
        <f t="shared" si="0"/>
        <v>Small</v>
      </c>
    </row>
    <row r="6398" spans="8:13" ht="15.75" customHeight="1">
      <c r="H6398" s="37">
        <v>43449</v>
      </c>
      <c r="I6398" s="6" t="s">
        <v>158</v>
      </c>
      <c r="J6398" s="6" t="s">
        <v>156</v>
      </c>
      <c r="K6398" s="6">
        <v>3</v>
      </c>
      <c r="L6398" s="6">
        <v>49.92</v>
      </c>
      <c r="M6398" s="31" t="str">
        <f t="shared" si="0"/>
        <v>Small</v>
      </c>
    </row>
    <row r="6399" spans="8:13" ht="15.75" customHeight="1">
      <c r="H6399" s="37">
        <v>43465</v>
      </c>
      <c r="I6399" s="6" t="s">
        <v>158</v>
      </c>
      <c r="J6399" s="6" t="s">
        <v>176</v>
      </c>
      <c r="K6399" s="6">
        <v>1</v>
      </c>
      <c r="L6399" s="6">
        <v>10.130000000000001</v>
      </c>
      <c r="M6399" s="31" t="str">
        <f t="shared" si="0"/>
        <v>Small</v>
      </c>
    </row>
    <row r="6400" spans="8:13" ht="15.75" customHeight="1">
      <c r="H6400" s="37">
        <v>43157</v>
      </c>
      <c r="I6400" s="6" t="s">
        <v>158</v>
      </c>
      <c r="J6400" s="6" t="s">
        <v>185</v>
      </c>
      <c r="K6400" s="6">
        <v>36</v>
      </c>
      <c r="L6400" s="6">
        <v>245.97</v>
      </c>
      <c r="M6400" s="31" t="str">
        <f t="shared" si="0"/>
        <v>Small</v>
      </c>
    </row>
    <row r="6401" spans="8:13" ht="15.75" customHeight="1">
      <c r="H6401" s="37">
        <v>43436</v>
      </c>
      <c r="I6401" s="6" t="s">
        <v>163</v>
      </c>
      <c r="J6401" s="6" t="s">
        <v>214</v>
      </c>
      <c r="K6401" s="6">
        <v>1</v>
      </c>
      <c r="L6401" s="6">
        <v>12.57</v>
      </c>
      <c r="M6401" s="31" t="str">
        <f t="shared" si="0"/>
        <v>Small</v>
      </c>
    </row>
    <row r="6402" spans="8:13" ht="15.75" customHeight="1">
      <c r="H6402" s="37">
        <v>43409</v>
      </c>
      <c r="I6402" s="6" t="s">
        <v>224</v>
      </c>
      <c r="J6402" s="6" t="s">
        <v>156</v>
      </c>
      <c r="K6402" s="6">
        <v>2</v>
      </c>
      <c r="L6402" s="6">
        <v>20.74</v>
      </c>
      <c r="M6402" s="31" t="str">
        <f t="shared" si="0"/>
        <v>Small</v>
      </c>
    </row>
    <row r="6403" spans="8:13" ht="15.75" customHeight="1">
      <c r="H6403" s="37">
        <v>43397</v>
      </c>
      <c r="I6403" s="6" t="s">
        <v>168</v>
      </c>
      <c r="J6403" s="6" t="s">
        <v>156</v>
      </c>
      <c r="K6403" s="6">
        <v>2</v>
      </c>
      <c r="L6403" s="6">
        <v>38.18</v>
      </c>
      <c r="M6403" s="31" t="str">
        <f t="shared" si="0"/>
        <v>Small</v>
      </c>
    </row>
    <row r="6404" spans="8:13" ht="15.75" customHeight="1">
      <c r="H6404" s="37">
        <v>43412</v>
      </c>
      <c r="I6404" s="6" t="s">
        <v>158</v>
      </c>
      <c r="J6404" s="6" t="s">
        <v>156</v>
      </c>
      <c r="K6404" s="6">
        <v>2</v>
      </c>
      <c r="L6404" s="6">
        <v>35.86</v>
      </c>
      <c r="M6404" s="31" t="str">
        <f t="shared" si="0"/>
        <v>Small</v>
      </c>
    </row>
    <row r="6405" spans="8:13" ht="15.75" customHeight="1">
      <c r="H6405" s="37">
        <v>43293</v>
      </c>
      <c r="I6405" s="6" t="s">
        <v>223</v>
      </c>
      <c r="J6405" s="6" t="s">
        <v>226</v>
      </c>
      <c r="K6405" s="6">
        <v>48</v>
      </c>
      <c r="L6405" s="6">
        <v>403.68</v>
      </c>
      <c r="M6405" s="31" t="str">
        <f t="shared" si="0"/>
        <v>Large</v>
      </c>
    </row>
    <row r="6406" spans="8:13" ht="15.75" customHeight="1">
      <c r="H6406" s="37">
        <v>43133</v>
      </c>
      <c r="I6406" s="6" t="s">
        <v>141</v>
      </c>
      <c r="J6406" s="6" t="s">
        <v>181</v>
      </c>
      <c r="K6406" s="6">
        <v>1</v>
      </c>
      <c r="L6406" s="6">
        <v>16.79</v>
      </c>
      <c r="M6406" s="31" t="str">
        <f t="shared" si="0"/>
        <v>Small</v>
      </c>
    </row>
    <row r="6407" spans="8:13" ht="15.75" customHeight="1">
      <c r="H6407" s="37">
        <v>43450</v>
      </c>
      <c r="I6407" s="6" t="s">
        <v>141</v>
      </c>
      <c r="J6407" s="6" t="s">
        <v>156</v>
      </c>
      <c r="K6407" s="6">
        <v>1</v>
      </c>
      <c r="L6407" s="6">
        <v>13.9</v>
      </c>
      <c r="M6407" s="31" t="str">
        <f t="shared" si="0"/>
        <v>Small</v>
      </c>
    </row>
    <row r="6408" spans="8:13" ht="15.75" customHeight="1">
      <c r="H6408" s="37">
        <v>43205</v>
      </c>
      <c r="I6408" s="6" t="s">
        <v>158</v>
      </c>
      <c r="J6408" s="6" t="s">
        <v>174</v>
      </c>
      <c r="K6408" s="6">
        <v>2</v>
      </c>
      <c r="L6408" s="6">
        <v>32.159999999999997</v>
      </c>
      <c r="M6408" s="31" t="str">
        <f t="shared" si="0"/>
        <v>Small</v>
      </c>
    </row>
    <row r="6409" spans="8:13" ht="15.75" customHeight="1">
      <c r="H6409" s="37">
        <v>43446</v>
      </c>
      <c r="I6409" s="6" t="s">
        <v>224</v>
      </c>
      <c r="J6409" s="6" t="s">
        <v>187</v>
      </c>
      <c r="K6409" s="6">
        <v>2</v>
      </c>
      <c r="L6409" s="6">
        <v>23.64</v>
      </c>
      <c r="M6409" s="31" t="str">
        <f t="shared" si="0"/>
        <v>Small</v>
      </c>
    </row>
    <row r="6410" spans="8:13" ht="15.75" customHeight="1">
      <c r="H6410" s="37">
        <v>43353</v>
      </c>
      <c r="I6410" s="6" t="s">
        <v>168</v>
      </c>
      <c r="J6410" s="6" t="s">
        <v>173</v>
      </c>
      <c r="K6410" s="6">
        <v>2</v>
      </c>
      <c r="L6410" s="6">
        <v>39.9</v>
      </c>
      <c r="M6410" s="31" t="str">
        <f t="shared" si="0"/>
        <v>Small</v>
      </c>
    </row>
    <row r="6411" spans="8:13" ht="15.75" customHeight="1">
      <c r="H6411" s="37">
        <v>43315</v>
      </c>
      <c r="I6411" s="6" t="s">
        <v>218</v>
      </c>
      <c r="J6411" s="6" t="s">
        <v>206</v>
      </c>
      <c r="K6411" s="6">
        <v>2</v>
      </c>
      <c r="L6411" s="6">
        <v>21.7</v>
      </c>
      <c r="M6411" s="31" t="str">
        <f t="shared" si="0"/>
        <v>Small</v>
      </c>
    </row>
    <row r="6412" spans="8:13" ht="15.75" customHeight="1">
      <c r="H6412" s="37">
        <v>43162</v>
      </c>
      <c r="I6412" s="6" t="s">
        <v>190</v>
      </c>
      <c r="J6412" s="6" t="s">
        <v>156</v>
      </c>
      <c r="K6412" s="6">
        <v>1</v>
      </c>
      <c r="L6412" s="6">
        <v>10.96</v>
      </c>
      <c r="M6412" s="31" t="str">
        <f t="shared" si="0"/>
        <v>Small</v>
      </c>
    </row>
    <row r="6413" spans="8:13" ht="15.75" customHeight="1">
      <c r="H6413" s="37">
        <v>43460</v>
      </c>
      <c r="I6413" s="6" t="s">
        <v>168</v>
      </c>
      <c r="J6413" s="6" t="s">
        <v>169</v>
      </c>
      <c r="K6413" s="6">
        <v>2</v>
      </c>
      <c r="L6413" s="6">
        <v>26.2</v>
      </c>
      <c r="M6413" s="31" t="str">
        <f t="shared" si="0"/>
        <v>Small</v>
      </c>
    </row>
    <row r="6414" spans="8:13" ht="15.75" customHeight="1">
      <c r="H6414" s="37">
        <v>43131</v>
      </c>
      <c r="I6414" s="6" t="s">
        <v>198</v>
      </c>
      <c r="J6414" s="6" t="s">
        <v>157</v>
      </c>
      <c r="K6414" s="6">
        <v>1</v>
      </c>
      <c r="L6414" s="6">
        <v>11.1</v>
      </c>
      <c r="M6414" s="31" t="str">
        <f t="shared" si="0"/>
        <v>Small</v>
      </c>
    </row>
    <row r="6415" spans="8:13" ht="15.75" customHeight="1">
      <c r="H6415" s="37">
        <v>43421</v>
      </c>
      <c r="I6415" s="6" t="s">
        <v>175</v>
      </c>
      <c r="J6415" s="6" t="s">
        <v>179</v>
      </c>
      <c r="K6415" s="6">
        <v>3</v>
      </c>
      <c r="L6415" s="6">
        <v>40.409999999999997</v>
      </c>
      <c r="M6415" s="31" t="str">
        <f t="shared" si="0"/>
        <v>Small</v>
      </c>
    </row>
    <row r="6416" spans="8:13" ht="15.75" customHeight="1">
      <c r="H6416" s="37">
        <v>43453</v>
      </c>
      <c r="I6416" s="6" t="s">
        <v>160</v>
      </c>
      <c r="J6416" s="6" t="s">
        <v>234</v>
      </c>
      <c r="K6416" s="6">
        <v>2</v>
      </c>
      <c r="L6416" s="6">
        <v>24.48</v>
      </c>
      <c r="M6416" s="31" t="str">
        <f t="shared" si="0"/>
        <v>Small</v>
      </c>
    </row>
    <row r="6417" spans="8:13" ht="15.75" customHeight="1">
      <c r="H6417" s="37">
        <v>43275</v>
      </c>
      <c r="I6417" s="6" t="s">
        <v>168</v>
      </c>
      <c r="J6417" s="6" t="s">
        <v>236</v>
      </c>
      <c r="K6417" s="6">
        <v>3</v>
      </c>
      <c r="L6417" s="6">
        <v>38.94</v>
      </c>
      <c r="M6417" s="31" t="str">
        <f t="shared" si="0"/>
        <v>Small</v>
      </c>
    </row>
    <row r="6418" spans="8:13" ht="15.75" customHeight="1">
      <c r="H6418" s="37">
        <v>43283</v>
      </c>
      <c r="I6418" s="6" t="s">
        <v>201</v>
      </c>
      <c r="J6418" s="6" t="s">
        <v>170</v>
      </c>
      <c r="K6418" s="6">
        <v>2</v>
      </c>
      <c r="L6418" s="6">
        <v>36.92</v>
      </c>
      <c r="M6418" s="31" t="str">
        <f t="shared" si="0"/>
        <v>Small</v>
      </c>
    </row>
    <row r="6419" spans="8:13" ht="15.75" customHeight="1">
      <c r="H6419" s="37">
        <v>43365</v>
      </c>
      <c r="I6419" s="6" t="s">
        <v>177</v>
      </c>
      <c r="J6419" s="6" t="s">
        <v>156</v>
      </c>
      <c r="K6419" s="6">
        <v>2</v>
      </c>
      <c r="L6419" s="6">
        <v>24.12</v>
      </c>
      <c r="M6419" s="31" t="str">
        <f t="shared" si="0"/>
        <v>Small</v>
      </c>
    </row>
    <row r="6420" spans="8:13" ht="15.75" customHeight="1">
      <c r="H6420" s="37">
        <v>43123</v>
      </c>
      <c r="I6420" s="6" t="s">
        <v>198</v>
      </c>
      <c r="J6420" s="6" t="s">
        <v>180</v>
      </c>
      <c r="K6420" s="6">
        <v>2</v>
      </c>
      <c r="L6420" s="6">
        <v>23.22</v>
      </c>
      <c r="M6420" s="31" t="str">
        <f t="shared" si="0"/>
        <v>Small</v>
      </c>
    </row>
    <row r="6421" spans="8:13" ht="15.75" customHeight="1">
      <c r="H6421" s="37">
        <v>43422</v>
      </c>
      <c r="I6421" s="6" t="s">
        <v>193</v>
      </c>
      <c r="J6421" s="6" t="s">
        <v>197</v>
      </c>
      <c r="K6421" s="6">
        <v>38</v>
      </c>
      <c r="L6421" s="6">
        <v>291.83999999999997</v>
      </c>
      <c r="M6421" s="31" t="str">
        <f t="shared" si="0"/>
        <v>Large</v>
      </c>
    </row>
    <row r="6422" spans="8:13" ht="15.75" customHeight="1">
      <c r="H6422" s="37">
        <v>43221</v>
      </c>
      <c r="I6422" s="6" t="s">
        <v>171</v>
      </c>
      <c r="J6422" s="6" t="s">
        <v>228</v>
      </c>
      <c r="K6422" s="6">
        <v>3</v>
      </c>
      <c r="L6422" s="6">
        <v>30.24</v>
      </c>
      <c r="M6422" s="31" t="str">
        <f t="shared" si="0"/>
        <v>Small</v>
      </c>
    </row>
    <row r="6423" spans="8:13" ht="15.75" customHeight="1">
      <c r="H6423" s="37">
        <v>43142</v>
      </c>
      <c r="I6423" s="6" t="s">
        <v>141</v>
      </c>
      <c r="J6423" s="6" t="s">
        <v>183</v>
      </c>
      <c r="K6423" s="6">
        <v>2</v>
      </c>
      <c r="L6423" s="6">
        <v>26.48</v>
      </c>
      <c r="M6423" s="31" t="str">
        <f t="shared" si="0"/>
        <v>Small</v>
      </c>
    </row>
    <row r="6424" spans="8:13" ht="15.75" customHeight="1">
      <c r="H6424" s="37">
        <v>43325</v>
      </c>
      <c r="I6424" s="6" t="s">
        <v>168</v>
      </c>
      <c r="J6424" s="6" t="s">
        <v>226</v>
      </c>
      <c r="K6424" s="6">
        <v>3</v>
      </c>
      <c r="L6424" s="6">
        <v>38.909999999999997</v>
      </c>
      <c r="M6424" s="31" t="str">
        <f t="shared" si="0"/>
        <v>Small</v>
      </c>
    </row>
    <row r="6425" spans="8:13" ht="15.75" customHeight="1">
      <c r="H6425" s="37">
        <v>43146</v>
      </c>
      <c r="I6425" s="6" t="s">
        <v>141</v>
      </c>
      <c r="J6425" s="6" t="s">
        <v>211</v>
      </c>
      <c r="K6425" s="6">
        <v>1</v>
      </c>
      <c r="L6425" s="6">
        <v>14.61</v>
      </c>
      <c r="M6425" s="31" t="str">
        <f t="shared" si="0"/>
        <v>Small</v>
      </c>
    </row>
    <row r="6426" spans="8:13" ht="15.75" customHeight="1">
      <c r="H6426" s="37">
        <v>43416</v>
      </c>
      <c r="I6426" s="6" t="s">
        <v>135</v>
      </c>
      <c r="J6426" s="6" t="s">
        <v>156</v>
      </c>
      <c r="K6426" s="6">
        <v>1</v>
      </c>
      <c r="L6426" s="6">
        <v>17.63</v>
      </c>
      <c r="M6426" s="31" t="str">
        <f t="shared" si="0"/>
        <v>Small</v>
      </c>
    </row>
    <row r="6427" spans="8:13" ht="15.75" customHeight="1">
      <c r="H6427" s="37">
        <v>43435</v>
      </c>
      <c r="I6427" s="6" t="s">
        <v>141</v>
      </c>
      <c r="J6427" s="6" t="s">
        <v>226</v>
      </c>
      <c r="K6427" s="6">
        <v>1</v>
      </c>
      <c r="L6427" s="6">
        <v>19.09</v>
      </c>
      <c r="M6427" s="31" t="str">
        <f t="shared" si="0"/>
        <v>Small</v>
      </c>
    </row>
    <row r="6428" spans="8:13" ht="15.75" customHeight="1">
      <c r="H6428" s="37">
        <v>43262</v>
      </c>
      <c r="I6428" s="6" t="s">
        <v>190</v>
      </c>
      <c r="J6428" s="6" t="s">
        <v>181</v>
      </c>
      <c r="K6428" s="6">
        <v>1</v>
      </c>
      <c r="L6428" s="6">
        <v>19.829999999999998</v>
      </c>
      <c r="M6428" s="31" t="str">
        <f t="shared" si="0"/>
        <v>Small</v>
      </c>
    </row>
    <row r="6429" spans="8:13" ht="15.75" customHeight="1">
      <c r="H6429" s="37">
        <v>43417</v>
      </c>
      <c r="I6429" s="6" t="s">
        <v>175</v>
      </c>
      <c r="J6429" s="6" t="s">
        <v>174</v>
      </c>
      <c r="K6429" s="6">
        <v>1</v>
      </c>
      <c r="L6429" s="6">
        <v>18.8</v>
      </c>
      <c r="M6429" s="31" t="str">
        <f t="shared" si="0"/>
        <v>Small</v>
      </c>
    </row>
    <row r="6430" spans="8:13" ht="15.75" customHeight="1">
      <c r="H6430" s="37">
        <v>43220</v>
      </c>
      <c r="I6430" s="6" t="s">
        <v>138</v>
      </c>
      <c r="J6430" s="6" t="s">
        <v>156</v>
      </c>
      <c r="K6430" s="6">
        <v>33</v>
      </c>
      <c r="L6430" s="6">
        <v>279.2</v>
      </c>
      <c r="M6430" s="31" t="str">
        <f t="shared" si="0"/>
        <v>Large</v>
      </c>
    </row>
    <row r="6431" spans="8:13" ht="15.75" customHeight="1">
      <c r="H6431" s="37">
        <v>43433</v>
      </c>
      <c r="I6431" s="6" t="s">
        <v>168</v>
      </c>
      <c r="J6431" s="6" t="s">
        <v>185</v>
      </c>
      <c r="K6431" s="6">
        <v>2</v>
      </c>
      <c r="L6431" s="6">
        <v>39.82</v>
      </c>
      <c r="M6431" s="31" t="str">
        <f t="shared" si="0"/>
        <v>Small</v>
      </c>
    </row>
    <row r="6432" spans="8:13" ht="15.75" customHeight="1">
      <c r="H6432" s="37">
        <v>43443</v>
      </c>
      <c r="I6432" s="6" t="s">
        <v>168</v>
      </c>
      <c r="J6432" s="6" t="s">
        <v>156</v>
      </c>
      <c r="K6432" s="6">
        <v>6</v>
      </c>
      <c r="L6432" s="6">
        <v>107.58</v>
      </c>
      <c r="M6432" s="31" t="str">
        <f t="shared" si="0"/>
        <v>Small</v>
      </c>
    </row>
    <row r="6433" spans="8:13" ht="15.75" customHeight="1">
      <c r="H6433" s="37">
        <v>43449</v>
      </c>
      <c r="I6433" s="6" t="s">
        <v>193</v>
      </c>
      <c r="J6433" s="6" t="s">
        <v>186</v>
      </c>
      <c r="K6433" s="6">
        <v>3</v>
      </c>
      <c r="L6433" s="6">
        <v>31.2</v>
      </c>
      <c r="M6433" s="31" t="str">
        <f t="shared" si="0"/>
        <v>Small</v>
      </c>
    </row>
    <row r="6434" spans="8:13" ht="15.75" customHeight="1">
      <c r="H6434" s="37">
        <v>43156</v>
      </c>
      <c r="I6434" s="6" t="s">
        <v>224</v>
      </c>
      <c r="J6434" s="6" t="s">
        <v>172</v>
      </c>
      <c r="K6434" s="6">
        <v>2</v>
      </c>
      <c r="L6434" s="6">
        <v>29.16</v>
      </c>
      <c r="M6434" s="31" t="str">
        <f t="shared" si="0"/>
        <v>Small</v>
      </c>
    </row>
    <row r="6435" spans="8:13" ht="15.75" customHeight="1">
      <c r="H6435" s="37">
        <v>43337</v>
      </c>
      <c r="I6435" s="6" t="s">
        <v>218</v>
      </c>
      <c r="J6435" s="6" t="s">
        <v>210</v>
      </c>
      <c r="K6435" s="6">
        <v>1</v>
      </c>
      <c r="L6435" s="6">
        <v>11.81</v>
      </c>
      <c r="M6435" s="31" t="str">
        <f t="shared" si="0"/>
        <v>Small</v>
      </c>
    </row>
    <row r="6436" spans="8:13" ht="15.75" customHeight="1">
      <c r="H6436" s="37">
        <v>43416</v>
      </c>
      <c r="I6436" s="6" t="s">
        <v>200</v>
      </c>
      <c r="J6436" s="6" t="s">
        <v>156</v>
      </c>
      <c r="K6436" s="6">
        <v>1</v>
      </c>
      <c r="L6436" s="6">
        <v>17.100000000000001</v>
      </c>
      <c r="M6436" s="31" t="str">
        <f t="shared" si="0"/>
        <v>Small</v>
      </c>
    </row>
    <row r="6437" spans="8:13" ht="15.75" customHeight="1">
      <c r="H6437" s="37">
        <v>43289</v>
      </c>
      <c r="I6437" s="6" t="s">
        <v>168</v>
      </c>
      <c r="J6437" s="6" t="s">
        <v>238</v>
      </c>
      <c r="K6437" s="6">
        <v>3</v>
      </c>
      <c r="L6437" s="6">
        <v>33.54</v>
      </c>
      <c r="M6437" s="31" t="str">
        <f t="shared" si="0"/>
        <v>Small</v>
      </c>
    </row>
    <row r="6438" spans="8:13" ht="15.75" customHeight="1">
      <c r="H6438" s="37">
        <v>43409</v>
      </c>
      <c r="I6438" s="6" t="s">
        <v>141</v>
      </c>
      <c r="J6438" s="6" t="s">
        <v>180</v>
      </c>
      <c r="K6438" s="6">
        <v>3</v>
      </c>
      <c r="L6438" s="6">
        <v>37.74</v>
      </c>
      <c r="M6438" s="31" t="str">
        <f t="shared" si="0"/>
        <v>Small</v>
      </c>
    </row>
    <row r="6439" spans="8:13" ht="15.75" customHeight="1">
      <c r="H6439" s="37">
        <v>43438</v>
      </c>
      <c r="I6439" s="6" t="s">
        <v>160</v>
      </c>
      <c r="J6439" s="6" t="s">
        <v>169</v>
      </c>
      <c r="K6439" s="6">
        <v>2</v>
      </c>
      <c r="L6439" s="6">
        <v>20.079999999999998</v>
      </c>
      <c r="M6439" s="31" t="str">
        <f t="shared" si="0"/>
        <v>Small</v>
      </c>
    </row>
    <row r="6440" spans="8:13" ht="15.75" customHeight="1">
      <c r="H6440" s="37">
        <v>43165</v>
      </c>
      <c r="I6440" s="6" t="s">
        <v>171</v>
      </c>
      <c r="J6440" s="6" t="s">
        <v>156</v>
      </c>
      <c r="K6440" s="6">
        <v>3</v>
      </c>
      <c r="L6440" s="6">
        <v>44.04</v>
      </c>
      <c r="M6440" s="31" t="str">
        <f t="shared" si="0"/>
        <v>Small</v>
      </c>
    </row>
    <row r="6441" spans="8:13" ht="15.75" customHeight="1">
      <c r="H6441" s="37">
        <v>43366</v>
      </c>
      <c r="I6441" s="6" t="s">
        <v>171</v>
      </c>
      <c r="J6441" s="6" t="s">
        <v>170</v>
      </c>
      <c r="K6441" s="6">
        <v>1</v>
      </c>
      <c r="L6441" s="6">
        <v>16.100000000000001</v>
      </c>
      <c r="M6441" s="31" t="str">
        <f t="shared" si="0"/>
        <v>Small</v>
      </c>
    </row>
    <row r="6442" spans="8:13" ht="15.75" customHeight="1">
      <c r="H6442" s="37">
        <v>43424</v>
      </c>
      <c r="I6442" s="6" t="s">
        <v>141</v>
      </c>
      <c r="J6442" s="6" t="s">
        <v>211</v>
      </c>
      <c r="K6442" s="6">
        <v>4</v>
      </c>
      <c r="L6442" s="6">
        <v>44.72</v>
      </c>
      <c r="M6442" s="31" t="str">
        <f t="shared" si="0"/>
        <v>Small</v>
      </c>
    </row>
    <row r="6443" spans="8:13" ht="15.75" customHeight="1">
      <c r="H6443" s="37">
        <v>43417</v>
      </c>
      <c r="I6443" s="6" t="s">
        <v>158</v>
      </c>
      <c r="J6443" s="6" t="s">
        <v>230</v>
      </c>
      <c r="K6443" s="6">
        <v>48</v>
      </c>
      <c r="L6443" s="6">
        <v>441.86</v>
      </c>
      <c r="M6443" s="31" t="str">
        <f t="shared" si="0"/>
        <v>Large</v>
      </c>
    </row>
    <row r="6444" spans="8:13" ht="15.75" customHeight="1">
      <c r="H6444" s="37">
        <v>43201</v>
      </c>
      <c r="I6444" s="6" t="s">
        <v>135</v>
      </c>
      <c r="J6444" s="6" t="s">
        <v>208</v>
      </c>
      <c r="K6444" s="6">
        <v>2</v>
      </c>
      <c r="L6444" s="6">
        <v>26.14</v>
      </c>
      <c r="M6444" s="31" t="str">
        <f t="shared" si="0"/>
        <v>Small</v>
      </c>
    </row>
    <row r="6445" spans="8:13" ht="15.75" customHeight="1">
      <c r="H6445" s="37">
        <v>43464</v>
      </c>
      <c r="I6445" s="6" t="s">
        <v>158</v>
      </c>
      <c r="J6445" s="6" t="s">
        <v>221</v>
      </c>
      <c r="K6445" s="6">
        <v>1</v>
      </c>
      <c r="L6445" s="6">
        <v>15.58</v>
      </c>
      <c r="M6445" s="31" t="str">
        <f t="shared" si="0"/>
        <v>Small</v>
      </c>
    </row>
    <row r="6446" spans="8:13" ht="15.75" customHeight="1">
      <c r="H6446" s="37">
        <v>43262</v>
      </c>
      <c r="I6446" s="6" t="s">
        <v>190</v>
      </c>
      <c r="J6446" s="6" t="s">
        <v>170</v>
      </c>
      <c r="K6446" s="6">
        <v>2</v>
      </c>
      <c r="L6446" s="6">
        <v>27.06</v>
      </c>
      <c r="M6446" s="31" t="str">
        <f t="shared" si="0"/>
        <v>Small</v>
      </c>
    </row>
    <row r="6447" spans="8:13" ht="15.75" customHeight="1">
      <c r="H6447" s="37">
        <v>43424</v>
      </c>
      <c r="I6447" s="6" t="s">
        <v>127</v>
      </c>
      <c r="J6447" s="6" t="s">
        <v>207</v>
      </c>
      <c r="K6447" s="6">
        <v>2</v>
      </c>
      <c r="L6447" s="6">
        <v>28.66</v>
      </c>
      <c r="M6447" s="31" t="str">
        <f t="shared" si="0"/>
        <v>Small</v>
      </c>
    </row>
    <row r="6448" spans="8:13" ht="15.75" customHeight="1">
      <c r="H6448" s="37">
        <v>43375</v>
      </c>
      <c r="I6448" s="6" t="s">
        <v>163</v>
      </c>
      <c r="J6448" s="6" t="s">
        <v>238</v>
      </c>
      <c r="K6448" s="6">
        <v>1</v>
      </c>
      <c r="L6448" s="6">
        <v>15.72</v>
      </c>
      <c r="M6448" s="31" t="str">
        <f t="shared" si="0"/>
        <v>Small</v>
      </c>
    </row>
    <row r="6449" spans="8:13" ht="15.75" customHeight="1">
      <c r="H6449" s="37">
        <v>43284</v>
      </c>
      <c r="I6449" s="6" t="s">
        <v>190</v>
      </c>
      <c r="J6449" s="6" t="s">
        <v>185</v>
      </c>
      <c r="K6449" s="6">
        <v>1</v>
      </c>
      <c r="L6449" s="6">
        <v>11.27</v>
      </c>
      <c r="M6449" s="31" t="str">
        <f t="shared" si="0"/>
        <v>Small</v>
      </c>
    </row>
    <row r="6450" spans="8:13" ht="15.75" customHeight="1">
      <c r="H6450" s="37">
        <v>43351</v>
      </c>
      <c r="I6450" s="6" t="s">
        <v>158</v>
      </c>
      <c r="J6450" s="6" t="s">
        <v>185</v>
      </c>
      <c r="K6450" s="6">
        <v>1</v>
      </c>
      <c r="L6450" s="6">
        <v>17.670000000000002</v>
      </c>
      <c r="M6450" s="31" t="str">
        <f t="shared" si="0"/>
        <v>Small</v>
      </c>
    </row>
    <row r="6451" spans="8:13" ht="15.75" customHeight="1">
      <c r="H6451" s="37">
        <v>43456</v>
      </c>
      <c r="I6451" s="6" t="s">
        <v>158</v>
      </c>
      <c r="J6451" s="6" t="s">
        <v>191</v>
      </c>
      <c r="K6451" s="6">
        <v>2</v>
      </c>
      <c r="L6451" s="6">
        <v>31.42</v>
      </c>
      <c r="M6451" s="31" t="str">
        <f t="shared" si="0"/>
        <v>Small</v>
      </c>
    </row>
    <row r="6452" spans="8:13" ht="15.75" customHeight="1">
      <c r="H6452" s="37">
        <v>43322</v>
      </c>
      <c r="I6452" s="6" t="s">
        <v>216</v>
      </c>
      <c r="J6452" s="6" t="s">
        <v>161</v>
      </c>
      <c r="K6452" s="6">
        <v>2</v>
      </c>
      <c r="L6452" s="6">
        <v>36.880000000000003</v>
      </c>
      <c r="M6452" s="31" t="str">
        <f t="shared" si="0"/>
        <v>Small</v>
      </c>
    </row>
    <row r="6453" spans="8:13" ht="15.75" customHeight="1">
      <c r="H6453" s="37">
        <v>43410</v>
      </c>
      <c r="I6453" s="6" t="s">
        <v>141</v>
      </c>
      <c r="J6453" s="6" t="s">
        <v>185</v>
      </c>
      <c r="K6453" s="6">
        <v>4</v>
      </c>
      <c r="L6453" s="6">
        <v>76.72</v>
      </c>
      <c r="M6453" s="31" t="str">
        <f t="shared" si="0"/>
        <v>Small</v>
      </c>
    </row>
    <row r="6454" spans="8:13" ht="15.75" customHeight="1">
      <c r="H6454" s="37">
        <v>43252</v>
      </c>
      <c r="I6454" s="6" t="s">
        <v>168</v>
      </c>
      <c r="J6454" s="6" t="s">
        <v>169</v>
      </c>
      <c r="K6454" s="6">
        <v>1</v>
      </c>
      <c r="L6454" s="6">
        <v>15.07</v>
      </c>
      <c r="M6454" s="31" t="str">
        <f t="shared" si="0"/>
        <v>Small</v>
      </c>
    </row>
    <row r="6455" spans="8:13" ht="15.75" customHeight="1">
      <c r="H6455" s="37">
        <v>43436</v>
      </c>
      <c r="I6455" s="6" t="s">
        <v>168</v>
      </c>
      <c r="J6455" s="6" t="s">
        <v>226</v>
      </c>
      <c r="K6455" s="6">
        <v>4</v>
      </c>
      <c r="L6455" s="6">
        <v>46.64</v>
      </c>
      <c r="M6455" s="31" t="str">
        <f t="shared" si="0"/>
        <v>Small</v>
      </c>
    </row>
    <row r="6456" spans="8:13" ht="15.75" customHeight="1">
      <c r="H6456" s="37">
        <v>43408</v>
      </c>
      <c r="I6456" s="6" t="s">
        <v>160</v>
      </c>
      <c r="J6456" s="6" t="s">
        <v>206</v>
      </c>
      <c r="K6456" s="6">
        <v>4</v>
      </c>
      <c r="L6456" s="6">
        <v>67.319999999999993</v>
      </c>
      <c r="M6456" s="31" t="str">
        <f t="shared" si="0"/>
        <v>Small</v>
      </c>
    </row>
    <row r="6457" spans="8:13" ht="15.75" customHeight="1">
      <c r="H6457" s="37">
        <v>43264</v>
      </c>
      <c r="I6457" s="6" t="s">
        <v>158</v>
      </c>
      <c r="J6457" s="6" t="s">
        <v>231</v>
      </c>
      <c r="K6457" s="6">
        <v>1</v>
      </c>
      <c r="L6457" s="6">
        <v>15.62</v>
      </c>
      <c r="M6457" s="31" t="str">
        <f t="shared" si="0"/>
        <v>Small</v>
      </c>
    </row>
    <row r="6458" spans="8:13" ht="15.75" customHeight="1">
      <c r="H6458" s="37">
        <v>43167</v>
      </c>
      <c r="I6458" s="6" t="s">
        <v>198</v>
      </c>
      <c r="J6458" s="6" t="s">
        <v>225</v>
      </c>
      <c r="K6458" s="6">
        <v>60</v>
      </c>
      <c r="L6458" s="6">
        <v>503.88</v>
      </c>
      <c r="M6458" s="31" t="str">
        <f t="shared" si="0"/>
        <v>Large</v>
      </c>
    </row>
    <row r="6459" spans="8:13" ht="15.75" customHeight="1">
      <c r="H6459" s="37">
        <v>43233</v>
      </c>
      <c r="I6459" s="6" t="s">
        <v>141</v>
      </c>
      <c r="J6459" s="6" t="s">
        <v>156</v>
      </c>
      <c r="K6459" s="6">
        <v>2</v>
      </c>
      <c r="L6459" s="6">
        <v>39.26</v>
      </c>
      <c r="M6459" s="31" t="str">
        <f t="shared" si="0"/>
        <v>Small</v>
      </c>
    </row>
    <row r="6460" spans="8:13" ht="15.75" customHeight="1">
      <c r="H6460" s="37">
        <v>43340</v>
      </c>
      <c r="I6460" s="6" t="s">
        <v>171</v>
      </c>
      <c r="J6460" s="6" t="s">
        <v>184</v>
      </c>
      <c r="K6460" s="6">
        <v>2</v>
      </c>
      <c r="L6460" s="6">
        <v>24.16</v>
      </c>
      <c r="M6460" s="31" t="str">
        <f t="shared" si="0"/>
        <v>Small</v>
      </c>
    </row>
    <row r="6461" spans="8:13" ht="15.75" customHeight="1">
      <c r="H6461" s="37">
        <v>43354</v>
      </c>
      <c r="I6461" s="6" t="s">
        <v>200</v>
      </c>
      <c r="J6461" s="6" t="s">
        <v>221</v>
      </c>
      <c r="K6461" s="6">
        <v>6</v>
      </c>
      <c r="L6461" s="6">
        <v>103.12</v>
      </c>
      <c r="M6461" s="31" t="str">
        <f t="shared" si="0"/>
        <v>Small</v>
      </c>
    </row>
    <row r="6462" spans="8:13" ht="15.75" customHeight="1">
      <c r="H6462" s="37">
        <v>43171</v>
      </c>
      <c r="I6462" s="6" t="s">
        <v>200</v>
      </c>
      <c r="J6462" s="6" t="s">
        <v>167</v>
      </c>
      <c r="K6462" s="6">
        <v>2</v>
      </c>
      <c r="L6462" s="6">
        <v>20.7</v>
      </c>
      <c r="M6462" s="31" t="str">
        <f t="shared" si="0"/>
        <v>Small</v>
      </c>
    </row>
    <row r="6463" spans="8:13" ht="15.75" customHeight="1">
      <c r="H6463" s="37">
        <v>43247</v>
      </c>
      <c r="I6463" s="6" t="s">
        <v>218</v>
      </c>
      <c r="J6463" s="6" t="s">
        <v>208</v>
      </c>
      <c r="K6463" s="6">
        <v>1</v>
      </c>
      <c r="L6463" s="6">
        <v>14.03</v>
      </c>
      <c r="M6463" s="31" t="str">
        <f t="shared" si="0"/>
        <v>Small</v>
      </c>
    </row>
    <row r="6464" spans="8:13" ht="15.75" customHeight="1">
      <c r="H6464" s="37">
        <v>43430</v>
      </c>
      <c r="I6464" s="6" t="s">
        <v>158</v>
      </c>
      <c r="J6464" s="6" t="s">
        <v>156</v>
      </c>
      <c r="K6464" s="6">
        <v>1</v>
      </c>
      <c r="L6464" s="6">
        <v>11.01</v>
      </c>
      <c r="M6464" s="31" t="str">
        <f t="shared" si="0"/>
        <v>Small</v>
      </c>
    </row>
    <row r="6465" spans="8:13" ht="15.75" customHeight="1">
      <c r="H6465" s="37">
        <v>43195</v>
      </c>
      <c r="I6465" s="6" t="s">
        <v>198</v>
      </c>
      <c r="J6465" s="6" t="s">
        <v>233</v>
      </c>
      <c r="K6465" s="6">
        <v>3</v>
      </c>
      <c r="L6465" s="6">
        <v>46.53</v>
      </c>
      <c r="M6465" s="31" t="str">
        <f t="shared" si="0"/>
        <v>Small</v>
      </c>
    </row>
    <row r="6466" spans="8:13" ht="15.75" customHeight="1">
      <c r="H6466" s="37">
        <v>43450</v>
      </c>
      <c r="I6466" s="6" t="s">
        <v>158</v>
      </c>
      <c r="J6466" s="6" t="s">
        <v>202</v>
      </c>
      <c r="K6466" s="6">
        <v>4</v>
      </c>
      <c r="L6466" s="6">
        <v>75.92</v>
      </c>
      <c r="M6466" s="31" t="str">
        <f t="shared" si="0"/>
        <v>Small</v>
      </c>
    </row>
    <row r="6467" spans="8:13" ht="15.75" customHeight="1">
      <c r="H6467" s="37">
        <v>43104</v>
      </c>
      <c r="I6467" s="6" t="s">
        <v>224</v>
      </c>
      <c r="J6467" s="6" t="s">
        <v>199</v>
      </c>
      <c r="K6467" s="6">
        <v>1</v>
      </c>
      <c r="L6467" s="6">
        <v>10.68</v>
      </c>
      <c r="M6467" s="31" t="str">
        <f t="shared" si="0"/>
        <v>Small</v>
      </c>
    </row>
    <row r="6468" spans="8:13" ht="15.75" customHeight="1">
      <c r="H6468" s="37">
        <v>43205</v>
      </c>
      <c r="I6468" s="6" t="s">
        <v>163</v>
      </c>
      <c r="J6468" s="6" t="s">
        <v>240</v>
      </c>
      <c r="K6468" s="6">
        <v>1</v>
      </c>
      <c r="L6468" s="6">
        <v>10.81</v>
      </c>
      <c r="M6468" s="31" t="str">
        <f t="shared" si="0"/>
        <v>Small</v>
      </c>
    </row>
    <row r="6469" spans="8:13" ht="15.75" customHeight="1">
      <c r="H6469" s="37">
        <v>43107</v>
      </c>
      <c r="I6469" s="6" t="s">
        <v>160</v>
      </c>
      <c r="J6469" s="6" t="s">
        <v>185</v>
      </c>
      <c r="K6469" s="6">
        <v>1</v>
      </c>
      <c r="L6469" s="6">
        <v>14.83</v>
      </c>
      <c r="M6469" s="31" t="str">
        <f t="shared" si="0"/>
        <v>Small</v>
      </c>
    </row>
    <row r="6470" spans="8:13" ht="15.75" customHeight="1">
      <c r="H6470" s="37">
        <v>43458</v>
      </c>
      <c r="I6470" s="6" t="s">
        <v>127</v>
      </c>
      <c r="J6470" s="6" t="s">
        <v>196</v>
      </c>
      <c r="K6470" s="6">
        <v>4</v>
      </c>
      <c r="L6470" s="6">
        <v>65.680000000000007</v>
      </c>
      <c r="M6470" s="31" t="str">
        <f t="shared" si="0"/>
        <v>Small</v>
      </c>
    </row>
    <row r="6471" spans="8:13" ht="15.75" customHeight="1">
      <c r="H6471" s="37">
        <v>43135</v>
      </c>
      <c r="I6471" s="6" t="s">
        <v>163</v>
      </c>
      <c r="J6471" s="6" t="s">
        <v>156</v>
      </c>
      <c r="K6471" s="6">
        <v>2</v>
      </c>
      <c r="L6471" s="6">
        <v>23.08</v>
      </c>
      <c r="M6471" s="31" t="str">
        <f t="shared" si="0"/>
        <v>Small</v>
      </c>
    </row>
    <row r="6472" spans="8:13" ht="15.75" customHeight="1">
      <c r="H6472" s="37">
        <v>43126</v>
      </c>
      <c r="I6472" s="6" t="s">
        <v>168</v>
      </c>
      <c r="J6472" s="6" t="s">
        <v>156</v>
      </c>
      <c r="K6472" s="6">
        <v>2</v>
      </c>
      <c r="L6472" s="6">
        <v>27.44</v>
      </c>
      <c r="M6472" s="31" t="str">
        <f t="shared" si="0"/>
        <v>Small</v>
      </c>
    </row>
    <row r="6473" spans="8:13" ht="15.75" customHeight="1">
      <c r="H6473" s="37">
        <v>43179</v>
      </c>
      <c r="I6473" s="6" t="s">
        <v>158</v>
      </c>
      <c r="J6473" s="6" t="s">
        <v>184</v>
      </c>
      <c r="K6473" s="6">
        <v>1</v>
      </c>
      <c r="L6473" s="6">
        <v>14.53</v>
      </c>
      <c r="M6473" s="31" t="str">
        <f t="shared" si="0"/>
        <v>Small</v>
      </c>
    </row>
    <row r="6474" spans="8:13" ht="15.75" customHeight="1">
      <c r="H6474" s="37">
        <v>43442</v>
      </c>
      <c r="I6474" s="6" t="s">
        <v>190</v>
      </c>
      <c r="J6474" s="6" t="s">
        <v>185</v>
      </c>
      <c r="K6474" s="6">
        <v>48</v>
      </c>
      <c r="L6474" s="6">
        <v>298.41000000000003</v>
      </c>
      <c r="M6474" s="31" t="str">
        <f t="shared" si="0"/>
        <v>Large</v>
      </c>
    </row>
    <row r="6475" spans="8:13" ht="15.75" customHeight="1">
      <c r="H6475" s="37">
        <v>43260</v>
      </c>
      <c r="I6475" s="6" t="s">
        <v>158</v>
      </c>
      <c r="J6475" s="6" t="s">
        <v>156</v>
      </c>
      <c r="K6475" s="6">
        <v>2</v>
      </c>
      <c r="L6475" s="6">
        <v>34.24</v>
      </c>
      <c r="M6475" s="31" t="str">
        <f t="shared" si="0"/>
        <v>Small</v>
      </c>
    </row>
    <row r="6476" spans="8:13" ht="15.75" customHeight="1">
      <c r="H6476" s="37">
        <v>43303</v>
      </c>
      <c r="I6476" s="6" t="s">
        <v>168</v>
      </c>
      <c r="J6476" s="6" t="s">
        <v>185</v>
      </c>
      <c r="K6476" s="6">
        <v>2</v>
      </c>
      <c r="L6476" s="6">
        <v>22.92</v>
      </c>
      <c r="M6476" s="31" t="str">
        <f t="shared" si="0"/>
        <v>Small</v>
      </c>
    </row>
    <row r="6477" spans="8:13" ht="15.75" customHeight="1">
      <c r="H6477" s="37">
        <v>43248</v>
      </c>
      <c r="I6477" s="6" t="s">
        <v>175</v>
      </c>
      <c r="J6477" s="6" t="s">
        <v>232</v>
      </c>
      <c r="K6477" s="6">
        <v>4</v>
      </c>
      <c r="L6477" s="6">
        <v>73.48</v>
      </c>
      <c r="M6477" s="31" t="str">
        <f t="shared" si="0"/>
        <v>Small</v>
      </c>
    </row>
    <row r="6478" spans="8:13" ht="15.75" customHeight="1">
      <c r="H6478" s="37">
        <v>43460</v>
      </c>
      <c r="I6478" s="6" t="s">
        <v>223</v>
      </c>
      <c r="J6478" s="6" t="s">
        <v>194</v>
      </c>
      <c r="K6478" s="6">
        <v>2</v>
      </c>
      <c r="L6478" s="6">
        <v>24.12</v>
      </c>
      <c r="M6478" s="31" t="str">
        <f t="shared" si="0"/>
        <v>Small</v>
      </c>
    </row>
    <row r="6479" spans="8:13" ht="15.75" customHeight="1">
      <c r="H6479" s="37">
        <v>43164</v>
      </c>
      <c r="I6479" s="6" t="s">
        <v>158</v>
      </c>
      <c r="J6479" s="6" t="s">
        <v>156</v>
      </c>
      <c r="K6479" s="6">
        <v>6</v>
      </c>
      <c r="L6479" s="6">
        <v>102.06</v>
      </c>
      <c r="M6479" s="31" t="str">
        <f t="shared" si="0"/>
        <v>Small</v>
      </c>
    </row>
    <row r="6480" spans="8:13" ht="15.75" customHeight="1">
      <c r="H6480" s="37">
        <v>43336</v>
      </c>
      <c r="I6480" s="6" t="s">
        <v>141</v>
      </c>
      <c r="J6480" s="6" t="s">
        <v>157</v>
      </c>
      <c r="K6480" s="6">
        <v>2</v>
      </c>
      <c r="L6480" s="6">
        <v>29.4</v>
      </c>
      <c r="M6480" s="31" t="str">
        <f t="shared" si="0"/>
        <v>Small</v>
      </c>
    </row>
    <row r="6481" spans="8:13" ht="15.75" customHeight="1">
      <c r="H6481" s="37">
        <v>43135</v>
      </c>
      <c r="I6481" s="6" t="s">
        <v>158</v>
      </c>
      <c r="J6481" s="6" t="s">
        <v>187</v>
      </c>
      <c r="K6481" s="6">
        <v>1</v>
      </c>
      <c r="L6481" s="6">
        <v>18.260000000000002</v>
      </c>
      <c r="M6481" s="31" t="str">
        <f t="shared" si="0"/>
        <v>Small</v>
      </c>
    </row>
    <row r="6482" spans="8:13" ht="15.75" customHeight="1">
      <c r="H6482" s="37">
        <v>43431</v>
      </c>
      <c r="I6482" s="6" t="s">
        <v>168</v>
      </c>
      <c r="J6482" s="6" t="s">
        <v>156</v>
      </c>
      <c r="K6482" s="6">
        <v>3</v>
      </c>
      <c r="L6482" s="6">
        <v>46.11</v>
      </c>
      <c r="M6482" s="31" t="str">
        <f t="shared" si="0"/>
        <v>Small</v>
      </c>
    </row>
    <row r="6483" spans="8:13" ht="15.75" customHeight="1">
      <c r="H6483" s="37">
        <v>43440</v>
      </c>
      <c r="I6483" s="6" t="s">
        <v>160</v>
      </c>
      <c r="J6483" s="6" t="s">
        <v>182</v>
      </c>
      <c r="K6483" s="6">
        <v>52</v>
      </c>
      <c r="L6483" s="6">
        <v>266.52999999999997</v>
      </c>
      <c r="M6483" s="31" t="str">
        <f t="shared" si="0"/>
        <v>Large</v>
      </c>
    </row>
    <row r="6484" spans="8:13" ht="15.75" customHeight="1">
      <c r="H6484" s="37">
        <v>43422</v>
      </c>
      <c r="I6484" s="6" t="s">
        <v>160</v>
      </c>
      <c r="J6484" s="6" t="s">
        <v>191</v>
      </c>
      <c r="K6484" s="6">
        <v>2</v>
      </c>
      <c r="L6484" s="6">
        <v>39.4</v>
      </c>
      <c r="M6484" s="31" t="str">
        <f t="shared" si="0"/>
        <v>Small</v>
      </c>
    </row>
    <row r="6485" spans="8:13" ht="15.75" customHeight="1">
      <c r="H6485" s="37">
        <v>43184</v>
      </c>
      <c r="I6485" s="6" t="s">
        <v>141</v>
      </c>
      <c r="J6485" s="6" t="s">
        <v>156</v>
      </c>
      <c r="K6485" s="6">
        <v>3</v>
      </c>
      <c r="L6485" s="6">
        <v>52.62</v>
      </c>
      <c r="M6485" s="31" t="str">
        <f t="shared" si="0"/>
        <v>Small</v>
      </c>
    </row>
    <row r="6486" spans="8:13" ht="15.75" customHeight="1">
      <c r="H6486" s="37">
        <v>43150</v>
      </c>
      <c r="I6486" s="6" t="s">
        <v>218</v>
      </c>
      <c r="J6486" s="6" t="s">
        <v>241</v>
      </c>
      <c r="K6486" s="6">
        <v>4</v>
      </c>
      <c r="L6486" s="6">
        <v>41.4</v>
      </c>
      <c r="M6486" s="31" t="str">
        <f t="shared" si="0"/>
        <v>Small</v>
      </c>
    </row>
    <row r="6487" spans="8:13" ht="15.75" customHeight="1">
      <c r="H6487" s="37">
        <v>43422</v>
      </c>
      <c r="I6487" s="6" t="s">
        <v>158</v>
      </c>
      <c r="J6487" s="6" t="s">
        <v>164</v>
      </c>
      <c r="K6487" s="6">
        <v>1</v>
      </c>
      <c r="L6487" s="6">
        <v>19.600000000000001</v>
      </c>
      <c r="M6487" s="31" t="str">
        <f t="shared" si="0"/>
        <v>Small</v>
      </c>
    </row>
    <row r="6488" spans="8:13" ht="15.75" customHeight="1">
      <c r="H6488" s="37">
        <v>43442</v>
      </c>
      <c r="I6488" s="6" t="s">
        <v>175</v>
      </c>
      <c r="J6488" s="6" t="s">
        <v>194</v>
      </c>
      <c r="K6488" s="6">
        <v>2</v>
      </c>
      <c r="L6488" s="6">
        <v>27.08</v>
      </c>
      <c r="M6488" s="31" t="str">
        <f t="shared" si="0"/>
        <v>Small</v>
      </c>
    </row>
    <row r="6489" spans="8:13" ht="15.75" customHeight="1">
      <c r="H6489" s="37">
        <v>43246</v>
      </c>
      <c r="I6489" s="6" t="s">
        <v>158</v>
      </c>
      <c r="J6489" s="6" t="s">
        <v>156</v>
      </c>
      <c r="K6489" s="6">
        <v>1</v>
      </c>
      <c r="L6489" s="6">
        <v>15.12</v>
      </c>
      <c r="M6489" s="31" t="str">
        <f t="shared" si="0"/>
        <v>Small</v>
      </c>
    </row>
    <row r="6490" spans="8:13" ht="15.75" customHeight="1">
      <c r="H6490" s="37">
        <v>43277</v>
      </c>
      <c r="I6490" s="6" t="s">
        <v>158</v>
      </c>
      <c r="J6490" s="6" t="s">
        <v>185</v>
      </c>
      <c r="K6490" s="6">
        <v>1</v>
      </c>
      <c r="L6490" s="6">
        <v>13.31</v>
      </c>
      <c r="M6490" s="31" t="str">
        <f t="shared" si="0"/>
        <v>Small</v>
      </c>
    </row>
    <row r="6491" spans="8:13" ht="15.75" customHeight="1">
      <c r="H6491" s="37">
        <v>43263</v>
      </c>
      <c r="I6491" s="6" t="s">
        <v>175</v>
      </c>
      <c r="J6491" s="6" t="s">
        <v>170</v>
      </c>
      <c r="K6491" s="6">
        <v>2</v>
      </c>
      <c r="L6491" s="6">
        <v>26.88</v>
      </c>
      <c r="M6491" s="31" t="str">
        <f t="shared" si="0"/>
        <v>Small</v>
      </c>
    </row>
    <row r="6492" spans="8:13" ht="15.75" customHeight="1">
      <c r="H6492" s="37">
        <v>43414</v>
      </c>
      <c r="I6492" s="6" t="s">
        <v>127</v>
      </c>
      <c r="J6492" s="6" t="s">
        <v>187</v>
      </c>
      <c r="K6492" s="6">
        <v>4</v>
      </c>
      <c r="L6492" s="6">
        <v>56</v>
      </c>
      <c r="M6492" s="31" t="str">
        <f t="shared" si="0"/>
        <v>Small</v>
      </c>
    </row>
    <row r="6493" spans="8:13" ht="15.75" customHeight="1">
      <c r="H6493" s="37">
        <v>43444</v>
      </c>
      <c r="I6493" s="6" t="s">
        <v>190</v>
      </c>
      <c r="J6493" s="6" t="s">
        <v>208</v>
      </c>
      <c r="K6493" s="6">
        <v>2</v>
      </c>
      <c r="L6493" s="6">
        <v>23.22</v>
      </c>
      <c r="M6493" s="31" t="str">
        <f t="shared" si="0"/>
        <v>Small</v>
      </c>
    </row>
    <row r="6494" spans="8:13" ht="15.75" customHeight="1">
      <c r="H6494" s="37">
        <v>43150</v>
      </c>
      <c r="I6494" s="6" t="s">
        <v>168</v>
      </c>
      <c r="J6494" s="6" t="s">
        <v>187</v>
      </c>
      <c r="K6494" s="6">
        <v>3</v>
      </c>
      <c r="L6494" s="6">
        <v>34.619999999999997</v>
      </c>
      <c r="M6494" s="31" t="str">
        <f t="shared" si="0"/>
        <v>Small</v>
      </c>
    </row>
    <row r="6495" spans="8:13" ht="15.75" customHeight="1">
      <c r="H6495" s="37">
        <v>43346</v>
      </c>
      <c r="I6495" s="6" t="s">
        <v>198</v>
      </c>
      <c r="J6495" s="6" t="s">
        <v>187</v>
      </c>
      <c r="K6495" s="6">
        <v>1</v>
      </c>
      <c r="L6495" s="6">
        <v>15.93</v>
      </c>
      <c r="M6495" s="31" t="str">
        <f t="shared" si="0"/>
        <v>Small</v>
      </c>
    </row>
    <row r="6496" spans="8:13" ht="15.75" customHeight="1">
      <c r="H6496" s="37">
        <v>43336</v>
      </c>
      <c r="I6496" s="6" t="s">
        <v>138</v>
      </c>
      <c r="J6496" s="6" t="s">
        <v>222</v>
      </c>
      <c r="K6496" s="6">
        <v>2</v>
      </c>
      <c r="L6496" s="6">
        <v>36.28</v>
      </c>
      <c r="M6496" s="31" t="str">
        <f t="shared" si="0"/>
        <v>Small</v>
      </c>
    </row>
    <row r="6497" spans="8:13" ht="15.75" customHeight="1">
      <c r="H6497" s="37">
        <v>43456</v>
      </c>
      <c r="I6497" s="6" t="s">
        <v>168</v>
      </c>
      <c r="J6497" s="6" t="s">
        <v>214</v>
      </c>
      <c r="K6497" s="6">
        <v>2</v>
      </c>
      <c r="L6497" s="6">
        <v>28.88</v>
      </c>
      <c r="M6497" s="31" t="str">
        <f t="shared" si="0"/>
        <v>Small</v>
      </c>
    </row>
    <row r="6498" spans="8:13" ht="15.75" customHeight="1">
      <c r="H6498" s="37">
        <v>43439</v>
      </c>
      <c r="I6498" s="6" t="s">
        <v>171</v>
      </c>
      <c r="J6498" s="6" t="s">
        <v>156</v>
      </c>
      <c r="K6498" s="6">
        <v>1</v>
      </c>
      <c r="L6498" s="6">
        <v>14.72</v>
      </c>
      <c r="M6498" s="31" t="str">
        <f t="shared" si="0"/>
        <v>Small</v>
      </c>
    </row>
    <row r="6499" spans="8:13" ht="15.75" customHeight="1">
      <c r="H6499" s="37">
        <v>43145</v>
      </c>
      <c r="I6499" s="6" t="s">
        <v>158</v>
      </c>
      <c r="J6499" s="6" t="s">
        <v>170</v>
      </c>
      <c r="K6499" s="6">
        <v>1</v>
      </c>
      <c r="L6499" s="6">
        <v>11.22</v>
      </c>
      <c r="M6499" s="31" t="str">
        <f t="shared" si="0"/>
        <v>Small</v>
      </c>
    </row>
    <row r="6500" spans="8:13" ht="15.75" customHeight="1">
      <c r="H6500" s="37">
        <v>43143</v>
      </c>
      <c r="I6500" s="6" t="s">
        <v>158</v>
      </c>
      <c r="J6500" s="6" t="s">
        <v>156</v>
      </c>
      <c r="K6500" s="6">
        <v>1</v>
      </c>
      <c r="L6500" s="6">
        <v>14.74</v>
      </c>
      <c r="M6500" s="31" t="str">
        <f t="shared" si="0"/>
        <v>Small</v>
      </c>
    </row>
    <row r="6501" spans="8:13" ht="15.75" customHeight="1">
      <c r="H6501" s="37">
        <v>43250</v>
      </c>
      <c r="I6501" s="6" t="s">
        <v>141</v>
      </c>
      <c r="J6501" s="6" t="s">
        <v>213</v>
      </c>
      <c r="K6501" s="6">
        <v>59</v>
      </c>
      <c r="L6501" s="6">
        <v>515.80999999999995</v>
      </c>
      <c r="M6501" s="31" t="str">
        <f t="shared" si="0"/>
        <v>Large</v>
      </c>
    </row>
    <row r="6502" spans="8:13" ht="15.75" customHeight="1">
      <c r="H6502" s="37">
        <v>43217</v>
      </c>
      <c r="I6502" s="6" t="s">
        <v>223</v>
      </c>
      <c r="J6502" s="6" t="s">
        <v>211</v>
      </c>
      <c r="K6502" s="6">
        <v>2</v>
      </c>
      <c r="L6502" s="6">
        <v>34</v>
      </c>
      <c r="M6502" s="31" t="str">
        <f t="shared" si="0"/>
        <v>Small</v>
      </c>
    </row>
    <row r="6503" spans="8:13" ht="15.75" customHeight="1">
      <c r="H6503" s="37">
        <v>43461</v>
      </c>
      <c r="I6503" s="6" t="s">
        <v>141</v>
      </c>
      <c r="J6503" s="6" t="s">
        <v>196</v>
      </c>
      <c r="K6503" s="6">
        <v>3</v>
      </c>
      <c r="L6503" s="6">
        <v>54.9</v>
      </c>
      <c r="M6503" s="31" t="str">
        <f t="shared" si="0"/>
        <v>Small</v>
      </c>
    </row>
    <row r="6504" spans="8:13" ht="15.75" customHeight="1">
      <c r="H6504" s="37">
        <v>43450</v>
      </c>
      <c r="I6504" s="6" t="s">
        <v>163</v>
      </c>
      <c r="J6504" s="6" t="s">
        <v>240</v>
      </c>
      <c r="K6504" s="6">
        <v>3</v>
      </c>
      <c r="L6504" s="6">
        <v>34.65</v>
      </c>
      <c r="M6504" s="31" t="str">
        <f t="shared" si="0"/>
        <v>Small</v>
      </c>
    </row>
    <row r="6505" spans="8:13" ht="15.75" customHeight="1">
      <c r="H6505" s="37">
        <v>43260</v>
      </c>
      <c r="I6505" s="6" t="s">
        <v>141</v>
      </c>
      <c r="J6505" s="6" t="s">
        <v>196</v>
      </c>
      <c r="K6505" s="6">
        <v>1</v>
      </c>
      <c r="L6505" s="6">
        <v>13.82</v>
      </c>
      <c r="M6505" s="31" t="str">
        <f t="shared" si="0"/>
        <v>Small</v>
      </c>
    </row>
    <row r="6506" spans="8:13" ht="15.75" customHeight="1">
      <c r="H6506" s="37">
        <v>43332</v>
      </c>
      <c r="I6506" s="6" t="s">
        <v>160</v>
      </c>
      <c r="J6506" s="6" t="s">
        <v>214</v>
      </c>
      <c r="K6506" s="6">
        <v>3</v>
      </c>
      <c r="L6506" s="6">
        <v>34.26</v>
      </c>
      <c r="M6506" s="31" t="str">
        <f t="shared" si="0"/>
        <v>Small</v>
      </c>
    </row>
    <row r="6507" spans="8:13" ht="15.75" customHeight="1">
      <c r="H6507" s="37">
        <v>43291</v>
      </c>
      <c r="I6507" s="6" t="s">
        <v>175</v>
      </c>
      <c r="J6507" s="6" t="s">
        <v>174</v>
      </c>
      <c r="K6507" s="6">
        <v>6</v>
      </c>
      <c r="L6507" s="6">
        <v>86.46</v>
      </c>
      <c r="M6507" s="31" t="str">
        <f t="shared" si="0"/>
        <v>Small</v>
      </c>
    </row>
    <row r="6508" spans="8:13" ht="15.75" customHeight="1">
      <c r="H6508" s="37">
        <v>43417</v>
      </c>
      <c r="I6508" s="6" t="s">
        <v>200</v>
      </c>
      <c r="J6508" s="6" t="s">
        <v>220</v>
      </c>
      <c r="K6508" s="6">
        <v>63</v>
      </c>
      <c r="L6508" s="6">
        <v>662.71</v>
      </c>
      <c r="M6508" s="31" t="str">
        <f t="shared" si="0"/>
        <v>Large</v>
      </c>
    </row>
    <row r="6509" spans="8:13" ht="15.75" customHeight="1">
      <c r="H6509" s="37">
        <v>43371</v>
      </c>
      <c r="I6509" s="6" t="s">
        <v>141</v>
      </c>
      <c r="J6509" s="6" t="s">
        <v>156</v>
      </c>
      <c r="K6509" s="6">
        <v>2</v>
      </c>
      <c r="L6509" s="6">
        <v>25.86</v>
      </c>
      <c r="M6509" s="31" t="str">
        <f t="shared" si="0"/>
        <v>Small</v>
      </c>
    </row>
    <row r="6510" spans="8:13" ht="15.75" customHeight="1">
      <c r="H6510" s="37">
        <v>43439</v>
      </c>
      <c r="I6510" s="6" t="s">
        <v>168</v>
      </c>
      <c r="J6510" s="6" t="s">
        <v>156</v>
      </c>
      <c r="K6510" s="6">
        <v>1</v>
      </c>
      <c r="L6510" s="6">
        <v>10.38</v>
      </c>
      <c r="M6510" s="31" t="str">
        <f t="shared" si="0"/>
        <v>Small</v>
      </c>
    </row>
    <row r="6511" spans="8:13" ht="15.75" customHeight="1">
      <c r="H6511" s="37">
        <v>43285</v>
      </c>
      <c r="I6511" s="6" t="s">
        <v>198</v>
      </c>
      <c r="J6511" s="6" t="s">
        <v>157</v>
      </c>
      <c r="K6511" s="6">
        <v>1</v>
      </c>
      <c r="L6511" s="6">
        <v>16.64</v>
      </c>
      <c r="M6511" s="31" t="str">
        <f t="shared" si="0"/>
        <v>Small</v>
      </c>
    </row>
    <row r="6512" spans="8:13" ht="15.75" customHeight="1">
      <c r="H6512" s="37">
        <v>43410</v>
      </c>
      <c r="I6512" s="6" t="s">
        <v>216</v>
      </c>
      <c r="J6512" s="6" t="s">
        <v>186</v>
      </c>
      <c r="K6512" s="6">
        <v>1</v>
      </c>
      <c r="L6512" s="6">
        <v>11.37</v>
      </c>
      <c r="M6512" s="31" t="str">
        <f t="shared" si="0"/>
        <v>Small</v>
      </c>
    </row>
    <row r="6513" spans="8:13" ht="15.75" customHeight="1">
      <c r="H6513" s="37">
        <v>43377</v>
      </c>
      <c r="I6513" s="6" t="s">
        <v>141</v>
      </c>
      <c r="J6513" s="6" t="s">
        <v>185</v>
      </c>
      <c r="K6513" s="6">
        <v>1</v>
      </c>
      <c r="L6513" s="6">
        <v>13.91</v>
      </c>
      <c r="M6513" s="31" t="str">
        <f t="shared" si="0"/>
        <v>Small</v>
      </c>
    </row>
    <row r="6514" spans="8:13" ht="15.75" customHeight="1">
      <c r="H6514" s="37">
        <v>43291</v>
      </c>
      <c r="I6514" s="6" t="s">
        <v>168</v>
      </c>
      <c r="J6514" s="6" t="s">
        <v>231</v>
      </c>
      <c r="K6514" s="6">
        <v>1</v>
      </c>
      <c r="L6514" s="6">
        <v>16.670000000000002</v>
      </c>
      <c r="M6514" s="31" t="str">
        <f t="shared" si="0"/>
        <v>Small</v>
      </c>
    </row>
    <row r="6515" spans="8:13" ht="15.75" customHeight="1">
      <c r="H6515" s="37">
        <v>43259</v>
      </c>
      <c r="I6515" s="6" t="s">
        <v>175</v>
      </c>
      <c r="J6515" s="6" t="s">
        <v>194</v>
      </c>
      <c r="K6515" s="6">
        <v>3</v>
      </c>
      <c r="L6515" s="6">
        <v>59.97</v>
      </c>
      <c r="M6515" s="31" t="str">
        <f t="shared" si="0"/>
        <v>Small</v>
      </c>
    </row>
    <row r="6516" spans="8:13" ht="15.75" customHeight="1">
      <c r="H6516" s="37">
        <v>43443</v>
      </c>
      <c r="I6516" s="6" t="s">
        <v>175</v>
      </c>
      <c r="J6516" s="6" t="s">
        <v>225</v>
      </c>
      <c r="K6516" s="6">
        <v>2</v>
      </c>
      <c r="L6516" s="6">
        <v>23.7</v>
      </c>
      <c r="M6516" s="31" t="str">
        <f t="shared" si="0"/>
        <v>Small</v>
      </c>
    </row>
    <row r="6517" spans="8:13" ht="15.75" customHeight="1">
      <c r="H6517" s="37">
        <v>43195</v>
      </c>
      <c r="I6517" s="6" t="s">
        <v>135</v>
      </c>
      <c r="J6517" s="6" t="s">
        <v>206</v>
      </c>
      <c r="K6517" s="6">
        <v>2</v>
      </c>
      <c r="L6517" s="6">
        <v>29.76</v>
      </c>
      <c r="M6517" s="31" t="str">
        <f t="shared" si="0"/>
        <v>Small</v>
      </c>
    </row>
    <row r="6518" spans="8:13" ht="15.75" customHeight="1">
      <c r="H6518" s="37">
        <v>43140</v>
      </c>
      <c r="I6518" s="6" t="s">
        <v>200</v>
      </c>
      <c r="J6518" s="6" t="s">
        <v>180</v>
      </c>
      <c r="K6518" s="6">
        <v>2</v>
      </c>
      <c r="L6518" s="6">
        <v>26.6</v>
      </c>
      <c r="M6518" s="31" t="str">
        <f t="shared" si="0"/>
        <v>Small</v>
      </c>
    </row>
    <row r="6519" spans="8:13" ht="15.75" customHeight="1">
      <c r="H6519" s="37">
        <v>43215</v>
      </c>
      <c r="I6519" s="6" t="s">
        <v>163</v>
      </c>
      <c r="J6519" s="6" t="s">
        <v>156</v>
      </c>
      <c r="K6519" s="6">
        <v>1</v>
      </c>
      <c r="L6519" s="6">
        <v>15.66</v>
      </c>
      <c r="M6519" s="31" t="str">
        <f t="shared" si="0"/>
        <v>Small</v>
      </c>
    </row>
    <row r="6520" spans="8:13" ht="15.75" customHeight="1">
      <c r="H6520" s="37">
        <v>43186</v>
      </c>
      <c r="I6520" s="6" t="s">
        <v>135</v>
      </c>
      <c r="J6520" s="6" t="s">
        <v>161</v>
      </c>
      <c r="K6520" s="6">
        <v>4</v>
      </c>
      <c r="L6520" s="6">
        <v>73.959999999999994</v>
      </c>
      <c r="M6520" s="31" t="str">
        <f t="shared" si="0"/>
        <v>Small</v>
      </c>
    </row>
    <row r="6521" spans="8:13" ht="15.75" customHeight="1">
      <c r="H6521" s="37">
        <v>43374</v>
      </c>
      <c r="I6521" s="6" t="s">
        <v>168</v>
      </c>
      <c r="J6521" s="6" t="s">
        <v>180</v>
      </c>
      <c r="K6521" s="6">
        <v>1</v>
      </c>
      <c r="L6521" s="6">
        <v>17.3</v>
      </c>
      <c r="M6521" s="31" t="str">
        <f t="shared" si="0"/>
        <v>Small</v>
      </c>
    </row>
    <row r="6522" spans="8:13" ht="15.75" customHeight="1">
      <c r="H6522" s="37">
        <v>43158</v>
      </c>
      <c r="I6522" s="6" t="s">
        <v>158</v>
      </c>
      <c r="J6522" s="6" t="s">
        <v>184</v>
      </c>
      <c r="K6522" s="6">
        <v>1</v>
      </c>
      <c r="L6522" s="6">
        <v>18.12</v>
      </c>
      <c r="M6522" s="31" t="str">
        <f t="shared" si="0"/>
        <v>Small</v>
      </c>
    </row>
    <row r="6523" spans="8:13" ht="15.75" customHeight="1">
      <c r="H6523" s="37">
        <v>43163</v>
      </c>
      <c r="I6523" s="6" t="s">
        <v>165</v>
      </c>
      <c r="J6523" s="6" t="s">
        <v>184</v>
      </c>
      <c r="K6523" s="6">
        <v>24</v>
      </c>
      <c r="L6523" s="6">
        <v>276.26</v>
      </c>
      <c r="M6523" s="31" t="str">
        <f t="shared" si="0"/>
        <v>Large</v>
      </c>
    </row>
    <row r="6524" spans="8:13" ht="15.75" customHeight="1">
      <c r="H6524" s="37">
        <v>43195</v>
      </c>
      <c r="I6524" s="6" t="s">
        <v>163</v>
      </c>
      <c r="J6524" s="6" t="s">
        <v>181</v>
      </c>
      <c r="K6524" s="6">
        <v>39</v>
      </c>
      <c r="L6524" s="6">
        <v>305.97000000000003</v>
      </c>
      <c r="M6524" s="31" t="str">
        <f t="shared" si="0"/>
        <v>Large</v>
      </c>
    </row>
    <row r="6525" spans="8:13" ht="15.75" customHeight="1">
      <c r="H6525" s="37">
        <v>43327</v>
      </c>
      <c r="I6525" s="6" t="s">
        <v>216</v>
      </c>
      <c r="J6525" s="6" t="s">
        <v>170</v>
      </c>
      <c r="K6525" s="6">
        <v>2</v>
      </c>
      <c r="L6525" s="6">
        <v>21.6</v>
      </c>
      <c r="M6525" s="31" t="str">
        <f t="shared" si="0"/>
        <v>Small</v>
      </c>
    </row>
    <row r="6526" spans="8:13" ht="15.75" customHeight="1">
      <c r="H6526" s="37">
        <v>43441</v>
      </c>
      <c r="I6526" s="6" t="s">
        <v>171</v>
      </c>
      <c r="J6526" s="6" t="s">
        <v>185</v>
      </c>
      <c r="K6526" s="6">
        <v>2</v>
      </c>
      <c r="L6526" s="6">
        <v>25.22</v>
      </c>
      <c r="M6526" s="31" t="str">
        <f t="shared" si="0"/>
        <v>Small</v>
      </c>
    </row>
    <row r="6527" spans="8:13" ht="15.75" customHeight="1">
      <c r="H6527" s="37">
        <v>43465</v>
      </c>
      <c r="I6527" s="6" t="s">
        <v>158</v>
      </c>
      <c r="J6527" s="6" t="s">
        <v>210</v>
      </c>
      <c r="K6527" s="6">
        <v>3</v>
      </c>
      <c r="L6527" s="6">
        <v>35.94</v>
      </c>
      <c r="M6527" s="31" t="str">
        <f t="shared" si="0"/>
        <v>Small</v>
      </c>
    </row>
    <row r="6528" spans="8:13" ht="15.75" customHeight="1">
      <c r="H6528" s="37">
        <v>43327</v>
      </c>
      <c r="I6528" s="6" t="s">
        <v>168</v>
      </c>
      <c r="J6528" s="6" t="s">
        <v>156</v>
      </c>
      <c r="K6528" s="6">
        <v>24</v>
      </c>
      <c r="L6528" s="6">
        <v>159.72</v>
      </c>
      <c r="M6528" s="31" t="str">
        <f t="shared" si="0"/>
        <v>Small</v>
      </c>
    </row>
    <row r="6529" spans="8:13" ht="15.75" customHeight="1">
      <c r="H6529" s="37">
        <v>43199</v>
      </c>
      <c r="I6529" s="6" t="s">
        <v>198</v>
      </c>
      <c r="J6529" s="6" t="s">
        <v>222</v>
      </c>
      <c r="K6529" s="6">
        <v>3</v>
      </c>
      <c r="L6529" s="6">
        <v>43.92</v>
      </c>
      <c r="M6529" s="31" t="str">
        <f t="shared" si="0"/>
        <v>Small</v>
      </c>
    </row>
    <row r="6530" spans="8:13" ht="15.75" customHeight="1">
      <c r="H6530" s="37">
        <v>43435</v>
      </c>
      <c r="I6530" s="6" t="s">
        <v>190</v>
      </c>
      <c r="J6530" s="6" t="s">
        <v>217</v>
      </c>
      <c r="K6530" s="6">
        <v>2</v>
      </c>
      <c r="L6530" s="6">
        <v>40</v>
      </c>
      <c r="M6530" s="31" t="str">
        <f t="shared" si="0"/>
        <v>Small</v>
      </c>
    </row>
    <row r="6531" spans="8:13" ht="15.75" customHeight="1">
      <c r="H6531" s="37">
        <v>43379</v>
      </c>
      <c r="I6531" s="6" t="s">
        <v>127</v>
      </c>
      <c r="J6531" s="6" t="s">
        <v>178</v>
      </c>
      <c r="K6531" s="6">
        <v>3</v>
      </c>
      <c r="L6531" s="6">
        <v>46.77</v>
      </c>
      <c r="M6531" s="31" t="str">
        <f t="shared" si="0"/>
        <v>Small</v>
      </c>
    </row>
    <row r="6532" spans="8:13" ht="15.75" customHeight="1">
      <c r="H6532" s="37">
        <v>43170</v>
      </c>
      <c r="I6532" s="6" t="s">
        <v>135</v>
      </c>
      <c r="J6532" s="6" t="s">
        <v>184</v>
      </c>
      <c r="K6532" s="6">
        <v>2</v>
      </c>
      <c r="L6532" s="6">
        <v>25.7</v>
      </c>
      <c r="M6532" s="31" t="str">
        <f t="shared" si="0"/>
        <v>Small</v>
      </c>
    </row>
    <row r="6533" spans="8:13" ht="15.75" customHeight="1">
      <c r="H6533" s="37">
        <v>43245</v>
      </c>
      <c r="I6533" s="6" t="s">
        <v>175</v>
      </c>
      <c r="J6533" s="6" t="s">
        <v>206</v>
      </c>
      <c r="K6533" s="6">
        <v>2</v>
      </c>
      <c r="L6533" s="6">
        <v>37.28</v>
      </c>
      <c r="M6533" s="31" t="str">
        <f t="shared" si="0"/>
        <v>Small</v>
      </c>
    </row>
    <row r="6534" spans="8:13" ht="15.75" customHeight="1">
      <c r="H6534" s="37">
        <v>43177</v>
      </c>
      <c r="I6534" s="6" t="s">
        <v>168</v>
      </c>
      <c r="J6534" s="6" t="s">
        <v>180</v>
      </c>
      <c r="K6534" s="6">
        <v>2</v>
      </c>
      <c r="L6534" s="6">
        <v>29.08</v>
      </c>
      <c r="M6534" s="31" t="str">
        <f t="shared" si="0"/>
        <v>Small</v>
      </c>
    </row>
    <row r="6535" spans="8:13" ht="15.75" customHeight="1">
      <c r="H6535" s="37">
        <v>43273</v>
      </c>
      <c r="I6535" s="6" t="s">
        <v>127</v>
      </c>
      <c r="J6535" s="6" t="s">
        <v>208</v>
      </c>
      <c r="K6535" s="6">
        <v>1</v>
      </c>
      <c r="L6535" s="6">
        <v>14.78</v>
      </c>
      <c r="M6535" s="31" t="str">
        <f t="shared" si="0"/>
        <v>Small</v>
      </c>
    </row>
    <row r="6536" spans="8:13" ht="15.75" customHeight="1">
      <c r="H6536" s="37">
        <v>43461</v>
      </c>
      <c r="I6536" s="6" t="s">
        <v>135</v>
      </c>
      <c r="J6536" s="6" t="s">
        <v>207</v>
      </c>
      <c r="K6536" s="6">
        <v>2</v>
      </c>
      <c r="L6536" s="6">
        <v>22.12</v>
      </c>
      <c r="M6536" s="31" t="str">
        <f t="shared" si="0"/>
        <v>Small</v>
      </c>
    </row>
    <row r="6537" spans="8:13" ht="15.75" customHeight="1">
      <c r="H6537" s="37">
        <v>43398</v>
      </c>
      <c r="I6537" s="6" t="s">
        <v>158</v>
      </c>
      <c r="J6537" s="6" t="s">
        <v>215</v>
      </c>
      <c r="K6537" s="6">
        <v>3</v>
      </c>
      <c r="L6537" s="6">
        <v>50.64</v>
      </c>
      <c r="M6537" s="31" t="str">
        <f t="shared" si="0"/>
        <v>Small</v>
      </c>
    </row>
    <row r="6538" spans="8:13" ht="15.75" customHeight="1">
      <c r="H6538" s="37">
        <v>43162</v>
      </c>
      <c r="I6538" s="6" t="s">
        <v>141</v>
      </c>
      <c r="J6538" s="6" t="s">
        <v>156</v>
      </c>
      <c r="K6538" s="6">
        <v>2</v>
      </c>
      <c r="L6538" s="6">
        <v>21.56</v>
      </c>
      <c r="M6538" s="31" t="str">
        <f t="shared" si="0"/>
        <v>Small</v>
      </c>
    </row>
    <row r="6539" spans="8:13" ht="15.75" customHeight="1">
      <c r="H6539" s="37">
        <v>43366</v>
      </c>
      <c r="I6539" s="6" t="s">
        <v>138</v>
      </c>
      <c r="J6539" s="6" t="s">
        <v>172</v>
      </c>
      <c r="K6539" s="6">
        <v>1</v>
      </c>
      <c r="L6539" s="6">
        <v>11.44</v>
      </c>
      <c r="M6539" s="31" t="str">
        <f t="shared" si="0"/>
        <v>Small</v>
      </c>
    </row>
    <row r="6540" spans="8:13" ht="15.75" customHeight="1">
      <c r="H6540" s="37">
        <v>43448</v>
      </c>
      <c r="I6540" s="6" t="s">
        <v>135</v>
      </c>
      <c r="J6540" s="6" t="s">
        <v>156</v>
      </c>
      <c r="K6540" s="6">
        <v>1</v>
      </c>
      <c r="L6540" s="6">
        <v>11.67</v>
      </c>
      <c r="M6540" s="31" t="str">
        <f t="shared" si="0"/>
        <v>Small</v>
      </c>
    </row>
    <row r="6541" spans="8:13" ht="15.75" customHeight="1">
      <c r="H6541" s="37">
        <v>43414</v>
      </c>
      <c r="I6541" s="6" t="s">
        <v>158</v>
      </c>
      <c r="J6541" s="6" t="s">
        <v>166</v>
      </c>
      <c r="K6541" s="6">
        <v>60</v>
      </c>
      <c r="L6541" s="6">
        <v>416.47</v>
      </c>
      <c r="M6541" s="31" t="str">
        <f t="shared" si="0"/>
        <v>Large</v>
      </c>
    </row>
    <row r="6542" spans="8:13" ht="15.75" customHeight="1">
      <c r="H6542" s="37">
        <v>43376</v>
      </c>
      <c r="I6542" s="6" t="s">
        <v>175</v>
      </c>
      <c r="J6542" s="6" t="s">
        <v>212</v>
      </c>
      <c r="K6542" s="6">
        <v>5</v>
      </c>
      <c r="L6542" s="6">
        <v>71.819999999999993</v>
      </c>
      <c r="M6542" s="31" t="str">
        <f t="shared" si="0"/>
        <v>Small</v>
      </c>
    </row>
    <row r="6543" spans="8:13" ht="15.75" customHeight="1">
      <c r="H6543" s="37">
        <v>43237</v>
      </c>
      <c r="I6543" s="6" t="s">
        <v>223</v>
      </c>
      <c r="J6543" s="6" t="s">
        <v>170</v>
      </c>
      <c r="K6543" s="6">
        <v>2</v>
      </c>
      <c r="L6543" s="6">
        <v>35</v>
      </c>
      <c r="M6543" s="31" t="str">
        <f t="shared" si="0"/>
        <v>Small</v>
      </c>
    </row>
    <row r="6544" spans="8:13" ht="15.75" customHeight="1">
      <c r="H6544" s="37">
        <v>43406</v>
      </c>
      <c r="I6544" s="6" t="s">
        <v>193</v>
      </c>
      <c r="J6544" s="6" t="s">
        <v>221</v>
      </c>
      <c r="K6544" s="6">
        <v>2</v>
      </c>
      <c r="L6544" s="6">
        <v>25.7</v>
      </c>
      <c r="M6544" s="31" t="str">
        <f t="shared" si="0"/>
        <v>Small</v>
      </c>
    </row>
    <row r="6545" spans="8:13" ht="15.75" customHeight="1">
      <c r="H6545" s="37">
        <v>43465</v>
      </c>
      <c r="I6545" s="6" t="s">
        <v>171</v>
      </c>
      <c r="J6545" s="6" t="s">
        <v>203</v>
      </c>
      <c r="K6545" s="6">
        <v>1</v>
      </c>
      <c r="L6545" s="6">
        <v>17.399999999999999</v>
      </c>
      <c r="M6545" s="31" t="str">
        <f t="shared" si="0"/>
        <v>Small</v>
      </c>
    </row>
    <row r="6546" spans="8:13" ht="15.75" customHeight="1">
      <c r="H6546" s="37">
        <v>43232</v>
      </c>
      <c r="I6546" s="6" t="s">
        <v>198</v>
      </c>
      <c r="J6546" s="6" t="s">
        <v>156</v>
      </c>
      <c r="K6546" s="6">
        <v>3</v>
      </c>
      <c r="L6546" s="6">
        <v>46.74</v>
      </c>
      <c r="M6546" s="31" t="str">
        <f t="shared" si="0"/>
        <v>Small</v>
      </c>
    </row>
    <row r="6547" spans="8:13" ht="15.75" customHeight="1">
      <c r="H6547" s="37">
        <v>43421</v>
      </c>
      <c r="I6547" s="6" t="s">
        <v>158</v>
      </c>
      <c r="J6547" s="6" t="s">
        <v>156</v>
      </c>
      <c r="K6547" s="6">
        <v>2</v>
      </c>
      <c r="L6547" s="6">
        <v>23.58</v>
      </c>
      <c r="M6547" s="31" t="str">
        <f t="shared" si="0"/>
        <v>Small</v>
      </c>
    </row>
    <row r="6548" spans="8:13" ht="15.75" customHeight="1">
      <c r="H6548" s="37">
        <v>43355</v>
      </c>
      <c r="I6548" s="6" t="s">
        <v>158</v>
      </c>
      <c r="J6548" s="6" t="s">
        <v>188</v>
      </c>
      <c r="K6548" s="6">
        <v>1</v>
      </c>
      <c r="L6548" s="6">
        <v>14</v>
      </c>
      <c r="M6548" s="31" t="str">
        <f t="shared" si="0"/>
        <v>Small</v>
      </c>
    </row>
    <row r="6549" spans="8:13" ht="15.75" customHeight="1">
      <c r="H6549" s="37">
        <v>43236</v>
      </c>
      <c r="I6549" s="6" t="s">
        <v>175</v>
      </c>
      <c r="J6549" s="6" t="s">
        <v>211</v>
      </c>
      <c r="K6549" s="6">
        <v>2</v>
      </c>
      <c r="L6549" s="6">
        <v>30.1</v>
      </c>
      <c r="M6549" s="31" t="str">
        <f t="shared" si="0"/>
        <v>Small</v>
      </c>
    </row>
    <row r="6550" spans="8:13" ht="15.75" customHeight="1">
      <c r="H6550" s="37">
        <v>43415</v>
      </c>
      <c r="I6550" s="6" t="s">
        <v>190</v>
      </c>
      <c r="J6550" s="6" t="s">
        <v>196</v>
      </c>
      <c r="K6550" s="6">
        <v>2</v>
      </c>
      <c r="L6550" s="6">
        <v>21.64</v>
      </c>
      <c r="M6550" s="31" t="str">
        <f t="shared" si="0"/>
        <v>Small</v>
      </c>
    </row>
    <row r="6551" spans="8:13" ht="15.75" customHeight="1">
      <c r="H6551" s="37">
        <v>43382</v>
      </c>
      <c r="I6551" s="6" t="s">
        <v>160</v>
      </c>
      <c r="J6551" s="6" t="s">
        <v>227</v>
      </c>
      <c r="K6551" s="6">
        <v>1</v>
      </c>
      <c r="L6551" s="6">
        <v>13.03</v>
      </c>
      <c r="M6551" s="31" t="str">
        <f t="shared" si="0"/>
        <v>Small</v>
      </c>
    </row>
    <row r="6552" spans="8:13" ht="15.75" customHeight="1">
      <c r="H6552" s="37">
        <v>43132</v>
      </c>
      <c r="I6552" s="6" t="s">
        <v>171</v>
      </c>
      <c r="J6552" s="6" t="s">
        <v>232</v>
      </c>
      <c r="K6552" s="6">
        <v>4</v>
      </c>
      <c r="L6552" s="6">
        <v>56.16</v>
      </c>
      <c r="M6552" s="31" t="str">
        <f t="shared" si="0"/>
        <v>Small</v>
      </c>
    </row>
    <row r="6553" spans="8:13" ht="15.75" customHeight="1">
      <c r="H6553" s="37">
        <v>43309</v>
      </c>
      <c r="I6553" s="6" t="s">
        <v>190</v>
      </c>
      <c r="J6553" s="6" t="s">
        <v>204</v>
      </c>
      <c r="K6553" s="6">
        <v>2</v>
      </c>
      <c r="L6553" s="6">
        <v>26.04</v>
      </c>
      <c r="M6553" s="31" t="str">
        <f t="shared" si="0"/>
        <v>Small</v>
      </c>
    </row>
    <row r="6554" spans="8:13" ht="15.75" customHeight="1">
      <c r="H6554" s="37">
        <v>43242</v>
      </c>
      <c r="I6554" s="6" t="s">
        <v>198</v>
      </c>
      <c r="J6554" s="6" t="s">
        <v>156</v>
      </c>
      <c r="K6554" s="6">
        <v>1</v>
      </c>
      <c r="L6554" s="6">
        <v>16.84</v>
      </c>
      <c r="M6554" s="31" t="str">
        <f t="shared" si="0"/>
        <v>Small</v>
      </c>
    </row>
    <row r="6555" spans="8:13" ht="15.75" customHeight="1">
      <c r="H6555" s="37">
        <v>43127</v>
      </c>
      <c r="I6555" s="6" t="s">
        <v>160</v>
      </c>
      <c r="J6555" s="6" t="s">
        <v>219</v>
      </c>
      <c r="K6555" s="6">
        <v>4</v>
      </c>
      <c r="L6555" s="6">
        <v>74.16</v>
      </c>
      <c r="M6555" s="31" t="str">
        <f t="shared" si="0"/>
        <v>Small</v>
      </c>
    </row>
    <row r="6556" spans="8:13" ht="15.75" customHeight="1">
      <c r="H6556" s="37">
        <v>43340</v>
      </c>
      <c r="I6556" s="6" t="s">
        <v>168</v>
      </c>
      <c r="J6556" s="6" t="s">
        <v>236</v>
      </c>
      <c r="K6556" s="6">
        <v>2</v>
      </c>
      <c r="L6556" s="6">
        <v>32.72</v>
      </c>
      <c r="M6556" s="31" t="str">
        <f t="shared" si="0"/>
        <v>Small</v>
      </c>
    </row>
    <row r="6557" spans="8:13" ht="15.75" customHeight="1">
      <c r="H6557" s="37">
        <v>43199</v>
      </c>
      <c r="I6557" s="6" t="s">
        <v>127</v>
      </c>
      <c r="J6557" s="6" t="s">
        <v>156</v>
      </c>
      <c r="K6557" s="6">
        <v>3</v>
      </c>
      <c r="L6557" s="6">
        <v>36.270000000000003</v>
      </c>
      <c r="M6557" s="31" t="str">
        <f t="shared" si="0"/>
        <v>Small</v>
      </c>
    </row>
    <row r="6558" spans="8:13" ht="15.75" customHeight="1">
      <c r="H6558" s="37">
        <v>43450</v>
      </c>
      <c r="I6558" s="6" t="s">
        <v>175</v>
      </c>
      <c r="J6558" s="6" t="s">
        <v>219</v>
      </c>
      <c r="K6558" s="6">
        <v>1</v>
      </c>
      <c r="L6558" s="6">
        <v>15.22</v>
      </c>
      <c r="M6558" s="31" t="str">
        <f t="shared" si="0"/>
        <v>Small</v>
      </c>
    </row>
    <row r="6559" spans="8:13" ht="15.75" customHeight="1">
      <c r="H6559" s="37">
        <v>43444</v>
      </c>
      <c r="I6559" s="6" t="s">
        <v>158</v>
      </c>
      <c r="J6559" s="6" t="s">
        <v>164</v>
      </c>
      <c r="K6559" s="6">
        <v>3</v>
      </c>
      <c r="L6559" s="6">
        <v>34.68</v>
      </c>
      <c r="M6559" s="31" t="str">
        <f t="shared" si="0"/>
        <v>Small</v>
      </c>
    </row>
    <row r="6560" spans="8:13" ht="15.75" customHeight="1">
      <c r="H6560" s="37">
        <v>43300</v>
      </c>
      <c r="I6560" s="6" t="s">
        <v>198</v>
      </c>
      <c r="J6560" s="6" t="s">
        <v>210</v>
      </c>
      <c r="K6560" s="6">
        <v>1</v>
      </c>
      <c r="L6560" s="6">
        <v>11.35</v>
      </c>
      <c r="M6560" s="31" t="str">
        <f t="shared" si="0"/>
        <v>Small</v>
      </c>
    </row>
    <row r="6561" spans="8:13" ht="15.75" customHeight="1">
      <c r="H6561" s="37">
        <v>43426</v>
      </c>
      <c r="I6561" s="6" t="s">
        <v>198</v>
      </c>
      <c r="J6561" s="6" t="s">
        <v>156</v>
      </c>
      <c r="K6561" s="6">
        <v>2</v>
      </c>
      <c r="L6561" s="6">
        <v>34.1</v>
      </c>
      <c r="M6561" s="31" t="str">
        <f t="shared" si="0"/>
        <v>Small</v>
      </c>
    </row>
    <row r="6562" spans="8:13" ht="15.75" customHeight="1">
      <c r="H6562" s="37">
        <v>43354</v>
      </c>
      <c r="I6562" s="6" t="s">
        <v>163</v>
      </c>
      <c r="J6562" s="6" t="s">
        <v>185</v>
      </c>
      <c r="K6562" s="6">
        <v>1</v>
      </c>
      <c r="L6562" s="6">
        <v>10.47</v>
      </c>
      <c r="M6562" s="31" t="str">
        <f t="shared" si="0"/>
        <v>Small</v>
      </c>
    </row>
    <row r="6563" spans="8:13" ht="15.75" customHeight="1">
      <c r="H6563" s="37">
        <v>43397</v>
      </c>
      <c r="I6563" s="6" t="s">
        <v>175</v>
      </c>
      <c r="J6563" s="6" t="s">
        <v>169</v>
      </c>
      <c r="K6563" s="6">
        <v>2</v>
      </c>
      <c r="L6563" s="6">
        <v>22.52</v>
      </c>
      <c r="M6563" s="31" t="str">
        <f t="shared" si="0"/>
        <v>Small</v>
      </c>
    </row>
    <row r="6564" spans="8:13" ht="15.75" customHeight="1">
      <c r="H6564" s="37">
        <v>43407</v>
      </c>
      <c r="I6564" s="6" t="s">
        <v>175</v>
      </c>
      <c r="J6564" s="6" t="s">
        <v>211</v>
      </c>
      <c r="K6564" s="6">
        <v>2</v>
      </c>
      <c r="L6564" s="6">
        <v>33.159999999999997</v>
      </c>
      <c r="M6564" s="31" t="str">
        <f t="shared" si="0"/>
        <v>Small</v>
      </c>
    </row>
    <row r="6565" spans="8:13" ht="15.75" customHeight="1">
      <c r="H6565" s="37">
        <v>43395</v>
      </c>
      <c r="I6565" s="6" t="s">
        <v>190</v>
      </c>
      <c r="J6565" s="6" t="s">
        <v>176</v>
      </c>
      <c r="K6565" s="6">
        <v>48</v>
      </c>
      <c r="L6565" s="6">
        <v>369.12</v>
      </c>
      <c r="M6565" s="31" t="str">
        <f t="shared" si="0"/>
        <v>Large</v>
      </c>
    </row>
    <row r="6566" spans="8:13" ht="15.75" customHeight="1">
      <c r="H6566" s="37">
        <v>43218</v>
      </c>
      <c r="I6566" s="6" t="s">
        <v>168</v>
      </c>
      <c r="J6566" s="6" t="s">
        <v>187</v>
      </c>
      <c r="K6566" s="6">
        <v>2</v>
      </c>
      <c r="L6566" s="6">
        <v>31.4</v>
      </c>
      <c r="M6566" s="31" t="str">
        <f t="shared" si="0"/>
        <v>Small</v>
      </c>
    </row>
    <row r="6567" spans="8:13" ht="15.75" customHeight="1">
      <c r="H6567" s="37">
        <v>43462</v>
      </c>
      <c r="I6567" s="6" t="s">
        <v>141</v>
      </c>
      <c r="J6567" s="6" t="s">
        <v>156</v>
      </c>
      <c r="K6567" s="6">
        <v>2</v>
      </c>
      <c r="L6567" s="6">
        <v>24.44</v>
      </c>
      <c r="M6567" s="31" t="str">
        <f t="shared" si="0"/>
        <v>Small</v>
      </c>
    </row>
    <row r="6568" spans="8:13" ht="15.75" customHeight="1">
      <c r="H6568" s="37">
        <v>43185</v>
      </c>
      <c r="I6568" s="6" t="s">
        <v>158</v>
      </c>
      <c r="J6568" s="6" t="s">
        <v>156</v>
      </c>
      <c r="K6568" s="6">
        <v>1</v>
      </c>
      <c r="L6568" s="6">
        <v>19.03</v>
      </c>
      <c r="M6568" s="31" t="str">
        <f t="shared" si="0"/>
        <v>Small</v>
      </c>
    </row>
    <row r="6569" spans="8:13" ht="15.75" customHeight="1">
      <c r="H6569" s="37">
        <v>43103</v>
      </c>
      <c r="I6569" s="6" t="s">
        <v>158</v>
      </c>
      <c r="J6569" s="6" t="s">
        <v>232</v>
      </c>
      <c r="K6569" s="6">
        <v>2</v>
      </c>
      <c r="L6569" s="6">
        <v>25.6</v>
      </c>
      <c r="M6569" s="31" t="str">
        <f t="shared" si="0"/>
        <v>Small</v>
      </c>
    </row>
    <row r="6570" spans="8:13" ht="15.75" customHeight="1">
      <c r="H6570" s="37">
        <v>43238</v>
      </c>
      <c r="I6570" s="6" t="s">
        <v>175</v>
      </c>
      <c r="J6570" s="6" t="s">
        <v>185</v>
      </c>
      <c r="K6570" s="6">
        <v>2</v>
      </c>
      <c r="L6570" s="6">
        <v>39.56</v>
      </c>
      <c r="M6570" s="31" t="str">
        <f t="shared" si="0"/>
        <v>Small</v>
      </c>
    </row>
    <row r="6571" spans="8:13" ht="15.75" customHeight="1">
      <c r="H6571" s="37">
        <v>43144</v>
      </c>
      <c r="I6571" s="6" t="s">
        <v>163</v>
      </c>
      <c r="J6571" s="6" t="s">
        <v>187</v>
      </c>
      <c r="K6571" s="6">
        <v>2</v>
      </c>
      <c r="L6571" s="6">
        <v>25.96</v>
      </c>
      <c r="M6571" s="31" t="str">
        <f t="shared" si="0"/>
        <v>Small</v>
      </c>
    </row>
    <row r="6572" spans="8:13" ht="15.75" customHeight="1">
      <c r="H6572" s="37">
        <v>43368</v>
      </c>
      <c r="I6572" s="6" t="s">
        <v>158</v>
      </c>
      <c r="J6572" s="6" t="s">
        <v>156</v>
      </c>
      <c r="K6572" s="6">
        <v>2</v>
      </c>
      <c r="L6572" s="6">
        <v>23.62</v>
      </c>
      <c r="M6572" s="31" t="str">
        <f t="shared" si="0"/>
        <v>Small</v>
      </c>
    </row>
    <row r="6573" spans="8:13" ht="15.75" customHeight="1">
      <c r="H6573" s="37">
        <v>43234</v>
      </c>
      <c r="I6573" s="6" t="s">
        <v>224</v>
      </c>
      <c r="J6573" s="6" t="s">
        <v>187</v>
      </c>
      <c r="K6573" s="6">
        <v>2</v>
      </c>
      <c r="L6573" s="6">
        <v>23.08</v>
      </c>
      <c r="M6573" s="31" t="str">
        <f t="shared" si="0"/>
        <v>Small</v>
      </c>
    </row>
    <row r="6574" spans="8:13" ht="15.75" customHeight="1">
      <c r="H6574" s="37">
        <v>43437</v>
      </c>
      <c r="I6574" s="6" t="s">
        <v>127</v>
      </c>
      <c r="J6574" s="6" t="s">
        <v>166</v>
      </c>
      <c r="K6574" s="6">
        <v>2</v>
      </c>
      <c r="L6574" s="6">
        <v>37.979999999999997</v>
      </c>
      <c r="M6574" s="31" t="str">
        <f t="shared" si="0"/>
        <v>Small</v>
      </c>
    </row>
    <row r="6575" spans="8:13" ht="15.75" customHeight="1">
      <c r="H6575" s="37">
        <v>43452</v>
      </c>
      <c r="I6575" s="6" t="s">
        <v>198</v>
      </c>
      <c r="J6575" s="6" t="s">
        <v>222</v>
      </c>
      <c r="K6575" s="6">
        <v>2</v>
      </c>
      <c r="L6575" s="6">
        <v>30.28</v>
      </c>
      <c r="M6575" s="31" t="str">
        <f t="shared" si="0"/>
        <v>Small</v>
      </c>
    </row>
    <row r="6576" spans="8:13" ht="15.75" customHeight="1">
      <c r="H6576" s="37">
        <v>43190</v>
      </c>
      <c r="I6576" s="6" t="s">
        <v>160</v>
      </c>
      <c r="J6576" s="6" t="s">
        <v>157</v>
      </c>
      <c r="K6576" s="6">
        <v>4</v>
      </c>
      <c r="L6576" s="6">
        <v>44.52</v>
      </c>
      <c r="M6576" s="31" t="str">
        <f t="shared" si="0"/>
        <v>Small</v>
      </c>
    </row>
    <row r="6577" spans="8:13" ht="15.75" customHeight="1">
      <c r="H6577" s="37">
        <v>43144</v>
      </c>
      <c r="I6577" s="6" t="s">
        <v>190</v>
      </c>
      <c r="J6577" s="6" t="s">
        <v>156</v>
      </c>
      <c r="K6577" s="6">
        <v>1</v>
      </c>
      <c r="L6577" s="6">
        <v>12.06</v>
      </c>
      <c r="M6577" s="31" t="str">
        <f t="shared" si="0"/>
        <v>Small</v>
      </c>
    </row>
    <row r="6578" spans="8:13" ht="15.75" customHeight="1">
      <c r="H6578" s="37">
        <v>43290</v>
      </c>
      <c r="I6578" s="6" t="s">
        <v>158</v>
      </c>
      <c r="J6578" s="6" t="s">
        <v>185</v>
      </c>
      <c r="K6578" s="6">
        <v>2</v>
      </c>
      <c r="L6578" s="6">
        <v>38.840000000000003</v>
      </c>
      <c r="M6578" s="31" t="str">
        <f t="shared" si="0"/>
        <v>Small</v>
      </c>
    </row>
    <row r="6579" spans="8:13" ht="15.75" customHeight="1">
      <c r="H6579" s="37">
        <v>43162</v>
      </c>
      <c r="I6579" s="6" t="s">
        <v>135</v>
      </c>
      <c r="J6579" s="6" t="s">
        <v>194</v>
      </c>
      <c r="K6579" s="6">
        <v>3</v>
      </c>
      <c r="L6579" s="6">
        <v>35.880000000000003</v>
      </c>
      <c r="M6579" s="31" t="str">
        <f t="shared" si="0"/>
        <v>Small</v>
      </c>
    </row>
    <row r="6580" spans="8:13" ht="15.75" customHeight="1">
      <c r="H6580" s="37">
        <v>43414</v>
      </c>
      <c r="I6580" s="6" t="s">
        <v>155</v>
      </c>
      <c r="J6580" s="6" t="s">
        <v>235</v>
      </c>
      <c r="K6580" s="6">
        <v>1</v>
      </c>
      <c r="L6580" s="6">
        <v>17.05</v>
      </c>
      <c r="M6580" s="31" t="str">
        <f t="shared" si="0"/>
        <v>Small</v>
      </c>
    </row>
    <row r="6581" spans="8:13" ht="15.75" customHeight="1">
      <c r="H6581" s="37">
        <v>43107</v>
      </c>
      <c r="I6581" s="6" t="s">
        <v>141</v>
      </c>
      <c r="J6581" s="6" t="s">
        <v>192</v>
      </c>
      <c r="K6581" s="6">
        <v>1</v>
      </c>
      <c r="L6581" s="6">
        <v>19.66</v>
      </c>
      <c r="M6581" s="31" t="str">
        <f t="shared" si="0"/>
        <v>Small</v>
      </c>
    </row>
    <row r="6582" spans="8:13" ht="15.75" customHeight="1">
      <c r="H6582" s="37">
        <v>43426</v>
      </c>
      <c r="I6582" s="6" t="s">
        <v>135</v>
      </c>
      <c r="J6582" s="6" t="s">
        <v>185</v>
      </c>
      <c r="K6582" s="6">
        <v>3</v>
      </c>
      <c r="L6582" s="6">
        <v>34.799999999999997</v>
      </c>
      <c r="M6582" s="31" t="str">
        <f t="shared" si="0"/>
        <v>Small</v>
      </c>
    </row>
    <row r="6583" spans="8:13" ht="15.75" customHeight="1">
      <c r="H6583" s="37">
        <v>43439</v>
      </c>
      <c r="I6583" s="6" t="s">
        <v>158</v>
      </c>
      <c r="J6583" s="6" t="s">
        <v>184</v>
      </c>
      <c r="K6583" s="6">
        <v>1</v>
      </c>
      <c r="L6583" s="6">
        <v>12.73</v>
      </c>
      <c r="M6583" s="31" t="str">
        <f t="shared" si="0"/>
        <v>Small</v>
      </c>
    </row>
    <row r="6584" spans="8:13" ht="15.75" customHeight="1">
      <c r="H6584" s="37">
        <v>43451</v>
      </c>
      <c r="I6584" s="6" t="s">
        <v>158</v>
      </c>
      <c r="J6584" s="6" t="s">
        <v>166</v>
      </c>
      <c r="K6584" s="6">
        <v>1</v>
      </c>
      <c r="L6584" s="6">
        <v>15.73</v>
      </c>
      <c r="M6584" s="31" t="str">
        <f t="shared" si="0"/>
        <v>Small</v>
      </c>
    </row>
    <row r="6585" spans="8:13" ht="15.75" customHeight="1">
      <c r="H6585" s="37">
        <v>43248</v>
      </c>
      <c r="I6585" s="6" t="s">
        <v>190</v>
      </c>
      <c r="J6585" s="6" t="s">
        <v>229</v>
      </c>
      <c r="K6585" s="6">
        <v>1</v>
      </c>
      <c r="L6585" s="6">
        <v>13.04</v>
      </c>
      <c r="M6585" s="31" t="str">
        <f t="shared" si="0"/>
        <v>Small</v>
      </c>
    </row>
    <row r="6586" spans="8:13" ht="15.75" customHeight="1">
      <c r="H6586" s="37">
        <v>43457</v>
      </c>
      <c r="I6586" s="6" t="s">
        <v>168</v>
      </c>
      <c r="J6586" s="6" t="s">
        <v>156</v>
      </c>
      <c r="K6586" s="6">
        <v>1</v>
      </c>
      <c r="L6586" s="6">
        <v>18.18</v>
      </c>
      <c r="M6586" s="31" t="str">
        <f t="shared" si="0"/>
        <v>Small</v>
      </c>
    </row>
    <row r="6587" spans="8:13" ht="15.75" customHeight="1">
      <c r="H6587" s="37">
        <v>43154</v>
      </c>
      <c r="I6587" s="6" t="s">
        <v>163</v>
      </c>
      <c r="J6587" s="6" t="s">
        <v>230</v>
      </c>
      <c r="K6587" s="6">
        <v>1</v>
      </c>
      <c r="L6587" s="6">
        <v>11.29</v>
      </c>
      <c r="M6587" s="31" t="str">
        <f t="shared" si="0"/>
        <v>Small</v>
      </c>
    </row>
    <row r="6588" spans="8:13" ht="15.75" customHeight="1">
      <c r="H6588" s="37">
        <v>43403</v>
      </c>
      <c r="I6588" s="6" t="s">
        <v>135</v>
      </c>
      <c r="J6588" s="6" t="s">
        <v>180</v>
      </c>
      <c r="K6588" s="6">
        <v>1</v>
      </c>
      <c r="L6588" s="6">
        <v>19.2</v>
      </c>
      <c r="M6588" s="31" t="str">
        <f t="shared" si="0"/>
        <v>Small</v>
      </c>
    </row>
    <row r="6589" spans="8:13" ht="15.75" customHeight="1">
      <c r="H6589" s="37">
        <v>43282</v>
      </c>
      <c r="I6589" s="6" t="s">
        <v>175</v>
      </c>
      <c r="J6589" s="6" t="s">
        <v>189</v>
      </c>
      <c r="K6589" s="6">
        <v>35</v>
      </c>
      <c r="L6589" s="6">
        <v>423.81</v>
      </c>
      <c r="M6589" s="31" t="str">
        <f t="shared" si="0"/>
        <v>Large</v>
      </c>
    </row>
    <row r="6590" spans="8:13" ht="15.75" customHeight="1">
      <c r="H6590" s="37">
        <v>43429</v>
      </c>
      <c r="I6590" s="6" t="s">
        <v>158</v>
      </c>
      <c r="J6590" s="6" t="s">
        <v>185</v>
      </c>
      <c r="K6590" s="6">
        <v>3</v>
      </c>
      <c r="L6590" s="6">
        <v>34.71</v>
      </c>
      <c r="M6590" s="31" t="str">
        <f t="shared" si="0"/>
        <v>Small</v>
      </c>
    </row>
    <row r="6591" spans="8:13" ht="15.75" customHeight="1">
      <c r="H6591" s="37">
        <v>43314</v>
      </c>
      <c r="I6591" s="6" t="s">
        <v>158</v>
      </c>
      <c r="J6591" s="6" t="s">
        <v>187</v>
      </c>
      <c r="K6591" s="6">
        <v>2</v>
      </c>
      <c r="L6591" s="6">
        <v>36.08</v>
      </c>
      <c r="M6591" s="31" t="str">
        <f t="shared" si="0"/>
        <v>Small</v>
      </c>
    </row>
    <row r="6592" spans="8:13" ht="15.75" customHeight="1">
      <c r="H6592" s="37">
        <v>43459</v>
      </c>
      <c r="I6592" s="6" t="s">
        <v>158</v>
      </c>
      <c r="J6592" s="6" t="s">
        <v>217</v>
      </c>
      <c r="K6592" s="6">
        <v>1</v>
      </c>
      <c r="L6592" s="6">
        <v>19.95</v>
      </c>
      <c r="M6592" s="31" t="str">
        <f t="shared" si="0"/>
        <v>Small</v>
      </c>
    </row>
    <row r="6593" spans="8:13" ht="15.75" customHeight="1">
      <c r="H6593" s="37">
        <v>43388</v>
      </c>
      <c r="I6593" s="6" t="s">
        <v>171</v>
      </c>
      <c r="J6593" s="6" t="s">
        <v>156</v>
      </c>
      <c r="K6593" s="6">
        <v>2</v>
      </c>
      <c r="L6593" s="6">
        <v>20.36</v>
      </c>
      <c r="M6593" s="31" t="str">
        <f t="shared" si="0"/>
        <v>Small</v>
      </c>
    </row>
    <row r="6594" spans="8:13" ht="15.75" customHeight="1">
      <c r="H6594" s="37">
        <v>43325</v>
      </c>
      <c r="I6594" s="6" t="s">
        <v>171</v>
      </c>
      <c r="J6594" s="6" t="s">
        <v>241</v>
      </c>
      <c r="K6594" s="6">
        <v>58</v>
      </c>
      <c r="L6594" s="6">
        <v>510.72</v>
      </c>
      <c r="M6594" s="31" t="str">
        <f t="shared" si="0"/>
        <v>Large</v>
      </c>
    </row>
    <row r="6595" spans="8:13" ht="15.75" customHeight="1">
      <c r="H6595" s="37">
        <v>43404</v>
      </c>
      <c r="I6595" s="6" t="s">
        <v>168</v>
      </c>
      <c r="J6595" s="6" t="s">
        <v>156</v>
      </c>
      <c r="K6595" s="6">
        <v>1</v>
      </c>
      <c r="L6595" s="6">
        <v>10.83</v>
      </c>
      <c r="M6595" s="31" t="str">
        <f t="shared" si="0"/>
        <v>Small</v>
      </c>
    </row>
    <row r="6596" spans="8:13" ht="15.75" customHeight="1">
      <c r="H6596" s="37">
        <v>43239</v>
      </c>
      <c r="I6596" s="6" t="s">
        <v>141</v>
      </c>
      <c r="J6596" s="6" t="s">
        <v>161</v>
      </c>
      <c r="K6596" s="6">
        <v>2</v>
      </c>
      <c r="L6596" s="6">
        <v>20.079999999999998</v>
      </c>
      <c r="M6596" s="31" t="str">
        <f t="shared" si="0"/>
        <v>Small</v>
      </c>
    </row>
    <row r="6597" spans="8:13" ht="15.75" customHeight="1">
      <c r="H6597" s="37">
        <v>43219</v>
      </c>
      <c r="I6597" s="6" t="s">
        <v>141</v>
      </c>
      <c r="J6597" s="6" t="s">
        <v>189</v>
      </c>
      <c r="K6597" s="6">
        <v>1</v>
      </c>
      <c r="L6597" s="6">
        <v>17.809999999999999</v>
      </c>
      <c r="M6597" s="31" t="str">
        <f t="shared" si="0"/>
        <v>Small</v>
      </c>
    </row>
    <row r="6598" spans="8:13" ht="15.75" customHeight="1">
      <c r="H6598" s="37">
        <v>43461</v>
      </c>
      <c r="I6598" s="6" t="s">
        <v>163</v>
      </c>
      <c r="J6598" s="6" t="s">
        <v>237</v>
      </c>
      <c r="K6598" s="6">
        <v>48</v>
      </c>
      <c r="L6598" s="6">
        <v>287.76</v>
      </c>
      <c r="M6598" s="31" t="str">
        <f t="shared" si="0"/>
        <v>Large</v>
      </c>
    </row>
    <row r="6599" spans="8:13" ht="15.75" customHeight="1">
      <c r="H6599" s="37">
        <v>43315</v>
      </c>
      <c r="I6599" s="6" t="s">
        <v>223</v>
      </c>
      <c r="J6599" s="6" t="s">
        <v>185</v>
      </c>
      <c r="K6599" s="6">
        <v>2</v>
      </c>
      <c r="L6599" s="6">
        <v>36.86</v>
      </c>
      <c r="M6599" s="31" t="str">
        <f t="shared" si="0"/>
        <v>Small</v>
      </c>
    </row>
    <row r="6600" spans="8:13" ht="15.75" customHeight="1">
      <c r="H6600" s="37">
        <v>43285</v>
      </c>
      <c r="I6600" s="6" t="s">
        <v>141</v>
      </c>
      <c r="J6600" s="6" t="s">
        <v>233</v>
      </c>
      <c r="K6600" s="6">
        <v>53</v>
      </c>
      <c r="L6600" s="6">
        <v>371.91</v>
      </c>
      <c r="M6600" s="31" t="str">
        <f t="shared" si="0"/>
        <v>Large</v>
      </c>
    </row>
    <row r="6601" spans="8:13" ht="15.75" customHeight="1">
      <c r="H6601" s="37">
        <v>43276</v>
      </c>
      <c r="I6601" s="6" t="s">
        <v>163</v>
      </c>
      <c r="J6601" s="6" t="s">
        <v>183</v>
      </c>
      <c r="K6601" s="6">
        <v>1</v>
      </c>
      <c r="L6601" s="6">
        <v>19.71</v>
      </c>
      <c r="M6601" s="31" t="str">
        <f t="shared" si="0"/>
        <v>Small</v>
      </c>
    </row>
    <row r="6602" spans="8:13" ht="15.75" customHeight="1">
      <c r="H6602" s="37">
        <v>43399</v>
      </c>
      <c r="I6602" s="6" t="s">
        <v>190</v>
      </c>
      <c r="J6602" s="6" t="s">
        <v>212</v>
      </c>
      <c r="K6602" s="6">
        <v>2</v>
      </c>
      <c r="L6602" s="6">
        <v>37.94</v>
      </c>
      <c r="M6602" s="31" t="str">
        <f t="shared" si="0"/>
        <v>Small</v>
      </c>
    </row>
    <row r="6603" spans="8:13" ht="15.75" customHeight="1">
      <c r="H6603" s="37">
        <v>43410</v>
      </c>
      <c r="I6603" s="6" t="s">
        <v>141</v>
      </c>
      <c r="J6603" s="6" t="s">
        <v>180</v>
      </c>
      <c r="K6603" s="6">
        <v>3</v>
      </c>
      <c r="L6603" s="6">
        <v>58.32</v>
      </c>
      <c r="M6603" s="31" t="str">
        <f t="shared" si="0"/>
        <v>Small</v>
      </c>
    </row>
    <row r="6604" spans="8:13" ht="15.75" customHeight="1">
      <c r="H6604" s="37">
        <v>43373</v>
      </c>
      <c r="I6604" s="6" t="s">
        <v>158</v>
      </c>
      <c r="J6604" s="6" t="s">
        <v>194</v>
      </c>
      <c r="K6604" s="6">
        <v>3</v>
      </c>
      <c r="L6604" s="6">
        <v>32.58</v>
      </c>
      <c r="M6604" s="31" t="str">
        <f t="shared" si="0"/>
        <v>Small</v>
      </c>
    </row>
    <row r="6605" spans="8:13" ht="15.75" customHeight="1">
      <c r="H6605" s="37">
        <v>43298</v>
      </c>
      <c r="I6605" s="6" t="s">
        <v>158</v>
      </c>
      <c r="J6605" s="6" t="s">
        <v>169</v>
      </c>
      <c r="K6605" s="6">
        <v>1</v>
      </c>
      <c r="L6605" s="6">
        <v>11.59</v>
      </c>
      <c r="M6605" s="31" t="str">
        <f t="shared" si="0"/>
        <v>Small</v>
      </c>
    </row>
    <row r="6606" spans="8:13" ht="15.75" customHeight="1">
      <c r="H6606" s="37">
        <v>43408</v>
      </c>
      <c r="I6606" s="6" t="s">
        <v>175</v>
      </c>
      <c r="J6606" s="6" t="s">
        <v>156</v>
      </c>
      <c r="K6606" s="6">
        <v>3</v>
      </c>
      <c r="L6606" s="6">
        <v>55.23</v>
      </c>
      <c r="M6606" s="31" t="str">
        <f t="shared" si="0"/>
        <v>Small</v>
      </c>
    </row>
    <row r="6607" spans="8:13" ht="15.75" customHeight="1">
      <c r="H6607" s="37">
        <v>43394</v>
      </c>
      <c r="I6607" s="6" t="s">
        <v>127</v>
      </c>
      <c r="J6607" s="6" t="s">
        <v>164</v>
      </c>
      <c r="K6607" s="6">
        <v>59</v>
      </c>
      <c r="L6607" s="6">
        <v>442.92</v>
      </c>
      <c r="M6607" s="31" t="str">
        <f t="shared" si="0"/>
        <v>Large</v>
      </c>
    </row>
    <row r="6608" spans="8:13" ht="15.75" customHeight="1">
      <c r="H6608" s="37">
        <v>43419</v>
      </c>
      <c r="I6608" s="6" t="s">
        <v>127</v>
      </c>
      <c r="J6608" s="6" t="s">
        <v>185</v>
      </c>
      <c r="K6608" s="6">
        <v>1</v>
      </c>
      <c r="L6608" s="6">
        <v>13.68</v>
      </c>
      <c r="M6608" s="31" t="str">
        <f t="shared" si="0"/>
        <v>Small</v>
      </c>
    </row>
    <row r="6609" spans="8:13" ht="15.75" customHeight="1">
      <c r="H6609" s="37">
        <v>43452</v>
      </c>
      <c r="I6609" s="6" t="s">
        <v>160</v>
      </c>
      <c r="J6609" s="6" t="s">
        <v>189</v>
      </c>
      <c r="K6609" s="6">
        <v>1</v>
      </c>
      <c r="L6609" s="6">
        <v>11.45</v>
      </c>
      <c r="M6609" s="31" t="str">
        <f t="shared" si="0"/>
        <v>Small</v>
      </c>
    </row>
    <row r="6610" spans="8:13" ht="15.75" customHeight="1">
      <c r="H6610" s="37">
        <v>43129</v>
      </c>
      <c r="I6610" s="6" t="s">
        <v>168</v>
      </c>
      <c r="J6610" s="6" t="s">
        <v>194</v>
      </c>
      <c r="K6610" s="6">
        <v>2</v>
      </c>
      <c r="L6610" s="6">
        <v>24.5</v>
      </c>
      <c r="M6610" s="31" t="str">
        <f t="shared" si="0"/>
        <v>Small</v>
      </c>
    </row>
    <row r="6611" spans="8:13" ht="15.75" customHeight="1">
      <c r="H6611" s="37">
        <v>43451</v>
      </c>
      <c r="I6611" s="6" t="s">
        <v>198</v>
      </c>
      <c r="J6611" s="6" t="s">
        <v>231</v>
      </c>
      <c r="K6611" s="6">
        <v>2</v>
      </c>
      <c r="L6611" s="6">
        <v>27.48</v>
      </c>
      <c r="M6611" s="31" t="str">
        <f t="shared" si="0"/>
        <v>Small</v>
      </c>
    </row>
    <row r="6612" spans="8:13" ht="15.75" customHeight="1">
      <c r="H6612" s="37">
        <v>43452</v>
      </c>
      <c r="I6612" s="6" t="s">
        <v>216</v>
      </c>
      <c r="J6612" s="6" t="s">
        <v>209</v>
      </c>
      <c r="K6612" s="6">
        <v>3</v>
      </c>
      <c r="L6612" s="6">
        <v>36.96</v>
      </c>
      <c r="M6612" s="31" t="str">
        <f t="shared" si="0"/>
        <v>Small</v>
      </c>
    </row>
    <row r="6613" spans="8:13" ht="15.75" customHeight="1">
      <c r="H6613" s="37">
        <v>43420</v>
      </c>
      <c r="I6613" s="6" t="s">
        <v>155</v>
      </c>
      <c r="J6613" s="6" t="s">
        <v>185</v>
      </c>
      <c r="K6613" s="6">
        <v>1</v>
      </c>
      <c r="L6613" s="6">
        <v>10.65</v>
      </c>
      <c r="M6613" s="31" t="str">
        <f t="shared" si="0"/>
        <v>Small</v>
      </c>
    </row>
    <row r="6614" spans="8:13" ht="15.75" customHeight="1">
      <c r="H6614" s="37">
        <v>43390</v>
      </c>
      <c r="I6614" s="6" t="s">
        <v>216</v>
      </c>
      <c r="J6614" s="6" t="s">
        <v>234</v>
      </c>
      <c r="K6614" s="6">
        <v>3</v>
      </c>
      <c r="L6614" s="6">
        <v>56.85</v>
      </c>
      <c r="M6614" s="31" t="str">
        <f t="shared" si="0"/>
        <v>Small</v>
      </c>
    </row>
    <row r="6615" spans="8:13" ht="15.75" customHeight="1">
      <c r="H6615" s="37">
        <v>43338</v>
      </c>
      <c r="I6615" s="6" t="s">
        <v>158</v>
      </c>
      <c r="J6615" s="6" t="s">
        <v>229</v>
      </c>
      <c r="K6615" s="6">
        <v>2</v>
      </c>
      <c r="L6615" s="6">
        <v>29.74</v>
      </c>
      <c r="M6615" s="31" t="str">
        <f t="shared" si="0"/>
        <v>Small</v>
      </c>
    </row>
    <row r="6616" spans="8:13" ht="15.75" customHeight="1">
      <c r="H6616" s="37">
        <v>43182</v>
      </c>
      <c r="I6616" s="6" t="s">
        <v>190</v>
      </c>
      <c r="J6616" s="6" t="s">
        <v>214</v>
      </c>
      <c r="K6616" s="6">
        <v>2</v>
      </c>
      <c r="L6616" s="6">
        <v>25.06</v>
      </c>
      <c r="M6616" s="31" t="str">
        <f t="shared" si="0"/>
        <v>Small</v>
      </c>
    </row>
    <row r="6617" spans="8:13" ht="15.75" customHeight="1">
      <c r="H6617" s="37">
        <v>43278</v>
      </c>
      <c r="I6617" s="6" t="s">
        <v>163</v>
      </c>
      <c r="J6617" s="6" t="s">
        <v>180</v>
      </c>
      <c r="K6617" s="6">
        <v>1</v>
      </c>
      <c r="L6617" s="6">
        <v>18.77</v>
      </c>
      <c r="M6617" s="31" t="str">
        <f t="shared" si="0"/>
        <v>Small</v>
      </c>
    </row>
    <row r="6618" spans="8:13" ht="15.75" customHeight="1">
      <c r="H6618" s="37">
        <v>43291</v>
      </c>
      <c r="I6618" s="6" t="s">
        <v>158</v>
      </c>
      <c r="J6618" s="6" t="s">
        <v>174</v>
      </c>
      <c r="K6618" s="6">
        <v>3</v>
      </c>
      <c r="L6618" s="6">
        <v>30</v>
      </c>
      <c r="M6618" s="31" t="str">
        <f t="shared" si="0"/>
        <v>Small</v>
      </c>
    </row>
    <row r="6619" spans="8:13" ht="15.75" customHeight="1">
      <c r="H6619" s="37">
        <v>43385</v>
      </c>
      <c r="I6619" s="6" t="s">
        <v>190</v>
      </c>
      <c r="J6619" s="6" t="s">
        <v>156</v>
      </c>
      <c r="K6619" s="6">
        <v>1</v>
      </c>
      <c r="L6619" s="6">
        <v>18.829999999999998</v>
      </c>
      <c r="M6619" s="31" t="str">
        <f t="shared" si="0"/>
        <v>Small</v>
      </c>
    </row>
    <row r="6620" spans="8:13" ht="15.75" customHeight="1">
      <c r="H6620" s="37">
        <v>43145</v>
      </c>
      <c r="I6620" s="6" t="s">
        <v>158</v>
      </c>
      <c r="J6620" s="6" t="s">
        <v>166</v>
      </c>
      <c r="K6620" s="6">
        <v>1</v>
      </c>
      <c r="L6620" s="6">
        <v>14.31</v>
      </c>
      <c r="M6620" s="31" t="str">
        <f t="shared" si="0"/>
        <v>Small</v>
      </c>
    </row>
    <row r="6621" spans="8:13" ht="15.75" customHeight="1">
      <c r="H6621" s="37">
        <v>43326</v>
      </c>
      <c r="I6621" s="6" t="s">
        <v>198</v>
      </c>
      <c r="J6621" s="6" t="s">
        <v>219</v>
      </c>
      <c r="K6621" s="6">
        <v>4</v>
      </c>
      <c r="L6621" s="6">
        <v>70.760000000000005</v>
      </c>
      <c r="M6621" s="31" t="str">
        <f t="shared" si="0"/>
        <v>Small</v>
      </c>
    </row>
    <row r="6622" spans="8:13" ht="15.75" customHeight="1">
      <c r="H6622" s="37">
        <v>43158</v>
      </c>
      <c r="I6622" s="6" t="s">
        <v>158</v>
      </c>
      <c r="J6622" s="6" t="s">
        <v>166</v>
      </c>
      <c r="K6622" s="6">
        <v>4</v>
      </c>
      <c r="L6622" s="6">
        <v>60.2</v>
      </c>
      <c r="M6622" s="31" t="str">
        <f t="shared" si="0"/>
        <v>Small</v>
      </c>
    </row>
    <row r="6623" spans="8:13" ht="15.75" customHeight="1">
      <c r="H6623" s="37">
        <v>43428</v>
      </c>
      <c r="I6623" s="6" t="s">
        <v>190</v>
      </c>
      <c r="J6623" s="6" t="s">
        <v>157</v>
      </c>
      <c r="K6623" s="6">
        <v>12</v>
      </c>
      <c r="L6623" s="6">
        <v>107.1</v>
      </c>
      <c r="M6623" s="31" t="str">
        <f t="shared" si="0"/>
        <v>Small</v>
      </c>
    </row>
    <row r="6624" spans="8:13" ht="15.75" customHeight="1">
      <c r="H6624" s="37">
        <v>43420</v>
      </c>
      <c r="I6624" s="6" t="s">
        <v>135</v>
      </c>
      <c r="J6624" s="6" t="s">
        <v>156</v>
      </c>
      <c r="K6624" s="6">
        <v>2</v>
      </c>
      <c r="L6624" s="6">
        <v>37.380000000000003</v>
      </c>
      <c r="M6624" s="31" t="str">
        <f t="shared" si="0"/>
        <v>Small</v>
      </c>
    </row>
    <row r="6625" spans="8:13" ht="15.75" customHeight="1">
      <c r="H6625" s="37">
        <v>43253</v>
      </c>
      <c r="I6625" s="6" t="s">
        <v>168</v>
      </c>
      <c r="J6625" s="6" t="s">
        <v>230</v>
      </c>
      <c r="K6625" s="6">
        <v>42</v>
      </c>
      <c r="L6625" s="6">
        <v>498.31</v>
      </c>
      <c r="M6625" s="31" t="str">
        <f t="shared" si="0"/>
        <v>Large</v>
      </c>
    </row>
    <row r="6626" spans="8:13" ht="15.75" customHeight="1">
      <c r="H6626" s="37">
        <v>43175</v>
      </c>
      <c r="I6626" s="6" t="s">
        <v>138</v>
      </c>
      <c r="J6626" s="6" t="s">
        <v>211</v>
      </c>
      <c r="K6626" s="6">
        <v>1</v>
      </c>
      <c r="L6626" s="6">
        <v>19.27</v>
      </c>
      <c r="M6626" s="31" t="str">
        <f t="shared" si="0"/>
        <v>Small</v>
      </c>
    </row>
    <row r="6627" spans="8:13" ht="15.75" customHeight="1">
      <c r="H6627" s="37">
        <v>43170</v>
      </c>
      <c r="I6627" s="6" t="s">
        <v>175</v>
      </c>
      <c r="J6627" s="6" t="s">
        <v>182</v>
      </c>
      <c r="K6627" s="6">
        <v>1</v>
      </c>
      <c r="L6627" s="6">
        <v>12.65</v>
      </c>
      <c r="M6627" s="31" t="str">
        <f t="shared" si="0"/>
        <v>Small</v>
      </c>
    </row>
    <row r="6628" spans="8:13" ht="15.75" customHeight="1">
      <c r="H6628" s="37">
        <v>43411</v>
      </c>
      <c r="I6628" s="6" t="s">
        <v>158</v>
      </c>
      <c r="J6628" s="6" t="s">
        <v>156</v>
      </c>
      <c r="K6628" s="6">
        <v>2</v>
      </c>
      <c r="L6628" s="6">
        <v>24.12</v>
      </c>
      <c r="M6628" s="31" t="str">
        <f t="shared" si="0"/>
        <v>Small</v>
      </c>
    </row>
    <row r="6629" spans="8:13" ht="15.75" customHeight="1">
      <c r="H6629" s="37">
        <v>43420</v>
      </c>
      <c r="I6629" s="6" t="s">
        <v>135</v>
      </c>
      <c r="J6629" s="6" t="s">
        <v>199</v>
      </c>
      <c r="K6629" s="6">
        <v>2</v>
      </c>
      <c r="L6629" s="6">
        <v>27.12</v>
      </c>
      <c r="M6629" s="31" t="str">
        <f t="shared" si="0"/>
        <v>Small</v>
      </c>
    </row>
    <row r="6630" spans="8:13" ht="15.75" customHeight="1">
      <c r="H6630" s="37">
        <v>43353</v>
      </c>
      <c r="I6630" s="6" t="s">
        <v>177</v>
      </c>
      <c r="J6630" s="6" t="s">
        <v>170</v>
      </c>
      <c r="K6630" s="6">
        <v>1</v>
      </c>
      <c r="L6630" s="6">
        <v>12.38</v>
      </c>
      <c r="M6630" s="31" t="str">
        <f t="shared" si="0"/>
        <v>Small</v>
      </c>
    </row>
    <row r="6631" spans="8:13" ht="15.75" customHeight="1">
      <c r="H6631" s="37">
        <v>43116</v>
      </c>
      <c r="I6631" s="6" t="s">
        <v>175</v>
      </c>
      <c r="J6631" s="6" t="s">
        <v>156</v>
      </c>
      <c r="K6631" s="6">
        <v>6</v>
      </c>
      <c r="L6631" s="6">
        <v>60.89</v>
      </c>
      <c r="M6631" s="31" t="str">
        <f t="shared" si="0"/>
        <v>Small</v>
      </c>
    </row>
    <row r="6632" spans="8:13" ht="15.75" customHeight="1">
      <c r="H6632" s="37">
        <v>43342</v>
      </c>
      <c r="I6632" s="6" t="s">
        <v>141</v>
      </c>
      <c r="J6632" s="6" t="s">
        <v>156</v>
      </c>
      <c r="K6632" s="6">
        <v>72</v>
      </c>
      <c r="L6632" s="6">
        <v>470.75</v>
      </c>
      <c r="M6632" s="31" t="str">
        <f t="shared" si="0"/>
        <v>Large</v>
      </c>
    </row>
    <row r="6633" spans="8:13" ht="15.75" customHeight="1">
      <c r="H6633" s="37">
        <v>43322</v>
      </c>
      <c r="I6633" s="6" t="s">
        <v>218</v>
      </c>
      <c r="J6633" s="6" t="s">
        <v>156</v>
      </c>
      <c r="K6633" s="6">
        <v>1</v>
      </c>
      <c r="L6633" s="6">
        <v>16.559999999999999</v>
      </c>
      <c r="M6633" s="31" t="str">
        <f t="shared" si="0"/>
        <v>Small</v>
      </c>
    </row>
    <row r="6634" spans="8:13" ht="15.75" customHeight="1">
      <c r="H6634" s="37">
        <v>43356</v>
      </c>
      <c r="I6634" s="6" t="s">
        <v>158</v>
      </c>
      <c r="J6634" s="6" t="s">
        <v>185</v>
      </c>
      <c r="K6634" s="6">
        <v>2</v>
      </c>
      <c r="L6634" s="6">
        <v>32.979999999999997</v>
      </c>
      <c r="M6634" s="31" t="str">
        <f t="shared" si="0"/>
        <v>Small</v>
      </c>
    </row>
    <row r="6635" spans="8:13" ht="15.75" customHeight="1">
      <c r="H6635" s="37">
        <v>43421</v>
      </c>
      <c r="I6635" s="6" t="s">
        <v>158</v>
      </c>
      <c r="J6635" s="6" t="s">
        <v>205</v>
      </c>
      <c r="K6635" s="6">
        <v>1</v>
      </c>
      <c r="L6635" s="6">
        <v>10.01</v>
      </c>
      <c r="M6635" s="31" t="str">
        <f t="shared" si="0"/>
        <v>Small</v>
      </c>
    </row>
    <row r="6636" spans="8:13" ht="15.75" customHeight="1">
      <c r="H6636" s="37">
        <v>43427</v>
      </c>
      <c r="I6636" s="6" t="s">
        <v>168</v>
      </c>
      <c r="J6636" s="6" t="s">
        <v>227</v>
      </c>
      <c r="K6636" s="6">
        <v>2</v>
      </c>
      <c r="L6636" s="6">
        <v>29.96</v>
      </c>
      <c r="M6636" s="31" t="str">
        <f t="shared" si="0"/>
        <v>Small</v>
      </c>
    </row>
    <row r="6637" spans="8:13" ht="15.75" customHeight="1">
      <c r="H6637" s="37">
        <v>43429</v>
      </c>
      <c r="I6637" s="6" t="s">
        <v>175</v>
      </c>
      <c r="J6637" s="6" t="s">
        <v>157</v>
      </c>
      <c r="K6637" s="6">
        <v>1</v>
      </c>
      <c r="L6637" s="6">
        <v>15.97</v>
      </c>
      <c r="M6637" s="31" t="str">
        <f t="shared" si="0"/>
        <v>Small</v>
      </c>
    </row>
    <row r="6638" spans="8:13" ht="15.75" customHeight="1">
      <c r="H6638" s="37">
        <v>43180</v>
      </c>
      <c r="I6638" s="6" t="s">
        <v>175</v>
      </c>
      <c r="J6638" s="6" t="s">
        <v>204</v>
      </c>
      <c r="K6638" s="6">
        <v>48</v>
      </c>
      <c r="L6638" s="6">
        <v>337.08</v>
      </c>
      <c r="M6638" s="31" t="str">
        <f t="shared" si="0"/>
        <v>Large</v>
      </c>
    </row>
    <row r="6639" spans="8:13" ht="15.75" customHeight="1">
      <c r="H6639" s="37">
        <v>43445</v>
      </c>
      <c r="I6639" s="6" t="s">
        <v>141</v>
      </c>
      <c r="J6639" s="6" t="s">
        <v>156</v>
      </c>
      <c r="K6639" s="6">
        <v>2</v>
      </c>
      <c r="L6639" s="6">
        <v>26.7</v>
      </c>
      <c r="M6639" s="31" t="str">
        <f t="shared" si="0"/>
        <v>Small</v>
      </c>
    </row>
    <row r="6640" spans="8:13" ht="15.75" customHeight="1">
      <c r="H6640" s="37">
        <v>43400</v>
      </c>
      <c r="I6640" s="6" t="s">
        <v>160</v>
      </c>
      <c r="J6640" s="6" t="s">
        <v>214</v>
      </c>
      <c r="K6640" s="6">
        <v>3</v>
      </c>
      <c r="L6640" s="6">
        <v>35.4</v>
      </c>
      <c r="M6640" s="31" t="str">
        <f t="shared" si="0"/>
        <v>Small</v>
      </c>
    </row>
    <row r="6641" spans="8:13" ht="15.75" customHeight="1">
      <c r="H6641" s="37">
        <v>43417</v>
      </c>
      <c r="I6641" s="6" t="s">
        <v>190</v>
      </c>
      <c r="J6641" s="6" t="s">
        <v>156</v>
      </c>
      <c r="K6641" s="6">
        <v>2</v>
      </c>
      <c r="L6641" s="6">
        <v>28.5</v>
      </c>
      <c r="M6641" s="31" t="str">
        <f t="shared" si="0"/>
        <v>Small</v>
      </c>
    </row>
    <row r="6642" spans="8:13" ht="15.75" customHeight="1">
      <c r="H6642" s="37">
        <v>43293</v>
      </c>
      <c r="I6642" s="6" t="s">
        <v>163</v>
      </c>
      <c r="J6642" s="6" t="s">
        <v>156</v>
      </c>
      <c r="K6642" s="6">
        <v>2</v>
      </c>
      <c r="L6642" s="6">
        <v>31.56</v>
      </c>
      <c r="M6642" s="31" t="str">
        <f t="shared" si="0"/>
        <v>Small</v>
      </c>
    </row>
    <row r="6643" spans="8:13" ht="15.75" customHeight="1">
      <c r="H6643" s="37">
        <v>43406</v>
      </c>
      <c r="I6643" s="6" t="s">
        <v>200</v>
      </c>
      <c r="J6643" s="6" t="s">
        <v>185</v>
      </c>
      <c r="K6643" s="6">
        <v>2</v>
      </c>
      <c r="L6643" s="6">
        <v>34.299999999999997</v>
      </c>
      <c r="M6643" s="31" t="str">
        <f t="shared" si="0"/>
        <v>Small</v>
      </c>
    </row>
    <row r="6644" spans="8:13" ht="15.75" customHeight="1">
      <c r="H6644" s="37">
        <v>43316</v>
      </c>
      <c r="I6644" s="6" t="s">
        <v>171</v>
      </c>
      <c r="J6644" s="6" t="s">
        <v>189</v>
      </c>
      <c r="K6644" s="6">
        <v>1</v>
      </c>
      <c r="L6644" s="6">
        <v>10.99</v>
      </c>
      <c r="M6644" s="31" t="str">
        <f t="shared" si="0"/>
        <v>Small</v>
      </c>
    </row>
    <row r="6645" spans="8:13" ht="15.75" customHeight="1">
      <c r="H6645" s="37">
        <v>43312</v>
      </c>
      <c r="I6645" s="6" t="s">
        <v>163</v>
      </c>
      <c r="J6645" s="6" t="s">
        <v>174</v>
      </c>
      <c r="K6645" s="6">
        <v>50</v>
      </c>
      <c r="L6645" s="6">
        <v>273.75</v>
      </c>
      <c r="M6645" s="31" t="str">
        <f t="shared" si="0"/>
        <v>Large</v>
      </c>
    </row>
    <row r="6646" spans="8:13" ht="15.75" customHeight="1">
      <c r="H6646" s="37">
        <v>43407</v>
      </c>
      <c r="I6646" s="6" t="s">
        <v>190</v>
      </c>
      <c r="J6646" s="6" t="s">
        <v>222</v>
      </c>
      <c r="K6646" s="6">
        <v>2</v>
      </c>
      <c r="L6646" s="6">
        <v>32.340000000000003</v>
      </c>
      <c r="M6646" s="31" t="str">
        <f t="shared" si="0"/>
        <v>Small</v>
      </c>
    </row>
    <row r="6647" spans="8:13" ht="15.75" customHeight="1">
      <c r="H6647" s="37">
        <v>43458</v>
      </c>
      <c r="I6647" s="6" t="s">
        <v>158</v>
      </c>
      <c r="J6647" s="6" t="s">
        <v>211</v>
      </c>
      <c r="K6647" s="6">
        <v>3</v>
      </c>
      <c r="L6647" s="6">
        <v>37.5</v>
      </c>
      <c r="M6647" s="31" t="str">
        <f t="shared" si="0"/>
        <v>Small</v>
      </c>
    </row>
    <row r="6648" spans="8:13" ht="15.75" customHeight="1">
      <c r="H6648" s="37">
        <v>43173</v>
      </c>
      <c r="I6648" s="6" t="s">
        <v>163</v>
      </c>
      <c r="J6648" s="6" t="s">
        <v>197</v>
      </c>
      <c r="K6648" s="6">
        <v>4</v>
      </c>
      <c r="L6648" s="6">
        <v>72.44</v>
      </c>
      <c r="M6648" s="31" t="str">
        <f t="shared" si="0"/>
        <v>Small</v>
      </c>
    </row>
    <row r="6649" spans="8:13" ht="15.75" customHeight="1">
      <c r="H6649" s="37">
        <v>43278</v>
      </c>
      <c r="I6649" s="6" t="s">
        <v>165</v>
      </c>
      <c r="J6649" s="6" t="s">
        <v>161</v>
      </c>
      <c r="K6649" s="6">
        <v>1</v>
      </c>
      <c r="L6649" s="6">
        <v>11.29</v>
      </c>
      <c r="M6649" s="31" t="str">
        <f t="shared" si="0"/>
        <v>Small</v>
      </c>
    </row>
    <row r="6650" spans="8:13" ht="15.75" customHeight="1">
      <c r="H6650" s="37">
        <v>43443</v>
      </c>
      <c r="I6650" s="6" t="s">
        <v>193</v>
      </c>
      <c r="J6650" s="6" t="s">
        <v>156</v>
      </c>
      <c r="K6650" s="6">
        <v>1</v>
      </c>
      <c r="L6650" s="6">
        <v>17.48</v>
      </c>
      <c r="M6650" s="31" t="str">
        <f t="shared" si="0"/>
        <v>Small</v>
      </c>
    </row>
    <row r="6651" spans="8:13" ht="15.75" customHeight="1">
      <c r="H6651" s="37">
        <v>43253</v>
      </c>
      <c r="I6651" s="6" t="s">
        <v>158</v>
      </c>
      <c r="J6651" s="6" t="s">
        <v>161</v>
      </c>
      <c r="K6651" s="6">
        <v>1</v>
      </c>
      <c r="L6651" s="6">
        <v>18.89</v>
      </c>
      <c r="M6651" s="31" t="str">
        <f t="shared" si="0"/>
        <v>Small</v>
      </c>
    </row>
    <row r="6652" spans="8:13" ht="15.75" customHeight="1">
      <c r="H6652" s="37">
        <v>43192</v>
      </c>
      <c r="I6652" s="6" t="s">
        <v>158</v>
      </c>
      <c r="J6652" s="6" t="s">
        <v>205</v>
      </c>
      <c r="K6652" s="6">
        <v>2</v>
      </c>
      <c r="L6652" s="6">
        <v>30.62</v>
      </c>
      <c r="M6652" s="31" t="str">
        <f t="shared" si="0"/>
        <v>Small</v>
      </c>
    </row>
    <row r="6653" spans="8:13" ht="15.75" customHeight="1">
      <c r="H6653" s="37">
        <v>43440</v>
      </c>
      <c r="I6653" s="6" t="s">
        <v>141</v>
      </c>
      <c r="J6653" s="6" t="s">
        <v>184</v>
      </c>
      <c r="K6653" s="6">
        <v>4</v>
      </c>
      <c r="L6653" s="6">
        <v>75.12</v>
      </c>
      <c r="M6653" s="31" t="str">
        <f t="shared" si="0"/>
        <v>Small</v>
      </c>
    </row>
    <row r="6654" spans="8:13" ht="15.75" customHeight="1">
      <c r="H6654" s="37">
        <v>43241</v>
      </c>
      <c r="I6654" s="6" t="s">
        <v>168</v>
      </c>
      <c r="J6654" s="6" t="s">
        <v>192</v>
      </c>
      <c r="K6654" s="6">
        <v>1</v>
      </c>
      <c r="L6654" s="6">
        <v>16.03</v>
      </c>
      <c r="M6654" s="31" t="str">
        <f t="shared" si="0"/>
        <v>Small</v>
      </c>
    </row>
    <row r="6655" spans="8:13" ht="15.75" customHeight="1">
      <c r="H6655" s="37">
        <v>43410</v>
      </c>
      <c r="I6655" s="6" t="s">
        <v>168</v>
      </c>
      <c r="J6655" s="6" t="s">
        <v>234</v>
      </c>
      <c r="K6655" s="6">
        <v>1</v>
      </c>
      <c r="L6655" s="6">
        <v>12.97</v>
      </c>
      <c r="M6655" s="31" t="str">
        <f t="shared" si="0"/>
        <v>Small</v>
      </c>
    </row>
    <row r="6656" spans="8:13" ht="15.75" customHeight="1">
      <c r="H6656" s="37">
        <v>43197</v>
      </c>
      <c r="I6656" s="6" t="s">
        <v>223</v>
      </c>
      <c r="J6656" s="6" t="s">
        <v>185</v>
      </c>
      <c r="K6656" s="6">
        <v>42</v>
      </c>
      <c r="L6656" s="6">
        <v>511.47</v>
      </c>
      <c r="M6656" s="31" t="str">
        <f t="shared" si="0"/>
        <v>Large</v>
      </c>
    </row>
    <row r="6657" spans="8:13" ht="15.75" customHeight="1">
      <c r="H6657" s="37">
        <v>43106</v>
      </c>
      <c r="I6657" s="6" t="s">
        <v>127</v>
      </c>
      <c r="J6657" s="6" t="s">
        <v>184</v>
      </c>
      <c r="K6657" s="6">
        <v>1</v>
      </c>
      <c r="L6657" s="6">
        <v>13.13</v>
      </c>
      <c r="M6657" s="31" t="str">
        <f t="shared" si="0"/>
        <v>Small</v>
      </c>
    </row>
    <row r="6658" spans="8:13" ht="15.75" customHeight="1">
      <c r="H6658" s="37">
        <v>43410</v>
      </c>
      <c r="I6658" s="6" t="s">
        <v>158</v>
      </c>
      <c r="J6658" s="6" t="s">
        <v>174</v>
      </c>
      <c r="K6658" s="6">
        <v>50</v>
      </c>
      <c r="L6658" s="6">
        <v>456.2</v>
      </c>
      <c r="M6658" s="31" t="str">
        <f t="shared" si="0"/>
        <v>Large</v>
      </c>
    </row>
    <row r="6659" spans="8:13" ht="15.75" customHeight="1">
      <c r="H6659" s="37">
        <v>43242</v>
      </c>
      <c r="I6659" s="6" t="s">
        <v>135</v>
      </c>
      <c r="J6659" s="6" t="s">
        <v>180</v>
      </c>
      <c r="K6659" s="6">
        <v>1</v>
      </c>
      <c r="L6659" s="6">
        <v>13.81</v>
      </c>
      <c r="M6659" s="31" t="str">
        <f t="shared" si="0"/>
        <v>Small</v>
      </c>
    </row>
    <row r="6660" spans="8:13" ht="15.75" customHeight="1">
      <c r="H6660" s="37">
        <v>43295</v>
      </c>
      <c r="I6660" s="6" t="s">
        <v>171</v>
      </c>
      <c r="J6660" s="6" t="s">
        <v>207</v>
      </c>
      <c r="K6660" s="6">
        <v>2</v>
      </c>
      <c r="L6660" s="6">
        <v>27.6</v>
      </c>
      <c r="M6660" s="31" t="str">
        <f t="shared" si="0"/>
        <v>Small</v>
      </c>
    </row>
    <row r="6661" spans="8:13" ht="15.75" customHeight="1">
      <c r="H6661" s="37">
        <v>43202</v>
      </c>
      <c r="I6661" s="6" t="s">
        <v>216</v>
      </c>
      <c r="J6661" s="6" t="s">
        <v>241</v>
      </c>
      <c r="K6661" s="6">
        <v>2</v>
      </c>
      <c r="L6661" s="6">
        <v>39.64</v>
      </c>
      <c r="M6661" s="31" t="str">
        <f t="shared" si="0"/>
        <v>Small</v>
      </c>
    </row>
    <row r="6662" spans="8:13" ht="15.75" customHeight="1">
      <c r="H6662" s="37">
        <v>43367</v>
      </c>
      <c r="I6662" s="6" t="s">
        <v>158</v>
      </c>
      <c r="J6662" s="6" t="s">
        <v>180</v>
      </c>
      <c r="K6662" s="6">
        <v>2</v>
      </c>
      <c r="L6662" s="6">
        <v>28.92</v>
      </c>
      <c r="M6662" s="31" t="str">
        <f t="shared" si="0"/>
        <v>Small</v>
      </c>
    </row>
    <row r="6663" spans="8:13" ht="15.75" customHeight="1">
      <c r="H6663" s="37">
        <v>43325</v>
      </c>
      <c r="I6663" s="6" t="s">
        <v>158</v>
      </c>
      <c r="J6663" s="6" t="s">
        <v>208</v>
      </c>
      <c r="K6663" s="6">
        <v>1</v>
      </c>
      <c r="L6663" s="6">
        <v>14.4</v>
      </c>
      <c r="M6663" s="31" t="str">
        <f t="shared" si="0"/>
        <v>Small</v>
      </c>
    </row>
    <row r="6664" spans="8:13" ht="15.75" customHeight="1">
      <c r="H6664" s="37">
        <v>43450</v>
      </c>
      <c r="I6664" s="6" t="s">
        <v>160</v>
      </c>
      <c r="J6664" s="6" t="s">
        <v>170</v>
      </c>
      <c r="K6664" s="6">
        <v>1</v>
      </c>
      <c r="L6664" s="6">
        <v>14.56</v>
      </c>
      <c r="M6664" s="31" t="str">
        <f t="shared" si="0"/>
        <v>Small</v>
      </c>
    </row>
    <row r="6665" spans="8:13" ht="15.75" customHeight="1">
      <c r="H6665" s="37">
        <v>43179</v>
      </c>
      <c r="I6665" s="6" t="s">
        <v>168</v>
      </c>
      <c r="J6665" s="6" t="s">
        <v>211</v>
      </c>
      <c r="K6665" s="6">
        <v>1</v>
      </c>
      <c r="L6665" s="6">
        <v>10.56</v>
      </c>
      <c r="M6665" s="31" t="str">
        <f t="shared" si="0"/>
        <v>Small</v>
      </c>
    </row>
    <row r="6666" spans="8:13" ht="15.75" customHeight="1">
      <c r="H6666" s="37">
        <v>43419</v>
      </c>
      <c r="I6666" s="6" t="s">
        <v>200</v>
      </c>
      <c r="J6666" s="6" t="s">
        <v>185</v>
      </c>
      <c r="K6666" s="6">
        <v>1</v>
      </c>
      <c r="L6666" s="6">
        <v>17.670000000000002</v>
      </c>
      <c r="M6666" s="31" t="str">
        <f t="shared" si="0"/>
        <v>Small</v>
      </c>
    </row>
    <row r="6667" spans="8:13" ht="15.75" customHeight="1">
      <c r="H6667" s="37">
        <v>43183</v>
      </c>
      <c r="I6667" s="6" t="s">
        <v>163</v>
      </c>
      <c r="J6667" s="6" t="s">
        <v>156</v>
      </c>
      <c r="K6667" s="6">
        <v>2</v>
      </c>
      <c r="L6667" s="6">
        <v>32.14</v>
      </c>
      <c r="M6667" s="31" t="str">
        <f t="shared" si="0"/>
        <v>Small</v>
      </c>
    </row>
    <row r="6668" spans="8:13" ht="15.75" customHeight="1">
      <c r="H6668" s="37">
        <v>43231</v>
      </c>
      <c r="I6668" s="6" t="s">
        <v>135</v>
      </c>
      <c r="J6668" s="6" t="s">
        <v>161</v>
      </c>
      <c r="K6668" s="6">
        <v>4</v>
      </c>
      <c r="L6668" s="6">
        <v>44</v>
      </c>
      <c r="M6668" s="31" t="str">
        <f t="shared" si="0"/>
        <v>Small</v>
      </c>
    </row>
    <row r="6669" spans="8:13" ht="15.75" customHeight="1">
      <c r="H6669" s="37">
        <v>43276</v>
      </c>
      <c r="I6669" s="6" t="s">
        <v>175</v>
      </c>
      <c r="J6669" s="6" t="s">
        <v>169</v>
      </c>
      <c r="K6669" s="6">
        <v>2</v>
      </c>
      <c r="L6669" s="6">
        <v>38.159999999999997</v>
      </c>
      <c r="M6669" s="31" t="str">
        <f t="shared" si="0"/>
        <v>Small</v>
      </c>
    </row>
    <row r="6670" spans="8:13" ht="15.75" customHeight="1">
      <c r="H6670" s="37">
        <v>43414</v>
      </c>
      <c r="I6670" s="6" t="s">
        <v>135</v>
      </c>
      <c r="J6670" s="6" t="s">
        <v>174</v>
      </c>
      <c r="K6670" s="6">
        <v>3</v>
      </c>
      <c r="L6670" s="6">
        <v>46.08</v>
      </c>
      <c r="M6670" s="31" t="str">
        <f t="shared" si="0"/>
        <v>Small</v>
      </c>
    </row>
    <row r="6671" spans="8:13" ht="15.75" customHeight="1">
      <c r="H6671" s="37">
        <v>43407</v>
      </c>
      <c r="I6671" s="6" t="s">
        <v>193</v>
      </c>
      <c r="J6671" s="6" t="s">
        <v>220</v>
      </c>
      <c r="K6671" s="6">
        <v>69</v>
      </c>
      <c r="L6671" s="6">
        <v>591.29999999999995</v>
      </c>
      <c r="M6671" s="31" t="str">
        <f t="shared" si="0"/>
        <v>Large</v>
      </c>
    </row>
    <row r="6672" spans="8:13" ht="15.75" customHeight="1">
      <c r="H6672" s="37">
        <v>43161</v>
      </c>
      <c r="I6672" s="6" t="s">
        <v>163</v>
      </c>
      <c r="J6672" s="6" t="s">
        <v>238</v>
      </c>
      <c r="K6672" s="6">
        <v>1</v>
      </c>
      <c r="L6672" s="6">
        <v>17.52</v>
      </c>
      <c r="M6672" s="31" t="str">
        <f t="shared" si="0"/>
        <v>Small</v>
      </c>
    </row>
    <row r="6673" spans="8:13" ht="15.75" customHeight="1">
      <c r="H6673" s="37">
        <v>43213</v>
      </c>
      <c r="I6673" s="6" t="s">
        <v>171</v>
      </c>
      <c r="J6673" s="6" t="s">
        <v>156</v>
      </c>
      <c r="K6673" s="6">
        <v>1</v>
      </c>
      <c r="L6673" s="6">
        <v>17.47</v>
      </c>
      <c r="M6673" s="31" t="str">
        <f t="shared" si="0"/>
        <v>Small</v>
      </c>
    </row>
    <row r="6674" spans="8:13" ht="15.75" customHeight="1">
      <c r="H6674" s="37">
        <v>43434</v>
      </c>
      <c r="I6674" s="6" t="s">
        <v>171</v>
      </c>
      <c r="J6674" s="6" t="s">
        <v>235</v>
      </c>
      <c r="K6674" s="6">
        <v>1</v>
      </c>
      <c r="L6674" s="6">
        <v>18.71</v>
      </c>
      <c r="M6674" s="31" t="str">
        <f t="shared" si="0"/>
        <v>Small</v>
      </c>
    </row>
    <row r="6675" spans="8:13" ht="15.75" customHeight="1">
      <c r="H6675" s="37">
        <v>43421</v>
      </c>
      <c r="I6675" s="6" t="s">
        <v>216</v>
      </c>
      <c r="J6675" s="6" t="s">
        <v>220</v>
      </c>
      <c r="K6675" s="6">
        <v>4</v>
      </c>
      <c r="L6675" s="6">
        <v>54</v>
      </c>
      <c r="M6675" s="31" t="str">
        <f t="shared" si="0"/>
        <v>Small</v>
      </c>
    </row>
    <row r="6676" spans="8:13" ht="15.75" customHeight="1">
      <c r="H6676" s="37">
        <v>43132</v>
      </c>
      <c r="I6676" s="6" t="s">
        <v>158</v>
      </c>
      <c r="J6676" s="6" t="s">
        <v>156</v>
      </c>
      <c r="K6676" s="6">
        <v>3</v>
      </c>
      <c r="L6676" s="6">
        <v>53.49</v>
      </c>
      <c r="M6676" s="31" t="str">
        <f t="shared" si="0"/>
        <v>Small</v>
      </c>
    </row>
    <row r="6677" spans="8:13" ht="15.75" customHeight="1">
      <c r="H6677" s="37">
        <v>43136</v>
      </c>
      <c r="I6677" s="6" t="s">
        <v>158</v>
      </c>
      <c r="J6677" s="6" t="s">
        <v>203</v>
      </c>
      <c r="K6677" s="6">
        <v>1</v>
      </c>
      <c r="L6677" s="6">
        <v>17.149999999999999</v>
      </c>
      <c r="M6677" s="31" t="str">
        <f t="shared" si="0"/>
        <v>Small</v>
      </c>
    </row>
    <row r="6678" spans="8:13" ht="15.75" customHeight="1">
      <c r="H6678" s="37">
        <v>43415</v>
      </c>
      <c r="I6678" s="6" t="s">
        <v>165</v>
      </c>
      <c r="J6678" s="6" t="s">
        <v>185</v>
      </c>
      <c r="K6678" s="6">
        <v>1</v>
      </c>
      <c r="L6678" s="6">
        <v>14.84</v>
      </c>
      <c r="M6678" s="31" t="str">
        <f t="shared" si="0"/>
        <v>Small</v>
      </c>
    </row>
    <row r="6679" spans="8:13" ht="15.75" customHeight="1">
      <c r="H6679" s="37">
        <v>43291</v>
      </c>
      <c r="I6679" s="6" t="s">
        <v>158</v>
      </c>
      <c r="J6679" s="6" t="s">
        <v>185</v>
      </c>
      <c r="K6679" s="6">
        <v>2</v>
      </c>
      <c r="L6679" s="6">
        <v>36.46</v>
      </c>
      <c r="M6679" s="31" t="str">
        <f t="shared" si="0"/>
        <v>Small</v>
      </c>
    </row>
    <row r="6680" spans="8:13" ht="15.75" customHeight="1">
      <c r="H6680" s="37">
        <v>43236</v>
      </c>
      <c r="I6680" s="6" t="s">
        <v>158</v>
      </c>
      <c r="J6680" s="6" t="s">
        <v>227</v>
      </c>
      <c r="K6680" s="6">
        <v>48</v>
      </c>
      <c r="L6680" s="6">
        <v>464.4</v>
      </c>
      <c r="M6680" s="31" t="str">
        <f t="shared" si="0"/>
        <v>Large</v>
      </c>
    </row>
    <row r="6681" spans="8:13" ht="15.75" customHeight="1">
      <c r="H6681" s="37">
        <v>43437</v>
      </c>
      <c r="I6681" s="6" t="s">
        <v>190</v>
      </c>
      <c r="J6681" s="6" t="s">
        <v>185</v>
      </c>
      <c r="K6681" s="6">
        <v>1</v>
      </c>
      <c r="L6681" s="6">
        <v>14.7</v>
      </c>
      <c r="M6681" s="31" t="str">
        <f t="shared" si="0"/>
        <v>Small</v>
      </c>
    </row>
    <row r="6682" spans="8:13" ht="15.75" customHeight="1">
      <c r="H6682" s="37">
        <v>43454</v>
      </c>
      <c r="I6682" s="6" t="s">
        <v>168</v>
      </c>
      <c r="J6682" s="6" t="s">
        <v>194</v>
      </c>
      <c r="K6682" s="6">
        <v>2</v>
      </c>
      <c r="L6682" s="6">
        <v>27.78</v>
      </c>
      <c r="M6682" s="31" t="str">
        <f t="shared" si="0"/>
        <v>Small</v>
      </c>
    </row>
    <row r="6683" spans="8:13" ht="15.75" customHeight="1">
      <c r="H6683" s="37">
        <v>43235</v>
      </c>
      <c r="I6683" s="6" t="s">
        <v>163</v>
      </c>
      <c r="J6683" s="6" t="s">
        <v>169</v>
      </c>
      <c r="K6683" s="6">
        <v>1</v>
      </c>
      <c r="L6683" s="6">
        <v>19.54</v>
      </c>
      <c r="M6683" s="31" t="str">
        <f t="shared" si="0"/>
        <v>Small</v>
      </c>
    </row>
    <row r="6684" spans="8:13" ht="15.75" customHeight="1">
      <c r="H6684" s="37">
        <v>43151</v>
      </c>
      <c r="I6684" s="6" t="s">
        <v>141</v>
      </c>
      <c r="J6684" s="6" t="s">
        <v>208</v>
      </c>
      <c r="K6684" s="6">
        <v>2</v>
      </c>
      <c r="L6684" s="6">
        <v>35.78</v>
      </c>
      <c r="M6684" s="31" t="str">
        <f t="shared" si="0"/>
        <v>Small</v>
      </c>
    </row>
    <row r="6685" spans="8:13" ht="15.75" customHeight="1">
      <c r="H6685" s="37">
        <v>43379</v>
      </c>
      <c r="I6685" s="6" t="s">
        <v>223</v>
      </c>
      <c r="J6685" s="6" t="s">
        <v>225</v>
      </c>
      <c r="K6685" s="6">
        <v>2</v>
      </c>
      <c r="L6685" s="6">
        <v>29.26</v>
      </c>
      <c r="M6685" s="31" t="str">
        <f t="shared" si="0"/>
        <v>Small</v>
      </c>
    </row>
    <row r="6686" spans="8:13" ht="15.75" customHeight="1">
      <c r="H6686" s="37">
        <v>43197</v>
      </c>
      <c r="I6686" s="6" t="s">
        <v>175</v>
      </c>
      <c r="J6686" s="6" t="s">
        <v>185</v>
      </c>
      <c r="K6686" s="6">
        <v>1</v>
      </c>
      <c r="L6686" s="6">
        <v>18.77</v>
      </c>
      <c r="M6686" s="31" t="str">
        <f t="shared" si="0"/>
        <v>Small</v>
      </c>
    </row>
    <row r="6687" spans="8:13" ht="15.75" customHeight="1">
      <c r="H6687" s="37">
        <v>43201</v>
      </c>
      <c r="I6687" s="6" t="s">
        <v>163</v>
      </c>
      <c r="J6687" s="6" t="s">
        <v>188</v>
      </c>
      <c r="K6687" s="6">
        <v>1</v>
      </c>
      <c r="L6687" s="6">
        <v>17.38</v>
      </c>
      <c r="M6687" s="31" t="str">
        <f t="shared" si="0"/>
        <v>Small</v>
      </c>
    </row>
    <row r="6688" spans="8:13" ht="15.75" customHeight="1">
      <c r="H6688" s="37">
        <v>43258</v>
      </c>
      <c r="I6688" s="6" t="s">
        <v>177</v>
      </c>
      <c r="J6688" s="6" t="s">
        <v>214</v>
      </c>
      <c r="K6688" s="6">
        <v>2</v>
      </c>
      <c r="L6688" s="6">
        <v>27.36</v>
      </c>
      <c r="M6688" s="31" t="str">
        <f t="shared" si="0"/>
        <v>Small</v>
      </c>
    </row>
    <row r="6689" spans="8:13" ht="15.75" customHeight="1">
      <c r="H6689" s="37">
        <v>43288</v>
      </c>
      <c r="I6689" s="6" t="s">
        <v>201</v>
      </c>
      <c r="J6689" s="6" t="s">
        <v>227</v>
      </c>
      <c r="K6689" s="6">
        <v>2</v>
      </c>
      <c r="L6689" s="6">
        <v>39.840000000000003</v>
      </c>
      <c r="M6689" s="31" t="str">
        <f t="shared" si="0"/>
        <v>Small</v>
      </c>
    </row>
    <row r="6690" spans="8:13" ht="15.75" customHeight="1">
      <c r="H6690" s="37">
        <v>43427</v>
      </c>
      <c r="I6690" s="6" t="s">
        <v>193</v>
      </c>
      <c r="J6690" s="6" t="s">
        <v>210</v>
      </c>
      <c r="K6690" s="6">
        <v>2</v>
      </c>
      <c r="L6690" s="6">
        <v>28.3</v>
      </c>
      <c r="M6690" s="31" t="str">
        <f t="shared" si="0"/>
        <v>Small</v>
      </c>
    </row>
    <row r="6691" spans="8:13" ht="15.75" customHeight="1">
      <c r="H6691" s="37">
        <v>43108</v>
      </c>
      <c r="I6691" s="6" t="s">
        <v>160</v>
      </c>
      <c r="J6691" s="6" t="s">
        <v>194</v>
      </c>
      <c r="K6691" s="6">
        <v>36</v>
      </c>
      <c r="L6691" s="6">
        <v>382.32</v>
      </c>
      <c r="M6691" s="31" t="str">
        <f t="shared" si="0"/>
        <v>Large</v>
      </c>
    </row>
    <row r="6692" spans="8:13" ht="15.75" customHeight="1">
      <c r="H6692" s="37">
        <v>43164</v>
      </c>
      <c r="I6692" s="6" t="s">
        <v>177</v>
      </c>
      <c r="J6692" s="6" t="s">
        <v>181</v>
      </c>
      <c r="K6692" s="6">
        <v>1</v>
      </c>
      <c r="L6692" s="6">
        <v>13.89</v>
      </c>
      <c r="M6692" s="31" t="str">
        <f t="shared" si="0"/>
        <v>Small</v>
      </c>
    </row>
    <row r="6693" spans="8:13" ht="15.75" customHeight="1">
      <c r="H6693" s="37">
        <v>43260</v>
      </c>
      <c r="I6693" s="6" t="s">
        <v>160</v>
      </c>
      <c r="J6693" s="6" t="s">
        <v>162</v>
      </c>
      <c r="K6693" s="6">
        <v>2</v>
      </c>
      <c r="L6693" s="6">
        <v>29.86</v>
      </c>
      <c r="M6693" s="31" t="str">
        <f t="shared" si="0"/>
        <v>Small</v>
      </c>
    </row>
    <row r="6694" spans="8:13" ht="15.75" customHeight="1">
      <c r="H6694" s="37">
        <v>43188</v>
      </c>
      <c r="I6694" s="6" t="s">
        <v>168</v>
      </c>
      <c r="J6694" s="6" t="s">
        <v>172</v>
      </c>
      <c r="K6694" s="6">
        <v>41</v>
      </c>
      <c r="L6694" s="6">
        <v>510.63</v>
      </c>
      <c r="M6694" s="31" t="str">
        <f t="shared" si="0"/>
        <v>Large</v>
      </c>
    </row>
    <row r="6695" spans="8:13" ht="15.75" customHeight="1">
      <c r="H6695" s="37">
        <v>43158</v>
      </c>
      <c r="I6695" s="6" t="s">
        <v>158</v>
      </c>
      <c r="J6695" s="6" t="s">
        <v>184</v>
      </c>
      <c r="K6695" s="6">
        <v>58</v>
      </c>
      <c r="L6695" s="6">
        <v>355.35</v>
      </c>
      <c r="M6695" s="31" t="str">
        <f t="shared" si="0"/>
        <v>Large</v>
      </c>
    </row>
    <row r="6696" spans="8:13" ht="15.75" customHeight="1">
      <c r="H6696" s="37">
        <v>43137</v>
      </c>
      <c r="I6696" s="6" t="s">
        <v>135</v>
      </c>
      <c r="J6696" s="6" t="s">
        <v>213</v>
      </c>
      <c r="K6696" s="6">
        <v>4</v>
      </c>
      <c r="L6696" s="6">
        <v>43.84</v>
      </c>
      <c r="M6696" s="31" t="str">
        <f t="shared" si="0"/>
        <v>Small</v>
      </c>
    </row>
    <row r="6697" spans="8:13" ht="15.75" customHeight="1">
      <c r="H6697" s="37">
        <v>43107</v>
      </c>
      <c r="I6697" s="6" t="s">
        <v>168</v>
      </c>
      <c r="J6697" s="6" t="s">
        <v>184</v>
      </c>
      <c r="K6697" s="6">
        <v>2</v>
      </c>
      <c r="L6697" s="6">
        <v>37.619999999999997</v>
      </c>
      <c r="M6697" s="31" t="str">
        <f t="shared" si="0"/>
        <v>Small</v>
      </c>
    </row>
    <row r="6698" spans="8:13" ht="15.75" customHeight="1">
      <c r="H6698" s="37">
        <v>43289</v>
      </c>
      <c r="I6698" s="6" t="s">
        <v>168</v>
      </c>
      <c r="J6698" s="6" t="s">
        <v>156</v>
      </c>
      <c r="K6698" s="6">
        <v>2</v>
      </c>
      <c r="L6698" s="6">
        <v>29.04</v>
      </c>
      <c r="M6698" s="31" t="str">
        <f t="shared" si="0"/>
        <v>Small</v>
      </c>
    </row>
    <row r="6699" spans="8:13" ht="15.75" customHeight="1">
      <c r="H6699" s="37">
        <v>43304</v>
      </c>
      <c r="I6699" s="6" t="s">
        <v>158</v>
      </c>
      <c r="J6699" s="6" t="s">
        <v>169</v>
      </c>
      <c r="K6699" s="6">
        <v>1</v>
      </c>
      <c r="L6699" s="6">
        <v>20</v>
      </c>
      <c r="M6699" s="31" t="str">
        <f t="shared" si="0"/>
        <v>Small</v>
      </c>
    </row>
    <row r="6700" spans="8:13" ht="15.75" customHeight="1">
      <c r="H6700" s="37">
        <v>43119</v>
      </c>
      <c r="I6700" s="6" t="s">
        <v>168</v>
      </c>
      <c r="J6700" s="6" t="s">
        <v>210</v>
      </c>
      <c r="K6700" s="6">
        <v>3</v>
      </c>
      <c r="L6700" s="6">
        <v>57.81</v>
      </c>
      <c r="M6700" s="31" t="str">
        <f t="shared" si="0"/>
        <v>Small</v>
      </c>
    </row>
    <row r="6701" spans="8:13" ht="15.75" customHeight="1">
      <c r="H6701" s="37">
        <v>43203</v>
      </c>
      <c r="I6701" s="6" t="s">
        <v>216</v>
      </c>
      <c r="J6701" s="6" t="s">
        <v>156</v>
      </c>
      <c r="K6701" s="6">
        <v>54</v>
      </c>
      <c r="L6701" s="6">
        <v>527.85</v>
      </c>
      <c r="M6701" s="31" t="str">
        <f t="shared" si="0"/>
        <v>Large</v>
      </c>
    </row>
    <row r="6702" spans="8:13" ht="15.75" customHeight="1">
      <c r="H6702" s="37">
        <v>43367</v>
      </c>
      <c r="I6702" s="6" t="s">
        <v>223</v>
      </c>
      <c r="J6702" s="6" t="s">
        <v>194</v>
      </c>
      <c r="K6702" s="6">
        <v>4</v>
      </c>
      <c r="L6702" s="6">
        <v>79.64</v>
      </c>
      <c r="M6702" s="31" t="str">
        <f t="shared" si="0"/>
        <v>Small</v>
      </c>
    </row>
    <row r="6703" spans="8:13" ht="15.75" customHeight="1">
      <c r="H6703" s="37">
        <v>43420</v>
      </c>
      <c r="I6703" s="6" t="s">
        <v>190</v>
      </c>
      <c r="J6703" s="6" t="s">
        <v>156</v>
      </c>
      <c r="K6703" s="6">
        <v>3</v>
      </c>
      <c r="L6703" s="6">
        <v>52.14</v>
      </c>
      <c r="M6703" s="31" t="str">
        <f t="shared" si="0"/>
        <v>Small</v>
      </c>
    </row>
    <row r="6704" spans="8:13" ht="15.75" customHeight="1">
      <c r="H6704" s="37">
        <v>43210</v>
      </c>
      <c r="I6704" s="6" t="s">
        <v>138</v>
      </c>
      <c r="J6704" s="6" t="s">
        <v>185</v>
      </c>
      <c r="K6704" s="6">
        <v>1</v>
      </c>
      <c r="L6704" s="6">
        <v>12.66</v>
      </c>
      <c r="M6704" s="31" t="str">
        <f t="shared" si="0"/>
        <v>Small</v>
      </c>
    </row>
    <row r="6705" spans="8:13" ht="15.75" customHeight="1">
      <c r="H6705" s="37">
        <v>43172</v>
      </c>
      <c r="I6705" s="6" t="s">
        <v>135</v>
      </c>
      <c r="J6705" s="6" t="s">
        <v>156</v>
      </c>
      <c r="K6705" s="6">
        <v>1</v>
      </c>
      <c r="L6705" s="6">
        <v>19.510000000000002</v>
      </c>
      <c r="M6705" s="31" t="str">
        <f t="shared" si="0"/>
        <v>Small</v>
      </c>
    </row>
    <row r="6706" spans="8:13" ht="15.75" customHeight="1">
      <c r="H6706" s="37">
        <v>43330</v>
      </c>
      <c r="I6706" s="6" t="s">
        <v>168</v>
      </c>
      <c r="J6706" s="6" t="s">
        <v>156</v>
      </c>
      <c r="K6706" s="6">
        <v>2</v>
      </c>
      <c r="L6706" s="6">
        <v>34.08</v>
      </c>
      <c r="M6706" s="31" t="str">
        <f t="shared" si="0"/>
        <v>Small</v>
      </c>
    </row>
    <row r="6707" spans="8:13" ht="15.75" customHeight="1">
      <c r="H6707" s="37">
        <v>43459</v>
      </c>
      <c r="I6707" s="6" t="s">
        <v>175</v>
      </c>
      <c r="J6707" s="6" t="s">
        <v>214</v>
      </c>
      <c r="K6707" s="6">
        <v>2</v>
      </c>
      <c r="L6707" s="6">
        <v>20.9</v>
      </c>
      <c r="M6707" s="31" t="str">
        <f t="shared" si="0"/>
        <v>Small</v>
      </c>
    </row>
    <row r="6708" spans="8:13" ht="15.75" customHeight="1">
      <c r="H6708" s="37">
        <v>43421</v>
      </c>
      <c r="I6708" s="6" t="s">
        <v>175</v>
      </c>
      <c r="J6708" s="6" t="s">
        <v>159</v>
      </c>
      <c r="K6708" s="6">
        <v>2</v>
      </c>
      <c r="L6708" s="6">
        <v>22.98</v>
      </c>
      <c r="M6708" s="31" t="str">
        <f t="shared" si="0"/>
        <v>Small</v>
      </c>
    </row>
    <row r="6709" spans="8:13" ht="15.75" customHeight="1">
      <c r="H6709" s="37">
        <v>43331</v>
      </c>
      <c r="I6709" s="6" t="s">
        <v>158</v>
      </c>
      <c r="J6709" s="6" t="s">
        <v>156</v>
      </c>
      <c r="K6709" s="6">
        <v>2</v>
      </c>
      <c r="L6709" s="6">
        <v>31.2</v>
      </c>
      <c r="M6709" s="31" t="str">
        <f t="shared" si="0"/>
        <v>Small</v>
      </c>
    </row>
    <row r="6710" spans="8:13" ht="15.75" customHeight="1">
      <c r="H6710" s="37">
        <v>43379</v>
      </c>
      <c r="I6710" s="6" t="s">
        <v>141</v>
      </c>
      <c r="J6710" s="6" t="s">
        <v>209</v>
      </c>
      <c r="K6710" s="6">
        <v>36</v>
      </c>
      <c r="L6710" s="6">
        <v>255.97</v>
      </c>
      <c r="M6710" s="31" t="str">
        <f t="shared" si="0"/>
        <v>Large</v>
      </c>
    </row>
    <row r="6711" spans="8:13" ht="15.75" customHeight="1">
      <c r="H6711" s="37">
        <v>43361</v>
      </c>
      <c r="I6711" s="6" t="s">
        <v>141</v>
      </c>
      <c r="J6711" s="6" t="s">
        <v>185</v>
      </c>
      <c r="K6711" s="6">
        <v>3</v>
      </c>
      <c r="L6711" s="6">
        <v>58.86</v>
      </c>
      <c r="M6711" s="31" t="str">
        <f t="shared" si="0"/>
        <v>Small</v>
      </c>
    </row>
    <row r="6712" spans="8:13" ht="15.75" customHeight="1">
      <c r="H6712" s="37">
        <v>43422</v>
      </c>
      <c r="I6712" s="6" t="s">
        <v>175</v>
      </c>
      <c r="J6712" s="6" t="s">
        <v>156</v>
      </c>
      <c r="K6712" s="6">
        <v>24</v>
      </c>
      <c r="L6712" s="6">
        <v>170.67</v>
      </c>
      <c r="M6712" s="31" t="str">
        <f t="shared" si="0"/>
        <v>Small</v>
      </c>
    </row>
    <row r="6713" spans="8:13" ht="15.75" customHeight="1">
      <c r="H6713" s="37">
        <v>43457</v>
      </c>
      <c r="I6713" s="6" t="s">
        <v>138</v>
      </c>
      <c r="J6713" s="6" t="s">
        <v>156</v>
      </c>
      <c r="K6713" s="6">
        <v>2</v>
      </c>
      <c r="L6713" s="6">
        <v>35.92</v>
      </c>
      <c r="M6713" s="31" t="str">
        <f t="shared" si="0"/>
        <v>Small</v>
      </c>
    </row>
    <row r="6714" spans="8:13" ht="15.75" customHeight="1">
      <c r="H6714" s="37">
        <v>43278</v>
      </c>
      <c r="I6714" s="6" t="s">
        <v>158</v>
      </c>
      <c r="J6714" s="6" t="s">
        <v>156</v>
      </c>
      <c r="K6714" s="6">
        <v>3</v>
      </c>
      <c r="L6714" s="6">
        <v>30.06</v>
      </c>
      <c r="M6714" s="31" t="str">
        <f t="shared" si="0"/>
        <v>Small</v>
      </c>
    </row>
    <row r="6715" spans="8:13" ht="15.75" customHeight="1">
      <c r="H6715" s="37">
        <v>43122</v>
      </c>
      <c r="I6715" s="6" t="s">
        <v>198</v>
      </c>
      <c r="J6715" s="6" t="s">
        <v>162</v>
      </c>
      <c r="K6715" s="6">
        <v>1</v>
      </c>
      <c r="L6715" s="6">
        <v>11.27</v>
      </c>
      <c r="M6715" s="31" t="str">
        <f t="shared" si="0"/>
        <v>Small</v>
      </c>
    </row>
    <row r="6716" spans="8:13" ht="15.75" customHeight="1">
      <c r="H6716" s="37">
        <v>43299</v>
      </c>
      <c r="I6716" s="6" t="s">
        <v>141</v>
      </c>
      <c r="J6716" s="6" t="s">
        <v>176</v>
      </c>
      <c r="K6716" s="6">
        <v>4</v>
      </c>
      <c r="L6716" s="6">
        <v>67</v>
      </c>
      <c r="M6716" s="31" t="str">
        <f t="shared" si="0"/>
        <v>Small</v>
      </c>
    </row>
    <row r="6717" spans="8:13" ht="15.75" customHeight="1">
      <c r="H6717" s="37">
        <v>43412</v>
      </c>
      <c r="I6717" s="6" t="s">
        <v>193</v>
      </c>
      <c r="J6717" s="6" t="s">
        <v>156</v>
      </c>
      <c r="K6717" s="6">
        <v>3</v>
      </c>
      <c r="L6717" s="6">
        <v>32.64</v>
      </c>
      <c r="M6717" s="31" t="str">
        <f t="shared" si="0"/>
        <v>Small</v>
      </c>
    </row>
    <row r="6718" spans="8:13" ht="15.75" customHeight="1">
      <c r="H6718" s="37">
        <v>43442</v>
      </c>
      <c r="I6718" s="6" t="s">
        <v>160</v>
      </c>
      <c r="J6718" s="6" t="s">
        <v>194</v>
      </c>
      <c r="K6718" s="6">
        <v>2</v>
      </c>
      <c r="L6718" s="6">
        <v>39.36</v>
      </c>
      <c r="M6718" s="31" t="str">
        <f t="shared" si="0"/>
        <v>Small</v>
      </c>
    </row>
    <row r="6719" spans="8:13" ht="15.75" customHeight="1">
      <c r="H6719" s="37">
        <v>43315</v>
      </c>
      <c r="I6719" s="6" t="s">
        <v>175</v>
      </c>
      <c r="J6719" s="6" t="s">
        <v>184</v>
      </c>
      <c r="K6719" s="6">
        <v>1</v>
      </c>
      <c r="L6719" s="6">
        <v>18.100000000000001</v>
      </c>
      <c r="M6719" s="31" t="str">
        <f t="shared" si="0"/>
        <v>Small</v>
      </c>
    </row>
    <row r="6720" spans="8:13" ht="15.75" customHeight="1">
      <c r="H6720" s="37">
        <v>43335</v>
      </c>
      <c r="I6720" s="6" t="s">
        <v>163</v>
      </c>
      <c r="J6720" s="6" t="s">
        <v>231</v>
      </c>
      <c r="K6720" s="6">
        <v>2</v>
      </c>
      <c r="L6720" s="6">
        <v>37.979999999999997</v>
      </c>
      <c r="M6720" s="31" t="str">
        <f t="shared" si="0"/>
        <v>Small</v>
      </c>
    </row>
    <row r="6721" spans="8:13" ht="15.75" customHeight="1">
      <c r="H6721" s="37">
        <v>43448</v>
      </c>
      <c r="I6721" s="6" t="s">
        <v>141</v>
      </c>
      <c r="J6721" s="6" t="s">
        <v>156</v>
      </c>
      <c r="K6721" s="6">
        <v>1</v>
      </c>
      <c r="L6721" s="6">
        <v>13.67</v>
      </c>
      <c r="M6721" s="31" t="str">
        <f t="shared" si="0"/>
        <v>Small</v>
      </c>
    </row>
    <row r="6722" spans="8:13" ht="15.75" customHeight="1">
      <c r="H6722" s="37">
        <v>43325</v>
      </c>
      <c r="I6722" s="6" t="s">
        <v>168</v>
      </c>
      <c r="J6722" s="6" t="s">
        <v>189</v>
      </c>
      <c r="K6722" s="6">
        <v>2</v>
      </c>
      <c r="L6722" s="6">
        <v>29.32</v>
      </c>
      <c r="M6722" s="31" t="str">
        <f t="shared" si="0"/>
        <v>Small</v>
      </c>
    </row>
    <row r="6723" spans="8:13" ht="15.75" customHeight="1">
      <c r="H6723" s="37">
        <v>43337</v>
      </c>
      <c r="I6723" s="6" t="s">
        <v>163</v>
      </c>
      <c r="J6723" s="6" t="s">
        <v>194</v>
      </c>
      <c r="K6723" s="6">
        <v>3</v>
      </c>
      <c r="L6723" s="6">
        <v>59.22</v>
      </c>
      <c r="M6723" s="31" t="str">
        <f t="shared" si="0"/>
        <v>Small</v>
      </c>
    </row>
    <row r="6724" spans="8:13" ht="15.75" customHeight="1">
      <c r="H6724" s="37">
        <v>43409</v>
      </c>
      <c r="I6724" s="6" t="s">
        <v>135</v>
      </c>
      <c r="J6724" s="6" t="s">
        <v>202</v>
      </c>
      <c r="K6724" s="6">
        <v>2</v>
      </c>
      <c r="L6724" s="6">
        <v>30.06</v>
      </c>
      <c r="M6724" s="31" t="str">
        <f t="shared" si="0"/>
        <v>Small</v>
      </c>
    </row>
    <row r="6725" spans="8:13" ht="15.75" customHeight="1">
      <c r="H6725" s="37">
        <v>43382</v>
      </c>
      <c r="I6725" s="6" t="s">
        <v>193</v>
      </c>
      <c r="J6725" s="6" t="s">
        <v>226</v>
      </c>
      <c r="K6725" s="6">
        <v>2</v>
      </c>
      <c r="L6725" s="6">
        <v>30.98</v>
      </c>
      <c r="M6725" s="31" t="str">
        <f t="shared" si="0"/>
        <v>Small</v>
      </c>
    </row>
    <row r="6726" spans="8:13" ht="15.75" customHeight="1">
      <c r="H6726" s="37">
        <v>43428</v>
      </c>
      <c r="I6726" s="6" t="s">
        <v>216</v>
      </c>
      <c r="J6726" s="6" t="s">
        <v>202</v>
      </c>
      <c r="K6726" s="6">
        <v>2</v>
      </c>
      <c r="L6726" s="6">
        <v>28.2</v>
      </c>
      <c r="M6726" s="31" t="str">
        <f t="shared" si="0"/>
        <v>Small</v>
      </c>
    </row>
    <row r="6727" spans="8:13" ht="15.75" customHeight="1">
      <c r="H6727" s="37">
        <v>43224</v>
      </c>
      <c r="I6727" s="6" t="s">
        <v>163</v>
      </c>
      <c r="J6727" s="6" t="s">
        <v>185</v>
      </c>
      <c r="K6727" s="6">
        <v>3</v>
      </c>
      <c r="L6727" s="6">
        <v>40.380000000000003</v>
      </c>
      <c r="M6727" s="31" t="str">
        <f t="shared" si="0"/>
        <v>Small</v>
      </c>
    </row>
    <row r="6728" spans="8:13" ht="15.75" customHeight="1">
      <c r="H6728" s="37">
        <v>43284</v>
      </c>
      <c r="I6728" s="6" t="s">
        <v>158</v>
      </c>
      <c r="J6728" s="6" t="s">
        <v>187</v>
      </c>
      <c r="K6728" s="6">
        <v>36</v>
      </c>
      <c r="L6728" s="6">
        <v>264.95999999999998</v>
      </c>
      <c r="M6728" s="31" t="str">
        <f t="shared" si="0"/>
        <v>Large</v>
      </c>
    </row>
    <row r="6729" spans="8:13" ht="15.75" customHeight="1">
      <c r="H6729" s="37">
        <v>43180</v>
      </c>
      <c r="I6729" s="6" t="s">
        <v>158</v>
      </c>
      <c r="J6729" s="6" t="s">
        <v>156</v>
      </c>
      <c r="K6729" s="6">
        <v>2</v>
      </c>
      <c r="L6729" s="6">
        <v>33.54</v>
      </c>
      <c r="M6729" s="31" t="str">
        <f t="shared" si="0"/>
        <v>Small</v>
      </c>
    </row>
    <row r="6730" spans="8:13" ht="15.75" customHeight="1">
      <c r="H6730" s="37">
        <v>43192</v>
      </c>
      <c r="I6730" s="6" t="s">
        <v>198</v>
      </c>
      <c r="J6730" s="6" t="s">
        <v>230</v>
      </c>
      <c r="K6730" s="6">
        <v>60</v>
      </c>
      <c r="L6730" s="6">
        <v>334.22</v>
      </c>
      <c r="M6730" s="31" t="str">
        <f t="shared" si="0"/>
        <v>Large</v>
      </c>
    </row>
    <row r="6731" spans="8:13" ht="15.75" customHeight="1">
      <c r="H6731" s="37">
        <v>43441</v>
      </c>
      <c r="I6731" s="6" t="s">
        <v>198</v>
      </c>
      <c r="J6731" s="6" t="s">
        <v>183</v>
      </c>
      <c r="K6731" s="6">
        <v>4</v>
      </c>
      <c r="L6731" s="6">
        <v>52.52</v>
      </c>
      <c r="M6731" s="31" t="str">
        <f t="shared" si="0"/>
        <v>Small</v>
      </c>
    </row>
    <row r="6732" spans="8:13" ht="15.75" customHeight="1">
      <c r="H6732" s="37">
        <v>43435</v>
      </c>
      <c r="I6732" s="6" t="s">
        <v>127</v>
      </c>
      <c r="J6732" s="6" t="s">
        <v>194</v>
      </c>
      <c r="K6732" s="6">
        <v>2</v>
      </c>
      <c r="L6732" s="6">
        <v>34.380000000000003</v>
      </c>
      <c r="M6732" s="31" t="str">
        <f t="shared" si="0"/>
        <v>Small</v>
      </c>
    </row>
    <row r="6733" spans="8:13" ht="15.75" customHeight="1">
      <c r="H6733" s="37">
        <v>43207</v>
      </c>
      <c r="I6733" s="6" t="s">
        <v>190</v>
      </c>
      <c r="J6733" s="6" t="s">
        <v>156</v>
      </c>
      <c r="K6733" s="6">
        <v>6</v>
      </c>
      <c r="L6733" s="6">
        <v>113.22</v>
      </c>
      <c r="M6733" s="31" t="str">
        <f t="shared" si="0"/>
        <v>Small</v>
      </c>
    </row>
    <row r="6734" spans="8:13" ht="15.75" customHeight="1">
      <c r="H6734" s="37">
        <v>43437</v>
      </c>
      <c r="I6734" s="6" t="s">
        <v>160</v>
      </c>
      <c r="J6734" s="6" t="s">
        <v>184</v>
      </c>
      <c r="K6734" s="6">
        <v>2</v>
      </c>
      <c r="L6734" s="6">
        <v>35.42</v>
      </c>
      <c r="M6734" s="31" t="str">
        <f t="shared" si="0"/>
        <v>Small</v>
      </c>
    </row>
    <row r="6735" spans="8:13" ht="15.75" customHeight="1">
      <c r="H6735" s="37">
        <v>43427</v>
      </c>
      <c r="I6735" s="6" t="s">
        <v>135</v>
      </c>
      <c r="J6735" s="6" t="s">
        <v>196</v>
      </c>
      <c r="K6735" s="6">
        <v>4</v>
      </c>
      <c r="L6735" s="6">
        <v>60.28</v>
      </c>
      <c r="M6735" s="31" t="str">
        <f t="shared" si="0"/>
        <v>Small</v>
      </c>
    </row>
    <row r="6736" spans="8:13" ht="15.75" customHeight="1">
      <c r="H6736" s="37">
        <v>43439</v>
      </c>
      <c r="I6736" s="6" t="s">
        <v>158</v>
      </c>
      <c r="J6736" s="6" t="s">
        <v>159</v>
      </c>
      <c r="K6736" s="6">
        <v>1</v>
      </c>
      <c r="L6736" s="6">
        <v>18.2</v>
      </c>
      <c r="M6736" s="31" t="str">
        <f t="shared" si="0"/>
        <v>Small</v>
      </c>
    </row>
    <row r="6737" spans="8:13" ht="15.75" customHeight="1">
      <c r="H6737" s="37">
        <v>43277</v>
      </c>
      <c r="I6737" s="6" t="s">
        <v>127</v>
      </c>
      <c r="J6737" s="6" t="s">
        <v>174</v>
      </c>
      <c r="K6737" s="6">
        <v>4</v>
      </c>
      <c r="L6737" s="6">
        <v>59.48</v>
      </c>
      <c r="M6737" s="31" t="str">
        <f t="shared" si="0"/>
        <v>Small</v>
      </c>
    </row>
    <row r="6738" spans="8:13" ht="15.75" customHeight="1">
      <c r="H6738" s="37">
        <v>43379</v>
      </c>
      <c r="I6738" s="6" t="s">
        <v>135</v>
      </c>
      <c r="J6738" s="6" t="s">
        <v>210</v>
      </c>
      <c r="K6738" s="6">
        <v>2</v>
      </c>
      <c r="L6738" s="6">
        <v>27.4</v>
      </c>
      <c r="M6738" s="31" t="str">
        <f t="shared" si="0"/>
        <v>Small</v>
      </c>
    </row>
    <row r="6739" spans="8:13" ht="15.75" customHeight="1">
      <c r="H6739" s="37">
        <v>43279</v>
      </c>
      <c r="I6739" s="6" t="s">
        <v>168</v>
      </c>
      <c r="J6739" s="6" t="s">
        <v>156</v>
      </c>
      <c r="K6739" s="6">
        <v>2</v>
      </c>
      <c r="L6739" s="6">
        <v>21.64</v>
      </c>
      <c r="M6739" s="31" t="str">
        <f t="shared" si="0"/>
        <v>Small</v>
      </c>
    </row>
    <row r="6740" spans="8:13" ht="15.75" customHeight="1">
      <c r="H6740" s="37">
        <v>43137</v>
      </c>
      <c r="I6740" s="6" t="s">
        <v>141</v>
      </c>
      <c r="J6740" s="6" t="s">
        <v>169</v>
      </c>
      <c r="K6740" s="6">
        <v>4</v>
      </c>
      <c r="L6740" s="6">
        <v>64.680000000000007</v>
      </c>
      <c r="M6740" s="31" t="str">
        <f t="shared" si="0"/>
        <v>Small</v>
      </c>
    </row>
    <row r="6741" spans="8:13" ht="15.75" customHeight="1">
      <c r="H6741" s="37">
        <v>43380</v>
      </c>
      <c r="I6741" s="6" t="s">
        <v>175</v>
      </c>
      <c r="J6741" s="6" t="s">
        <v>211</v>
      </c>
      <c r="K6741" s="6">
        <v>2</v>
      </c>
      <c r="L6741" s="6">
        <v>30.96</v>
      </c>
      <c r="M6741" s="31" t="str">
        <f t="shared" si="0"/>
        <v>Small</v>
      </c>
    </row>
    <row r="6742" spans="8:13" ht="15.75" customHeight="1">
      <c r="H6742" s="37">
        <v>43427</v>
      </c>
      <c r="I6742" s="6" t="s">
        <v>158</v>
      </c>
      <c r="J6742" s="6" t="s">
        <v>156</v>
      </c>
      <c r="K6742" s="6">
        <v>36</v>
      </c>
      <c r="L6742" s="6">
        <v>309.81</v>
      </c>
      <c r="M6742" s="31" t="str">
        <f t="shared" si="0"/>
        <v>Large</v>
      </c>
    </row>
    <row r="6743" spans="8:13" ht="15.75" customHeight="1">
      <c r="H6743" s="37">
        <v>43108</v>
      </c>
      <c r="I6743" s="6" t="s">
        <v>127</v>
      </c>
      <c r="J6743" s="6" t="s">
        <v>176</v>
      </c>
      <c r="K6743" s="6">
        <v>2</v>
      </c>
      <c r="L6743" s="6">
        <v>29.94</v>
      </c>
      <c r="M6743" s="31" t="str">
        <f t="shared" si="0"/>
        <v>Small</v>
      </c>
    </row>
    <row r="6744" spans="8:13" ht="15.75" customHeight="1">
      <c r="H6744" s="37">
        <v>43308</v>
      </c>
      <c r="I6744" s="6" t="s">
        <v>168</v>
      </c>
      <c r="J6744" s="6" t="s">
        <v>194</v>
      </c>
      <c r="K6744" s="6">
        <v>2</v>
      </c>
      <c r="L6744" s="6">
        <v>37.64</v>
      </c>
      <c r="M6744" s="31" t="str">
        <f t="shared" si="0"/>
        <v>Small</v>
      </c>
    </row>
    <row r="6745" spans="8:13" ht="15.75" customHeight="1">
      <c r="H6745" s="37">
        <v>43117</v>
      </c>
      <c r="I6745" s="6" t="s">
        <v>158</v>
      </c>
      <c r="J6745" s="6" t="s">
        <v>156</v>
      </c>
      <c r="K6745" s="6">
        <v>1</v>
      </c>
      <c r="L6745" s="6">
        <v>12.94</v>
      </c>
      <c r="M6745" s="31" t="str">
        <f t="shared" si="0"/>
        <v>Small</v>
      </c>
    </row>
    <row r="6746" spans="8:13" ht="15.75" customHeight="1">
      <c r="H6746" s="37">
        <v>43142</v>
      </c>
      <c r="I6746" s="6" t="s">
        <v>200</v>
      </c>
      <c r="J6746" s="6" t="s">
        <v>202</v>
      </c>
      <c r="K6746" s="6">
        <v>3</v>
      </c>
      <c r="L6746" s="6">
        <v>44.67</v>
      </c>
      <c r="M6746" s="31" t="str">
        <f t="shared" si="0"/>
        <v>Small</v>
      </c>
    </row>
    <row r="6747" spans="8:13" ht="15.75" customHeight="1">
      <c r="H6747" s="37">
        <v>43275</v>
      </c>
      <c r="I6747" s="6" t="s">
        <v>158</v>
      </c>
      <c r="J6747" s="6" t="s">
        <v>207</v>
      </c>
      <c r="K6747" s="6">
        <v>2</v>
      </c>
      <c r="L6747" s="6">
        <v>39.700000000000003</v>
      </c>
      <c r="M6747" s="31" t="str">
        <f t="shared" si="0"/>
        <v>Small</v>
      </c>
    </row>
    <row r="6748" spans="8:13" ht="15.75" customHeight="1">
      <c r="H6748" s="37">
        <v>43432</v>
      </c>
      <c r="I6748" s="6" t="s">
        <v>160</v>
      </c>
      <c r="J6748" s="6" t="s">
        <v>238</v>
      </c>
      <c r="K6748" s="6">
        <v>60</v>
      </c>
      <c r="L6748" s="6">
        <v>378.76</v>
      </c>
      <c r="M6748" s="31" t="str">
        <f t="shared" si="0"/>
        <v>Large</v>
      </c>
    </row>
    <row r="6749" spans="8:13" ht="15.75" customHeight="1">
      <c r="H6749" s="37">
        <v>43226</v>
      </c>
      <c r="I6749" s="6" t="s">
        <v>171</v>
      </c>
      <c r="J6749" s="6" t="s">
        <v>172</v>
      </c>
      <c r="K6749" s="6">
        <v>2</v>
      </c>
      <c r="L6749" s="6">
        <v>39.32</v>
      </c>
      <c r="M6749" s="31" t="str">
        <f t="shared" si="0"/>
        <v>Small</v>
      </c>
    </row>
    <row r="6750" spans="8:13" ht="15.75" customHeight="1">
      <c r="H6750" s="37">
        <v>43327</v>
      </c>
      <c r="I6750" s="6" t="s">
        <v>165</v>
      </c>
      <c r="J6750" s="6" t="s">
        <v>210</v>
      </c>
      <c r="K6750" s="6">
        <v>1</v>
      </c>
      <c r="L6750" s="6">
        <v>16.579999999999998</v>
      </c>
      <c r="M6750" s="31" t="str">
        <f t="shared" si="0"/>
        <v>Small</v>
      </c>
    </row>
    <row r="6751" spans="8:13" ht="15.75" customHeight="1">
      <c r="H6751" s="37">
        <v>43324</v>
      </c>
      <c r="I6751" s="6" t="s">
        <v>163</v>
      </c>
      <c r="J6751" s="6" t="s">
        <v>156</v>
      </c>
      <c r="K6751" s="6">
        <v>6</v>
      </c>
      <c r="L6751" s="6">
        <v>71.760000000000005</v>
      </c>
      <c r="M6751" s="31" t="str">
        <f t="shared" si="0"/>
        <v>Small</v>
      </c>
    </row>
    <row r="6752" spans="8:13" ht="15.75" customHeight="1">
      <c r="H6752" s="37">
        <v>43434</v>
      </c>
      <c r="I6752" s="6" t="s">
        <v>135</v>
      </c>
      <c r="J6752" s="6" t="s">
        <v>197</v>
      </c>
      <c r="K6752" s="6">
        <v>1</v>
      </c>
      <c r="L6752" s="6">
        <v>12.72</v>
      </c>
      <c r="M6752" s="31" t="str">
        <f t="shared" si="0"/>
        <v>Small</v>
      </c>
    </row>
    <row r="6753" spans="8:13" ht="15.75" customHeight="1">
      <c r="H6753" s="37">
        <v>43418</v>
      </c>
      <c r="I6753" s="6" t="s">
        <v>163</v>
      </c>
      <c r="J6753" s="6" t="s">
        <v>208</v>
      </c>
      <c r="K6753" s="6">
        <v>46</v>
      </c>
      <c r="L6753" s="6">
        <v>455.4</v>
      </c>
      <c r="M6753" s="31" t="str">
        <f t="shared" si="0"/>
        <v>Large</v>
      </c>
    </row>
    <row r="6754" spans="8:13" ht="15.75" customHeight="1">
      <c r="H6754" s="37">
        <v>43157</v>
      </c>
      <c r="I6754" s="6" t="s">
        <v>168</v>
      </c>
      <c r="J6754" s="6" t="s">
        <v>185</v>
      </c>
      <c r="K6754" s="6">
        <v>2</v>
      </c>
      <c r="L6754" s="6">
        <v>21.88</v>
      </c>
      <c r="M6754" s="31" t="str">
        <f t="shared" si="0"/>
        <v>Small</v>
      </c>
    </row>
    <row r="6755" spans="8:13" ht="15.75" customHeight="1">
      <c r="H6755" s="37">
        <v>43348</v>
      </c>
      <c r="I6755" s="6" t="s">
        <v>201</v>
      </c>
      <c r="J6755" s="6" t="s">
        <v>214</v>
      </c>
      <c r="K6755" s="6">
        <v>2</v>
      </c>
      <c r="L6755" s="6">
        <v>37.44</v>
      </c>
      <c r="M6755" s="31" t="str">
        <f t="shared" si="0"/>
        <v>Small</v>
      </c>
    </row>
    <row r="6756" spans="8:13" ht="15.75" customHeight="1">
      <c r="H6756" s="37">
        <v>43151</v>
      </c>
      <c r="I6756" s="6" t="s">
        <v>141</v>
      </c>
      <c r="J6756" s="6" t="s">
        <v>231</v>
      </c>
      <c r="K6756" s="6">
        <v>2</v>
      </c>
      <c r="L6756" s="6">
        <v>33.119999999999997</v>
      </c>
      <c r="M6756" s="31" t="str">
        <f t="shared" si="0"/>
        <v>Small</v>
      </c>
    </row>
    <row r="6757" spans="8:13" ht="15.75" customHeight="1">
      <c r="H6757" s="37">
        <v>43346</v>
      </c>
      <c r="I6757" s="6" t="s">
        <v>155</v>
      </c>
      <c r="J6757" s="6" t="s">
        <v>184</v>
      </c>
      <c r="K6757" s="6">
        <v>1</v>
      </c>
      <c r="L6757" s="6">
        <v>18.84</v>
      </c>
      <c r="M6757" s="31" t="str">
        <f t="shared" si="0"/>
        <v>Small</v>
      </c>
    </row>
    <row r="6758" spans="8:13" ht="15.75" customHeight="1">
      <c r="H6758" s="37">
        <v>43329</v>
      </c>
      <c r="I6758" s="6" t="s">
        <v>175</v>
      </c>
      <c r="J6758" s="6" t="s">
        <v>179</v>
      </c>
      <c r="K6758" s="6">
        <v>1</v>
      </c>
      <c r="L6758" s="6">
        <v>16.87</v>
      </c>
      <c r="M6758" s="31" t="str">
        <f t="shared" si="0"/>
        <v>Small</v>
      </c>
    </row>
    <row r="6759" spans="8:13" ht="15.75" customHeight="1">
      <c r="H6759" s="37">
        <v>43161</v>
      </c>
      <c r="I6759" s="6" t="s">
        <v>160</v>
      </c>
      <c r="J6759" s="6" t="s">
        <v>203</v>
      </c>
      <c r="K6759" s="6">
        <v>1</v>
      </c>
      <c r="L6759" s="6">
        <v>12.97</v>
      </c>
      <c r="M6759" s="31" t="str">
        <f t="shared" si="0"/>
        <v>Small</v>
      </c>
    </row>
    <row r="6760" spans="8:13" ht="15.75" customHeight="1">
      <c r="H6760" s="37">
        <v>43221</v>
      </c>
      <c r="I6760" s="6" t="s">
        <v>158</v>
      </c>
      <c r="J6760" s="6" t="s">
        <v>176</v>
      </c>
      <c r="K6760" s="6">
        <v>1</v>
      </c>
      <c r="L6760" s="6">
        <v>14.36</v>
      </c>
      <c r="M6760" s="31" t="str">
        <f t="shared" si="0"/>
        <v>Small</v>
      </c>
    </row>
    <row r="6761" spans="8:13" ht="15.75" customHeight="1">
      <c r="H6761" s="37">
        <v>43430</v>
      </c>
      <c r="I6761" s="6" t="s">
        <v>168</v>
      </c>
      <c r="J6761" s="6" t="s">
        <v>187</v>
      </c>
      <c r="K6761" s="6">
        <v>2</v>
      </c>
      <c r="L6761" s="6">
        <v>37.840000000000003</v>
      </c>
      <c r="M6761" s="31" t="str">
        <f t="shared" si="0"/>
        <v>Small</v>
      </c>
    </row>
    <row r="6762" spans="8:13" ht="15.75" customHeight="1">
      <c r="H6762" s="37">
        <v>43135</v>
      </c>
      <c r="I6762" s="6" t="s">
        <v>158</v>
      </c>
      <c r="J6762" s="6" t="s">
        <v>156</v>
      </c>
      <c r="K6762" s="6">
        <v>44</v>
      </c>
      <c r="L6762" s="6">
        <v>323.14</v>
      </c>
      <c r="M6762" s="31" t="str">
        <f t="shared" si="0"/>
        <v>Large</v>
      </c>
    </row>
    <row r="6763" spans="8:13" ht="15.75" customHeight="1">
      <c r="H6763" s="37">
        <v>43204</v>
      </c>
      <c r="I6763" s="6" t="s">
        <v>193</v>
      </c>
      <c r="J6763" s="6" t="s">
        <v>222</v>
      </c>
      <c r="K6763" s="6">
        <v>2</v>
      </c>
      <c r="L6763" s="6">
        <v>24.22</v>
      </c>
      <c r="M6763" s="31" t="str">
        <f t="shared" si="0"/>
        <v>Small</v>
      </c>
    </row>
    <row r="6764" spans="8:13" ht="15.75" customHeight="1">
      <c r="H6764" s="37">
        <v>43376</v>
      </c>
      <c r="I6764" s="6" t="s">
        <v>127</v>
      </c>
      <c r="J6764" s="6" t="s">
        <v>157</v>
      </c>
      <c r="K6764" s="6">
        <v>2</v>
      </c>
      <c r="L6764" s="6">
        <v>21.06</v>
      </c>
      <c r="M6764" s="31" t="str">
        <f t="shared" si="0"/>
        <v>Small</v>
      </c>
    </row>
    <row r="6765" spans="8:13" ht="15.75" customHeight="1">
      <c r="H6765" s="37">
        <v>43312</v>
      </c>
      <c r="I6765" s="6" t="s">
        <v>141</v>
      </c>
      <c r="J6765" s="6" t="s">
        <v>172</v>
      </c>
      <c r="K6765" s="6">
        <v>4</v>
      </c>
      <c r="L6765" s="6">
        <v>43.12</v>
      </c>
      <c r="M6765" s="31" t="str">
        <f t="shared" si="0"/>
        <v>Small</v>
      </c>
    </row>
    <row r="6766" spans="8:13" ht="15.75" customHeight="1">
      <c r="H6766" s="37">
        <v>43154</v>
      </c>
      <c r="I6766" s="6" t="s">
        <v>175</v>
      </c>
      <c r="J6766" s="6" t="s">
        <v>156</v>
      </c>
      <c r="K6766" s="6">
        <v>2</v>
      </c>
      <c r="L6766" s="6">
        <v>30.78</v>
      </c>
      <c r="M6766" s="31" t="str">
        <f t="shared" si="0"/>
        <v>Small</v>
      </c>
    </row>
    <row r="6767" spans="8:13" ht="15.75" customHeight="1">
      <c r="H6767" s="37">
        <v>43434</v>
      </c>
      <c r="I6767" s="6" t="s">
        <v>175</v>
      </c>
      <c r="J6767" s="6" t="s">
        <v>185</v>
      </c>
      <c r="K6767" s="6">
        <v>2</v>
      </c>
      <c r="L6767" s="6">
        <v>38.880000000000003</v>
      </c>
      <c r="M6767" s="31" t="str">
        <f t="shared" si="0"/>
        <v>Small</v>
      </c>
    </row>
    <row r="6768" spans="8:13" ht="15.75" customHeight="1">
      <c r="H6768" s="37">
        <v>43391</v>
      </c>
      <c r="I6768" s="6" t="s">
        <v>200</v>
      </c>
      <c r="J6768" s="6" t="s">
        <v>226</v>
      </c>
      <c r="K6768" s="6">
        <v>3</v>
      </c>
      <c r="L6768" s="6">
        <v>56.31</v>
      </c>
      <c r="M6768" s="31" t="str">
        <f t="shared" si="0"/>
        <v>Small</v>
      </c>
    </row>
    <row r="6769" spans="8:13" ht="15.75" customHeight="1">
      <c r="H6769" s="37">
        <v>43434</v>
      </c>
      <c r="I6769" s="6" t="s">
        <v>160</v>
      </c>
      <c r="J6769" s="6" t="s">
        <v>197</v>
      </c>
      <c r="K6769" s="6">
        <v>1</v>
      </c>
      <c r="L6769" s="6">
        <v>19.420000000000002</v>
      </c>
      <c r="M6769" s="31" t="str">
        <f t="shared" si="0"/>
        <v>Small</v>
      </c>
    </row>
    <row r="6770" spans="8:13" ht="15.75" customHeight="1">
      <c r="H6770" s="37">
        <v>43350</v>
      </c>
      <c r="I6770" s="6" t="s">
        <v>158</v>
      </c>
      <c r="J6770" s="6" t="s">
        <v>186</v>
      </c>
      <c r="K6770" s="6">
        <v>1</v>
      </c>
      <c r="L6770" s="6">
        <v>19.34</v>
      </c>
      <c r="M6770" s="31" t="str">
        <f t="shared" si="0"/>
        <v>Small</v>
      </c>
    </row>
    <row r="6771" spans="8:13" ht="15.75" customHeight="1">
      <c r="H6771" s="37">
        <v>43403</v>
      </c>
      <c r="I6771" s="6" t="s">
        <v>127</v>
      </c>
      <c r="J6771" s="6" t="s">
        <v>178</v>
      </c>
      <c r="K6771" s="6">
        <v>1</v>
      </c>
      <c r="L6771" s="6">
        <v>14.75</v>
      </c>
      <c r="M6771" s="31" t="str">
        <f t="shared" si="0"/>
        <v>Small</v>
      </c>
    </row>
    <row r="6772" spans="8:13" ht="15.75" customHeight="1">
      <c r="H6772" s="37">
        <v>43296</v>
      </c>
      <c r="I6772" s="6" t="s">
        <v>160</v>
      </c>
      <c r="J6772" s="6" t="s">
        <v>233</v>
      </c>
      <c r="K6772" s="6">
        <v>2</v>
      </c>
      <c r="L6772" s="6">
        <v>30.28</v>
      </c>
      <c r="M6772" s="31" t="str">
        <f t="shared" si="0"/>
        <v>Small</v>
      </c>
    </row>
    <row r="6773" spans="8:13" ht="15.75" customHeight="1">
      <c r="H6773" s="37">
        <v>43160</v>
      </c>
      <c r="I6773" s="6" t="s">
        <v>135</v>
      </c>
      <c r="J6773" s="6" t="s">
        <v>172</v>
      </c>
      <c r="K6773" s="6">
        <v>2</v>
      </c>
      <c r="L6773" s="6">
        <v>20.92</v>
      </c>
      <c r="M6773" s="31" t="str">
        <f t="shared" si="0"/>
        <v>Small</v>
      </c>
    </row>
    <row r="6774" spans="8:13" ht="15.75" customHeight="1">
      <c r="H6774" s="37">
        <v>43414</v>
      </c>
      <c r="I6774" s="6" t="s">
        <v>168</v>
      </c>
      <c r="J6774" s="6" t="s">
        <v>156</v>
      </c>
      <c r="K6774" s="6">
        <v>2</v>
      </c>
      <c r="L6774" s="6">
        <v>35.380000000000003</v>
      </c>
      <c r="M6774" s="31" t="str">
        <f t="shared" si="0"/>
        <v>Small</v>
      </c>
    </row>
    <row r="6775" spans="8:13" ht="15.75" customHeight="1">
      <c r="H6775" s="37">
        <v>43452</v>
      </c>
      <c r="I6775" s="6" t="s">
        <v>190</v>
      </c>
      <c r="J6775" s="6" t="s">
        <v>156</v>
      </c>
      <c r="K6775" s="6">
        <v>3</v>
      </c>
      <c r="L6775" s="6">
        <v>34.26</v>
      </c>
      <c r="M6775" s="31" t="str">
        <f t="shared" si="0"/>
        <v>Small</v>
      </c>
    </row>
    <row r="6776" spans="8:13" ht="15.75" customHeight="1">
      <c r="H6776" s="37">
        <v>43433</v>
      </c>
      <c r="I6776" s="6" t="s">
        <v>127</v>
      </c>
      <c r="J6776" s="6" t="s">
        <v>219</v>
      </c>
      <c r="K6776" s="6">
        <v>3</v>
      </c>
      <c r="L6776" s="6">
        <v>51.48</v>
      </c>
      <c r="M6776" s="31" t="str">
        <f t="shared" si="0"/>
        <v>Small</v>
      </c>
    </row>
    <row r="6777" spans="8:13" ht="15.75" customHeight="1">
      <c r="H6777" s="37">
        <v>43134</v>
      </c>
      <c r="I6777" s="6" t="s">
        <v>168</v>
      </c>
      <c r="J6777" s="6" t="s">
        <v>194</v>
      </c>
      <c r="K6777" s="6">
        <v>3</v>
      </c>
      <c r="L6777" s="6">
        <v>31.95</v>
      </c>
      <c r="M6777" s="31" t="str">
        <f t="shared" si="0"/>
        <v>Small</v>
      </c>
    </row>
    <row r="6778" spans="8:13" ht="15.75" customHeight="1">
      <c r="H6778" s="37">
        <v>43400</v>
      </c>
      <c r="I6778" s="6" t="s">
        <v>141</v>
      </c>
      <c r="J6778" s="6" t="s">
        <v>187</v>
      </c>
      <c r="K6778" s="6">
        <v>24</v>
      </c>
      <c r="L6778" s="6">
        <v>205.84</v>
      </c>
      <c r="M6778" s="31" t="str">
        <f t="shared" si="0"/>
        <v>Small</v>
      </c>
    </row>
    <row r="6779" spans="8:13" ht="15.75" customHeight="1">
      <c r="H6779" s="37">
        <v>43436</v>
      </c>
      <c r="I6779" s="6" t="s">
        <v>201</v>
      </c>
      <c r="J6779" s="6" t="s">
        <v>196</v>
      </c>
      <c r="K6779" s="6">
        <v>2</v>
      </c>
      <c r="L6779" s="6">
        <v>28.14</v>
      </c>
      <c r="M6779" s="31" t="str">
        <f t="shared" si="0"/>
        <v>Small</v>
      </c>
    </row>
    <row r="6780" spans="8:13" ht="15.75" customHeight="1">
      <c r="H6780" s="37">
        <v>43361</v>
      </c>
      <c r="I6780" s="6" t="s">
        <v>135</v>
      </c>
      <c r="J6780" s="6" t="s">
        <v>167</v>
      </c>
      <c r="K6780" s="6">
        <v>1</v>
      </c>
      <c r="L6780" s="6">
        <v>11.71</v>
      </c>
      <c r="M6780" s="31" t="str">
        <f t="shared" si="0"/>
        <v>Small</v>
      </c>
    </row>
    <row r="6781" spans="8:13" ht="15.75" customHeight="1">
      <c r="H6781" s="37">
        <v>43425</v>
      </c>
      <c r="I6781" s="6" t="s">
        <v>127</v>
      </c>
      <c r="J6781" s="6" t="s">
        <v>185</v>
      </c>
      <c r="K6781" s="6">
        <v>2</v>
      </c>
      <c r="L6781" s="6">
        <v>27.5</v>
      </c>
      <c r="M6781" s="31" t="str">
        <f t="shared" si="0"/>
        <v>Small</v>
      </c>
    </row>
    <row r="6782" spans="8:13" ht="15.75" customHeight="1">
      <c r="H6782" s="37">
        <v>43218</v>
      </c>
      <c r="I6782" s="6" t="s">
        <v>175</v>
      </c>
      <c r="J6782" s="6" t="s">
        <v>185</v>
      </c>
      <c r="K6782" s="6">
        <v>1</v>
      </c>
      <c r="L6782" s="6">
        <v>11.25</v>
      </c>
      <c r="M6782" s="31" t="str">
        <f t="shared" si="0"/>
        <v>Small</v>
      </c>
    </row>
    <row r="6783" spans="8:13" ht="15.75" customHeight="1">
      <c r="H6783" s="37">
        <v>43405</v>
      </c>
      <c r="I6783" s="6" t="s">
        <v>127</v>
      </c>
      <c r="J6783" s="6" t="s">
        <v>170</v>
      </c>
      <c r="K6783" s="6">
        <v>2</v>
      </c>
      <c r="L6783" s="6">
        <v>25.86</v>
      </c>
      <c r="M6783" s="31" t="str">
        <f t="shared" si="0"/>
        <v>Small</v>
      </c>
    </row>
    <row r="6784" spans="8:13" ht="15.75" customHeight="1">
      <c r="H6784" s="37">
        <v>43189</v>
      </c>
      <c r="I6784" s="6" t="s">
        <v>163</v>
      </c>
      <c r="J6784" s="6" t="s">
        <v>156</v>
      </c>
      <c r="K6784" s="6">
        <v>4</v>
      </c>
      <c r="L6784" s="6">
        <v>44.32</v>
      </c>
      <c r="M6784" s="31" t="str">
        <f t="shared" si="0"/>
        <v>Small</v>
      </c>
    </row>
    <row r="6785" spans="8:13" ht="15.75" customHeight="1">
      <c r="H6785" s="37">
        <v>43465</v>
      </c>
      <c r="I6785" s="6" t="s">
        <v>168</v>
      </c>
      <c r="J6785" s="6" t="s">
        <v>214</v>
      </c>
      <c r="K6785" s="6">
        <v>3</v>
      </c>
      <c r="L6785" s="6">
        <v>55.11</v>
      </c>
      <c r="M6785" s="31" t="str">
        <f t="shared" si="0"/>
        <v>Small</v>
      </c>
    </row>
    <row r="6786" spans="8:13" ht="15.75" customHeight="1">
      <c r="H6786" s="37">
        <v>43118</v>
      </c>
      <c r="I6786" s="6" t="s">
        <v>158</v>
      </c>
      <c r="J6786" s="6" t="s">
        <v>172</v>
      </c>
      <c r="K6786" s="6">
        <v>58</v>
      </c>
      <c r="L6786" s="6">
        <v>608.01</v>
      </c>
      <c r="M6786" s="31" t="str">
        <f t="shared" si="0"/>
        <v>Large</v>
      </c>
    </row>
    <row r="6787" spans="8:13" ht="15.75" customHeight="1">
      <c r="H6787" s="37">
        <v>43419</v>
      </c>
      <c r="I6787" s="6" t="s">
        <v>190</v>
      </c>
      <c r="J6787" s="6" t="s">
        <v>161</v>
      </c>
      <c r="K6787" s="6">
        <v>2</v>
      </c>
      <c r="L6787" s="6">
        <v>24.62</v>
      </c>
      <c r="M6787" s="31" t="str">
        <f t="shared" si="0"/>
        <v>Small</v>
      </c>
    </row>
    <row r="6788" spans="8:13" ht="15.75" customHeight="1">
      <c r="H6788" s="37">
        <v>43393</v>
      </c>
      <c r="I6788" s="6" t="s">
        <v>158</v>
      </c>
      <c r="J6788" s="6" t="s">
        <v>202</v>
      </c>
      <c r="K6788" s="6">
        <v>38</v>
      </c>
      <c r="L6788" s="6">
        <v>444.34</v>
      </c>
      <c r="M6788" s="31" t="str">
        <f t="shared" si="0"/>
        <v>Large</v>
      </c>
    </row>
    <row r="6789" spans="8:13" ht="15.75" customHeight="1">
      <c r="H6789" s="37">
        <v>43449</v>
      </c>
      <c r="I6789" s="6" t="s">
        <v>165</v>
      </c>
      <c r="J6789" s="6" t="s">
        <v>156</v>
      </c>
      <c r="K6789" s="6">
        <v>48</v>
      </c>
      <c r="L6789" s="6">
        <v>245.53</v>
      </c>
      <c r="M6789" s="31" t="str">
        <f t="shared" si="0"/>
        <v>Small</v>
      </c>
    </row>
    <row r="6790" spans="8:13" ht="15.75" customHeight="1">
      <c r="H6790" s="37">
        <v>43462</v>
      </c>
      <c r="I6790" s="6" t="s">
        <v>175</v>
      </c>
      <c r="J6790" s="6" t="s">
        <v>194</v>
      </c>
      <c r="K6790" s="6">
        <v>2</v>
      </c>
      <c r="L6790" s="6">
        <v>36.020000000000003</v>
      </c>
      <c r="M6790" s="31" t="str">
        <f t="shared" si="0"/>
        <v>Small</v>
      </c>
    </row>
    <row r="6791" spans="8:13" ht="15.75" customHeight="1">
      <c r="H6791" s="37">
        <v>43413</v>
      </c>
      <c r="I6791" s="6" t="s">
        <v>193</v>
      </c>
      <c r="J6791" s="6" t="s">
        <v>207</v>
      </c>
      <c r="K6791" s="6">
        <v>2</v>
      </c>
      <c r="L6791" s="6">
        <v>34.42</v>
      </c>
      <c r="M6791" s="31" t="str">
        <f t="shared" si="0"/>
        <v>Small</v>
      </c>
    </row>
    <row r="6792" spans="8:13" ht="15.75" customHeight="1">
      <c r="H6792" s="37">
        <v>43326</v>
      </c>
      <c r="I6792" s="6" t="s">
        <v>190</v>
      </c>
      <c r="J6792" s="6" t="s">
        <v>184</v>
      </c>
      <c r="K6792" s="6">
        <v>1</v>
      </c>
      <c r="L6792" s="6">
        <v>16.54</v>
      </c>
      <c r="M6792" s="31" t="str">
        <f t="shared" si="0"/>
        <v>Small</v>
      </c>
    </row>
    <row r="6793" spans="8:13" ht="15.75" customHeight="1">
      <c r="H6793" s="37">
        <v>43444</v>
      </c>
      <c r="I6793" s="6" t="s">
        <v>158</v>
      </c>
      <c r="J6793" s="6" t="s">
        <v>156</v>
      </c>
      <c r="K6793" s="6">
        <v>1</v>
      </c>
      <c r="L6793" s="6">
        <v>15.3</v>
      </c>
      <c r="M6793" s="31" t="str">
        <f t="shared" si="0"/>
        <v>Small</v>
      </c>
    </row>
    <row r="6794" spans="8:13" ht="15.75" customHeight="1">
      <c r="H6794" s="37">
        <v>43128</v>
      </c>
      <c r="I6794" s="6" t="s">
        <v>201</v>
      </c>
      <c r="J6794" s="6" t="s">
        <v>172</v>
      </c>
      <c r="K6794" s="6">
        <v>2</v>
      </c>
      <c r="L6794" s="6">
        <v>27.02</v>
      </c>
      <c r="M6794" s="31" t="str">
        <f t="shared" si="0"/>
        <v>Small</v>
      </c>
    </row>
    <row r="6795" spans="8:13" ht="15.75" customHeight="1">
      <c r="H6795" s="37">
        <v>43225</v>
      </c>
      <c r="I6795" s="6" t="s">
        <v>163</v>
      </c>
      <c r="J6795" s="6" t="s">
        <v>181</v>
      </c>
      <c r="K6795" s="6">
        <v>2</v>
      </c>
      <c r="L6795" s="6">
        <v>33.22</v>
      </c>
      <c r="M6795" s="31" t="str">
        <f t="shared" si="0"/>
        <v>Small</v>
      </c>
    </row>
    <row r="6796" spans="8:13" ht="15.75" customHeight="1">
      <c r="H6796" s="37">
        <v>43307</v>
      </c>
      <c r="I6796" s="6" t="s">
        <v>198</v>
      </c>
      <c r="J6796" s="6" t="s">
        <v>156</v>
      </c>
      <c r="K6796" s="6">
        <v>2</v>
      </c>
      <c r="L6796" s="6">
        <v>22.52</v>
      </c>
      <c r="M6796" s="31" t="str">
        <f t="shared" si="0"/>
        <v>Small</v>
      </c>
    </row>
    <row r="6797" spans="8:13" ht="15.75" customHeight="1">
      <c r="H6797" s="37">
        <v>43110</v>
      </c>
      <c r="I6797" s="6" t="s">
        <v>175</v>
      </c>
      <c r="J6797" s="6" t="s">
        <v>172</v>
      </c>
      <c r="K6797" s="6">
        <v>4</v>
      </c>
      <c r="L6797" s="6">
        <v>79.52</v>
      </c>
      <c r="M6797" s="31" t="str">
        <f t="shared" si="0"/>
        <v>Small</v>
      </c>
    </row>
    <row r="6798" spans="8:13" ht="15.75" customHeight="1">
      <c r="H6798" s="37">
        <v>43359</v>
      </c>
      <c r="I6798" s="6" t="s">
        <v>218</v>
      </c>
      <c r="J6798" s="6" t="s">
        <v>180</v>
      </c>
      <c r="K6798" s="6">
        <v>2</v>
      </c>
      <c r="L6798" s="6">
        <v>21.5</v>
      </c>
      <c r="M6798" s="31" t="str">
        <f t="shared" si="0"/>
        <v>Small</v>
      </c>
    </row>
    <row r="6799" spans="8:13" ht="15.75" customHeight="1">
      <c r="H6799" s="37">
        <v>43334</v>
      </c>
      <c r="I6799" s="6" t="s">
        <v>218</v>
      </c>
      <c r="J6799" s="6" t="s">
        <v>219</v>
      </c>
      <c r="K6799" s="6">
        <v>1</v>
      </c>
      <c r="L6799" s="6">
        <v>16.88</v>
      </c>
      <c r="M6799" s="31" t="str">
        <f t="shared" si="0"/>
        <v>Small</v>
      </c>
    </row>
    <row r="6800" spans="8:13" ht="15.75" customHeight="1">
      <c r="H6800" s="37">
        <v>43219</v>
      </c>
      <c r="I6800" s="6" t="s">
        <v>175</v>
      </c>
      <c r="J6800" s="6" t="s">
        <v>184</v>
      </c>
      <c r="K6800" s="6">
        <v>1</v>
      </c>
      <c r="L6800" s="6">
        <v>10.69</v>
      </c>
      <c r="M6800" s="31" t="str">
        <f t="shared" si="0"/>
        <v>Small</v>
      </c>
    </row>
    <row r="6801" spans="8:13" ht="15.75" customHeight="1">
      <c r="H6801" s="37">
        <v>43105</v>
      </c>
      <c r="I6801" s="6" t="s">
        <v>224</v>
      </c>
      <c r="J6801" s="6" t="s">
        <v>185</v>
      </c>
      <c r="K6801" s="6">
        <v>3</v>
      </c>
      <c r="L6801" s="6">
        <v>40.44</v>
      </c>
      <c r="M6801" s="31" t="str">
        <f t="shared" si="0"/>
        <v>Small</v>
      </c>
    </row>
    <row r="6802" spans="8:13" ht="15.75" customHeight="1">
      <c r="H6802" s="37">
        <v>43105</v>
      </c>
      <c r="I6802" s="6" t="s">
        <v>175</v>
      </c>
      <c r="J6802" s="6" t="s">
        <v>185</v>
      </c>
      <c r="K6802" s="6">
        <v>60</v>
      </c>
      <c r="L6802" s="6">
        <v>395.62</v>
      </c>
      <c r="M6802" s="31" t="str">
        <f t="shared" si="0"/>
        <v>Large</v>
      </c>
    </row>
    <row r="6803" spans="8:13" ht="15.75" customHeight="1">
      <c r="H6803" s="37">
        <v>43293</v>
      </c>
      <c r="I6803" s="6" t="s">
        <v>158</v>
      </c>
      <c r="J6803" s="6" t="s">
        <v>194</v>
      </c>
      <c r="K6803" s="6">
        <v>43</v>
      </c>
      <c r="L6803" s="6">
        <v>487.08</v>
      </c>
      <c r="M6803" s="31" t="str">
        <f t="shared" si="0"/>
        <v>Large</v>
      </c>
    </row>
    <row r="6804" spans="8:13" ht="15.75" customHeight="1">
      <c r="H6804" s="37">
        <v>43369</v>
      </c>
      <c r="I6804" s="6" t="s">
        <v>141</v>
      </c>
      <c r="J6804" s="6" t="s">
        <v>210</v>
      </c>
      <c r="K6804" s="6">
        <v>3</v>
      </c>
      <c r="L6804" s="6">
        <v>52.68</v>
      </c>
      <c r="M6804" s="31" t="str">
        <f t="shared" si="0"/>
        <v>Small</v>
      </c>
    </row>
    <row r="6805" spans="8:13" ht="15.75" customHeight="1">
      <c r="H6805" s="37">
        <v>43254</v>
      </c>
      <c r="I6805" s="6" t="s">
        <v>163</v>
      </c>
      <c r="J6805" s="6" t="s">
        <v>156</v>
      </c>
      <c r="K6805" s="6">
        <v>1</v>
      </c>
      <c r="L6805" s="6">
        <v>19.39</v>
      </c>
      <c r="M6805" s="31" t="str">
        <f t="shared" si="0"/>
        <v>Small</v>
      </c>
    </row>
    <row r="6806" spans="8:13" ht="15.75" customHeight="1">
      <c r="H6806" s="37">
        <v>43416</v>
      </c>
      <c r="I6806" s="6" t="s">
        <v>141</v>
      </c>
      <c r="J6806" s="6" t="s">
        <v>184</v>
      </c>
      <c r="K6806" s="6">
        <v>1</v>
      </c>
      <c r="L6806" s="6">
        <v>17.079999999999998</v>
      </c>
      <c r="M6806" s="31" t="str">
        <f t="shared" si="0"/>
        <v>Small</v>
      </c>
    </row>
    <row r="6807" spans="8:13" ht="15.75" customHeight="1">
      <c r="H6807" s="37">
        <v>43155</v>
      </c>
      <c r="I6807" s="6" t="s">
        <v>158</v>
      </c>
      <c r="J6807" s="6" t="s">
        <v>174</v>
      </c>
      <c r="K6807" s="6">
        <v>1</v>
      </c>
      <c r="L6807" s="6">
        <v>11.83</v>
      </c>
      <c r="M6807" s="31" t="str">
        <f t="shared" si="0"/>
        <v>Small</v>
      </c>
    </row>
    <row r="6808" spans="8:13" ht="15.75" customHeight="1">
      <c r="H6808" s="37">
        <v>43183</v>
      </c>
      <c r="I6808" s="6" t="s">
        <v>158</v>
      </c>
      <c r="J6808" s="6" t="s">
        <v>211</v>
      </c>
      <c r="K6808" s="6">
        <v>3</v>
      </c>
      <c r="L6808" s="6">
        <v>57.75</v>
      </c>
      <c r="M6808" s="31" t="str">
        <f t="shared" si="0"/>
        <v>Small</v>
      </c>
    </row>
    <row r="6809" spans="8:13" ht="15.75" customHeight="1">
      <c r="H6809" s="37">
        <v>43432</v>
      </c>
      <c r="I6809" s="6" t="s">
        <v>168</v>
      </c>
      <c r="J6809" s="6" t="s">
        <v>187</v>
      </c>
      <c r="K6809" s="6">
        <v>1</v>
      </c>
      <c r="L6809" s="6">
        <v>14.68</v>
      </c>
      <c r="M6809" s="31" t="str">
        <f t="shared" si="0"/>
        <v>Small</v>
      </c>
    </row>
    <row r="6810" spans="8:13" ht="15.75" customHeight="1">
      <c r="H6810" s="37">
        <v>43184</v>
      </c>
      <c r="I6810" s="6" t="s">
        <v>141</v>
      </c>
      <c r="J6810" s="6" t="s">
        <v>211</v>
      </c>
      <c r="K6810" s="6">
        <v>2</v>
      </c>
      <c r="L6810" s="6">
        <v>21.88</v>
      </c>
      <c r="M6810" s="31" t="str">
        <f t="shared" si="0"/>
        <v>Small</v>
      </c>
    </row>
    <row r="6811" spans="8:13" ht="15.75" customHeight="1">
      <c r="H6811" s="37">
        <v>43454</v>
      </c>
      <c r="I6811" s="6" t="s">
        <v>175</v>
      </c>
      <c r="J6811" s="6" t="s">
        <v>228</v>
      </c>
      <c r="K6811" s="6">
        <v>43</v>
      </c>
      <c r="L6811" s="6">
        <v>353.84</v>
      </c>
      <c r="M6811" s="31" t="str">
        <f t="shared" si="0"/>
        <v>Large</v>
      </c>
    </row>
    <row r="6812" spans="8:13" ht="15.75" customHeight="1">
      <c r="H6812" s="37">
        <v>43438</v>
      </c>
      <c r="I6812" s="6" t="s">
        <v>135</v>
      </c>
      <c r="J6812" s="6" t="s">
        <v>222</v>
      </c>
      <c r="K6812" s="6">
        <v>2</v>
      </c>
      <c r="L6812" s="6">
        <v>29.34</v>
      </c>
      <c r="M6812" s="31" t="str">
        <f t="shared" si="0"/>
        <v>Small</v>
      </c>
    </row>
    <row r="6813" spans="8:13" ht="15.75" customHeight="1">
      <c r="H6813" s="37">
        <v>43255</v>
      </c>
      <c r="I6813" s="6" t="s">
        <v>141</v>
      </c>
      <c r="J6813" s="6" t="s">
        <v>197</v>
      </c>
      <c r="K6813" s="6">
        <v>2</v>
      </c>
      <c r="L6813" s="6">
        <v>30.94</v>
      </c>
      <c r="M6813" s="31" t="str">
        <f t="shared" si="0"/>
        <v>Small</v>
      </c>
    </row>
    <row r="6814" spans="8:13" ht="15.75" customHeight="1">
      <c r="H6814" s="37">
        <v>43434</v>
      </c>
      <c r="I6814" s="6" t="s">
        <v>168</v>
      </c>
      <c r="J6814" s="6" t="s">
        <v>162</v>
      </c>
      <c r="K6814" s="6">
        <v>3</v>
      </c>
      <c r="L6814" s="6">
        <v>53.13</v>
      </c>
      <c r="M6814" s="31" t="str">
        <f t="shared" si="0"/>
        <v>Small</v>
      </c>
    </row>
    <row r="6815" spans="8:13" ht="15.75" customHeight="1">
      <c r="H6815" s="37">
        <v>43287</v>
      </c>
      <c r="I6815" s="6" t="s">
        <v>141</v>
      </c>
      <c r="J6815" s="6" t="s">
        <v>156</v>
      </c>
      <c r="K6815" s="6">
        <v>1</v>
      </c>
      <c r="L6815" s="6">
        <v>11.55</v>
      </c>
      <c r="M6815" s="31" t="str">
        <f t="shared" si="0"/>
        <v>Small</v>
      </c>
    </row>
    <row r="6816" spans="8:13" ht="15.75" customHeight="1">
      <c r="H6816" s="37">
        <v>43421</v>
      </c>
      <c r="I6816" s="6" t="s">
        <v>135</v>
      </c>
      <c r="J6816" s="6" t="s">
        <v>234</v>
      </c>
      <c r="K6816" s="6">
        <v>36</v>
      </c>
      <c r="L6816" s="6">
        <v>304.58999999999997</v>
      </c>
      <c r="M6816" s="31" t="str">
        <f t="shared" si="0"/>
        <v>Large</v>
      </c>
    </row>
    <row r="6817" spans="8:13" ht="15.75" customHeight="1">
      <c r="H6817" s="37">
        <v>43336</v>
      </c>
      <c r="I6817" s="6" t="s">
        <v>158</v>
      </c>
      <c r="J6817" s="6" t="s">
        <v>172</v>
      </c>
      <c r="K6817" s="6">
        <v>4</v>
      </c>
      <c r="L6817" s="6">
        <v>61.08</v>
      </c>
      <c r="M6817" s="31" t="str">
        <f t="shared" si="0"/>
        <v>Small</v>
      </c>
    </row>
    <row r="6818" spans="8:13" ht="15.75" customHeight="1">
      <c r="H6818" s="37">
        <v>43246</v>
      </c>
      <c r="I6818" s="6" t="s">
        <v>141</v>
      </c>
      <c r="J6818" s="6" t="s">
        <v>215</v>
      </c>
      <c r="K6818" s="6">
        <v>1</v>
      </c>
      <c r="L6818" s="6">
        <v>13.43</v>
      </c>
      <c r="M6818" s="31" t="str">
        <f t="shared" si="0"/>
        <v>Small</v>
      </c>
    </row>
    <row r="6819" spans="8:13" ht="15.75" customHeight="1">
      <c r="H6819" s="37">
        <v>43463</v>
      </c>
      <c r="I6819" s="6" t="s">
        <v>158</v>
      </c>
      <c r="J6819" s="6" t="s">
        <v>192</v>
      </c>
      <c r="K6819" s="6">
        <v>1</v>
      </c>
      <c r="L6819" s="6">
        <v>12.46</v>
      </c>
      <c r="M6819" s="31" t="str">
        <f t="shared" si="0"/>
        <v>Small</v>
      </c>
    </row>
    <row r="6820" spans="8:13" ht="15.75" customHeight="1">
      <c r="H6820" s="37">
        <v>43429</v>
      </c>
      <c r="I6820" s="6" t="s">
        <v>175</v>
      </c>
      <c r="J6820" s="6" t="s">
        <v>234</v>
      </c>
      <c r="K6820" s="6">
        <v>1</v>
      </c>
      <c r="L6820" s="6">
        <v>17.39</v>
      </c>
      <c r="M6820" s="31" t="str">
        <f t="shared" si="0"/>
        <v>Small</v>
      </c>
    </row>
    <row r="6821" spans="8:13" ht="15.75" customHeight="1">
      <c r="H6821" s="37">
        <v>43144</v>
      </c>
      <c r="I6821" s="6" t="s">
        <v>163</v>
      </c>
      <c r="J6821" s="6" t="s">
        <v>159</v>
      </c>
      <c r="K6821" s="6">
        <v>2</v>
      </c>
      <c r="L6821" s="6">
        <v>38.58</v>
      </c>
      <c r="M6821" s="31" t="str">
        <f t="shared" si="0"/>
        <v>Small</v>
      </c>
    </row>
    <row r="6822" spans="8:13" ht="15.75" customHeight="1">
      <c r="H6822" s="37">
        <v>43280</v>
      </c>
      <c r="I6822" s="6" t="s">
        <v>177</v>
      </c>
      <c r="J6822" s="6" t="s">
        <v>184</v>
      </c>
      <c r="K6822" s="6">
        <v>1</v>
      </c>
      <c r="L6822" s="6">
        <v>13.13</v>
      </c>
      <c r="M6822" s="31" t="str">
        <f t="shared" si="0"/>
        <v>Small</v>
      </c>
    </row>
    <row r="6823" spans="8:13" ht="15.75" customHeight="1">
      <c r="H6823" s="37">
        <v>43121</v>
      </c>
      <c r="I6823" s="6" t="s">
        <v>158</v>
      </c>
      <c r="J6823" s="6" t="s">
        <v>156</v>
      </c>
      <c r="K6823" s="6">
        <v>1</v>
      </c>
      <c r="L6823" s="6">
        <v>11.84</v>
      </c>
      <c r="M6823" s="31" t="str">
        <f t="shared" si="0"/>
        <v>Small</v>
      </c>
    </row>
    <row r="6824" spans="8:13" ht="15.75" customHeight="1">
      <c r="H6824" s="37">
        <v>43418</v>
      </c>
      <c r="I6824" s="6" t="s">
        <v>160</v>
      </c>
      <c r="J6824" s="6" t="s">
        <v>187</v>
      </c>
      <c r="K6824" s="6">
        <v>3</v>
      </c>
      <c r="L6824" s="6">
        <v>56.61</v>
      </c>
      <c r="M6824" s="31" t="str">
        <f t="shared" si="0"/>
        <v>Small</v>
      </c>
    </row>
    <row r="6825" spans="8:13" ht="15.75" customHeight="1">
      <c r="H6825" s="37">
        <v>43130</v>
      </c>
      <c r="I6825" s="6" t="s">
        <v>168</v>
      </c>
      <c r="J6825" s="6" t="s">
        <v>229</v>
      </c>
      <c r="K6825" s="6">
        <v>3</v>
      </c>
      <c r="L6825" s="6">
        <v>46.23</v>
      </c>
      <c r="M6825" s="31" t="str">
        <f t="shared" si="0"/>
        <v>Small</v>
      </c>
    </row>
    <row r="6826" spans="8:13" ht="15.75" customHeight="1">
      <c r="H6826" s="37">
        <v>43253</v>
      </c>
      <c r="I6826" s="6" t="s">
        <v>190</v>
      </c>
      <c r="J6826" s="6" t="s">
        <v>184</v>
      </c>
      <c r="K6826" s="6">
        <v>2</v>
      </c>
      <c r="L6826" s="6">
        <v>29.96</v>
      </c>
      <c r="M6826" s="31" t="str">
        <f t="shared" si="0"/>
        <v>Small</v>
      </c>
    </row>
    <row r="6827" spans="8:13" ht="15.75" customHeight="1">
      <c r="H6827" s="37">
        <v>43459</v>
      </c>
      <c r="I6827" s="6" t="s">
        <v>190</v>
      </c>
      <c r="J6827" s="6" t="s">
        <v>185</v>
      </c>
      <c r="K6827" s="6">
        <v>2</v>
      </c>
      <c r="L6827" s="6">
        <v>29.62</v>
      </c>
      <c r="M6827" s="31" t="str">
        <f t="shared" si="0"/>
        <v>Small</v>
      </c>
    </row>
    <row r="6828" spans="8:13" ht="15.75" customHeight="1">
      <c r="H6828" s="37">
        <v>43217</v>
      </c>
      <c r="I6828" s="6" t="s">
        <v>158</v>
      </c>
      <c r="J6828" s="6" t="s">
        <v>156</v>
      </c>
      <c r="K6828" s="6">
        <v>2</v>
      </c>
      <c r="L6828" s="6">
        <v>32.36</v>
      </c>
      <c r="M6828" s="31" t="str">
        <f t="shared" si="0"/>
        <v>Small</v>
      </c>
    </row>
    <row r="6829" spans="8:13" ht="15.75" customHeight="1">
      <c r="H6829" s="37">
        <v>43276</v>
      </c>
      <c r="I6829" s="6" t="s">
        <v>190</v>
      </c>
      <c r="J6829" s="6" t="s">
        <v>229</v>
      </c>
      <c r="K6829" s="6">
        <v>2</v>
      </c>
      <c r="L6829" s="6">
        <v>27.74</v>
      </c>
      <c r="M6829" s="31" t="str">
        <f t="shared" si="0"/>
        <v>Small</v>
      </c>
    </row>
    <row r="6830" spans="8:13" ht="15.75" customHeight="1">
      <c r="H6830" s="37">
        <v>43437</v>
      </c>
      <c r="I6830" s="6" t="s">
        <v>168</v>
      </c>
      <c r="J6830" s="6" t="s">
        <v>185</v>
      </c>
      <c r="K6830" s="6">
        <v>1</v>
      </c>
      <c r="L6830" s="6">
        <v>13.79</v>
      </c>
      <c r="M6830" s="31" t="str">
        <f t="shared" si="0"/>
        <v>Small</v>
      </c>
    </row>
    <row r="6831" spans="8:13" ht="15.75" customHeight="1">
      <c r="H6831" s="37">
        <v>43288</v>
      </c>
      <c r="I6831" s="6" t="s">
        <v>165</v>
      </c>
      <c r="J6831" s="6" t="s">
        <v>187</v>
      </c>
      <c r="K6831" s="6">
        <v>3</v>
      </c>
      <c r="L6831" s="6">
        <v>41.49</v>
      </c>
      <c r="M6831" s="31" t="str">
        <f t="shared" si="0"/>
        <v>Small</v>
      </c>
    </row>
    <row r="6832" spans="8:13" ht="15.75" customHeight="1">
      <c r="H6832" s="37">
        <v>43420</v>
      </c>
      <c r="I6832" s="6" t="s">
        <v>141</v>
      </c>
      <c r="J6832" s="6" t="s">
        <v>182</v>
      </c>
      <c r="K6832" s="6">
        <v>1</v>
      </c>
      <c r="L6832" s="6">
        <v>19.809999999999999</v>
      </c>
      <c r="M6832" s="31" t="str">
        <f t="shared" si="0"/>
        <v>Small</v>
      </c>
    </row>
    <row r="6833" spans="8:13" ht="15.75" customHeight="1">
      <c r="H6833" s="37">
        <v>43340</v>
      </c>
      <c r="I6833" s="6" t="s">
        <v>175</v>
      </c>
      <c r="J6833" s="6" t="s">
        <v>219</v>
      </c>
      <c r="K6833" s="6">
        <v>3</v>
      </c>
      <c r="L6833" s="6">
        <v>44.88</v>
      </c>
      <c r="M6833" s="31" t="str">
        <f t="shared" si="0"/>
        <v>Small</v>
      </c>
    </row>
    <row r="6834" spans="8:13" ht="15.75" customHeight="1">
      <c r="H6834" s="37">
        <v>43220</v>
      </c>
      <c r="I6834" s="6" t="s">
        <v>165</v>
      </c>
      <c r="J6834" s="6" t="s">
        <v>217</v>
      </c>
      <c r="K6834" s="6">
        <v>1</v>
      </c>
      <c r="L6834" s="6">
        <v>18.12</v>
      </c>
      <c r="M6834" s="31" t="str">
        <f t="shared" si="0"/>
        <v>Small</v>
      </c>
    </row>
    <row r="6835" spans="8:13" ht="15.75" customHeight="1">
      <c r="H6835" s="37">
        <v>43293</v>
      </c>
      <c r="I6835" s="6" t="s">
        <v>190</v>
      </c>
      <c r="J6835" s="6" t="s">
        <v>180</v>
      </c>
      <c r="K6835" s="6">
        <v>3</v>
      </c>
      <c r="L6835" s="6">
        <v>39.06</v>
      </c>
      <c r="M6835" s="31" t="str">
        <f t="shared" si="0"/>
        <v>Small</v>
      </c>
    </row>
    <row r="6836" spans="8:13" ht="15.75" customHeight="1">
      <c r="H6836" s="37">
        <v>43274</v>
      </c>
      <c r="I6836" s="6" t="s">
        <v>190</v>
      </c>
      <c r="J6836" s="6" t="s">
        <v>194</v>
      </c>
      <c r="K6836" s="6">
        <v>2</v>
      </c>
      <c r="L6836" s="6">
        <v>23.84</v>
      </c>
      <c r="M6836" s="31" t="str">
        <f t="shared" si="0"/>
        <v>Small</v>
      </c>
    </row>
    <row r="6837" spans="8:13" ht="15.75" customHeight="1">
      <c r="H6837" s="37">
        <v>43270</v>
      </c>
      <c r="I6837" s="6" t="s">
        <v>141</v>
      </c>
      <c r="J6837" s="6" t="s">
        <v>181</v>
      </c>
      <c r="K6837" s="6">
        <v>34</v>
      </c>
      <c r="L6837" s="6">
        <v>309.88</v>
      </c>
      <c r="M6837" s="31" t="str">
        <f t="shared" si="0"/>
        <v>Large</v>
      </c>
    </row>
    <row r="6838" spans="8:13" ht="15.75" customHeight="1">
      <c r="H6838" s="37">
        <v>43442</v>
      </c>
      <c r="I6838" s="6" t="s">
        <v>168</v>
      </c>
      <c r="J6838" s="6" t="s">
        <v>169</v>
      </c>
      <c r="K6838" s="6">
        <v>3</v>
      </c>
      <c r="L6838" s="6">
        <v>48.96</v>
      </c>
      <c r="M6838" s="31" t="str">
        <f t="shared" si="0"/>
        <v>Small</v>
      </c>
    </row>
    <row r="6839" spans="8:13" ht="15.75" customHeight="1">
      <c r="H6839" s="37">
        <v>43202</v>
      </c>
      <c r="I6839" s="6" t="s">
        <v>158</v>
      </c>
      <c r="J6839" s="6" t="s">
        <v>241</v>
      </c>
      <c r="K6839" s="6">
        <v>4</v>
      </c>
      <c r="L6839" s="6">
        <v>64.040000000000006</v>
      </c>
      <c r="M6839" s="31" t="str">
        <f t="shared" si="0"/>
        <v>Small</v>
      </c>
    </row>
    <row r="6840" spans="8:13" ht="15.75" customHeight="1">
      <c r="H6840" s="37">
        <v>43204</v>
      </c>
      <c r="I6840" s="6" t="s">
        <v>135</v>
      </c>
      <c r="J6840" s="6" t="s">
        <v>189</v>
      </c>
      <c r="K6840" s="6">
        <v>3</v>
      </c>
      <c r="L6840" s="6">
        <v>56.28</v>
      </c>
      <c r="M6840" s="31" t="str">
        <f t="shared" si="0"/>
        <v>Small</v>
      </c>
    </row>
    <row r="6841" spans="8:13" ht="15.75" customHeight="1">
      <c r="H6841" s="37">
        <v>43383</v>
      </c>
      <c r="I6841" s="6" t="s">
        <v>135</v>
      </c>
      <c r="J6841" s="6" t="s">
        <v>166</v>
      </c>
      <c r="K6841" s="6">
        <v>49</v>
      </c>
      <c r="L6841" s="6">
        <v>484.63</v>
      </c>
      <c r="M6841" s="31" t="str">
        <f t="shared" si="0"/>
        <v>Large</v>
      </c>
    </row>
    <row r="6842" spans="8:13" ht="15.75" customHeight="1">
      <c r="H6842" s="37">
        <v>43308</v>
      </c>
      <c r="I6842" s="6" t="s">
        <v>141</v>
      </c>
      <c r="J6842" s="6" t="s">
        <v>206</v>
      </c>
      <c r="K6842" s="6">
        <v>3</v>
      </c>
      <c r="L6842" s="6">
        <v>37.89</v>
      </c>
      <c r="M6842" s="31" t="str">
        <f t="shared" si="0"/>
        <v>Small</v>
      </c>
    </row>
    <row r="6843" spans="8:13" ht="15.75" customHeight="1">
      <c r="H6843" s="37">
        <v>43418</v>
      </c>
      <c r="I6843" s="6" t="s">
        <v>163</v>
      </c>
      <c r="J6843" s="6" t="s">
        <v>235</v>
      </c>
      <c r="K6843" s="6">
        <v>2</v>
      </c>
      <c r="L6843" s="6">
        <v>34.18</v>
      </c>
      <c r="M6843" s="31" t="str">
        <f t="shared" si="0"/>
        <v>Small</v>
      </c>
    </row>
    <row r="6844" spans="8:13" ht="15.75" customHeight="1">
      <c r="H6844" s="37">
        <v>43125</v>
      </c>
      <c r="I6844" s="6" t="s">
        <v>168</v>
      </c>
      <c r="J6844" s="6" t="s">
        <v>187</v>
      </c>
      <c r="K6844" s="6">
        <v>3</v>
      </c>
      <c r="L6844" s="6">
        <v>39.57</v>
      </c>
      <c r="M6844" s="31" t="str">
        <f t="shared" si="0"/>
        <v>Small</v>
      </c>
    </row>
    <row r="6845" spans="8:13" ht="15.75" customHeight="1">
      <c r="H6845" s="37">
        <v>43439</v>
      </c>
      <c r="I6845" s="6" t="s">
        <v>163</v>
      </c>
      <c r="J6845" s="6" t="s">
        <v>219</v>
      </c>
      <c r="K6845" s="6">
        <v>2</v>
      </c>
      <c r="L6845" s="6">
        <v>23.82</v>
      </c>
      <c r="M6845" s="31" t="str">
        <f t="shared" si="0"/>
        <v>Small</v>
      </c>
    </row>
    <row r="6846" spans="8:13" ht="15.75" customHeight="1">
      <c r="H6846" s="37">
        <v>43306</v>
      </c>
      <c r="I6846" s="6" t="s">
        <v>223</v>
      </c>
      <c r="J6846" s="6" t="s">
        <v>195</v>
      </c>
      <c r="K6846" s="6">
        <v>3</v>
      </c>
      <c r="L6846" s="6">
        <v>43.44</v>
      </c>
      <c r="M6846" s="31" t="str">
        <f t="shared" si="0"/>
        <v>Small</v>
      </c>
    </row>
    <row r="6847" spans="8:13" ht="15.75" customHeight="1">
      <c r="H6847" s="37">
        <v>43141</v>
      </c>
      <c r="I6847" s="6" t="s">
        <v>165</v>
      </c>
      <c r="J6847" s="6" t="s">
        <v>170</v>
      </c>
      <c r="K6847" s="6">
        <v>1</v>
      </c>
      <c r="L6847" s="6">
        <v>13.2</v>
      </c>
      <c r="M6847" s="31" t="str">
        <f t="shared" si="0"/>
        <v>Small</v>
      </c>
    </row>
    <row r="6848" spans="8:13" ht="15.75" customHeight="1">
      <c r="H6848" s="37">
        <v>43390</v>
      </c>
      <c r="I6848" s="6" t="s">
        <v>135</v>
      </c>
      <c r="J6848" s="6" t="s">
        <v>231</v>
      </c>
      <c r="K6848" s="6">
        <v>3</v>
      </c>
      <c r="L6848" s="6">
        <v>46.89</v>
      </c>
      <c r="M6848" s="31" t="str">
        <f t="shared" si="0"/>
        <v>Small</v>
      </c>
    </row>
    <row r="6849" spans="8:13" ht="15.75" customHeight="1">
      <c r="H6849" s="37">
        <v>43177</v>
      </c>
      <c r="I6849" s="6" t="s">
        <v>171</v>
      </c>
      <c r="J6849" s="6" t="s">
        <v>156</v>
      </c>
      <c r="K6849" s="6">
        <v>2</v>
      </c>
      <c r="L6849" s="6">
        <v>28.12</v>
      </c>
      <c r="M6849" s="31" t="str">
        <f t="shared" si="0"/>
        <v>Small</v>
      </c>
    </row>
    <row r="6850" spans="8:13" ht="15.75" customHeight="1">
      <c r="H6850" s="37">
        <v>43274</v>
      </c>
      <c r="I6850" s="6" t="s">
        <v>158</v>
      </c>
      <c r="J6850" s="6" t="s">
        <v>183</v>
      </c>
      <c r="K6850" s="6">
        <v>1</v>
      </c>
      <c r="L6850" s="6">
        <v>12.97</v>
      </c>
      <c r="M6850" s="31" t="str">
        <f t="shared" si="0"/>
        <v>Small</v>
      </c>
    </row>
    <row r="6851" spans="8:13" ht="15.75" customHeight="1">
      <c r="H6851" s="37">
        <v>43176</v>
      </c>
      <c r="I6851" s="6" t="s">
        <v>141</v>
      </c>
      <c r="J6851" s="6" t="s">
        <v>185</v>
      </c>
      <c r="K6851" s="6">
        <v>1</v>
      </c>
      <c r="L6851" s="6">
        <v>19.809999999999999</v>
      </c>
      <c r="M6851" s="31" t="str">
        <f t="shared" si="0"/>
        <v>Small</v>
      </c>
    </row>
    <row r="6852" spans="8:13" ht="15.75" customHeight="1">
      <c r="H6852" s="37">
        <v>43300</v>
      </c>
      <c r="I6852" s="6" t="s">
        <v>171</v>
      </c>
      <c r="J6852" s="6" t="s">
        <v>226</v>
      </c>
      <c r="K6852" s="6">
        <v>2</v>
      </c>
      <c r="L6852" s="6">
        <v>37.619999999999997</v>
      </c>
      <c r="M6852" s="31" t="str">
        <f t="shared" si="0"/>
        <v>Small</v>
      </c>
    </row>
    <row r="6853" spans="8:13" ht="15.75" customHeight="1">
      <c r="H6853" s="37">
        <v>43406</v>
      </c>
      <c r="I6853" s="6" t="s">
        <v>135</v>
      </c>
      <c r="J6853" s="6" t="s">
        <v>237</v>
      </c>
      <c r="K6853" s="6">
        <v>2</v>
      </c>
      <c r="L6853" s="6">
        <v>29.6</v>
      </c>
      <c r="M6853" s="31" t="str">
        <f t="shared" si="0"/>
        <v>Small</v>
      </c>
    </row>
    <row r="6854" spans="8:13" ht="15.75" customHeight="1">
      <c r="H6854" s="37">
        <v>43433</v>
      </c>
      <c r="I6854" s="6" t="s">
        <v>127</v>
      </c>
      <c r="J6854" s="6" t="s">
        <v>172</v>
      </c>
      <c r="K6854" s="6">
        <v>61</v>
      </c>
      <c r="L6854" s="6">
        <v>337.53</v>
      </c>
      <c r="M6854" s="31" t="str">
        <f t="shared" si="0"/>
        <v>Large</v>
      </c>
    </row>
    <row r="6855" spans="8:13" ht="15.75" customHeight="1">
      <c r="H6855" s="37">
        <v>43214</v>
      </c>
      <c r="I6855" s="6" t="s">
        <v>138</v>
      </c>
      <c r="J6855" s="6" t="s">
        <v>184</v>
      </c>
      <c r="K6855" s="6">
        <v>2</v>
      </c>
      <c r="L6855" s="6">
        <v>38.56</v>
      </c>
      <c r="M6855" s="31" t="str">
        <f t="shared" si="0"/>
        <v>Small</v>
      </c>
    </row>
    <row r="6856" spans="8:13" ht="15.75" customHeight="1">
      <c r="H6856" s="37">
        <v>43229</v>
      </c>
      <c r="I6856" s="6" t="s">
        <v>158</v>
      </c>
      <c r="J6856" s="6" t="s">
        <v>208</v>
      </c>
      <c r="K6856" s="6">
        <v>2</v>
      </c>
      <c r="L6856" s="6">
        <v>39.479999999999997</v>
      </c>
      <c r="M6856" s="31" t="str">
        <f t="shared" si="0"/>
        <v>Small</v>
      </c>
    </row>
    <row r="6857" spans="8:13" ht="15.75" customHeight="1">
      <c r="H6857" s="37">
        <v>43241</v>
      </c>
      <c r="I6857" s="6" t="s">
        <v>158</v>
      </c>
      <c r="J6857" s="6" t="s">
        <v>159</v>
      </c>
      <c r="K6857" s="6">
        <v>2</v>
      </c>
      <c r="L6857" s="6">
        <v>32.08</v>
      </c>
      <c r="M6857" s="31" t="str">
        <f t="shared" si="0"/>
        <v>Small</v>
      </c>
    </row>
    <row r="6858" spans="8:13" ht="15.75" customHeight="1">
      <c r="H6858" s="37">
        <v>43465</v>
      </c>
      <c r="I6858" s="6" t="s">
        <v>190</v>
      </c>
      <c r="J6858" s="6" t="s">
        <v>205</v>
      </c>
      <c r="K6858" s="6">
        <v>2</v>
      </c>
      <c r="L6858" s="6">
        <v>35.840000000000003</v>
      </c>
      <c r="M6858" s="31" t="str">
        <f t="shared" si="0"/>
        <v>Small</v>
      </c>
    </row>
    <row r="6859" spans="8:13" ht="15.75" customHeight="1">
      <c r="H6859" s="37">
        <v>43405</v>
      </c>
      <c r="I6859" s="6" t="s">
        <v>198</v>
      </c>
      <c r="J6859" s="6" t="s">
        <v>173</v>
      </c>
      <c r="K6859" s="6">
        <v>3</v>
      </c>
      <c r="L6859" s="6">
        <v>36.42</v>
      </c>
      <c r="M6859" s="31" t="str">
        <f t="shared" si="0"/>
        <v>Small</v>
      </c>
    </row>
    <row r="6860" spans="8:13" ht="15.75" customHeight="1">
      <c r="H6860" s="37">
        <v>43330</v>
      </c>
      <c r="I6860" s="6" t="s">
        <v>168</v>
      </c>
      <c r="J6860" s="6" t="s">
        <v>167</v>
      </c>
      <c r="K6860" s="6">
        <v>1</v>
      </c>
      <c r="L6860" s="6">
        <v>15.65</v>
      </c>
      <c r="M6860" s="31" t="str">
        <f t="shared" si="0"/>
        <v>Small</v>
      </c>
    </row>
    <row r="6861" spans="8:13" ht="15.75" customHeight="1">
      <c r="H6861" s="37">
        <v>43413</v>
      </c>
      <c r="I6861" s="6" t="s">
        <v>223</v>
      </c>
      <c r="J6861" s="6" t="s">
        <v>226</v>
      </c>
      <c r="K6861" s="6">
        <v>1</v>
      </c>
      <c r="L6861" s="6">
        <v>12.59</v>
      </c>
      <c r="M6861" s="31" t="str">
        <f t="shared" si="0"/>
        <v>Small</v>
      </c>
    </row>
    <row r="6862" spans="8:13" ht="15.75" customHeight="1">
      <c r="H6862" s="37">
        <v>43317</v>
      </c>
      <c r="I6862" s="6" t="s">
        <v>223</v>
      </c>
      <c r="J6862" s="6" t="s">
        <v>173</v>
      </c>
      <c r="K6862" s="6">
        <v>1</v>
      </c>
      <c r="L6862" s="6">
        <v>16.920000000000002</v>
      </c>
      <c r="M6862" s="31" t="str">
        <f t="shared" si="0"/>
        <v>Small</v>
      </c>
    </row>
    <row r="6863" spans="8:13" ht="15.75" customHeight="1">
      <c r="H6863" s="37">
        <v>43170</v>
      </c>
      <c r="I6863" s="6" t="s">
        <v>175</v>
      </c>
      <c r="J6863" s="6" t="s">
        <v>211</v>
      </c>
      <c r="K6863" s="6">
        <v>2</v>
      </c>
      <c r="L6863" s="6">
        <v>22.5</v>
      </c>
      <c r="M6863" s="31" t="str">
        <f t="shared" si="0"/>
        <v>Small</v>
      </c>
    </row>
    <row r="6864" spans="8:13" ht="15.75" customHeight="1">
      <c r="H6864" s="37">
        <v>43440</v>
      </c>
      <c r="I6864" s="6" t="s">
        <v>163</v>
      </c>
      <c r="J6864" s="6" t="s">
        <v>184</v>
      </c>
      <c r="K6864" s="6">
        <v>2</v>
      </c>
      <c r="L6864" s="6">
        <v>23.76</v>
      </c>
      <c r="M6864" s="31" t="str">
        <f t="shared" si="0"/>
        <v>Small</v>
      </c>
    </row>
    <row r="6865" spans="8:13" ht="15.75" customHeight="1">
      <c r="H6865" s="37">
        <v>43107</v>
      </c>
      <c r="I6865" s="6" t="s">
        <v>165</v>
      </c>
      <c r="J6865" s="6" t="s">
        <v>238</v>
      </c>
      <c r="K6865" s="6">
        <v>1</v>
      </c>
      <c r="L6865" s="6">
        <v>12.53</v>
      </c>
      <c r="M6865" s="31" t="str">
        <f t="shared" si="0"/>
        <v>Small</v>
      </c>
    </row>
    <row r="6866" spans="8:13" ht="15.75" customHeight="1">
      <c r="H6866" s="37">
        <v>43145</v>
      </c>
      <c r="I6866" s="6" t="s">
        <v>163</v>
      </c>
      <c r="J6866" s="6" t="s">
        <v>229</v>
      </c>
      <c r="K6866" s="6">
        <v>1</v>
      </c>
      <c r="L6866" s="6">
        <v>13.52</v>
      </c>
      <c r="M6866" s="31" t="str">
        <f t="shared" si="0"/>
        <v>Small</v>
      </c>
    </row>
    <row r="6867" spans="8:13" ht="15.75" customHeight="1">
      <c r="H6867" s="37">
        <v>43407</v>
      </c>
      <c r="I6867" s="6" t="s">
        <v>141</v>
      </c>
      <c r="J6867" s="6" t="s">
        <v>229</v>
      </c>
      <c r="K6867" s="6">
        <v>4</v>
      </c>
      <c r="L6867" s="6">
        <v>76.52</v>
      </c>
      <c r="M6867" s="31" t="str">
        <f t="shared" si="0"/>
        <v>Small</v>
      </c>
    </row>
    <row r="6868" spans="8:13" ht="15.75" customHeight="1">
      <c r="H6868" s="37">
        <v>43415</v>
      </c>
      <c r="I6868" s="6" t="s">
        <v>141</v>
      </c>
      <c r="J6868" s="6" t="s">
        <v>169</v>
      </c>
      <c r="K6868" s="6">
        <v>2</v>
      </c>
      <c r="L6868" s="6">
        <v>27.74</v>
      </c>
      <c r="M6868" s="31" t="str">
        <f t="shared" si="0"/>
        <v>Small</v>
      </c>
    </row>
    <row r="6869" spans="8:13" ht="15.75" customHeight="1">
      <c r="H6869" s="37">
        <v>43180</v>
      </c>
      <c r="I6869" s="6" t="s">
        <v>218</v>
      </c>
      <c r="J6869" s="6" t="s">
        <v>211</v>
      </c>
      <c r="K6869" s="6">
        <v>2</v>
      </c>
      <c r="L6869" s="6">
        <v>37.08</v>
      </c>
      <c r="M6869" s="31" t="str">
        <f t="shared" si="0"/>
        <v>Small</v>
      </c>
    </row>
    <row r="6870" spans="8:13" ht="15.75" customHeight="1">
      <c r="H6870" s="37">
        <v>43449</v>
      </c>
      <c r="I6870" s="6" t="s">
        <v>190</v>
      </c>
      <c r="J6870" s="6" t="s">
        <v>161</v>
      </c>
      <c r="K6870" s="6">
        <v>2</v>
      </c>
      <c r="L6870" s="6">
        <v>39.92</v>
      </c>
      <c r="M6870" s="31" t="str">
        <f t="shared" si="0"/>
        <v>Small</v>
      </c>
    </row>
    <row r="6871" spans="8:13" ht="15.75" customHeight="1">
      <c r="H6871" s="37">
        <v>43352</v>
      </c>
      <c r="I6871" s="6" t="s">
        <v>158</v>
      </c>
      <c r="J6871" s="6" t="s">
        <v>238</v>
      </c>
      <c r="K6871" s="6">
        <v>2</v>
      </c>
      <c r="L6871" s="6">
        <v>24.78</v>
      </c>
      <c r="M6871" s="31" t="str">
        <f t="shared" si="0"/>
        <v>Small</v>
      </c>
    </row>
    <row r="6872" spans="8:13" ht="15.75" customHeight="1">
      <c r="H6872" s="37">
        <v>43419</v>
      </c>
      <c r="I6872" s="6" t="s">
        <v>163</v>
      </c>
      <c r="J6872" s="6" t="s">
        <v>184</v>
      </c>
      <c r="K6872" s="6">
        <v>1</v>
      </c>
      <c r="L6872" s="6">
        <v>13.47</v>
      </c>
      <c r="M6872" s="31" t="str">
        <f t="shared" si="0"/>
        <v>Small</v>
      </c>
    </row>
    <row r="6873" spans="8:13" ht="15.75" customHeight="1">
      <c r="H6873" s="37">
        <v>43409</v>
      </c>
      <c r="I6873" s="6" t="s">
        <v>158</v>
      </c>
      <c r="J6873" s="6" t="s">
        <v>189</v>
      </c>
      <c r="K6873" s="6">
        <v>44</v>
      </c>
      <c r="L6873" s="6">
        <v>315.73</v>
      </c>
      <c r="M6873" s="31" t="str">
        <f t="shared" si="0"/>
        <v>Large</v>
      </c>
    </row>
    <row r="6874" spans="8:13" ht="15.75" customHeight="1">
      <c r="H6874" s="37">
        <v>43409</v>
      </c>
      <c r="I6874" s="6" t="s">
        <v>135</v>
      </c>
      <c r="J6874" s="6" t="s">
        <v>229</v>
      </c>
      <c r="K6874" s="6">
        <v>3</v>
      </c>
      <c r="L6874" s="6">
        <v>52.5</v>
      </c>
      <c r="M6874" s="31" t="str">
        <f t="shared" si="0"/>
        <v>Small</v>
      </c>
    </row>
    <row r="6875" spans="8:13" ht="15.75" customHeight="1">
      <c r="H6875" s="37">
        <v>43369</v>
      </c>
      <c r="I6875" s="6" t="s">
        <v>163</v>
      </c>
      <c r="J6875" s="6" t="s">
        <v>227</v>
      </c>
      <c r="K6875" s="6">
        <v>12</v>
      </c>
      <c r="L6875" s="6">
        <v>168.9</v>
      </c>
      <c r="M6875" s="31" t="str">
        <f t="shared" si="0"/>
        <v>Small</v>
      </c>
    </row>
    <row r="6876" spans="8:13" ht="15.75" customHeight="1">
      <c r="H6876" s="37">
        <v>43108</v>
      </c>
      <c r="I6876" s="6" t="s">
        <v>158</v>
      </c>
      <c r="J6876" s="6" t="s">
        <v>206</v>
      </c>
      <c r="K6876" s="6">
        <v>1</v>
      </c>
      <c r="L6876" s="6">
        <v>13.14</v>
      </c>
      <c r="M6876" s="31" t="str">
        <f t="shared" si="0"/>
        <v>Small</v>
      </c>
    </row>
    <row r="6877" spans="8:13" ht="15.75" customHeight="1">
      <c r="H6877" s="37">
        <v>43263</v>
      </c>
      <c r="I6877" s="6" t="s">
        <v>158</v>
      </c>
      <c r="J6877" s="6" t="s">
        <v>183</v>
      </c>
      <c r="K6877" s="6">
        <v>3</v>
      </c>
      <c r="L6877" s="6">
        <v>53.4</v>
      </c>
      <c r="M6877" s="31" t="str">
        <f t="shared" si="0"/>
        <v>Small</v>
      </c>
    </row>
    <row r="6878" spans="8:13" ht="15.75" customHeight="1">
      <c r="H6878" s="37">
        <v>43456</v>
      </c>
      <c r="I6878" s="6" t="s">
        <v>158</v>
      </c>
      <c r="J6878" s="6" t="s">
        <v>181</v>
      </c>
      <c r="K6878" s="6">
        <v>2</v>
      </c>
      <c r="L6878" s="6">
        <v>29.16</v>
      </c>
      <c r="M6878" s="31" t="str">
        <f t="shared" si="0"/>
        <v>Small</v>
      </c>
    </row>
    <row r="6879" spans="8:13" ht="15.75" customHeight="1">
      <c r="H6879" s="37">
        <v>43440</v>
      </c>
      <c r="I6879" s="6" t="s">
        <v>158</v>
      </c>
      <c r="J6879" s="6" t="s">
        <v>184</v>
      </c>
      <c r="K6879" s="6">
        <v>3</v>
      </c>
      <c r="L6879" s="6">
        <v>37.89</v>
      </c>
      <c r="M6879" s="31" t="str">
        <f t="shared" si="0"/>
        <v>Small</v>
      </c>
    </row>
    <row r="6880" spans="8:13" ht="15.75" customHeight="1">
      <c r="H6880" s="37">
        <v>43285</v>
      </c>
      <c r="I6880" s="6" t="s">
        <v>160</v>
      </c>
      <c r="J6880" s="6" t="s">
        <v>156</v>
      </c>
      <c r="K6880" s="6">
        <v>2</v>
      </c>
      <c r="L6880" s="6">
        <v>20.84</v>
      </c>
      <c r="M6880" s="31" t="str">
        <f t="shared" si="0"/>
        <v>Small</v>
      </c>
    </row>
    <row r="6881" spans="8:13" ht="15.75" customHeight="1">
      <c r="H6881" s="37">
        <v>43327</v>
      </c>
      <c r="I6881" s="6" t="s">
        <v>158</v>
      </c>
      <c r="J6881" s="6" t="s">
        <v>241</v>
      </c>
      <c r="K6881" s="6">
        <v>2</v>
      </c>
      <c r="L6881" s="6">
        <v>25.52</v>
      </c>
      <c r="M6881" s="31" t="str">
        <f t="shared" si="0"/>
        <v>Small</v>
      </c>
    </row>
    <row r="6882" spans="8:13" ht="15.75" customHeight="1">
      <c r="H6882" s="37">
        <v>43397</v>
      </c>
      <c r="I6882" s="6" t="s">
        <v>160</v>
      </c>
      <c r="J6882" s="6" t="s">
        <v>156</v>
      </c>
      <c r="K6882" s="6">
        <v>1</v>
      </c>
      <c r="L6882" s="6">
        <v>15.52</v>
      </c>
      <c r="M6882" s="31" t="str">
        <f t="shared" si="0"/>
        <v>Small</v>
      </c>
    </row>
    <row r="6883" spans="8:13" ht="15.75" customHeight="1">
      <c r="H6883" s="37">
        <v>43179</v>
      </c>
      <c r="I6883" s="6" t="s">
        <v>158</v>
      </c>
      <c r="J6883" s="6" t="s">
        <v>156</v>
      </c>
      <c r="K6883" s="6">
        <v>1</v>
      </c>
      <c r="L6883" s="6">
        <v>17.559999999999999</v>
      </c>
      <c r="M6883" s="31" t="str">
        <f t="shared" si="0"/>
        <v>Small</v>
      </c>
    </row>
    <row r="6884" spans="8:13" ht="15.75" customHeight="1">
      <c r="H6884" s="37">
        <v>43135</v>
      </c>
      <c r="I6884" s="6" t="s">
        <v>158</v>
      </c>
      <c r="J6884" s="6" t="s">
        <v>156</v>
      </c>
      <c r="K6884" s="6">
        <v>2</v>
      </c>
      <c r="L6884" s="6">
        <v>33.44</v>
      </c>
      <c r="M6884" s="31" t="str">
        <f t="shared" si="0"/>
        <v>Small</v>
      </c>
    </row>
    <row r="6885" spans="8:13" ht="15.75" customHeight="1">
      <c r="H6885" s="37">
        <v>43364</v>
      </c>
      <c r="I6885" s="6" t="s">
        <v>198</v>
      </c>
      <c r="J6885" s="6" t="s">
        <v>178</v>
      </c>
      <c r="K6885" s="6">
        <v>2</v>
      </c>
      <c r="L6885" s="6">
        <v>36.92</v>
      </c>
      <c r="M6885" s="31" t="str">
        <f t="shared" si="0"/>
        <v>Small</v>
      </c>
    </row>
    <row r="6886" spans="8:13" ht="15.75" customHeight="1">
      <c r="H6886" s="37">
        <v>43258</v>
      </c>
      <c r="I6886" s="6" t="s">
        <v>158</v>
      </c>
      <c r="J6886" s="6" t="s">
        <v>156</v>
      </c>
      <c r="K6886" s="6">
        <v>2</v>
      </c>
      <c r="L6886" s="6">
        <v>30.58</v>
      </c>
      <c r="M6886" s="31" t="str">
        <f t="shared" si="0"/>
        <v>Small</v>
      </c>
    </row>
    <row r="6887" spans="8:13" ht="15.75" customHeight="1">
      <c r="H6887" s="37">
        <v>43455</v>
      </c>
      <c r="I6887" s="6" t="s">
        <v>127</v>
      </c>
      <c r="J6887" s="6" t="s">
        <v>219</v>
      </c>
      <c r="K6887" s="6">
        <v>2</v>
      </c>
      <c r="L6887" s="6">
        <v>33.24</v>
      </c>
      <c r="M6887" s="31" t="str">
        <f t="shared" si="0"/>
        <v>Small</v>
      </c>
    </row>
    <row r="6888" spans="8:13" ht="15.75" customHeight="1">
      <c r="H6888" s="37">
        <v>43425</v>
      </c>
      <c r="I6888" s="6" t="s">
        <v>175</v>
      </c>
      <c r="J6888" s="6" t="s">
        <v>184</v>
      </c>
      <c r="K6888" s="6">
        <v>2</v>
      </c>
      <c r="L6888" s="6">
        <v>29.24</v>
      </c>
      <c r="M6888" s="31" t="str">
        <f t="shared" si="0"/>
        <v>Small</v>
      </c>
    </row>
    <row r="6889" spans="8:13" ht="15.75" customHeight="1">
      <c r="H6889" s="37">
        <v>43406</v>
      </c>
      <c r="I6889" s="6" t="s">
        <v>223</v>
      </c>
      <c r="J6889" s="6" t="s">
        <v>199</v>
      </c>
      <c r="K6889" s="6">
        <v>2</v>
      </c>
      <c r="L6889" s="6">
        <v>25.98</v>
      </c>
      <c r="M6889" s="31" t="str">
        <f t="shared" si="0"/>
        <v>Small</v>
      </c>
    </row>
    <row r="6890" spans="8:13" ht="15.75" customHeight="1">
      <c r="H6890" s="37">
        <v>43213</v>
      </c>
      <c r="I6890" s="6" t="s">
        <v>168</v>
      </c>
      <c r="J6890" s="6" t="s">
        <v>156</v>
      </c>
      <c r="K6890" s="6">
        <v>1</v>
      </c>
      <c r="L6890" s="6">
        <v>17.11</v>
      </c>
      <c r="M6890" s="31" t="str">
        <f t="shared" si="0"/>
        <v>Small</v>
      </c>
    </row>
    <row r="6891" spans="8:13" ht="15.75" customHeight="1">
      <c r="H6891" s="37">
        <v>43325</v>
      </c>
      <c r="I6891" s="6" t="s">
        <v>175</v>
      </c>
      <c r="J6891" s="6" t="s">
        <v>156</v>
      </c>
      <c r="K6891" s="6">
        <v>1</v>
      </c>
      <c r="L6891" s="6">
        <v>13.65</v>
      </c>
      <c r="M6891" s="31" t="str">
        <f t="shared" si="0"/>
        <v>Small</v>
      </c>
    </row>
    <row r="6892" spans="8:13" ht="15.75" customHeight="1">
      <c r="H6892" s="37">
        <v>43421</v>
      </c>
      <c r="I6892" s="6" t="s">
        <v>171</v>
      </c>
      <c r="J6892" s="6" t="s">
        <v>156</v>
      </c>
      <c r="K6892" s="6">
        <v>50</v>
      </c>
      <c r="L6892" s="6">
        <v>326.43</v>
      </c>
      <c r="M6892" s="31" t="str">
        <f t="shared" si="0"/>
        <v>Large</v>
      </c>
    </row>
    <row r="6893" spans="8:13" ht="15.75" customHeight="1">
      <c r="H6893" s="37">
        <v>43135</v>
      </c>
      <c r="I6893" s="6" t="s">
        <v>127</v>
      </c>
      <c r="J6893" s="6" t="s">
        <v>166</v>
      </c>
      <c r="K6893" s="6">
        <v>2</v>
      </c>
      <c r="L6893" s="6">
        <v>38.72</v>
      </c>
      <c r="M6893" s="31" t="str">
        <f t="shared" si="0"/>
        <v>Small</v>
      </c>
    </row>
    <row r="6894" spans="8:13" ht="15.75" customHeight="1">
      <c r="H6894" s="37">
        <v>43250</v>
      </c>
      <c r="I6894" s="6" t="s">
        <v>135</v>
      </c>
      <c r="J6894" s="6" t="s">
        <v>169</v>
      </c>
      <c r="K6894" s="6">
        <v>1</v>
      </c>
      <c r="L6894" s="6">
        <v>11.05</v>
      </c>
      <c r="M6894" s="31" t="str">
        <f t="shared" si="0"/>
        <v>Small</v>
      </c>
    </row>
    <row r="6895" spans="8:13" ht="15.75" customHeight="1">
      <c r="H6895" s="37">
        <v>43390</v>
      </c>
      <c r="I6895" s="6" t="s">
        <v>175</v>
      </c>
      <c r="J6895" s="6" t="s">
        <v>179</v>
      </c>
      <c r="K6895" s="6">
        <v>2</v>
      </c>
      <c r="L6895" s="6">
        <v>21.02</v>
      </c>
      <c r="M6895" s="31" t="str">
        <f t="shared" si="0"/>
        <v>Small</v>
      </c>
    </row>
    <row r="6896" spans="8:13" ht="15.75" customHeight="1">
      <c r="H6896" s="37">
        <v>43451</v>
      </c>
      <c r="I6896" s="6" t="s">
        <v>168</v>
      </c>
      <c r="J6896" s="6" t="s">
        <v>156</v>
      </c>
      <c r="K6896" s="6">
        <v>1</v>
      </c>
      <c r="L6896" s="6">
        <v>16.79</v>
      </c>
      <c r="M6896" s="31" t="str">
        <f t="shared" si="0"/>
        <v>Small</v>
      </c>
    </row>
    <row r="6897" spans="8:13" ht="15.75" customHeight="1">
      <c r="H6897" s="37">
        <v>43421</v>
      </c>
      <c r="I6897" s="6" t="s">
        <v>163</v>
      </c>
      <c r="J6897" s="6" t="s">
        <v>194</v>
      </c>
      <c r="K6897" s="6">
        <v>4</v>
      </c>
      <c r="L6897" s="6">
        <v>51.16</v>
      </c>
      <c r="M6897" s="31" t="str">
        <f t="shared" si="0"/>
        <v>Small</v>
      </c>
    </row>
    <row r="6898" spans="8:13" ht="15.75" customHeight="1">
      <c r="H6898" s="37">
        <v>43403</v>
      </c>
      <c r="I6898" s="6" t="s">
        <v>158</v>
      </c>
      <c r="J6898" s="6" t="s">
        <v>196</v>
      </c>
      <c r="K6898" s="6">
        <v>1</v>
      </c>
      <c r="L6898" s="6">
        <v>14.63</v>
      </c>
      <c r="M6898" s="31" t="str">
        <f t="shared" si="0"/>
        <v>Small</v>
      </c>
    </row>
    <row r="6899" spans="8:13" ht="15.75" customHeight="1">
      <c r="H6899" s="37">
        <v>43218</v>
      </c>
      <c r="I6899" s="6" t="s">
        <v>158</v>
      </c>
      <c r="J6899" s="6" t="s">
        <v>229</v>
      </c>
      <c r="K6899" s="6">
        <v>37</v>
      </c>
      <c r="L6899" s="6">
        <v>228.86</v>
      </c>
      <c r="M6899" s="31" t="str">
        <f t="shared" si="0"/>
        <v>Small</v>
      </c>
    </row>
    <row r="6900" spans="8:13" ht="15.75" customHeight="1">
      <c r="H6900" s="37">
        <v>43320</v>
      </c>
      <c r="I6900" s="6" t="s">
        <v>168</v>
      </c>
      <c r="J6900" s="6" t="s">
        <v>156</v>
      </c>
      <c r="K6900" s="6">
        <v>2</v>
      </c>
      <c r="L6900" s="6">
        <v>35.520000000000003</v>
      </c>
      <c r="M6900" s="31" t="str">
        <f t="shared" si="0"/>
        <v>Small</v>
      </c>
    </row>
    <row r="6901" spans="8:13" ht="15.75" customHeight="1">
      <c r="H6901" s="37">
        <v>43308</v>
      </c>
      <c r="I6901" s="6" t="s">
        <v>155</v>
      </c>
      <c r="J6901" s="6" t="s">
        <v>204</v>
      </c>
      <c r="K6901" s="6">
        <v>2</v>
      </c>
      <c r="L6901" s="6">
        <v>39.76</v>
      </c>
      <c r="M6901" s="31" t="str">
        <f t="shared" si="0"/>
        <v>Small</v>
      </c>
    </row>
    <row r="6902" spans="8:13" ht="15.75" customHeight="1">
      <c r="H6902" s="37">
        <v>43439</v>
      </c>
      <c r="I6902" s="6" t="s">
        <v>160</v>
      </c>
      <c r="J6902" s="6" t="s">
        <v>156</v>
      </c>
      <c r="K6902" s="6">
        <v>4</v>
      </c>
      <c r="L6902" s="6">
        <v>66.36</v>
      </c>
      <c r="M6902" s="31" t="str">
        <f t="shared" si="0"/>
        <v>Small</v>
      </c>
    </row>
    <row r="6903" spans="8:13" ht="15.75" customHeight="1">
      <c r="H6903" s="37">
        <v>43417</v>
      </c>
      <c r="I6903" s="6" t="s">
        <v>141</v>
      </c>
      <c r="J6903" s="6" t="s">
        <v>166</v>
      </c>
      <c r="K6903" s="6">
        <v>4</v>
      </c>
      <c r="L6903" s="6">
        <v>73.36</v>
      </c>
      <c r="M6903" s="31" t="str">
        <f t="shared" si="0"/>
        <v>Small</v>
      </c>
    </row>
    <row r="6904" spans="8:13" ht="15.75" customHeight="1">
      <c r="H6904" s="37">
        <v>43394</v>
      </c>
      <c r="I6904" s="6" t="s">
        <v>200</v>
      </c>
      <c r="J6904" s="6" t="s">
        <v>169</v>
      </c>
      <c r="K6904" s="6">
        <v>1</v>
      </c>
      <c r="L6904" s="6">
        <v>10.130000000000001</v>
      </c>
      <c r="M6904" s="31" t="str">
        <f t="shared" si="0"/>
        <v>Small</v>
      </c>
    </row>
    <row r="6905" spans="8:13" ht="15.75" customHeight="1">
      <c r="H6905" s="37">
        <v>43162</v>
      </c>
      <c r="I6905" s="6" t="s">
        <v>175</v>
      </c>
      <c r="J6905" s="6" t="s">
        <v>203</v>
      </c>
      <c r="K6905" s="6">
        <v>48</v>
      </c>
      <c r="L6905" s="6">
        <v>466.57</v>
      </c>
      <c r="M6905" s="31" t="str">
        <f t="shared" si="0"/>
        <v>Large</v>
      </c>
    </row>
    <row r="6906" spans="8:13" ht="15.75" customHeight="1">
      <c r="H6906" s="37">
        <v>43394</v>
      </c>
      <c r="I6906" s="6" t="s">
        <v>141</v>
      </c>
      <c r="J6906" s="6" t="s">
        <v>156</v>
      </c>
      <c r="K6906" s="6">
        <v>1</v>
      </c>
      <c r="L6906" s="6">
        <v>10.06</v>
      </c>
      <c r="M6906" s="31" t="str">
        <f t="shared" si="0"/>
        <v>Small</v>
      </c>
    </row>
    <row r="6907" spans="8:13" ht="15.75" customHeight="1">
      <c r="H6907" s="37">
        <v>43303</v>
      </c>
      <c r="I6907" s="6" t="s">
        <v>163</v>
      </c>
      <c r="J6907" s="6" t="s">
        <v>167</v>
      </c>
      <c r="K6907" s="6">
        <v>2</v>
      </c>
      <c r="L6907" s="6">
        <v>33.24</v>
      </c>
      <c r="M6907" s="31" t="str">
        <f t="shared" si="0"/>
        <v>Small</v>
      </c>
    </row>
    <row r="6908" spans="8:13" ht="15.75" customHeight="1">
      <c r="H6908" s="37">
        <v>43452</v>
      </c>
      <c r="I6908" s="6" t="s">
        <v>138</v>
      </c>
      <c r="J6908" s="6" t="s">
        <v>194</v>
      </c>
      <c r="K6908" s="6">
        <v>2</v>
      </c>
      <c r="L6908" s="6">
        <v>20.88</v>
      </c>
      <c r="M6908" s="31" t="str">
        <f t="shared" si="0"/>
        <v>Small</v>
      </c>
    </row>
    <row r="6909" spans="8:13" ht="15.75" customHeight="1">
      <c r="H6909" s="37">
        <v>43431</v>
      </c>
      <c r="I6909" s="6" t="s">
        <v>177</v>
      </c>
      <c r="J6909" s="6" t="s">
        <v>210</v>
      </c>
      <c r="K6909" s="6">
        <v>1</v>
      </c>
      <c r="L6909" s="6">
        <v>12.81</v>
      </c>
      <c r="M6909" s="31" t="str">
        <f t="shared" si="0"/>
        <v>Small</v>
      </c>
    </row>
    <row r="6910" spans="8:13" ht="15.75" customHeight="1">
      <c r="H6910" s="37">
        <v>43434</v>
      </c>
      <c r="I6910" s="6" t="s">
        <v>190</v>
      </c>
      <c r="J6910" s="6" t="s">
        <v>191</v>
      </c>
      <c r="K6910" s="6">
        <v>1</v>
      </c>
      <c r="L6910" s="6">
        <v>15.66</v>
      </c>
      <c r="M6910" s="31" t="str">
        <f t="shared" si="0"/>
        <v>Small</v>
      </c>
    </row>
    <row r="6911" spans="8:13" ht="15.75" customHeight="1">
      <c r="H6911" s="37">
        <v>43453</v>
      </c>
      <c r="I6911" s="6" t="s">
        <v>141</v>
      </c>
      <c r="J6911" s="6" t="s">
        <v>209</v>
      </c>
      <c r="K6911" s="6">
        <v>2</v>
      </c>
      <c r="L6911" s="6">
        <v>34.44</v>
      </c>
      <c r="M6911" s="31" t="str">
        <f t="shared" si="0"/>
        <v>Small</v>
      </c>
    </row>
    <row r="6912" spans="8:13" ht="15.75" customHeight="1">
      <c r="H6912" s="37">
        <v>43245</v>
      </c>
      <c r="I6912" s="6" t="s">
        <v>175</v>
      </c>
      <c r="J6912" s="6" t="s">
        <v>238</v>
      </c>
      <c r="K6912" s="6">
        <v>1</v>
      </c>
      <c r="L6912" s="6">
        <v>15.58</v>
      </c>
      <c r="M6912" s="31" t="str">
        <f t="shared" si="0"/>
        <v>Small</v>
      </c>
    </row>
    <row r="6913" spans="8:13" ht="15.75" customHeight="1">
      <c r="H6913" s="37">
        <v>43408</v>
      </c>
      <c r="I6913" s="6" t="s">
        <v>198</v>
      </c>
      <c r="J6913" s="6" t="s">
        <v>174</v>
      </c>
      <c r="K6913" s="6">
        <v>41</v>
      </c>
      <c r="L6913" s="6">
        <v>272.25</v>
      </c>
      <c r="M6913" s="31" t="str">
        <f t="shared" si="0"/>
        <v>Large</v>
      </c>
    </row>
    <row r="6914" spans="8:13" ht="15.75" customHeight="1">
      <c r="H6914" s="37">
        <v>43286</v>
      </c>
      <c r="I6914" s="6" t="s">
        <v>168</v>
      </c>
      <c r="J6914" s="6" t="s">
        <v>170</v>
      </c>
      <c r="K6914" s="6">
        <v>1</v>
      </c>
      <c r="L6914" s="6">
        <v>13.71</v>
      </c>
      <c r="M6914" s="31" t="str">
        <f t="shared" si="0"/>
        <v>Small</v>
      </c>
    </row>
    <row r="6915" spans="8:13" ht="15.75" customHeight="1">
      <c r="H6915" s="37">
        <v>43434</v>
      </c>
      <c r="I6915" s="6" t="s">
        <v>135</v>
      </c>
      <c r="J6915" s="6" t="s">
        <v>187</v>
      </c>
      <c r="K6915" s="6">
        <v>1</v>
      </c>
      <c r="L6915" s="6">
        <v>17.84</v>
      </c>
      <c r="M6915" s="31" t="str">
        <f t="shared" si="0"/>
        <v>Small</v>
      </c>
    </row>
    <row r="6916" spans="8:13" ht="15.75" customHeight="1">
      <c r="H6916" s="37">
        <v>43416</v>
      </c>
      <c r="I6916" s="6" t="s">
        <v>160</v>
      </c>
      <c r="J6916" s="6" t="s">
        <v>231</v>
      </c>
      <c r="K6916" s="6">
        <v>1</v>
      </c>
      <c r="L6916" s="6">
        <v>20</v>
      </c>
      <c r="M6916" s="31" t="str">
        <f t="shared" si="0"/>
        <v>Small</v>
      </c>
    </row>
    <row r="6917" spans="8:13" ht="15.75" customHeight="1">
      <c r="H6917" s="37">
        <v>43274</v>
      </c>
      <c r="I6917" s="6" t="s">
        <v>200</v>
      </c>
      <c r="J6917" s="6" t="s">
        <v>213</v>
      </c>
      <c r="K6917" s="6">
        <v>3</v>
      </c>
      <c r="L6917" s="6">
        <v>40.32</v>
      </c>
      <c r="M6917" s="31" t="str">
        <f t="shared" si="0"/>
        <v>Small</v>
      </c>
    </row>
    <row r="6918" spans="8:13" ht="15.75" customHeight="1">
      <c r="H6918" s="37">
        <v>43172</v>
      </c>
      <c r="I6918" s="6" t="s">
        <v>160</v>
      </c>
      <c r="J6918" s="6" t="s">
        <v>192</v>
      </c>
      <c r="K6918" s="6">
        <v>2</v>
      </c>
      <c r="L6918" s="6">
        <v>26.16</v>
      </c>
      <c r="M6918" s="31" t="str">
        <f t="shared" si="0"/>
        <v>Small</v>
      </c>
    </row>
    <row r="6919" spans="8:13" ht="15.75" customHeight="1">
      <c r="H6919" s="37">
        <v>43203</v>
      </c>
      <c r="I6919" s="6" t="s">
        <v>135</v>
      </c>
      <c r="J6919" s="6" t="s">
        <v>180</v>
      </c>
      <c r="K6919" s="6">
        <v>1</v>
      </c>
      <c r="L6919" s="6">
        <v>14.29</v>
      </c>
      <c r="M6919" s="31" t="str">
        <f t="shared" si="0"/>
        <v>Small</v>
      </c>
    </row>
    <row r="6920" spans="8:13" ht="15.75" customHeight="1">
      <c r="H6920" s="37">
        <v>43429</v>
      </c>
      <c r="I6920" s="6" t="s">
        <v>198</v>
      </c>
      <c r="J6920" s="6" t="s">
        <v>233</v>
      </c>
      <c r="K6920" s="6">
        <v>2</v>
      </c>
      <c r="L6920" s="6">
        <v>33.119999999999997</v>
      </c>
      <c r="M6920" s="31" t="str">
        <f t="shared" si="0"/>
        <v>Small</v>
      </c>
    </row>
    <row r="6921" spans="8:13" ht="15.75" customHeight="1">
      <c r="H6921" s="37">
        <v>43406</v>
      </c>
      <c r="I6921" s="6" t="s">
        <v>158</v>
      </c>
      <c r="J6921" s="6" t="s">
        <v>174</v>
      </c>
      <c r="K6921" s="6">
        <v>64</v>
      </c>
      <c r="L6921" s="6">
        <v>358.34</v>
      </c>
      <c r="M6921" s="31" t="str">
        <f t="shared" si="0"/>
        <v>Large</v>
      </c>
    </row>
    <row r="6922" spans="8:13" ht="15.75" customHeight="1">
      <c r="H6922" s="37">
        <v>43448</v>
      </c>
      <c r="I6922" s="6" t="s">
        <v>163</v>
      </c>
      <c r="J6922" s="6" t="s">
        <v>233</v>
      </c>
      <c r="K6922" s="6">
        <v>1</v>
      </c>
      <c r="L6922" s="6">
        <v>15.65</v>
      </c>
      <c r="M6922" s="31" t="str">
        <f t="shared" si="0"/>
        <v>Small</v>
      </c>
    </row>
    <row r="6923" spans="8:13" ht="15.75" customHeight="1">
      <c r="H6923" s="37">
        <v>43177</v>
      </c>
      <c r="I6923" s="6" t="s">
        <v>141</v>
      </c>
      <c r="J6923" s="6" t="s">
        <v>172</v>
      </c>
      <c r="K6923" s="6">
        <v>1</v>
      </c>
      <c r="L6923" s="6">
        <v>18.93</v>
      </c>
      <c r="M6923" s="31" t="str">
        <f t="shared" si="0"/>
        <v>Small</v>
      </c>
    </row>
    <row r="6924" spans="8:13" ht="15.75" customHeight="1">
      <c r="H6924" s="37">
        <v>43149</v>
      </c>
      <c r="I6924" s="6" t="s">
        <v>163</v>
      </c>
      <c r="J6924" s="6" t="s">
        <v>156</v>
      </c>
      <c r="K6924" s="6">
        <v>1</v>
      </c>
      <c r="L6924" s="6">
        <v>18.86</v>
      </c>
      <c r="M6924" s="31" t="str">
        <f t="shared" si="0"/>
        <v>Small</v>
      </c>
    </row>
    <row r="6925" spans="8:13" ht="15.75" customHeight="1">
      <c r="H6925" s="37">
        <v>43247</v>
      </c>
      <c r="I6925" s="6" t="s">
        <v>158</v>
      </c>
      <c r="J6925" s="6" t="s">
        <v>185</v>
      </c>
      <c r="K6925" s="6">
        <v>3</v>
      </c>
      <c r="L6925" s="6">
        <v>44.85</v>
      </c>
      <c r="M6925" s="31" t="str">
        <f t="shared" si="0"/>
        <v>Small</v>
      </c>
    </row>
    <row r="6926" spans="8:13" ht="15.75" customHeight="1">
      <c r="H6926" s="37">
        <v>43427</v>
      </c>
      <c r="I6926" s="6" t="s">
        <v>158</v>
      </c>
      <c r="J6926" s="6" t="s">
        <v>166</v>
      </c>
      <c r="K6926" s="6">
        <v>1</v>
      </c>
      <c r="L6926" s="6">
        <v>17.079999999999998</v>
      </c>
      <c r="M6926" s="31" t="str">
        <f t="shared" si="0"/>
        <v>Small</v>
      </c>
    </row>
    <row r="6927" spans="8:13" ht="15.75" customHeight="1">
      <c r="H6927" s="37">
        <v>43184</v>
      </c>
      <c r="I6927" s="6" t="s">
        <v>218</v>
      </c>
      <c r="J6927" s="6" t="s">
        <v>220</v>
      </c>
      <c r="K6927" s="6">
        <v>48</v>
      </c>
      <c r="L6927" s="6">
        <v>378</v>
      </c>
      <c r="M6927" s="31" t="str">
        <f t="shared" si="0"/>
        <v>Large</v>
      </c>
    </row>
    <row r="6928" spans="8:13" ht="15.75" customHeight="1">
      <c r="H6928" s="37">
        <v>43287</v>
      </c>
      <c r="I6928" s="6" t="s">
        <v>175</v>
      </c>
      <c r="J6928" s="6" t="s">
        <v>186</v>
      </c>
      <c r="K6928" s="6">
        <v>24</v>
      </c>
      <c r="L6928" s="6">
        <v>261.5</v>
      </c>
      <c r="M6928" s="31" t="str">
        <f t="shared" si="0"/>
        <v>Large</v>
      </c>
    </row>
    <row r="6929" spans="8:13" ht="15.75" customHeight="1">
      <c r="H6929" s="37">
        <v>43410</v>
      </c>
      <c r="I6929" s="6" t="s">
        <v>158</v>
      </c>
      <c r="J6929" s="6" t="s">
        <v>217</v>
      </c>
      <c r="K6929" s="6">
        <v>36</v>
      </c>
      <c r="L6929" s="6">
        <v>403.7</v>
      </c>
      <c r="M6929" s="31" t="str">
        <f t="shared" si="0"/>
        <v>Large</v>
      </c>
    </row>
    <row r="6930" spans="8:13" ht="15.75" customHeight="1">
      <c r="H6930" s="37">
        <v>43464</v>
      </c>
      <c r="I6930" s="6" t="s">
        <v>168</v>
      </c>
      <c r="J6930" s="6" t="s">
        <v>188</v>
      </c>
      <c r="K6930" s="6">
        <v>24</v>
      </c>
      <c r="L6930" s="6">
        <v>297.11</v>
      </c>
      <c r="M6930" s="31" t="str">
        <f t="shared" si="0"/>
        <v>Large</v>
      </c>
    </row>
    <row r="6931" spans="8:13" ht="15.75" customHeight="1">
      <c r="H6931" s="37">
        <v>43452</v>
      </c>
      <c r="I6931" s="6" t="s">
        <v>201</v>
      </c>
      <c r="J6931" s="6" t="s">
        <v>185</v>
      </c>
      <c r="K6931" s="6">
        <v>5</v>
      </c>
      <c r="L6931" s="6">
        <v>75.88</v>
      </c>
      <c r="M6931" s="31" t="str">
        <f t="shared" si="0"/>
        <v>Small</v>
      </c>
    </row>
    <row r="6932" spans="8:13" ht="15.75" customHeight="1">
      <c r="H6932" s="37">
        <v>43238</v>
      </c>
      <c r="I6932" s="6" t="s">
        <v>216</v>
      </c>
      <c r="J6932" s="6" t="s">
        <v>156</v>
      </c>
      <c r="K6932" s="6">
        <v>1</v>
      </c>
      <c r="L6932" s="6">
        <v>19.45</v>
      </c>
      <c r="M6932" s="31" t="str">
        <f t="shared" si="0"/>
        <v>Small</v>
      </c>
    </row>
    <row r="6933" spans="8:13" ht="15.75" customHeight="1">
      <c r="H6933" s="37">
        <v>43388</v>
      </c>
      <c r="I6933" s="6" t="s">
        <v>168</v>
      </c>
      <c r="J6933" s="6" t="s">
        <v>169</v>
      </c>
      <c r="K6933" s="6">
        <v>1</v>
      </c>
      <c r="L6933" s="6">
        <v>12.17</v>
      </c>
      <c r="M6933" s="31" t="str">
        <f t="shared" si="0"/>
        <v>Small</v>
      </c>
    </row>
    <row r="6934" spans="8:13" ht="15.75" customHeight="1">
      <c r="H6934" s="37">
        <v>43294</v>
      </c>
      <c r="I6934" s="6" t="s">
        <v>141</v>
      </c>
      <c r="J6934" s="6" t="s">
        <v>185</v>
      </c>
      <c r="K6934" s="6">
        <v>52</v>
      </c>
      <c r="L6934" s="6">
        <v>362.96</v>
      </c>
      <c r="M6934" s="31" t="str">
        <f t="shared" si="0"/>
        <v>Large</v>
      </c>
    </row>
    <row r="6935" spans="8:13" ht="15.75" customHeight="1">
      <c r="H6935" s="37">
        <v>43423</v>
      </c>
      <c r="I6935" s="6" t="s">
        <v>198</v>
      </c>
      <c r="J6935" s="6" t="s">
        <v>221</v>
      </c>
      <c r="K6935" s="6">
        <v>2</v>
      </c>
      <c r="L6935" s="6">
        <v>35.380000000000003</v>
      </c>
      <c r="M6935" s="31" t="str">
        <f t="shared" si="0"/>
        <v>Small</v>
      </c>
    </row>
    <row r="6936" spans="8:13" ht="15.75" customHeight="1">
      <c r="H6936" s="37">
        <v>43121</v>
      </c>
      <c r="I6936" s="6" t="s">
        <v>160</v>
      </c>
      <c r="J6936" s="6" t="s">
        <v>207</v>
      </c>
      <c r="K6936" s="6">
        <v>2</v>
      </c>
      <c r="L6936" s="6">
        <v>31.34</v>
      </c>
      <c r="M6936" s="31" t="str">
        <f t="shared" si="0"/>
        <v>Small</v>
      </c>
    </row>
    <row r="6937" spans="8:13" ht="15.75" customHeight="1">
      <c r="H6937" s="37">
        <v>43152</v>
      </c>
      <c r="I6937" s="6" t="s">
        <v>160</v>
      </c>
      <c r="J6937" s="6" t="s">
        <v>222</v>
      </c>
      <c r="K6937" s="6">
        <v>3</v>
      </c>
      <c r="L6937" s="6">
        <v>45.66</v>
      </c>
      <c r="M6937" s="31" t="str">
        <f t="shared" si="0"/>
        <v>Small</v>
      </c>
    </row>
    <row r="6938" spans="8:13" ht="15.75" customHeight="1">
      <c r="H6938" s="37">
        <v>43419</v>
      </c>
      <c r="I6938" s="6" t="s">
        <v>141</v>
      </c>
      <c r="J6938" s="6" t="s">
        <v>170</v>
      </c>
      <c r="K6938" s="6">
        <v>4</v>
      </c>
      <c r="L6938" s="6">
        <v>73.44</v>
      </c>
      <c r="M6938" s="31" t="str">
        <f t="shared" si="0"/>
        <v>Small</v>
      </c>
    </row>
    <row r="6939" spans="8:13" ht="15.75" customHeight="1">
      <c r="H6939" s="37">
        <v>43367</v>
      </c>
      <c r="I6939" s="6" t="s">
        <v>175</v>
      </c>
      <c r="J6939" s="6" t="s">
        <v>185</v>
      </c>
      <c r="K6939" s="6">
        <v>2</v>
      </c>
      <c r="L6939" s="6">
        <v>31.46</v>
      </c>
      <c r="M6939" s="31" t="str">
        <f t="shared" si="0"/>
        <v>Small</v>
      </c>
    </row>
    <row r="6940" spans="8:13" ht="15.75" customHeight="1">
      <c r="H6940" s="37">
        <v>43330</v>
      </c>
      <c r="I6940" s="6" t="s">
        <v>158</v>
      </c>
      <c r="J6940" s="6" t="s">
        <v>208</v>
      </c>
      <c r="K6940" s="6">
        <v>2</v>
      </c>
      <c r="L6940" s="6">
        <v>27.8</v>
      </c>
      <c r="M6940" s="31" t="str">
        <f t="shared" si="0"/>
        <v>Small</v>
      </c>
    </row>
    <row r="6941" spans="8:13" ht="15.75" customHeight="1">
      <c r="H6941" s="37">
        <v>43274</v>
      </c>
      <c r="I6941" s="6" t="s">
        <v>218</v>
      </c>
      <c r="J6941" s="6" t="s">
        <v>187</v>
      </c>
      <c r="K6941" s="6">
        <v>2</v>
      </c>
      <c r="L6941" s="6">
        <v>27.58</v>
      </c>
      <c r="M6941" s="31" t="str">
        <f t="shared" si="0"/>
        <v>Small</v>
      </c>
    </row>
    <row r="6942" spans="8:13" ht="15.75" customHeight="1">
      <c r="H6942" s="37">
        <v>43421</v>
      </c>
      <c r="I6942" s="6" t="s">
        <v>160</v>
      </c>
      <c r="J6942" s="6" t="s">
        <v>156</v>
      </c>
      <c r="K6942" s="6">
        <v>72</v>
      </c>
      <c r="L6942" s="6">
        <v>507.15</v>
      </c>
      <c r="M6942" s="31" t="str">
        <f t="shared" si="0"/>
        <v>Large</v>
      </c>
    </row>
    <row r="6943" spans="8:13" ht="15.75" customHeight="1">
      <c r="H6943" s="37">
        <v>43414</v>
      </c>
      <c r="I6943" s="6" t="s">
        <v>158</v>
      </c>
      <c r="J6943" s="6" t="s">
        <v>211</v>
      </c>
      <c r="K6943" s="6">
        <v>3</v>
      </c>
      <c r="L6943" s="6">
        <v>54.09</v>
      </c>
      <c r="M6943" s="31" t="str">
        <f t="shared" si="0"/>
        <v>Small</v>
      </c>
    </row>
    <row r="6944" spans="8:13" ht="15.75" customHeight="1">
      <c r="H6944" s="37">
        <v>43461</v>
      </c>
      <c r="I6944" s="6" t="s">
        <v>138</v>
      </c>
      <c r="J6944" s="6" t="s">
        <v>170</v>
      </c>
      <c r="K6944" s="6">
        <v>1</v>
      </c>
      <c r="L6944" s="6">
        <v>14.77</v>
      </c>
      <c r="M6944" s="31" t="str">
        <f t="shared" si="0"/>
        <v>Small</v>
      </c>
    </row>
    <row r="6945" spans="8:13" ht="15.75" customHeight="1">
      <c r="H6945" s="37">
        <v>43127</v>
      </c>
      <c r="I6945" s="6" t="s">
        <v>190</v>
      </c>
      <c r="J6945" s="6" t="s">
        <v>164</v>
      </c>
      <c r="K6945" s="6">
        <v>2</v>
      </c>
      <c r="L6945" s="6">
        <v>26.12</v>
      </c>
      <c r="M6945" s="31" t="str">
        <f t="shared" si="0"/>
        <v>Small</v>
      </c>
    </row>
    <row r="6946" spans="8:13" ht="15.75" customHeight="1">
      <c r="H6946" s="37">
        <v>43157</v>
      </c>
      <c r="I6946" s="6" t="s">
        <v>168</v>
      </c>
      <c r="J6946" s="6" t="s">
        <v>182</v>
      </c>
      <c r="K6946" s="6">
        <v>3</v>
      </c>
      <c r="L6946" s="6">
        <v>33.03</v>
      </c>
      <c r="M6946" s="31" t="str">
        <f t="shared" si="0"/>
        <v>Small</v>
      </c>
    </row>
    <row r="6947" spans="8:13" ht="15.75" customHeight="1">
      <c r="H6947" s="37">
        <v>43169</v>
      </c>
      <c r="I6947" s="6" t="s">
        <v>158</v>
      </c>
      <c r="J6947" s="6" t="s">
        <v>172</v>
      </c>
      <c r="K6947" s="6">
        <v>3</v>
      </c>
      <c r="L6947" s="6">
        <v>34.409999999999997</v>
      </c>
      <c r="M6947" s="31" t="str">
        <f t="shared" si="0"/>
        <v>Small</v>
      </c>
    </row>
    <row r="6948" spans="8:13" ht="15.75" customHeight="1">
      <c r="H6948" s="37">
        <v>43443</v>
      </c>
      <c r="I6948" s="6" t="s">
        <v>223</v>
      </c>
      <c r="J6948" s="6" t="s">
        <v>237</v>
      </c>
      <c r="K6948" s="6">
        <v>3</v>
      </c>
      <c r="L6948" s="6">
        <v>44.64</v>
      </c>
      <c r="M6948" s="31" t="str">
        <f t="shared" si="0"/>
        <v>Small</v>
      </c>
    </row>
    <row r="6949" spans="8:13" ht="15.75" customHeight="1">
      <c r="H6949" s="37">
        <v>43122</v>
      </c>
      <c r="I6949" s="6" t="s">
        <v>135</v>
      </c>
      <c r="J6949" s="6" t="s">
        <v>228</v>
      </c>
      <c r="K6949" s="6">
        <v>1</v>
      </c>
      <c r="L6949" s="6">
        <v>17.91</v>
      </c>
      <c r="M6949" s="31" t="str">
        <f t="shared" si="0"/>
        <v>Small</v>
      </c>
    </row>
    <row r="6950" spans="8:13" ht="15.75" customHeight="1">
      <c r="H6950" s="37">
        <v>43101</v>
      </c>
      <c r="I6950" s="6" t="s">
        <v>135</v>
      </c>
      <c r="J6950" s="6" t="s">
        <v>230</v>
      </c>
      <c r="K6950" s="6">
        <v>2</v>
      </c>
      <c r="L6950" s="6">
        <v>34.22</v>
      </c>
      <c r="M6950" s="31" t="str">
        <f t="shared" si="0"/>
        <v>Small</v>
      </c>
    </row>
    <row r="6951" spans="8:13" ht="15.75" customHeight="1">
      <c r="H6951" s="37">
        <v>43251</v>
      </c>
      <c r="I6951" s="6" t="s">
        <v>158</v>
      </c>
      <c r="J6951" s="6" t="s">
        <v>184</v>
      </c>
      <c r="K6951" s="6">
        <v>55</v>
      </c>
      <c r="L6951" s="6">
        <v>444.4</v>
      </c>
      <c r="M6951" s="31" t="str">
        <f t="shared" si="0"/>
        <v>Large</v>
      </c>
    </row>
    <row r="6952" spans="8:13" ht="15.75" customHeight="1">
      <c r="H6952" s="37">
        <v>43442</v>
      </c>
      <c r="I6952" s="6" t="s">
        <v>163</v>
      </c>
      <c r="J6952" s="6" t="s">
        <v>156</v>
      </c>
      <c r="K6952" s="6">
        <v>1</v>
      </c>
      <c r="L6952" s="6">
        <v>19.8</v>
      </c>
      <c r="M6952" s="31" t="str">
        <f t="shared" si="0"/>
        <v>Small</v>
      </c>
    </row>
    <row r="6953" spans="8:13" ht="15.75" customHeight="1">
      <c r="H6953" s="37">
        <v>43112</v>
      </c>
      <c r="I6953" s="6" t="s">
        <v>198</v>
      </c>
      <c r="J6953" s="6" t="s">
        <v>215</v>
      </c>
      <c r="K6953" s="6">
        <v>2</v>
      </c>
      <c r="L6953" s="6">
        <v>20.82</v>
      </c>
      <c r="M6953" s="31" t="str">
        <f t="shared" si="0"/>
        <v>Small</v>
      </c>
    </row>
    <row r="6954" spans="8:13" ht="15.75" customHeight="1">
      <c r="H6954" s="37">
        <v>43324</v>
      </c>
      <c r="I6954" s="6" t="s">
        <v>175</v>
      </c>
      <c r="J6954" s="6" t="s">
        <v>164</v>
      </c>
      <c r="K6954" s="6">
        <v>4</v>
      </c>
      <c r="L6954" s="6">
        <v>50.32</v>
      </c>
      <c r="M6954" s="31" t="str">
        <f t="shared" si="0"/>
        <v>Small</v>
      </c>
    </row>
    <row r="6955" spans="8:13" ht="15.75" customHeight="1">
      <c r="H6955" s="37">
        <v>43311</v>
      </c>
      <c r="I6955" s="6" t="s">
        <v>160</v>
      </c>
      <c r="J6955" s="6" t="s">
        <v>170</v>
      </c>
      <c r="K6955" s="6">
        <v>2</v>
      </c>
      <c r="L6955" s="6">
        <v>23.54</v>
      </c>
      <c r="M6955" s="31" t="str">
        <f t="shared" si="0"/>
        <v>Small</v>
      </c>
    </row>
    <row r="6956" spans="8:13" ht="15.75" customHeight="1">
      <c r="H6956" s="37">
        <v>43413</v>
      </c>
      <c r="I6956" s="6" t="s">
        <v>201</v>
      </c>
      <c r="J6956" s="6" t="s">
        <v>192</v>
      </c>
      <c r="K6956" s="6">
        <v>2</v>
      </c>
      <c r="L6956" s="6">
        <v>26.56</v>
      </c>
      <c r="M6956" s="31" t="str">
        <f t="shared" si="0"/>
        <v>Small</v>
      </c>
    </row>
    <row r="6957" spans="8:13" ht="15.75" customHeight="1">
      <c r="H6957" s="37">
        <v>43202</v>
      </c>
      <c r="I6957" s="6" t="s">
        <v>138</v>
      </c>
      <c r="J6957" s="6" t="s">
        <v>231</v>
      </c>
      <c r="K6957" s="6">
        <v>4</v>
      </c>
      <c r="L6957" s="6">
        <v>45.76</v>
      </c>
      <c r="M6957" s="31" t="str">
        <f t="shared" si="0"/>
        <v>Small</v>
      </c>
    </row>
    <row r="6958" spans="8:13" ht="15.75" customHeight="1">
      <c r="H6958" s="37">
        <v>43186</v>
      </c>
      <c r="I6958" s="6" t="s">
        <v>158</v>
      </c>
      <c r="J6958" s="6" t="s">
        <v>230</v>
      </c>
      <c r="K6958" s="6">
        <v>2</v>
      </c>
      <c r="L6958" s="6">
        <v>38.380000000000003</v>
      </c>
      <c r="M6958" s="31" t="str">
        <f t="shared" si="0"/>
        <v>Small</v>
      </c>
    </row>
    <row r="6959" spans="8:13" ht="15.75" customHeight="1">
      <c r="H6959" s="37">
        <v>43314</v>
      </c>
      <c r="I6959" s="6" t="s">
        <v>175</v>
      </c>
      <c r="J6959" s="6" t="s">
        <v>156</v>
      </c>
      <c r="K6959" s="6">
        <v>3</v>
      </c>
      <c r="L6959" s="6">
        <v>31.47</v>
      </c>
      <c r="M6959" s="31" t="str">
        <f t="shared" si="0"/>
        <v>Small</v>
      </c>
    </row>
    <row r="6960" spans="8:13" ht="15.75" customHeight="1">
      <c r="H6960" s="37">
        <v>43284</v>
      </c>
      <c r="I6960" s="6" t="s">
        <v>175</v>
      </c>
      <c r="J6960" s="6" t="s">
        <v>156</v>
      </c>
      <c r="K6960" s="6">
        <v>2</v>
      </c>
      <c r="L6960" s="6">
        <v>36.4</v>
      </c>
      <c r="M6960" s="31" t="str">
        <f t="shared" si="0"/>
        <v>Small</v>
      </c>
    </row>
    <row r="6961" spans="8:13" ht="15.75" customHeight="1">
      <c r="H6961" s="37">
        <v>43407</v>
      </c>
      <c r="I6961" s="6" t="s">
        <v>168</v>
      </c>
      <c r="J6961" s="6" t="s">
        <v>156</v>
      </c>
      <c r="K6961" s="6">
        <v>48</v>
      </c>
      <c r="L6961" s="6">
        <v>321.73</v>
      </c>
      <c r="M6961" s="31" t="str">
        <f t="shared" si="0"/>
        <v>Large</v>
      </c>
    </row>
    <row r="6962" spans="8:13" ht="15.75" customHeight="1">
      <c r="H6962" s="37">
        <v>43346</v>
      </c>
      <c r="I6962" s="6" t="s">
        <v>160</v>
      </c>
      <c r="J6962" s="6" t="s">
        <v>174</v>
      </c>
      <c r="K6962" s="6">
        <v>2</v>
      </c>
      <c r="L6962" s="6">
        <v>20.52</v>
      </c>
      <c r="M6962" s="31" t="str">
        <f t="shared" si="0"/>
        <v>Small</v>
      </c>
    </row>
    <row r="6963" spans="8:13" ht="15.75" customHeight="1">
      <c r="H6963" s="37">
        <v>43353</v>
      </c>
      <c r="I6963" s="6" t="s">
        <v>168</v>
      </c>
      <c r="J6963" s="6" t="s">
        <v>186</v>
      </c>
      <c r="K6963" s="6">
        <v>2</v>
      </c>
      <c r="L6963" s="6">
        <v>23.5</v>
      </c>
      <c r="M6963" s="31" t="str">
        <f t="shared" si="0"/>
        <v>Small</v>
      </c>
    </row>
    <row r="6964" spans="8:13" ht="15.75" customHeight="1">
      <c r="H6964" s="37">
        <v>43396</v>
      </c>
      <c r="I6964" s="6" t="s">
        <v>141</v>
      </c>
      <c r="J6964" s="6" t="s">
        <v>156</v>
      </c>
      <c r="K6964" s="6">
        <v>1</v>
      </c>
      <c r="L6964" s="6">
        <v>17.13</v>
      </c>
      <c r="M6964" s="31" t="str">
        <f t="shared" si="0"/>
        <v>Small</v>
      </c>
    </row>
    <row r="6965" spans="8:13" ht="15.75" customHeight="1">
      <c r="H6965" s="37">
        <v>43229</v>
      </c>
      <c r="I6965" s="6" t="s">
        <v>138</v>
      </c>
      <c r="J6965" s="6" t="s">
        <v>159</v>
      </c>
      <c r="K6965" s="6">
        <v>1</v>
      </c>
      <c r="L6965" s="6">
        <v>15.1</v>
      </c>
      <c r="M6965" s="31" t="str">
        <f t="shared" si="0"/>
        <v>Small</v>
      </c>
    </row>
    <row r="6966" spans="8:13" ht="15.75" customHeight="1">
      <c r="H6966" s="37">
        <v>43165</v>
      </c>
      <c r="I6966" s="6" t="s">
        <v>158</v>
      </c>
      <c r="J6966" s="6" t="s">
        <v>241</v>
      </c>
      <c r="K6966" s="6">
        <v>6</v>
      </c>
      <c r="L6966" s="6">
        <v>101.87</v>
      </c>
      <c r="M6966" s="31" t="str">
        <f t="shared" si="0"/>
        <v>Small</v>
      </c>
    </row>
    <row r="6967" spans="8:13" ht="15.75" customHeight="1">
      <c r="H6967" s="37">
        <v>43225</v>
      </c>
      <c r="I6967" s="6" t="s">
        <v>158</v>
      </c>
      <c r="J6967" s="6" t="s">
        <v>156</v>
      </c>
      <c r="K6967" s="6">
        <v>2</v>
      </c>
      <c r="L6967" s="6">
        <v>26.3</v>
      </c>
      <c r="M6967" s="31" t="str">
        <f t="shared" si="0"/>
        <v>Small</v>
      </c>
    </row>
    <row r="6968" spans="8:13" ht="15.75" customHeight="1">
      <c r="H6968" s="37">
        <v>43464</v>
      </c>
      <c r="I6968" s="6" t="s">
        <v>160</v>
      </c>
      <c r="J6968" s="6" t="s">
        <v>187</v>
      </c>
      <c r="K6968" s="6">
        <v>2</v>
      </c>
      <c r="L6968" s="6">
        <v>33.42</v>
      </c>
      <c r="M6968" s="31" t="str">
        <f t="shared" si="0"/>
        <v>Small</v>
      </c>
    </row>
    <row r="6969" spans="8:13" ht="15.75" customHeight="1">
      <c r="H6969" s="37">
        <v>43161</v>
      </c>
      <c r="I6969" s="6" t="s">
        <v>155</v>
      </c>
      <c r="J6969" s="6" t="s">
        <v>184</v>
      </c>
      <c r="K6969" s="6">
        <v>2</v>
      </c>
      <c r="L6969" s="6">
        <v>37.4</v>
      </c>
      <c r="M6969" s="31" t="str">
        <f t="shared" si="0"/>
        <v>Small</v>
      </c>
    </row>
    <row r="6970" spans="8:13" ht="15.75" customHeight="1">
      <c r="H6970" s="37">
        <v>43177</v>
      </c>
      <c r="I6970" s="6" t="s">
        <v>141</v>
      </c>
      <c r="J6970" s="6" t="s">
        <v>156</v>
      </c>
      <c r="K6970" s="6">
        <v>2</v>
      </c>
      <c r="L6970" s="6">
        <v>26.3</v>
      </c>
      <c r="M6970" s="31" t="str">
        <f t="shared" si="0"/>
        <v>Small</v>
      </c>
    </row>
    <row r="6971" spans="8:13" ht="15.75" customHeight="1">
      <c r="H6971" s="37">
        <v>43246</v>
      </c>
      <c r="I6971" s="6" t="s">
        <v>138</v>
      </c>
      <c r="J6971" s="6" t="s">
        <v>184</v>
      </c>
      <c r="K6971" s="6">
        <v>12</v>
      </c>
      <c r="L6971" s="6">
        <v>119.07</v>
      </c>
      <c r="M6971" s="31" t="str">
        <f t="shared" si="0"/>
        <v>Small</v>
      </c>
    </row>
    <row r="6972" spans="8:13" ht="15.75" customHeight="1">
      <c r="H6972" s="37">
        <v>43112</v>
      </c>
      <c r="I6972" s="6" t="s">
        <v>200</v>
      </c>
      <c r="J6972" s="6" t="s">
        <v>166</v>
      </c>
      <c r="K6972" s="6">
        <v>3</v>
      </c>
      <c r="L6972" s="6">
        <v>58.83</v>
      </c>
      <c r="M6972" s="31" t="str">
        <f t="shared" si="0"/>
        <v>Small</v>
      </c>
    </row>
    <row r="6973" spans="8:13" ht="15.75" customHeight="1">
      <c r="H6973" s="37">
        <v>43438</v>
      </c>
      <c r="I6973" s="6" t="s">
        <v>158</v>
      </c>
      <c r="J6973" s="6" t="s">
        <v>227</v>
      </c>
      <c r="K6973" s="6">
        <v>1</v>
      </c>
      <c r="L6973" s="6">
        <v>11.92</v>
      </c>
      <c r="M6973" s="31" t="str">
        <f t="shared" si="0"/>
        <v>Small</v>
      </c>
    </row>
    <row r="6974" spans="8:13" ht="15.75" customHeight="1">
      <c r="H6974" s="37">
        <v>43440</v>
      </c>
      <c r="I6974" s="6" t="s">
        <v>160</v>
      </c>
      <c r="J6974" s="6" t="s">
        <v>180</v>
      </c>
      <c r="K6974" s="6">
        <v>4</v>
      </c>
      <c r="L6974" s="6">
        <v>79.680000000000007</v>
      </c>
      <c r="M6974" s="31" t="str">
        <f t="shared" si="0"/>
        <v>Small</v>
      </c>
    </row>
    <row r="6975" spans="8:13" ht="15.75" customHeight="1">
      <c r="H6975" s="37">
        <v>43225</v>
      </c>
      <c r="I6975" s="6" t="s">
        <v>158</v>
      </c>
      <c r="J6975" s="6" t="s">
        <v>237</v>
      </c>
      <c r="K6975" s="6">
        <v>3</v>
      </c>
      <c r="L6975" s="6">
        <v>31.29</v>
      </c>
      <c r="M6975" s="31" t="str">
        <f t="shared" si="0"/>
        <v>Small</v>
      </c>
    </row>
    <row r="6976" spans="8:13" ht="15.75" customHeight="1">
      <c r="H6976" s="37">
        <v>43436</v>
      </c>
      <c r="I6976" s="6" t="s">
        <v>135</v>
      </c>
      <c r="J6976" s="6" t="s">
        <v>156</v>
      </c>
      <c r="K6976" s="6">
        <v>1</v>
      </c>
      <c r="L6976" s="6">
        <v>10.56</v>
      </c>
      <c r="M6976" s="31" t="str">
        <f t="shared" si="0"/>
        <v>Small</v>
      </c>
    </row>
    <row r="6977" spans="8:13" ht="15.75" customHeight="1">
      <c r="H6977" s="37">
        <v>43256</v>
      </c>
      <c r="I6977" s="6" t="s">
        <v>135</v>
      </c>
      <c r="J6977" s="6" t="s">
        <v>170</v>
      </c>
      <c r="K6977" s="6">
        <v>1</v>
      </c>
      <c r="L6977" s="6">
        <v>14.68</v>
      </c>
      <c r="M6977" s="31" t="str">
        <f t="shared" si="0"/>
        <v>Small</v>
      </c>
    </row>
    <row r="6978" spans="8:13" ht="15.75" customHeight="1">
      <c r="H6978" s="37">
        <v>43283</v>
      </c>
      <c r="I6978" s="6" t="s">
        <v>175</v>
      </c>
      <c r="J6978" s="6" t="s">
        <v>191</v>
      </c>
      <c r="K6978" s="6">
        <v>3</v>
      </c>
      <c r="L6978" s="6">
        <v>51.18</v>
      </c>
      <c r="M6978" s="31" t="str">
        <f t="shared" si="0"/>
        <v>Small</v>
      </c>
    </row>
    <row r="6979" spans="8:13" ht="15.75" customHeight="1">
      <c r="H6979" s="37">
        <v>43420</v>
      </c>
      <c r="I6979" s="6" t="s">
        <v>158</v>
      </c>
      <c r="J6979" s="6" t="s">
        <v>233</v>
      </c>
      <c r="K6979" s="6">
        <v>1</v>
      </c>
      <c r="L6979" s="6">
        <v>17.399999999999999</v>
      </c>
      <c r="M6979" s="31" t="str">
        <f t="shared" si="0"/>
        <v>Small</v>
      </c>
    </row>
    <row r="6980" spans="8:13" ht="15.75" customHeight="1">
      <c r="H6980" s="37">
        <v>43153</v>
      </c>
      <c r="I6980" s="6" t="s">
        <v>127</v>
      </c>
      <c r="J6980" s="6" t="s">
        <v>156</v>
      </c>
      <c r="K6980" s="6">
        <v>1</v>
      </c>
      <c r="L6980" s="6">
        <v>10.65</v>
      </c>
      <c r="M6980" s="31" t="str">
        <f t="shared" si="0"/>
        <v>Small</v>
      </c>
    </row>
    <row r="6981" spans="8:13" ht="15.75" customHeight="1">
      <c r="H6981" s="37">
        <v>43165</v>
      </c>
      <c r="I6981" s="6" t="s">
        <v>175</v>
      </c>
      <c r="J6981" s="6" t="s">
        <v>166</v>
      </c>
      <c r="K6981" s="6">
        <v>1</v>
      </c>
      <c r="L6981" s="6">
        <v>14.4</v>
      </c>
      <c r="M6981" s="31" t="str">
        <f t="shared" si="0"/>
        <v>Small</v>
      </c>
    </row>
    <row r="6982" spans="8:13" ht="15.75" customHeight="1">
      <c r="H6982" s="37">
        <v>43463</v>
      </c>
      <c r="I6982" s="6" t="s">
        <v>223</v>
      </c>
      <c r="J6982" s="6" t="s">
        <v>185</v>
      </c>
      <c r="K6982" s="6">
        <v>2</v>
      </c>
      <c r="L6982" s="6">
        <v>21.42</v>
      </c>
      <c r="M6982" s="31" t="str">
        <f t="shared" si="0"/>
        <v>Small</v>
      </c>
    </row>
    <row r="6983" spans="8:13" ht="15.75" customHeight="1">
      <c r="H6983" s="37">
        <v>43120</v>
      </c>
      <c r="I6983" s="6" t="s">
        <v>198</v>
      </c>
      <c r="J6983" s="6" t="s">
        <v>185</v>
      </c>
      <c r="K6983" s="6">
        <v>1</v>
      </c>
      <c r="L6983" s="6">
        <v>10.91</v>
      </c>
      <c r="M6983" s="31" t="str">
        <f t="shared" si="0"/>
        <v>Small</v>
      </c>
    </row>
    <row r="6984" spans="8:13" ht="15.75" customHeight="1">
      <c r="H6984" s="37">
        <v>43450</v>
      </c>
      <c r="I6984" s="6" t="s">
        <v>141</v>
      </c>
      <c r="J6984" s="6" t="s">
        <v>238</v>
      </c>
      <c r="K6984" s="6">
        <v>2</v>
      </c>
      <c r="L6984" s="6">
        <v>25.94</v>
      </c>
      <c r="M6984" s="31" t="str">
        <f t="shared" si="0"/>
        <v>Small</v>
      </c>
    </row>
    <row r="6985" spans="8:13" ht="15.75" customHeight="1">
      <c r="H6985" s="37">
        <v>43178</v>
      </c>
      <c r="I6985" s="6" t="s">
        <v>158</v>
      </c>
      <c r="J6985" s="6" t="s">
        <v>179</v>
      </c>
      <c r="K6985" s="6">
        <v>1</v>
      </c>
      <c r="L6985" s="6">
        <v>12.87</v>
      </c>
      <c r="M6985" s="31" t="str">
        <f t="shared" si="0"/>
        <v>Small</v>
      </c>
    </row>
    <row r="6986" spans="8:13" ht="15.75" customHeight="1">
      <c r="H6986" s="37">
        <v>43375</v>
      </c>
      <c r="I6986" s="6" t="s">
        <v>158</v>
      </c>
      <c r="J6986" s="6" t="s">
        <v>215</v>
      </c>
      <c r="K6986" s="6">
        <v>75</v>
      </c>
      <c r="L6986" s="6">
        <v>641.63</v>
      </c>
      <c r="M6986" s="31" t="str">
        <f t="shared" si="0"/>
        <v>Large</v>
      </c>
    </row>
    <row r="6987" spans="8:13" ht="15.75" customHeight="1">
      <c r="H6987" s="37">
        <v>43428</v>
      </c>
      <c r="I6987" s="6" t="s">
        <v>193</v>
      </c>
      <c r="J6987" s="6" t="s">
        <v>185</v>
      </c>
      <c r="K6987" s="6">
        <v>3</v>
      </c>
      <c r="L6987" s="6">
        <v>52.47</v>
      </c>
      <c r="M6987" s="31" t="str">
        <f t="shared" si="0"/>
        <v>Small</v>
      </c>
    </row>
    <row r="6988" spans="8:13" ht="15.75" customHeight="1">
      <c r="H6988" s="37">
        <v>43265</v>
      </c>
      <c r="I6988" s="6" t="s">
        <v>163</v>
      </c>
      <c r="J6988" s="6" t="s">
        <v>213</v>
      </c>
      <c r="K6988" s="6">
        <v>2</v>
      </c>
      <c r="L6988" s="6">
        <v>32.340000000000003</v>
      </c>
      <c r="M6988" s="31" t="str">
        <f t="shared" si="0"/>
        <v>Small</v>
      </c>
    </row>
    <row r="6989" spans="8:13" ht="15.75" customHeight="1">
      <c r="H6989" s="37">
        <v>43455</v>
      </c>
      <c r="I6989" s="6" t="s">
        <v>218</v>
      </c>
      <c r="J6989" s="6" t="s">
        <v>180</v>
      </c>
      <c r="K6989" s="6">
        <v>3</v>
      </c>
      <c r="L6989" s="6">
        <v>46.35</v>
      </c>
      <c r="M6989" s="31" t="str">
        <f t="shared" si="0"/>
        <v>Small</v>
      </c>
    </row>
    <row r="6990" spans="8:13" ht="15.75" customHeight="1">
      <c r="H6990" s="37">
        <v>43133</v>
      </c>
      <c r="I6990" s="6" t="s">
        <v>158</v>
      </c>
      <c r="J6990" s="6" t="s">
        <v>186</v>
      </c>
      <c r="K6990" s="6">
        <v>2</v>
      </c>
      <c r="L6990" s="6">
        <v>20.18</v>
      </c>
      <c r="M6990" s="31" t="str">
        <f t="shared" si="0"/>
        <v>Small</v>
      </c>
    </row>
    <row r="6991" spans="8:13" ht="15.75" customHeight="1">
      <c r="H6991" s="37">
        <v>43251</v>
      </c>
      <c r="I6991" s="6" t="s">
        <v>160</v>
      </c>
      <c r="J6991" s="6" t="s">
        <v>156</v>
      </c>
      <c r="K6991" s="6">
        <v>2</v>
      </c>
      <c r="L6991" s="6">
        <v>25.98</v>
      </c>
      <c r="M6991" s="31" t="str">
        <f t="shared" si="0"/>
        <v>Small</v>
      </c>
    </row>
    <row r="6992" spans="8:13" ht="15.75" customHeight="1">
      <c r="H6992" s="37">
        <v>43447</v>
      </c>
      <c r="I6992" s="6" t="s">
        <v>168</v>
      </c>
      <c r="J6992" s="6" t="s">
        <v>238</v>
      </c>
      <c r="K6992" s="6">
        <v>24</v>
      </c>
      <c r="L6992" s="6">
        <v>155.58000000000001</v>
      </c>
      <c r="M6992" s="31" t="str">
        <f t="shared" si="0"/>
        <v>Small</v>
      </c>
    </row>
    <row r="6993" spans="8:13" ht="15.75" customHeight="1">
      <c r="H6993" s="37">
        <v>43443</v>
      </c>
      <c r="I6993" s="6" t="s">
        <v>158</v>
      </c>
      <c r="J6993" s="6" t="s">
        <v>233</v>
      </c>
      <c r="K6993" s="6">
        <v>4</v>
      </c>
      <c r="L6993" s="6">
        <v>52.08</v>
      </c>
      <c r="M6993" s="31" t="str">
        <f t="shared" si="0"/>
        <v>Small</v>
      </c>
    </row>
    <row r="6994" spans="8:13" ht="15.75" customHeight="1">
      <c r="H6994" s="37">
        <v>43207</v>
      </c>
      <c r="I6994" s="6" t="s">
        <v>168</v>
      </c>
      <c r="J6994" s="6" t="s">
        <v>187</v>
      </c>
      <c r="K6994" s="6">
        <v>48</v>
      </c>
      <c r="L6994" s="6">
        <v>398.9</v>
      </c>
      <c r="M6994" s="31" t="str">
        <f t="shared" si="0"/>
        <v>Large</v>
      </c>
    </row>
    <row r="6995" spans="8:13" ht="15.75" customHeight="1">
      <c r="H6995" s="37">
        <v>43222</v>
      </c>
      <c r="I6995" s="6" t="s">
        <v>135</v>
      </c>
      <c r="J6995" s="6" t="s">
        <v>240</v>
      </c>
      <c r="K6995" s="6">
        <v>2</v>
      </c>
      <c r="L6995" s="6">
        <v>39.700000000000003</v>
      </c>
      <c r="M6995" s="31" t="str">
        <f t="shared" si="0"/>
        <v>Small</v>
      </c>
    </row>
    <row r="6996" spans="8:13" ht="15.75" customHeight="1">
      <c r="H6996" s="37">
        <v>43395</v>
      </c>
      <c r="I6996" s="6" t="s">
        <v>160</v>
      </c>
      <c r="J6996" s="6" t="s">
        <v>202</v>
      </c>
      <c r="K6996" s="6">
        <v>3</v>
      </c>
      <c r="L6996" s="6">
        <v>38.94</v>
      </c>
      <c r="M6996" s="31" t="str">
        <f t="shared" si="0"/>
        <v>Small</v>
      </c>
    </row>
    <row r="6997" spans="8:13" ht="15.75" customHeight="1">
      <c r="H6997" s="37">
        <v>43181</v>
      </c>
      <c r="I6997" s="6" t="s">
        <v>135</v>
      </c>
      <c r="J6997" s="6" t="s">
        <v>204</v>
      </c>
      <c r="K6997" s="6">
        <v>48</v>
      </c>
      <c r="L6997" s="6">
        <v>293.16000000000003</v>
      </c>
      <c r="M6997" s="31" t="str">
        <f t="shared" si="0"/>
        <v>Large</v>
      </c>
    </row>
    <row r="6998" spans="8:13" ht="15.75" customHeight="1">
      <c r="H6998" s="37">
        <v>43414</v>
      </c>
      <c r="I6998" s="6" t="s">
        <v>171</v>
      </c>
      <c r="J6998" s="6" t="s">
        <v>233</v>
      </c>
      <c r="K6998" s="6">
        <v>2</v>
      </c>
      <c r="L6998" s="6">
        <v>35.92</v>
      </c>
      <c r="M6998" s="31" t="str">
        <f t="shared" si="0"/>
        <v>Small</v>
      </c>
    </row>
    <row r="6999" spans="8:13" ht="15.75" customHeight="1">
      <c r="H6999" s="37">
        <v>43407</v>
      </c>
      <c r="I6999" s="6" t="s">
        <v>171</v>
      </c>
      <c r="J6999" s="6" t="s">
        <v>164</v>
      </c>
      <c r="K6999" s="6">
        <v>1</v>
      </c>
      <c r="L6999" s="6">
        <v>11.16</v>
      </c>
      <c r="M6999" s="31" t="str">
        <f t="shared" si="0"/>
        <v>Small</v>
      </c>
    </row>
    <row r="7000" spans="8:13" ht="15.75" customHeight="1">
      <c r="H7000" s="37">
        <v>43401</v>
      </c>
      <c r="I7000" s="6" t="s">
        <v>135</v>
      </c>
      <c r="J7000" s="6" t="s">
        <v>208</v>
      </c>
      <c r="K7000" s="6">
        <v>3</v>
      </c>
      <c r="L7000" s="6">
        <v>56.37</v>
      </c>
      <c r="M7000" s="31" t="str">
        <f t="shared" si="0"/>
        <v>Small</v>
      </c>
    </row>
    <row r="7001" spans="8:13" ht="15.75" customHeight="1">
      <c r="H7001" s="37">
        <v>43384</v>
      </c>
      <c r="I7001" s="6" t="s">
        <v>168</v>
      </c>
      <c r="J7001" s="6" t="s">
        <v>172</v>
      </c>
      <c r="K7001" s="6">
        <v>4</v>
      </c>
      <c r="L7001" s="6">
        <v>73.760000000000005</v>
      </c>
      <c r="M7001" s="31" t="str">
        <f t="shared" si="0"/>
        <v>Small</v>
      </c>
    </row>
    <row r="7002" spans="8:13" ht="15.75" customHeight="1">
      <c r="H7002" s="37">
        <v>43425</v>
      </c>
      <c r="I7002" s="6" t="s">
        <v>168</v>
      </c>
      <c r="J7002" s="6" t="s">
        <v>181</v>
      </c>
      <c r="K7002" s="6">
        <v>3</v>
      </c>
      <c r="L7002" s="6">
        <v>40.08</v>
      </c>
      <c r="M7002" s="31" t="str">
        <f t="shared" si="0"/>
        <v>Small</v>
      </c>
    </row>
    <row r="7003" spans="8:13" ht="15.75" customHeight="1">
      <c r="H7003" s="37">
        <v>43383</v>
      </c>
      <c r="I7003" s="6" t="s">
        <v>158</v>
      </c>
      <c r="J7003" s="6" t="s">
        <v>164</v>
      </c>
      <c r="K7003" s="6">
        <v>2</v>
      </c>
      <c r="L7003" s="6">
        <v>20.52</v>
      </c>
      <c r="M7003" s="31" t="str">
        <f t="shared" si="0"/>
        <v>Small</v>
      </c>
    </row>
    <row r="7004" spans="8:13" ht="15.75" customHeight="1">
      <c r="H7004" s="37">
        <v>43174</v>
      </c>
      <c r="I7004" s="6" t="s">
        <v>175</v>
      </c>
      <c r="J7004" s="6" t="s">
        <v>156</v>
      </c>
      <c r="K7004" s="6">
        <v>2</v>
      </c>
      <c r="L7004" s="6">
        <v>33.020000000000003</v>
      </c>
      <c r="M7004" s="31" t="str">
        <f t="shared" si="0"/>
        <v>Small</v>
      </c>
    </row>
    <row r="7005" spans="8:13" ht="15.75" customHeight="1">
      <c r="H7005" s="37">
        <v>43153</v>
      </c>
      <c r="I7005" s="6" t="s">
        <v>175</v>
      </c>
      <c r="J7005" s="6" t="s">
        <v>215</v>
      </c>
      <c r="K7005" s="6">
        <v>1</v>
      </c>
      <c r="L7005" s="6">
        <v>19.510000000000002</v>
      </c>
      <c r="M7005" s="31" t="str">
        <f t="shared" si="0"/>
        <v>Small</v>
      </c>
    </row>
    <row r="7006" spans="8:13" ht="15.75" customHeight="1">
      <c r="H7006" s="37">
        <v>43351</v>
      </c>
      <c r="I7006" s="6" t="s">
        <v>171</v>
      </c>
      <c r="J7006" s="6" t="s">
        <v>206</v>
      </c>
      <c r="K7006" s="6">
        <v>3</v>
      </c>
      <c r="L7006" s="6">
        <v>44.82</v>
      </c>
      <c r="M7006" s="31" t="str">
        <f t="shared" si="0"/>
        <v>Small</v>
      </c>
    </row>
    <row r="7007" spans="8:13" ht="15.75" customHeight="1">
      <c r="H7007" s="37">
        <v>43395</v>
      </c>
      <c r="I7007" s="6" t="s">
        <v>200</v>
      </c>
      <c r="J7007" s="6" t="s">
        <v>227</v>
      </c>
      <c r="K7007" s="6">
        <v>2</v>
      </c>
      <c r="L7007" s="6">
        <v>23.52</v>
      </c>
      <c r="M7007" s="31" t="str">
        <f t="shared" si="0"/>
        <v>Small</v>
      </c>
    </row>
    <row r="7008" spans="8:13" ht="15.75" customHeight="1">
      <c r="H7008" s="37">
        <v>43250</v>
      </c>
      <c r="I7008" s="6" t="s">
        <v>218</v>
      </c>
      <c r="J7008" s="6" t="s">
        <v>226</v>
      </c>
      <c r="K7008" s="6">
        <v>1</v>
      </c>
      <c r="L7008" s="6">
        <v>15.33</v>
      </c>
      <c r="M7008" s="31" t="str">
        <f t="shared" si="0"/>
        <v>Small</v>
      </c>
    </row>
    <row r="7009" spans="8:13" ht="15.75" customHeight="1">
      <c r="H7009" s="37">
        <v>43183</v>
      </c>
      <c r="I7009" s="6" t="s">
        <v>158</v>
      </c>
      <c r="J7009" s="6" t="s">
        <v>169</v>
      </c>
      <c r="K7009" s="6">
        <v>2</v>
      </c>
      <c r="L7009" s="6">
        <v>30.72</v>
      </c>
      <c r="M7009" s="31" t="str">
        <f t="shared" si="0"/>
        <v>Small</v>
      </c>
    </row>
    <row r="7010" spans="8:13" ht="15.75" customHeight="1">
      <c r="H7010" s="37">
        <v>43236</v>
      </c>
      <c r="I7010" s="6" t="s">
        <v>163</v>
      </c>
      <c r="J7010" s="6" t="s">
        <v>187</v>
      </c>
      <c r="K7010" s="6">
        <v>4</v>
      </c>
      <c r="L7010" s="6">
        <v>48.48</v>
      </c>
      <c r="M7010" s="31" t="str">
        <f t="shared" si="0"/>
        <v>Small</v>
      </c>
    </row>
    <row r="7011" spans="8:13" ht="15.75" customHeight="1">
      <c r="H7011" s="37">
        <v>43310</v>
      </c>
      <c r="I7011" s="6" t="s">
        <v>223</v>
      </c>
      <c r="J7011" s="6" t="s">
        <v>213</v>
      </c>
      <c r="K7011" s="6">
        <v>2</v>
      </c>
      <c r="L7011" s="6">
        <v>39.4</v>
      </c>
      <c r="M7011" s="31" t="str">
        <f t="shared" si="0"/>
        <v>Small</v>
      </c>
    </row>
    <row r="7012" spans="8:13" ht="15.75" customHeight="1">
      <c r="H7012" s="37">
        <v>43454</v>
      </c>
      <c r="I7012" s="6" t="s">
        <v>158</v>
      </c>
      <c r="J7012" s="6" t="s">
        <v>157</v>
      </c>
      <c r="K7012" s="6">
        <v>1</v>
      </c>
      <c r="L7012" s="6">
        <v>14.73</v>
      </c>
      <c r="M7012" s="31" t="str">
        <f t="shared" si="0"/>
        <v>Small</v>
      </c>
    </row>
    <row r="7013" spans="8:13" ht="15.75" customHeight="1">
      <c r="H7013" s="37">
        <v>43444</v>
      </c>
      <c r="I7013" s="6" t="s">
        <v>177</v>
      </c>
      <c r="J7013" s="6" t="s">
        <v>211</v>
      </c>
      <c r="K7013" s="6">
        <v>3</v>
      </c>
      <c r="L7013" s="6">
        <v>35.76</v>
      </c>
      <c r="M7013" s="31" t="str">
        <f t="shared" si="0"/>
        <v>Small</v>
      </c>
    </row>
    <row r="7014" spans="8:13" ht="15.75" customHeight="1">
      <c r="H7014" s="37">
        <v>43130</v>
      </c>
      <c r="I7014" s="6" t="s">
        <v>158</v>
      </c>
      <c r="J7014" s="6" t="s">
        <v>181</v>
      </c>
      <c r="K7014" s="6">
        <v>6</v>
      </c>
      <c r="L7014" s="6">
        <v>92.01</v>
      </c>
      <c r="M7014" s="31" t="str">
        <f t="shared" si="0"/>
        <v>Small</v>
      </c>
    </row>
    <row r="7015" spans="8:13" ht="15.75" customHeight="1">
      <c r="H7015" s="37">
        <v>43178</v>
      </c>
      <c r="I7015" s="6" t="s">
        <v>141</v>
      </c>
      <c r="J7015" s="6" t="s">
        <v>156</v>
      </c>
      <c r="K7015" s="6">
        <v>2</v>
      </c>
      <c r="L7015" s="6">
        <v>27.56</v>
      </c>
      <c r="M7015" s="31" t="str">
        <f t="shared" si="0"/>
        <v>Small</v>
      </c>
    </row>
    <row r="7016" spans="8:13" ht="15.75" customHeight="1">
      <c r="H7016" s="37">
        <v>43321</v>
      </c>
      <c r="I7016" s="6" t="s">
        <v>224</v>
      </c>
      <c r="J7016" s="6" t="s">
        <v>232</v>
      </c>
      <c r="K7016" s="6">
        <v>48</v>
      </c>
      <c r="L7016" s="6">
        <v>364.32</v>
      </c>
      <c r="M7016" s="31" t="str">
        <f t="shared" si="0"/>
        <v>Large</v>
      </c>
    </row>
    <row r="7017" spans="8:13" ht="15.75" customHeight="1">
      <c r="H7017" s="37">
        <v>43432</v>
      </c>
      <c r="I7017" s="6" t="s">
        <v>138</v>
      </c>
      <c r="J7017" s="6" t="s">
        <v>178</v>
      </c>
      <c r="K7017" s="6">
        <v>2</v>
      </c>
      <c r="L7017" s="6">
        <v>35.380000000000003</v>
      </c>
      <c r="M7017" s="31" t="str">
        <f t="shared" si="0"/>
        <v>Small</v>
      </c>
    </row>
    <row r="7018" spans="8:13" ht="15.75" customHeight="1">
      <c r="H7018" s="37">
        <v>43132</v>
      </c>
      <c r="I7018" s="6" t="s">
        <v>160</v>
      </c>
      <c r="J7018" s="6" t="s">
        <v>231</v>
      </c>
      <c r="K7018" s="6">
        <v>1</v>
      </c>
      <c r="L7018" s="6">
        <v>16.73</v>
      </c>
      <c r="M7018" s="31" t="str">
        <f t="shared" si="0"/>
        <v>Small</v>
      </c>
    </row>
    <row r="7019" spans="8:13" ht="15.75" customHeight="1">
      <c r="H7019" s="37">
        <v>43370</v>
      </c>
      <c r="I7019" s="6" t="s">
        <v>168</v>
      </c>
      <c r="J7019" s="6" t="s">
        <v>156</v>
      </c>
      <c r="K7019" s="6">
        <v>2</v>
      </c>
      <c r="L7019" s="6">
        <v>28.8</v>
      </c>
      <c r="M7019" s="31" t="str">
        <f t="shared" si="0"/>
        <v>Small</v>
      </c>
    </row>
    <row r="7020" spans="8:13" ht="15.75" customHeight="1">
      <c r="H7020" s="37">
        <v>43326</v>
      </c>
      <c r="I7020" s="6" t="s">
        <v>141</v>
      </c>
      <c r="J7020" s="6" t="s">
        <v>185</v>
      </c>
      <c r="K7020" s="6">
        <v>62</v>
      </c>
      <c r="L7020" s="6">
        <v>499.1</v>
      </c>
      <c r="M7020" s="31" t="str">
        <f t="shared" si="0"/>
        <v>Large</v>
      </c>
    </row>
    <row r="7021" spans="8:13" ht="15.75" customHeight="1">
      <c r="H7021" s="37">
        <v>43310</v>
      </c>
      <c r="I7021" s="6" t="s">
        <v>135</v>
      </c>
      <c r="J7021" s="6" t="s">
        <v>217</v>
      </c>
      <c r="K7021" s="6">
        <v>2</v>
      </c>
      <c r="L7021" s="6">
        <v>30.44</v>
      </c>
      <c r="M7021" s="31" t="str">
        <f t="shared" si="0"/>
        <v>Small</v>
      </c>
    </row>
    <row r="7022" spans="8:13" ht="15.75" customHeight="1">
      <c r="H7022" s="37">
        <v>43278</v>
      </c>
      <c r="I7022" s="6" t="s">
        <v>175</v>
      </c>
      <c r="J7022" s="6" t="s">
        <v>217</v>
      </c>
      <c r="K7022" s="6">
        <v>1</v>
      </c>
      <c r="L7022" s="6">
        <v>10.029999999999999</v>
      </c>
      <c r="M7022" s="31" t="str">
        <f t="shared" si="0"/>
        <v>Small</v>
      </c>
    </row>
    <row r="7023" spans="8:13" ht="15.75" customHeight="1">
      <c r="H7023" s="37">
        <v>43240</v>
      </c>
      <c r="I7023" s="6" t="s">
        <v>158</v>
      </c>
      <c r="J7023" s="6" t="s">
        <v>157</v>
      </c>
      <c r="K7023" s="6">
        <v>1</v>
      </c>
      <c r="L7023" s="6">
        <v>11.68</v>
      </c>
      <c r="M7023" s="31" t="str">
        <f t="shared" si="0"/>
        <v>Small</v>
      </c>
    </row>
    <row r="7024" spans="8:13" ht="15.75" customHeight="1">
      <c r="H7024" s="37">
        <v>43288</v>
      </c>
      <c r="I7024" s="6" t="s">
        <v>168</v>
      </c>
      <c r="J7024" s="6" t="s">
        <v>180</v>
      </c>
      <c r="K7024" s="6">
        <v>1</v>
      </c>
      <c r="L7024" s="6">
        <v>15.44</v>
      </c>
      <c r="M7024" s="31" t="str">
        <f t="shared" si="0"/>
        <v>Small</v>
      </c>
    </row>
    <row r="7025" spans="8:13" ht="15.75" customHeight="1">
      <c r="H7025" s="37">
        <v>43302</v>
      </c>
      <c r="I7025" s="6" t="s">
        <v>141</v>
      </c>
      <c r="J7025" s="6" t="s">
        <v>194</v>
      </c>
      <c r="K7025" s="6">
        <v>4</v>
      </c>
      <c r="L7025" s="6">
        <v>75.36</v>
      </c>
      <c r="M7025" s="31" t="str">
        <f t="shared" si="0"/>
        <v>Small</v>
      </c>
    </row>
    <row r="7026" spans="8:13" ht="15.75" customHeight="1">
      <c r="H7026" s="37">
        <v>43106</v>
      </c>
      <c r="I7026" s="6" t="s">
        <v>158</v>
      </c>
      <c r="J7026" s="6" t="s">
        <v>172</v>
      </c>
      <c r="K7026" s="6">
        <v>4</v>
      </c>
      <c r="L7026" s="6">
        <v>52.08</v>
      </c>
      <c r="M7026" s="31" t="str">
        <f t="shared" si="0"/>
        <v>Small</v>
      </c>
    </row>
    <row r="7027" spans="8:13" ht="15.75" customHeight="1">
      <c r="H7027" s="37">
        <v>43256</v>
      </c>
      <c r="I7027" s="6" t="s">
        <v>141</v>
      </c>
      <c r="J7027" s="6" t="s">
        <v>212</v>
      </c>
      <c r="K7027" s="6">
        <v>2</v>
      </c>
      <c r="L7027" s="6">
        <v>23.1</v>
      </c>
      <c r="M7027" s="31" t="str">
        <f t="shared" si="0"/>
        <v>Small</v>
      </c>
    </row>
    <row r="7028" spans="8:13" ht="15.75" customHeight="1">
      <c r="H7028" s="37">
        <v>43459</v>
      </c>
      <c r="I7028" s="6" t="s">
        <v>216</v>
      </c>
      <c r="J7028" s="6" t="s">
        <v>156</v>
      </c>
      <c r="K7028" s="6">
        <v>2</v>
      </c>
      <c r="L7028" s="6">
        <v>21.66</v>
      </c>
      <c r="M7028" s="31" t="str">
        <f t="shared" si="0"/>
        <v>Small</v>
      </c>
    </row>
    <row r="7029" spans="8:13" ht="15.75" customHeight="1">
      <c r="H7029" s="37">
        <v>43446</v>
      </c>
      <c r="I7029" s="6" t="s">
        <v>198</v>
      </c>
      <c r="J7029" s="6" t="s">
        <v>167</v>
      </c>
      <c r="K7029" s="6">
        <v>2</v>
      </c>
      <c r="L7029" s="6">
        <v>34.74</v>
      </c>
      <c r="M7029" s="31" t="str">
        <f t="shared" si="0"/>
        <v>Small</v>
      </c>
    </row>
    <row r="7030" spans="8:13" ht="15.75" customHeight="1">
      <c r="H7030" s="37">
        <v>43463</v>
      </c>
      <c r="I7030" s="6" t="s">
        <v>168</v>
      </c>
      <c r="J7030" s="6" t="s">
        <v>156</v>
      </c>
      <c r="K7030" s="6">
        <v>2</v>
      </c>
      <c r="L7030" s="6">
        <v>35.24</v>
      </c>
      <c r="M7030" s="31" t="str">
        <f t="shared" si="0"/>
        <v>Small</v>
      </c>
    </row>
    <row r="7031" spans="8:13" ht="15.75" customHeight="1">
      <c r="H7031" s="37">
        <v>43126</v>
      </c>
      <c r="I7031" s="6" t="s">
        <v>158</v>
      </c>
      <c r="J7031" s="6" t="s">
        <v>194</v>
      </c>
      <c r="K7031" s="6">
        <v>4</v>
      </c>
      <c r="L7031" s="6">
        <v>48.96</v>
      </c>
      <c r="M7031" s="31" t="str">
        <f t="shared" si="0"/>
        <v>Small</v>
      </c>
    </row>
    <row r="7032" spans="8:13" ht="15.75" customHeight="1">
      <c r="H7032" s="37">
        <v>43171</v>
      </c>
      <c r="I7032" s="6" t="s">
        <v>223</v>
      </c>
      <c r="J7032" s="6" t="s">
        <v>184</v>
      </c>
      <c r="K7032" s="6">
        <v>2</v>
      </c>
      <c r="L7032" s="6">
        <v>35.4</v>
      </c>
      <c r="M7032" s="31" t="str">
        <f t="shared" si="0"/>
        <v>Small</v>
      </c>
    </row>
    <row r="7033" spans="8:13" ht="15.75" customHeight="1">
      <c r="H7033" s="37">
        <v>43425</v>
      </c>
      <c r="I7033" s="6" t="s">
        <v>138</v>
      </c>
      <c r="J7033" s="6" t="s">
        <v>185</v>
      </c>
      <c r="K7033" s="6">
        <v>2</v>
      </c>
      <c r="L7033" s="6">
        <v>23.82</v>
      </c>
      <c r="M7033" s="31" t="str">
        <f t="shared" si="0"/>
        <v>Small</v>
      </c>
    </row>
    <row r="7034" spans="8:13" ht="15.75" customHeight="1">
      <c r="H7034" s="37">
        <v>43429</v>
      </c>
      <c r="I7034" s="6" t="s">
        <v>158</v>
      </c>
      <c r="J7034" s="6" t="s">
        <v>184</v>
      </c>
      <c r="K7034" s="6">
        <v>2</v>
      </c>
      <c r="L7034" s="6">
        <v>22.6</v>
      </c>
      <c r="M7034" s="31" t="str">
        <f t="shared" si="0"/>
        <v>Small</v>
      </c>
    </row>
    <row r="7035" spans="8:13" ht="15.75" customHeight="1">
      <c r="H7035" s="37">
        <v>43248</v>
      </c>
      <c r="I7035" s="6" t="s">
        <v>175</v>
      </c>
      <c r="J7035" s="6" t="s">
        <v>185</v>
      </c>
      <c r="K7035" s="6">
        <v>2</v>
      </c>
      <c r="L7035" s="6">
        <v>32.24</v>
      </c>
      <c r="M7035" s="31" t="str">
        <f t="shared" si="0"/>
        <v>Small</v>
      </c>
    </row>
    <row r="7036" spans="8:13" ht="15.75" customHeight="1">
      <c r="H7036" s="37">
        <v>43253</v>
      </c>
      <c r="I7036" s="6" t="s">
        <v>135</v>
      </c>
      <c r="J7036" s="6" t="s">
        <v>166</v>
      </c>
      <c r="K7036" s="6">
        <v>1</v>
      </c>
      <c r="L7036" s="6">
        <v>12.35</v>
      </c>
      <c r="M7036" s="31" t="str">
        <f t="shared" si="0"/>
        <v>Small</v>
      </c>
    </row>
    <row r="7037" spans="8:13" ht="15.75" customHeight="1">
      <c r="H7037" s="37">
        <v>43464</v>
      </c>
      <c r="I7037" s="6" t="s">
        <v>141</v>
      </c>
      <c r="J7037" s="6" t="s">
        <v>156</v>
      </c>
      <c r="K7037" s="6">
        <v>2</v>
      </c>
      <c r="L7037" s="6">
        <v>27.32</v>
      </c>
      <c r="M7037" s="31" t="str">
        <f t="shared" si="0"/>
        <v>Small</v>
      </c>
    </row>
    <row r="7038" spans="8:13" ht="15.75" customHeight="1">
      <c r="H7038" s="37">
        <v>43451</v>
      </c>
      <c r="I7038" s="6" t="s">
        <v>158</v>
      </c>
      <c r="J7038" s="6" t="s">
        <v>235</v>
      </c>
      <c r="K7038" s="6">
        <v>2</v>
      </c>
      <c r="L7038" s="6">
        <v>38.94</v>
      </c>
      <c r="M7038" s="31" t="str">
        <f t="shared" si="0"/>
        <v>Small</v>
      </c>
    </row>
    <row r="7039" spans="8:13" ht="15.75" customHeight="1">
      <c r="H7039" s="37">
        <v>43190</v>
      </c>
      <c r="I7039" s="6" t="s">
        <v>158</v>
      </c>
      <c r="J7039" s="6" t="s">
        <v>185</v>
      </c>
      <c r="K7039" s="6">
        <v>1</v>
      </c>
      <c r="L7039" s="6">
        <v>12.22</v>
      </c>
      <c r="M7039" s="31" t="str">
        <f t="shared" si="0"/>
        <v>Small</v>
      </c>
    </row>
    <row r="7040" spans="8:13" ht="15.75" customHeight="1">
      <c r="H7040" s="37">
        <v>43446</v>
      </c>
      <c r="I7040" s="6" t="s">
        <v>155</v>
      </c>
      <c r="J7040" s="6" t="s">
        <v>221</v>
      </c>
      <c r="K7040" s="6">
        <v>4</v>
      </c>
      <c r="L7040" s="6">
        <v>45.24</v>
      </c>
      <c r="M7040" s="31" t="str">
        <f t="shared" si="0"/>
        <v>Small</v>
      </c>
    </row>
    <row r="7041" spans="8:13" ht="15.75" customHeight="1">
      <c r="H7041" s="37">
        <v>43305</v>
      </c>
      <c r="I7041" s="6" t="s">
        <v>158</v>
      </c>
      <c r="J7041" s="6" t="s">
        <v>211</v>
      </c>
      <c r="K7041" s="6">
        <v>2</v>
      </c>
      <c r="L7041" s="6">
        <v>38.64</v>
      </c>
      <c r="M7041" s="31" t="str">
        <f t="shared" si="0"/>
        <v>Small</v>
      </c>
    </row>
    <row r="7042" spans="8:13" ht="15.75" customHeight="1">
      <c r="H7042" s="37">
        <v>43451</v>
      </c>
      <c r="I7042" s="6" t="s">
        <v>158</v>
      </c>
      <c r="J7042" s="6" t="s">
        <v>166</v>
      </c>
      <c r="K7042" s="6">
        <v>5</v>
      </c>
      <c r="L7042" s="6">
        <v>63.36</v>
      </c>
      <c r="M7042" s="31" t="str">
        <f t="shared" si="0"/>
        <v>Small</v>
      </c>
    </row>
    <row r="7043" spans="8:13" ht="15.75" customHeight="1">
      <c r="H7043" s="37">
        <v>43284</v>
      </c>
      <c r="I7043" s="6" t="s">
        <v>138</v>
      </c>
      <c r="J7043" s="6" t="s">
        <v>181</v>
      </c>
      <c r="K7043" s="6">
        <v>3</v>
      </c>
      <c r="L7043" s="6">
        <v>44.91</v>
      </c>
      <c r="M7043" s="31" t="str">
        <f t="shared" si="0"/>
        <v>Small</v>
      </c>
    </row>
    <row r="7044" spans="8:13" ht="15.75" customHeight="1">
      <c r="H7044" s="37">
        <v>43442</v>
      </c>
      <c r="I7044" s="6" t="s">
        <v>158</v>
      </c>
      <c r="J7044" s="6" t="s">
        <v>157</v>
      </c>
      <c r="K7044" s="6">
        <v>2</v>
      </c>
      <c r="L7044" s="6">
        <v>39.979999999999997</v>
      </c>
      <c r="M7044" s="31" t="str">
        <f t="shared" si="0"/>
        <v>Small</v>
      </c>
    </row>
    <row r="7045" spans="8:13" ht="15.75" customHeight="1">
      <c r="H7045" s="37">
        <v>43116</v>
      </c>
      <c r="I7045" s="6" t="s">
        <v>193</v>
      </c>
      <c r="J7045" s="6" t="s">
        <v>159</v>
      </c>
      <c r="K7045" s="6">
        <v>4</v>
      </c>
      <c r="L7045" s="6">
        <v>43.88</v>
      </c>
      <c r="M7045" s="31" t="str">
        <f t="shared" si="0"/>
        <v>Small</v>
      </c>
    </row>
    <row r="7046" spans="8:13" ht="15.75" customHeight="1">
      <c r="H7046" s="37">
        <v>43169</v>
      </c>
      <c r="I7046" s="6" t="s">
        <v>175</v>
      </c>
      <c r="J7046" s="6" t="s">
        <v>161</v>
      </c>
      <c r="K7046" s="6">
        <v>1</v>
      </c>
      <c r="L7046" s="6">
        <v>16.57</v>
      </c>
      <c r="M7046" s="31" t="str">
        <f t="shared" si="0"/>
        <v>Small</v>
      </c>
    </row>
    <row r="7047" spans="8:13" ht="15.75" customHeight="1">
      <c r="H7047" s="37">
        <v>43407</v>
      </c>
      <c r="I7047" s="6" t="s">
        <v>175</v>
      </c>
      <c r="J7047" s="6" t="s">
        <v>219</v>
      </c>
      <c r="K7047" s="6">
        <v>2</v>
      </c>
      <c r="L7047" s="6">
        <v>39.82</v>
      </c>
      <c r="M7047" s="31" t="str">
        <f t="shared" si="0"/>
        <v>Small</v>
      </c>
    </row>
    <row r="7048" spans="8:13" ht="15.75" customHeight="1">
      <c r="H7048" s="37">
        <v>43128</v>
      </c>
      <c r="I7048" s="6" t="s">
        <v>198</v>
      </c>
      <c r="J7048" s="6" t="s">
        <v>156</v>
      </c>
      <c r="K7048" s="6">
        <v>2</v>
      </c>
      <c r="L7048" s="6">
        <v>30.06</v>
      </c>
      <c r="M7048" s="31" t="str">
        <f t="shared" si="0"/>
        <v>Small</v>
      </c>
    </row>
    <row r="7049" spans="8:13" ht="15.75" customHeight="1">
      <c r="H7049" s="37">
        <v>43464</v>
      </c>
      <c r="I7049" s="6" t="s">
        <v>160</v>
      </c>
      <c r="J7049" s="6" t="s">
        <v>232</v>
      </c>
      <c r="K7049" s="6">
        <v>2</v>
      </c>
      <c r="L7049" s="6">
        <v>26.08</v>
      </c>
      <c r="M7049" s="31" t="str">
        <f t="shared" si="0"/>
        <v>Small</v>
      </c>
    </row>
    <row r="7050" spans="8:13" ht="15.75" customHeight="1">
      <c r="H7050" s="37">
        <v>43407</v>
      </c>
      <c r="I7050" s="6" t="s">
        <v>160</v>
      </c>
      <c r="J7050" s="6" t="s">
        <v>185</v>
      </c>
      <c r="K7050" s="6">
        <v>4</v>
      </c>
      <c r="L7050" s="6">
        <v>75.040000000000006</v>
      </c>
      <c r="M7050" s="31" t="str">
        <f t="shared" si="0"/>
        <v>Small</v>
      </c>
    </row>
    <row r="7051" spans="8:13" ht="15.75" customHeight="1">
      <c r="H7051" s="37">
        <v>43321</v>
      </c>
      <c r="I7051" s="6" t="s">
        <v>165</v>
      </c>
      <c r="J7051" s="6" t="s">
        <v>239</v>
      </c>
      <c r="K7051" s="6">
        <v>48</v>
      </c>
      <c r="L7051" s="6">
        <v>478.74</v>
      </c>
      <c r="M7051" s="31" t="str">
        <f t="shared" si="0"/>
        <v>Large</v>
      </c>
    </row>
    <row r="7052" spans="8:13" ht="15.75" customHeight="1">
      <c r="H7052" s="37">
        <v>43274</v>
      </c>
      <c r="I7052" s="6" t="s">
        <v>198</v>
      </c>
      <c r="J7052" s="6" t="s">
        <v>240</v>
      </c>
      <c r="K7052" s="6">
        <v>44</v>
      </c>
      <c r="L7052" s="6">
        <v>367.98</v>
      </c>
      <c r="M7052" s="31" t="str">
        <f t="shared" si="0"/>
        <v>Large</v>
      </c>
    </row>
    <row r="7053" spans="8:13" ht="15.75" customHeight="1">
      <c r="H7053" s="37">
        <v>43429</v>
      </c>
      <c r="I7053" s="6" t="s">
        <v>175</v>
      </c>
      <c r="J7053" s="6" t="s">
        <v>156</v>
      </c>
      <c r="K7053" s="6">
        <v>3</v>
      </c>
      <c r="L7053" s="6">
        <v>31.47</v>
      </c>
      <c r="M7053" s="31" t="str">
        <f t="shared" si="0"/>
        <v>Small</v>
      </c>
    </row>
    <row r="7054" spans="8:13" ht="15.75" customHeight="1">
      <c r="H7054" s="37">
        <v>43409</v>
      </c>
      <c r="I7054" s="6" t="s">
        <v>160</v>
      </c>
      <c r="J7054" s="6" t="s">
        <v>172</v>
      </c>
      <c r="K7054" s="6">
        <v>2</v>
      </c>
      <c r="L7054" s="6">
        <v>38.04</v>
      </c>
      <c r="M7054" s="31" t="str">
        <f t="shared" si="0"/>
        <v>Small</v>
      </c>
    </row>
    <row r="7055" spans="8:13" ht="15.75" customHeight="1">
      <c r="H7055" s="37">
        <v>43106</v>
      </c>
      <c r="I7055" s="6" t="s">
        <v>175</v>
      </c>
      <c r="J7055" s="6" t="s">
        <v>210</v>
      </c>
      <c r="K7055" s="6">
        <v>1</v>
      </c>
      <c r="L7055" s="6">
        <v>11.4</v>
      </c>
      <c r="M7055" s="31" t="str">
        <f t="shared" si="0"/>
        <v>Small</v>
      </c>
    </row>
    <row r="7056" spans="8:13" ht="15.75" customHeight="1">
      <c r="H7056" s="37">
        <v>43309</v>
      </c>
      <c r="I7056" s="6" t="s">
        <v>163</v>
      </c>
      <c r="J7056" s="6" t="s">
        <v>187</v>
      </c>
      <c r="K7056" s="6">
        <v>1</v>
      </c>
      <c r="L7056" s="6">
        <v>13.1</v>
      </c>
      <c r="M7056" s="31" t="str">
        <f t="shared" si="0"/>
        <v>Small</v>
      </c>
    </row>
    <row r="7057" spans="8:13" ht="15.75" customHeight="1">
      <c r="H7057" s="37">
        <v>43462</v>
      </c>
      <c r="I7057" s="6" t="s">
        <v>190</v>
      </c>
      <c r="J7057" s="6" t="s">
        <v>204</v>
      </c>
      <c r="K7057" s="6">
        <v>2</v>
      </c>
      <c r="L7057" s="6">
        <v>33.119999999999997</v>
      </c>
      <c r="M7057" s="31" t="str">
        <f t="shared" si="0"/>
        <v>Small</v>
      </c>
    </row>
    <row r="7058" spans="8:13" ht="15.75" customHeight="1">
      <c r="H7058" s="37">
        <v>43271</v>
      </c>
      <c r="I7058" s="6" t="s">
        <v>216</v>
      </c>
      <c r="J7058" s="6" t="s">
        <v>195</v>
      </c>
      <c r="K7058" s="6">
        <v>1</v>
      </c>
      <c r="L7058" s="6">
        <v>10.98</v>
      </c>
      <c r="M7058" s="31" t="str">
        <f t="shared" si="0"/>
        <v>Small</v>
      </c>
    </row>
    <row r="7059" spans="8:13" ht="15.75" customHeight="1">
      <c r="H7059" s="37">
        <v>43452</v>
      </c>
      <c r="I7059" s="6" t="s">
        <v>158</v>
      </c>
      <c r="J7059" s="6" t="s">
        <v>162</v>
      </c>
      <c r="K7059" s="6">
        <v>1</v>
      </c>
      <c r="L7059" s="6">
        <v>17.399999999999999</v>
      </c>
      <c r="M7059" s="31" t="str">
        <f t="shared" si="0"/>
        <v>Small</v>
      </c>
    </row>
    <row r="7060" spans="8:13" ht="15.75" customHeight="1">
      <c r="H7060" s="37">
        <v>43269</v>
      </c>
      <c r="I7060" s="6" t="s">
        <v>163</v>
      </c>
      <c r="J7060" s="6" t="s">
        <v>219</v>
      </c>
      <c r="K7060" s="6">
        <v>2</v>
      </c>
      <c r="L7060" s="6">
        <v>26.38</v>
      </c>
      <c r="M7060" s="31" t="str">
        <f t="shared" si="0"/>
        <v>Small</v>
      </c>
    </row>
    <row r="7061" spans="8:13" ht="15.75" customHeight="1">
      <c r="H7061" s="37">
        <v>43465</v>
      </c>
      <c r="I7061" s="6" t="s">
        <v>158</v>
      </c>
      <c r="J7061" s="6" t="s">
        <v>191</v>
      </c>
      <c r="K7061" s="6">
        <v>1</v>
      </c>
      <c r="L7061" s="6">
        <v>10.89</v>
      </c>
      <c r="M7061" s="31" t="str">
        <f t="shared" si="0"/>
        <v>Small</v>
      </c>
    </row>
    <row r="7062" spans="8:13" ht="15.75" customHeight="1">
      <c r="H7062" s="37">
        <v>43245</v>
      </c>
      <c r="I7062" s="6" t="s">
        <v>163</v>
      </c>
      <c r="J7062" s="6" t="s">
        <v>161</v>
      </c>
      <c r="K7062" s="6">
        <v>2</v>
      </c>
      <c r="L7062" s="6">
        <v>33.24</v>
      </c>
      <c r="M7062" s="31" t="str">
        <f t="shared" si="0"/>
        <v>Small</v>
      </c>
    </row>
    <row r="7063" spans="8:13" ht="15.75" customHeight="1">
      <c r="H7063" s="37">
        <v>43381</v>
      </c>
      <c r="I7063" s="6" t="s">
        <v>198</v>
      </c>
      <c r="J7063" s="6" t="s">
        <v>226</v>
      </c>
      <c r="K7063" s="6">
        <v>2</v>
      </c>
      <c r="L7063" s="6">
        <v>22.3</v>
      </c>
      <c r="M7063" s="31" t="str">
        <f t="shared" si="0"/>
        <v>Small</v>
      </c>
    </row>
    <row r="7064" spans="8:13" ht="15.75" customHeight="1">
      <c r="H7064" s="37">
        <v>43234</v>
      </c>
      <c r="I7064" s="6" t="s">
        <v>163</v>
      </c>
      <c r="J7064" s="6" t="s">
        <v>199</v>
      </c>
      <c r="K7064" s="6">
        <v>1</v>
      </c>
      <c r="L7064" s="6">
        <v>16.8</v>
      </c>
      <c r="M7064" s="31" t="str">
        <f t="shared" si="0"/>
        <v>Small</v>
      </c>
    </row>
    <row r="7065" spans="8:13" ht="15.75" customHeight="1">
      <c r="H7065" s="37">
        <v>43178</v>
      </c>
      <c r="I7065" s="6" t="s">
        <v>175</v>
      </c>
      <c r="J7065" s="6" t="s">
        <v>237</v>
      </c>
      <c r="K7065" s="6">
        <v>1</v>
      </c>
      <c r="L7065" s="6">
        <v>18.93</v>
      </c>
      <c r="M7065" s="31" t="str">
        <f t="shared" si="0"/>
        <v>Small</v>
      </c>
    </row>
    <row r="7066" spans="8:13" ht="15.75" customHeight="1">
      <c r="H7066" s="37">
        <v>43346</v>
      </c>
      <c r="I7066" s="6" t="s">
        <v>160</v>
      </c>
      <c r="J7066" s="6" t="s">
        <v>211</v>
      </c>
      <c r="K7066" s="6">
        <v>1</v>
      </c>
      <c r="L7066" s="6">
        <v>11.45</v>
      </c>
      <c r="M7066" s="31" t="str">
        <f t="shared" si="0"/>
        <v>Small</v>
      </c>
    </row>
    <row r="7067" spans="8:13" ht="15.75" customHeight="1">
      <c r="H7067" s="37">
        <v>43171</v>
      </c>
      <c r="I7067" s="6" t="s">
        <v>168</v>
      </c>
      <c r="J7067" s="6" t="s">
        <v>178</v>
      </c>
      <c r="K7067" s="6">
        <v>2</v>
      </c>
      <c r="L7067" s="6">
        <v>36.479999999999997</v>
      </c>
      <c r="M7067" s="31" t="str">
        <f t="shared" si="0"/>
        <v>Small</v>
      </c>
    </row>
    <row r="7068" spans="8:13" ht="15.75" customHeight="1">
      <c r="H7068" s="37">
        <v>43169</v>
      </c>
      <c r="I7068" s="6" t="s">
        <v>201</v>
      </c>
      <c r="J7068" s="6" t="s">
        <v>219</v>
      </c>
      <c r="K7068" s="6">
        <v>2</v>
      </c>
      <c r="L7068" s="6">
        <v>22.26</v>
      </c>
      <c r="M7068" s="31" t="str">
        <f t="shared" si="0"/>
        <v>Small</v>
      </c>
    </row>
    <row r="7069" spans="8:13" ht="15.75" customHeight="1">
      <c r="H7069" s="37">
        <v>43447</v>
      </c>
      <c r="I7069" s="6" t="s">
        <v>190</v>
      </c>
      <c r="J7069" s="6" t="s">
        <v>156</v>
      </c>
      <c r="K7069" s="6">
        <v>2</v>
      </c>
      <c r="L7069" s="6">
        <v>39.340000000000003</v>
      </c>
      <c r="M7069" s="31" t="str">
        <f t="shared" si="0"/>
        <v>Small</v>
      </c>
    </row>
    <row r="7070" spans="8:13" ht="15.75" customHeight="1">
      <c r="H7070" s="37">
        <v>43319</v>
      </c>
      <c r="I7070" s="6" t="s">
        <v>168</v>
      </c>
      <c r="J7070" s="6" t="s">
        <v>225</v>
      </c>
      <c r="K7070" s="6">
        <v>3</v>
      </c>
      <c r="L7070" s="6">
        <v>58.8</v>
      </c>
      <c r="M7070" s="31" t="str">
        <f t="shared" si="0"/>
        <v>Small</v>
      </c>
    </row>
    <row r="7071" spans="8:13" ht="15.75" customHeight="1">
      <c r="H7071" s="37">
        <v>43357</v>
      </c>
      <c r="I7071" s="6" t="s">
        <v>223</v>
      </c>
      <c r="J7071" s="6" t="s">
        <v>185</v>
      </c>
      <c r="K7071" s="6">
        <v>3</v>
      </c>
      <c r="L7071" s="6">
        <v>31.95</v>
      </c>
      <c r="M7071" s="31" t="str">
        <f t="shared" si="0"/>
        <v>Small</v>
      </c>
    </row>
    <row r="7072" spans="8:13" ht="15.75" customHeight="1">
      <c r="H7072" s="37">
        <v>43449</v>
      </c>
      <c r="I7072" s="6" t="s">
        <v>168</v>
      </c>
      <c r="J7072" s="6" t="s">
        <v>194</v>
      </c>
      <c r="K7072" s="6">
        <v>2</v>
      </c>
      <c r="L7072" s="6">
        <v>23.46</v>
      </c>
      <c r="M7072" s="31" t="str">
        <f t="shared" si="0"/>
        <v>Small</v>
      </c>
    </row>
    <row r="7073" spans="8:13" ht="15.75" customHeight="1">
      <c r="H7073" s="37">
        <v>43266</v>
      </c>
      <c r="I7073" s="6" t="s">
        <v>158</v>
      </c>
      <c r="J7073" s="6" t="s">
        <v>156</v>
      </c>
      <c r="K7073" s="6">
        <v>3</v>
      </c>
      <c r="L7073" s="6">
        <v>53.25</v>
      </c>
      <c r="M7073" s="31" t="str">
        <f t="shared" si="0"/>
        <v>Small</v>
      </c>
    </row>
    <row r="7074" spans="8:13" ht="15.75" customHeight="1">
      <c r="H7074" s="37">
        <v>43431</v>
      </c>
      <c r="I7074" s="6" t="s">
        <v>158</v>
      </c>
      <c r="J7074" s="6" t="s">
        <v>156</v>
      </c>
      <c r="K7074" s="6">
        <v>34</v>
      </c>
      <c r="L7074" s="6">
        <v>208.23</v>
      </c>
      <c r="M7074" s="31" t="str">
        <f t="shared" si="0"/>
        <v>Small</v>
      </c>
    </row>
    <row r="7075" spans="8:13" ht="15.75" customHeight="1">
      <c r="H7075" s="37">
        <v>43219</v>
      </c>
      <c r="I7075" s="6" t="s">
        <v>168</v>
      </c>
      <c r="J7075" s="6" t="s">
        <v>157</v>
      </c>
      <c r="K7075" s="6">
        <v>2</v>
      </c>
      <c r="L7075" s="6">
        <v>33.14</v>
      </c>
      <c r="M7075" s="31" t="str">
        <f t="shared" si="0"/>
        <v>Small</v>
      </c>
    </row>
    <row r="7076" spans="8:13" ht="15.75" customHeight="1">
      <c r="H7076" s="37">
        <v>43118</v>
      </c>
      <c r="I7076" s="6" t="s">
        <v>158</v>
      </c>
      <c r="J7076" s="6" t="s">
        <v>217</v>
      </c>
      <c r="K7076" s="6">
        <v>3</v>
      </c>
      <c r="L7076" s="6">
        <v>44.91</v>
      </c>
      <c r="M7076" s="31" t="str">
        <f t="shared" si="0"/>
        <v>Small</v>
      </c>
    </row>
    <row r="7077" spans="8:13" ht="15.75" customHeight="1">
      <c r="H7077" s="37">
        <v>43461</v>
      </c>
      <c r="I7077" s="6" t="s">
        <v>168</v>
      </c>
      <c r="J7077" s="6" t="s">
        <v>211</v>
      </c>
      <c r="K7077" s="6">
        <v>60</v>
      </c>
      <c r="L7077" s="6">
        <v>399.49</v>
      </c>
      <c r="M7077" s="31" t="str">
        <f t="shared" si="0"/>
        <v>Large</v>
      </c>
    </row>
    <row r="7078" spans="8:13" ht="15.75" customHeight="1">
      <c r="H7078" s="37">
        <v>43457</v>
      </c>
      <c r="I7078" s="6" t="s">
        <v>158</v>
      </c>
      <c r="J7078" s="6" t="s">
        <v>239</v>
      </c>
      <c r="K7078" s="6">
        <v>3</v>
      </c>
      <c r="L7078" s="6">
        <v>55.08</v>
      </c>
      <c r="M7078" s="31" t="str">
        <f t="shared" si="0"/>
        <v>Small</v>
      </c>
    </row>
    <row r="7079" spans="8:13" ht="15.75" customHeight="1">
      <c r="H7079" s="37">
        <v>43322</v>
      </c>
      <c r="I7079" s="6" t="s">
        <v>158</v>
      </c>
      <c r="J7079" s="6" t="s">
        <v>210</v>
      </c>
      <c r="K7079" s="6">
        <v>59</v>
      </c>
      <c r="L7079" s="6">
        <v>475.07</v>
      </c>
      <c r="M7079" s="31" t="str">
        <f t="shared" si="0"/>
        <v>Large</v>
      </c>
    </row>
    <row r="7080" spans="8:13" ht="15.75" customHeight="1">
      <c r="H7080" s="37">
        <v>43454</v>
      </c>
      <c r="I7080" s="6" t="s">
        <v>158</v>
      </c>
      <c r="J7080" s="6" t="s">
        <v>178</v>
      </c>
      <c r="K7080" s="6">
        <v>2</v>
      </c>
      <c r="L7080" s="6">
        <v>33.9</v>
      </c>
      <c r="M7080" s="31" t="str">
        <f t="shared" si="0"/>
        <v>Small</v>
      </c>
    </row>
    <row r="7081" spans="8:13" ht="15.75" customHeight="1">
      <c r="H7081" s="37">
        <v>43439</v>
      </c>
      <c r="I7081" s="6" t="s">
        <v>175</v>
      </c>
      <c r="J7081" s="6" t="s">
        <v>185</v>
      </c>
      <c r="K7081" s="6">
        <v>72</v>
      </c>
      <c r="L7081" s="6">
        <v>457.78</v>
      </c>
      <c r="M7081" s="31" t="str">
        <f t="shared" si="0"/>
        <v>Large</v>
      </c>
    </row>
    <row r="7082" spans="8:13" ht="15.75" customHeight="1">
      <c r="H7082" s="37">
        <v>43244</v>
      </c>
      <c r="I7082" s="6" t="s">
        <v>158</v>
      </c>
      <c r="J7082" s="6" t="s">
        <v>210</v>
      </c>
      <c r="K7082" s="6">
        <v>48</v>
      </c>
      <c r="L7082" s="6">
        <v>294.89</v>
      </c>
      <c r="M7082" s="31" t="str">
        <f t="shared" si="0"/>
        <v>Large</v>
      </c>
    </row>
    <row r="7083" spans="8:13" ht="15.75" customHeight="1">
      <c r="H7083" s="37">
        <v>43373</v>
      </c>
      <c r="I7083" s="6" t="s">
        <v>175</v>
      </c>
      <c r="J7083" s="6" t="s">
        <v>205</v>
      </c>
      <c r="K7083" s="6">
        <v>24</v>
      </c>
      <c r="L7083" s="6">
        <v>246.99</v>
      </c>
      <c r="M7083" s="31" t="str">
        <f t="shared" si="0"/>
        <v>Small</v>
      </c>
    </row>
    <row r="7084" spans="8:13" ht="15.75" customHeight="1">
      <c r="H7084" s="37">
        <v>43341</v>
      </c>
      <c r="I7084" s="6" t="s">
        <v>158</v>
      </c>
      <c r="J7084" s="6" t="s">
        <v>184</v>
      </c>
      <c r="K7084" s="6">
        <v>4</v>
      </c>
      <c r="L7084" s="6">
        <v>66.12</v>
      </c>
      <c r="M7084" s="31" t="str">
        <f t="shared" si="0"/>
        <v>Small</v>
      </c>
    </row>
    <row r="7085" spans="8:13" ht="15.75" customHeight="1">
      <c r="H7085" s="37">
        <v>43280</v>
      </c>
      <c r="I7085" s="6" t="s">
        <v>158</v>
      </c>
      <c r="J7085" s="6" t="s">
        <v>169</v>
      </c>
      <c r="K7085" s="6">
        <v>1</v>
      </c>
      <c r="L7085" s="6">
        <v>19.850000000000001</v>
      </c>
      <c r="M7085" s="31" t="str">
        <f t="shared" si="0"/>
        <v>Small</v>
      </c>
    </row>
    <row r="7086" spans="8:13" ht="15.75" customHeight="1">
      <c r="H7086" s="37">
        <v>43304</v>
      </c>
      <c r="I7086" s="6" t="s">
        <v>135</v>
      </c>
      <c r="J7086" s="6" t="s">
        <v>156</v>
      </c>
      <c r="K7086" s="6">
        <v>60</v>
      </c>
      <c r="L7086" s="6">
        <v>358.07</v>
      </c>
      <c r="M7086" s="31" t="str">
        <f t="shared" si="0"/>
        <v>Large</v>
      </c>
    </row>
    <row r="7087" spans="8:13" ht="15.75" customHeight="1">
      <c r="H7087" s="37">
        <v>43127</v>
      </c>
      <c r="I7087" s="6" t="s">
        <v>163</v>
      </c>
      <c r="J7087" s="6" t="s">
        <v>156</v>
      </c>
      <c r="K7087" s="6">
        <v>1</v>
      </c>
      <c r="L7087" s="6">
        <v>19.39</v>
      </c>
      <c r="M7087" s="31" t="str">
        <f t="shared" si="0"/>
        <v>Small</v>
      </c>
    </row>
    <row r="7088" spans="8:13" ht="15.75" customHeight="1">
      <c r="H7088" s="37">
        <v>43444</v>
      </c>
      <c r="I7088" s="6" t="s">
        <v>168</v>
      </c>
      <c r="J7088" s="6" t="s">
        <v>235</v>
      </c>
      <c r="K7088" s="6">
        <v>1</v>
      </c>
      <c r="L7088" s="6">
        <v>17.54</v>
      </c>
      <c r="M7088" s="31" t="str">
        <f t="shared" si="0"/>
        <v>Small</v>
      </c>
    </row>
    <row r="7089" spans="8:13" ht="15.75" customHeight="1">
      <c r="H7089" s="37">
        <v>43383</v>
      </c>
      <c r="I7089" s="6" t="s">
        <v>138</v>
      </c>
      <c r="J7089" s="6" t="s">
        <v>187</v>
      </c>
      <c r="K7089" s="6">
        <v>2</v>
      </c>
      <c r="L7089" s="6">
        <v>29.7</v>
      </c>
      <c r="M7089" s="31" t="str">
        <f t="shared" si="0"/>
        <v>Small</v>
      </c>
    </row>
    <row r="7090" spans="8:13" ht="15.75" customHeight="1">
      <c r="H7090" s="37">
        <v>43219</v>
      </c>
      <c r="I7090" s="6" t="s">
        <v>175</v>
      </c>
      <c r="J7090" s="6" t="s">
        <v>219</v>
      </c>
      <c r="K7090" s="6">
        <v>2</v>
      </c>
      <c r="L7090" s="6">
        <v>22.7</v>
      </c>
      <c r="M7090" s="31" t="str">
        <f t="shared" si="0"/>
        <v>Small</v>
      </c>
    </row>
    <row r="7091" spans="8:13" ht="15.75" customHeight="1">
      <c r="H7091" s="37">
        <v>43202</v>
      </c>
      <c r="I7091" s="6" t="s">
        <v>168</v>
      </c>
      <c r="J7091" s="6" t="s">
        <v>211</v>
      </c>
      <c r="K7091" s="6">
        <v>1</v>
      </c>
      <c r="L7091" s="6">
        <v>12.85</v>
      </c>
      <c r="M7091" s="31" t="str">
        <f t="shared" si="0"/>
        <v>Small</v>
      </c>
    </row>
    <row r="7092" spans="8:13" ht="15.75" customHeight="1">
      <c r="H7092" s="37">
        <v>43268</v>
      </c>
      <c r="I7092" s="6" t="s">
        <v>141</v>
      </c>
      <c r="J7092" s="6" t="s">
        <v>187</v>
      </c>
      <c r="K7092" s="6">
        <v>2</v>
      </c>
      <c r="L7092" s="6">
        <v>30.86</v>
      </c>
      <c r="M7092" s="31" t="str">
        <f t="shared" si="0"/>
        <v>Small</v>
      </c>
    </row>
    <row r="7093" spans="8:13" ht="15.75" customHeight="1">
      <c r="H7093" s="37">
        <v>43438</v>
      </c>
      <c r="I7093" s="6" t="s">
        <v>160</v>
      </c>
      <c r="J7093" s="6" t="s">
        <v>162</v>
      </c>
      <c r="K7093" s="6">
        <v>48</v>
      </c>
      <c r="L7093" s="6">
        <v>357.19</v>
      </c>
      <c r="M7093" s="31" t="str">
        <f t="shared" si="0"/>
        <v>Large</v>
      </c>
    </row>
    <row r="7094" spans="8:13" ht="15.75" customHeight="1">
      <c r="H7094" s="37">
        <v>43424</v>
      </c>
      <c r="I7094" s="6" t="s">
        <v>158</v>
      </c>
      <c r="J7094" s="6" t="s">
        <v>228</v>
      </c>
      <c r="K7094" s="6">
        <v>2</v>
      </c>
      <c r="L7094" s="6">
        <v>21.42</v>
      </c>
      <c r="M7094" s="31" t="str">
        <f t="shared" si="0"/>
        <v>Small</v>
      </c>
    </row>
    <row r="7095" spans="8:13" ht="15.75" customHeight="1">
      <c r="H7095" s="37">
        <v>43286</v>
      </c>
      <c r="I7095" s="6" t="s">
        <v>141</v>
      </c>
      <c r="J7095" s="6" t="s">
        <v>239</v>
      </c>
      <c r="K7095" s="6">
        <v>3</v>
      </c>
      <c r="L7095" s="6">
        <v>54.42</v>
      </c>
      <c r="M7095" s="31" t="str">
        <f t="shared" si="0"/>
        <v>Small</v>
      </c>
    </row>
    <row r="7096" spans="8:13" ht="15.75" customHeight="1">
      <c r="H7096" s="37">
        <v>43236</v>
      </c>
      <c r="I7096" s="6" t="s">
        <v>160</v>
      </c>
      <c r="J7096" s="6" t="s">
        <v>212</v>
      </c>
      <c r="K7096" s="6">
        <v>1</v>
      </c>
      <c r="L7096" s="6">
        <v>12.11</v>
      </c>
      <c r="M7096" s="31" t="str">
        <f t="shared" si="0"/>
        <v>Small</v>
      </c>
    </row>
    <row r="7097" spans="8:13" ht="15.75" customHeight="1">
      <c r="H7097" s="37">
        <v>43306</v>
      </c>
      <c r="I7097" s="6" t="s">
        <v>158</v>
      </c>
      <c r="J7097" s="6" t="s">
        <v>189</v>
      </c>
      <c r="K7097" s="6">
        <v>4</v>
      </c>
      <c r="L7097" s="6">
        <v>63.8</v>
      </c>
      <c r="M7097" s="31" t="str">
        <f t="shared" si="0"/>
        <v>Small</v>
      </c>
    </row>
    <row r="7098" spans="8:13" ht="15.75" customHeight="1">
      <c r="H7098" s="37">
        <v>43285</v>
      </c>
      <c r="I7098" s="6" t="s">
        <v>141</v>
      </c>
      <c r="J7098" s="6" t="s">
        <v>221</v>
      </c>
      <c r="K7098" s="6">
        <v>3</v>
      </c>
      <c r="L7098" s="6">
        <v>56.37</v>
      </c>
      <c r="M7098" s="31" t="str">
        <f t="shared" si="0"/>
        <v>Small</v>
      </c>
    </row>
    <row r="7099" spans="8:13" ht="15.75" customHeight="1">
      <c r="H7099" s="37">
        <v>43421</v>
      </c>
      <c r="I7099" s="6" t="s">
        <v>158</v>
      </c>
      <c r="J7099" s="6" t="s">
        <v>211</v>
      </c>
      <c r="K7099" s="6">
        <v>3</v>
      </c>
      <c r="L7099" s="6">
        <v>50.91</v>
      </c>
      <c r="M7099" s="31" t="str">
        <f t="shared" si="0"/>
        <v>Small</v>
      </c>
    </row>
    <row r="7100" spans="8:13" ht="15.75" customHeight="1">
      <c r="H7100" s="37">
        <v>43433</v>
      </c>
      <c r="I7100" s="6" t="s">
        <v>177</v>
      </c>
      <c r="J7100" s="6" t="s">
        <v>233</v>
      </c>
      <c r="K7100" s="6">
        <v>60</v>
      </c>
      <c r="L7100" s="6">
        <v>641.52</v>
      </c>
      <c r="M7100" s="31" t="str">
        <f t="shared" si="0"/>
        <v>Large</v>
      </c>
    </row>
    <row r="7101" spans="8:13" ht="15.75" customHeight="1">
      <c r="H7101" s="37">
        <v>43396</v>
      </c>
      <c r="I7101" s="6" t="s">
        <v>168</v>
      </c>
      <c r="J7101" s="6" t="s">
        <v>208</v>
      </c>
      <c r="K7101" s="6">
        <v>1</v>
      </c>
      <c r="L7101" s="6">
        <v>14.58</v>
      </c>
      <c r="M7101" s="31" t="str">
        <f t="shared" si="0"/>
        <v>Small</v>
      </c>
    </row>
    <row r="7102" spans="8:13" ht="15.75" customHeight="1">
      <c r="H7102" s="37">
        <v>43129</v>
      </c>
      <c r="I7102" s="6" t="s">
        <v>158</v>
      </c>
      <c r="J7102" s="6" t="s">
        <v>217</v>
      </c>
      <c r="K7102" s="6">
        <v>1</v>
      </c>
      <c r="L7102" s="6">
        <v>18.3</v>
      </c>
      <c r="M7102" s="31" t="str">
        <f t="shared" si="0"/>
        <v>Small</v>
      </c>
    </row>
    <row r="7103" spans="8:13" ht="15.75" customHeight="1">
      <c r="H7103" s="37">
        <v>43270</v>
      </c>
      <c r="I7103" s="6" t="s">
        <v>163</v>
      </c>
      <c r="J7103" s="6" t="s">
        <v>156</v>
      </c>
      <c r="K7103" s="6">
        <v>57</v>
      </c>
      <c r="L7103" s="6">
        <v>397.77</v>
      </c>
      <c r="M7103" s="31" t="str">
        <f t="shared" si="0"/>
        <v>Large</v>
      </c>
    </row>
    <row r="7104" spans="8:13" ht="15.75" customHeight="1">
      <c r="H7104" s="37">
        <v>43420</v>
      </c>
      <c r="I7104" s="6" t="s">
        <v>141</v>
      </c>
      <c r="J7104" s="6" t="s">
        <v>232</v>
      </c>
      <c r="K7104" s="6">
        <v>36</v>
      </c>
      <c r="L7104" s="6">
        <v>288.52</v>
      </c>
      <c r="M7104" s="31" t="str">
        <f t="shared" si="0"/>
        <v>Large</v>
      </c>
    </row>
    <row r="7105" spans="8:13" ht="15.75" customHeight="1">
      <c r="H7105" s="37">
        <v>43272</v>
      </c>
      <c r="I7105" s="6" t="s">
        <v>177</v>
      </c>
      <c r="J7105" s="6" t="s">
        <v>210</v>
      </c>
      <c r="K7105" s="6">
        <v>2</v>
      </c>
      <c r="L7105" s="6">
        <v>25.86</v>
      </c>
      <c r="M7105" s="31" t="str">
        <f t="shared" si="0"/>
        <v>Small</v>
      </c>
    </row>
    <row r="7106" spans="8:13" ht="15.75" customHeight="1">
      <c r="H7106" s="37">
        <v>43320</v>
      </c>
      <c r="I7106" s="6" t="s">
        <v>135</v>
      </c>
      <c r="J7106" s="6" t="s">
        <v>176</v>
      </c>
      <c r="K7106" s="6">
        <v>51</v>
      </c>
      <c r="L7106" s="6">
        <v>483.99</v>
      </c>
      <c r="M7106" s="31" t="str">
        <f t="shared" si="0"/>
        <v>Large</v>
      </c>
    </row>
    <row r="7107" spans="8:13" ht="15.75" customHeight="1">
      <c r="H7107" s="37">
        <v>43425</v>
      </c>
      <c r="I7107" s="6" t="s">
        <v>160</v>
      </c>
      <c r="J7107" s="6" t="s">
        <v>159</v>
      </c>
      <c r="K7107" s="6">
        <v>4</v>
      </c>
      <c r="L7107" s="6">
        <v>46.52</v>
      </c>
      <c r="M7107" s="31" t="str">
        <f t="shared" si="0"/>
        <v>Small</v>
      </c>
    </row>
    <row r="7108" spans="8:13" ht="15.75" customHeight="1">
      <c r="H7108" s="37">
        <v>43164</v>
      </c>
      <c r="I7108" s="6" t="s">
        <v>190</v>
      </c>
      <c r="J7108" s="6" t="s">
        <v>186</v>
      </c>
      <c r="K7108" s="6">
        <v>1</v>
      </c>
      <c r="L7108" s="6">
        <v>10.1</v>
      </c>
      <c r="M7108" s="31" t="str">
        <f t="shared" si="0"/>
        <v>Small</v>
      </c>
    </row>
    <row r="7109" spans="8:13" ht="15.75" customHeight="1">
      <c r="H7109" s="37">
        <v>43459</v>
      </c>
      <c r="I7109" s="6" t="s">
        <v>141</v>
      </c>
      <c r="J7109" s="6" t="s">
        <v>176</v>
      </c>
      <c r="K7109" s="6">
        <v>2</v>
      </c>
      <c r="L7109" s="6">
        <v>28.56</v>
      </c>
      <c r="M7109" s="31" t="str">
        <f t="shared" si="0"/>
        <v>Small</v>
      </c>
    </row>
    <row r="7110" spans="8:13" ht="15.75" customHeight="1">
      <c r="H7110" s="37">
        <v>43283</v>
      </c>
      <c r="I7110" s="6" t="s">
        <v>168</v>
      </c>
      <c r="J7110" s="6" t="s">
        <v>207</v>
      </c>
      <c r="K7110" s="6">
        <v>46</v>
      </c>
      <c r="L7110" s="6">
        <v>426.59</v>
      </c>
      <c r="M7110" s="31" t="str">
        <f t="shared" si="0"/>
        <v>Large</v>
      </c>
    </row>
    <row r="7111" spans="8:13" ht="15.75" customHeight="1">
      <c r="H7111" s="37">
        <v>43432</v>
      </c>
      <c r="I7111" s="6" t="s">
        <v>158</v>
      </c>
      <c r="J7111" s="6" t="s">
        <v>239</v>
      </c>
      <c r="K7111" s="6">
        <v>72</v>
      </c>
      <c r="L7111" s="6">
        <v>428.46</v>
      </c>
      <c r="M7111" s="31" t="str">
        <f t="shared" si="0"/>
        <v>Large</v>
      </c>
    </row>
    <row r="7112" spans="8:13" ht="15.75" customHeight="1">
      <c r="H7112" s="37">
        <v>43440</v>
      </c>
      <c r="I7112" s="6" t="s">
        <v>175</v>
      </c>
      <c r="J7112" s="6" t="s">
        <v>183</v>
      </c>
      <c r="K7112" s="6">
        <v>3</v>
      </c>
      <c r="L7112" s="6">
        <v>33.479999999999997</v>
      </c>
      <c r="M7112" s="31" t="str">
        <f t="shared" si="0"/>
        <v>Small</v>
      </c>
    </row>
    <row r="7113" spans="8:13" ht="15.75" customHeight="1">
      <c r="H7113" s="37">
        <v>43361</v>
      </c>
      <c r="I7113" s="6" t="s">
        <v>175</v>
      </c>
      <c r="J7113" s="6" t="s">
        <v>236</v>
      </c>
      <c r="K7113" s="6">
        <v>1</v>
      </c>
      <c r="L7113" s="6">
        <v>15.59</v>
      </c>
      <c r="M7113" s="31" t="str">
        <f t="shared" si="0"/>
        <v>Small</v>
      </c>
    </row>
    <row r="7114" spans="8:13" ht="15.75" customHeight="1">
      <c r="H7114" s="37">
        <v>43370</v>
      </c>
      <c r="I7114" s="6" t="s">
        <v>168</v>
      </c>
      <c r="J7114" s="6" t="s">
        <v>156</v>
      </c>
      <c r="K7114" s="6">
        <v>3</v>
      </c>
      <c r="L7114" s="6">
        <v>52.26</v>
      </c>
      <c r="M7114" s="31" t="str">
        <f t="shared" si="0"/>
        <v>Small</v>
      </c>
    </row>
    <row r="7115" spans="8:13" ht="15.75" customHeight="1">
      <c r="H7115" s="37">
        <v>43465</v>
      </c>
      <c r="I7115" s="6" t="s">
        <v>141</v>
      </c>
      <c r="J7115" s="6" t="s">
        <v>156</v>
      </c>
      <c r="K7115" s="6">
        <v>6</v>
      </c>
      <c r="L7115" s="6">
        <v>69.260000000000005</v>
      </c>
      <c r="M7115" s="31" t="str">
        <f t="shared" si="0"/>
        <v>Small</v>
      </c>
    </row>
    <row r="7116" spans="8:13" ht="15.75" customHeight="1">
      <c r="H7116" s="37">
        <v>43310</v>
      </c>
      <c r="I7116" s="6" t="s">
        <v>158</v>
      </c>
      <c r="J7116" s="6" t="s">
        <v>191</v>
      </c>
      <c r="K7116" s="6">
        <v>2</v>
      </c>
      <c r="L7116" s="6">
        <v>39.94</v>
      </c>
      <c r="M7116" s="31" t="str">
        <f t="shared" si="0"/>
        <v>Small</v>
      </c>
    </row>
    <row r="7117" spans="8:13" ht="15.75" customHeight="1">
      <c r="H7117" s="37">
        <v>43237</v>
      </c>
      <c r="I7117" s="6" t="s">
        <v>141</v>
      </c>
      <c r="J7117" s="6" t="s">
        <v>208</v>
      </c>
      <c r="K7117" s="6">
        <v>2</v>
      </c>
      <c r="L7117" s="6">
        <v>25.42</v>
      </c>
      <c r="M7117" s="31" t="str">
        <f t="shared" si="0"/>
        <v>Small</v>
      </c>
    </row>
    <row r="7118" spans="8:13" ht="15.75" customHeight="1">
      <c r="H7118" s="37">
        <v>43390</v>
      </c>
      <c r="I7118" s="6" t="s">
        <v>160</v>
      </c>
      <c r="J7118" s="6" t="s">
        <v>157</v>
      </c>
      <c r="K7118" s="6">
        <v>54</v>
      </c>
      <c r="L7118" s="6">
        <v>426.79</v>
      </c>
      <c r="M7118" s="31" t="str">
        <f t="shared" si="0"/>
        <v>Large</v>
      </c>
    </row>
    <row r="7119" spans="8:13" ht="15.75" customHeight="1">
      <c r="H7119" s="37">
        <v>43107</v>
      </c>
      <c r="I7119" s="6" t="s">
        <v>158</v>
      </c>
      <c r="J7119" s="6" t="s">
        <v>156</v>
      </c>
      <c r="K7119" s="6">
        <v>2</v>
      </c>
      <c r="L7119" s="6">
        <v>34.200000000000003</v>
      </c>
      <c r="M7119" s="31" t="str">
        <f t="shared" si="0"/>
        <v>Small</v>
      </c>
    </row>
    <row r="7120" spans="8:13" ht="15.75" customHeight="1">
      <c r="H7120" s="37">
        <v>43324</v>
      </c>
      <c r="I7120" s="6" t="s">
        <v>168</v>
      </c>
      <c r="J7120" s="6" t="s">
        <v>156</v>
      </c>
      <c r="K7120" s="6">
        <v>1</v>
      </c>
      <c r="L7120" s="6">
        <v>14.63</v>
      </c>
      <c r="M7120" s="31" t="str">
        <f t="shared" si="0"/>
        <v>Small</v>
      </c>
    </row>
    <row r="7121" spans="8:13" ht="15.75" customHeight="1">
      <c r="H7121" s="37">
        <v>43192</v>
      </c>
      <c r="I7121" s="6" t="s">
        <v>190</v>
      </c>
      <c r="J7121" s="6" t="s">
        <v>231</v>
      </c>
      <c r="K7121" s="6">
        <v>1</v>
      </c>
      <c r="L7121" s="6">
        <v>11.2</v>
      </c>
      <c r="M7121" s="31" t="str">
        <f t="shared" si="0"/>
        <v>Small</v>
      </c>
    </row>
    <row r="7122" spans="8:13" ht="15.75" customHeight="1">
      <c r="H7122" s="37">
        <v>43270</v>
      </c>
      <c r="I7122" s="6" t="s">
        <v>127</v>
      </c>
      <c r="J7122" s="6" t="s">
        <v>184</v>
      </c>
      <c r="K7122" s="6">
        <v>4</v>
      </c>
      <c r="L7122" s="6">
        <v>67.56</v>
      </c>
      <c r="M7122" s="31" t="str">
        <f t="shared" si="0"/>
        <v>Small</v>
      </c>
    </row>
    <row r="7123" spans="8:13" ht="15.75" customHeight="1">
      <c r="H7123" s="37">
        <v>43318</v>
      </c>
      <c r="I7123" s="6" t="s">
        <v>171</v>
      </c>
      <c r="J7123" s="6" t="s">
        <v>207</v>
      </c>
      <c r="K7123" s="6">
        <v>2</v>
      </c>
      <c r="L7123" s="6">
        <v>34.42</v>
      </c>
      <c r="M7123" s="31" t="str">
        <f t="shared" si="0"/>
        <v>Small</v>
      </c>
    </row>
    <row r="7124" spans="8:13" ht="15.75" customHeight="1">
      <c r="H7124" s="37">
        <v>43463</v>
      </c>
      <c r="I7124" s="6" t="s">
        <v>135</v>
      </c>
      <c r="J7124" s="6" t="s">
        <v>213</v>
      </c>
      <c r="K7124" s="6">
        <v>3</v>
      </c>
      <c r="L7124" s="6">
        <v>51</v>
      </c>
      <c r="M7124" s="31" t="str">
        <f t="shared" si="0"/>
        <v>Small</v>
      </c>
    </row>
    <row r="7125" spans="8:13" ht="15.75" customHeight="1">
      <c r="H7125" s="37">
        <v>43458</v>
      </c>
      <c r="I7125" s="6" t="s">
        <v>165</v>
      </c>
      <c r="J7125" s="6" t="s">
        <v>195</v>
      </c>
      <c r="K7125" s="6">
        <v>2</v>
      </c>
      <c r="L7125" s="6">
        <v>35.06</v>
      </c>
      <c r="M7125" s="31" t="str">
        <f t="shared" si="0"/>
        <v>Small</v>
      </c>
    </row>
    <row r="7126" spans="8:13" ht="15.75" customHeight="1">
      <c r="H7126" s="37">
        <v>43464</v>
      </c>
      <c r="I7126" s="6" t="s">
        <v>171</v>
      </c>
      <c r="J7126" s="6" t="s">
        <v>167</v>
      </c>
      <c r="K7126" s="6">
        <v>1</v>
      </c>
      <c r="L7126" s="6">
        <v>13.75</v>
      </c>
      <c r="M7126" s="31" t="str">
        <f t="shared" si="0"/>
        <v>Small</v>
      </c>
    </row>
    <row r="7127" spans="8:13" ht="15.75" customHeight="1">
      <c r="H7127" s="37">
        <v>43218</v>
      </c>
      <c r="I7127" s="6" t="s">
        <v>163</v>
      </c>
      <c r="J7127" s="6" t="s">
        <v>174</v>
      </c>
      <c r="K7127" s="6">
        <v>1</v>
      </c>
      <c r="L7127" s="6">
        <v>16.28</v>
      </c>
      <c r="M7127" s="31" t="str">
        <f t="shared" si="0"/>
        <v>Small</v>
      </c>
    </row>
    <row r="7128" spans="8:13" ht="15.75" customHeight="1">
      <c r="H7128" s="37">
        <v>43344</v>
      </c>
      <c r="I7128" s="6" t="s">
        <v>193</v>
      </c>
      <c r="J7128" s="6" t="s">
        <v>210</v>
      </c>
      <c r="K7128" s="6">
        <v>1</v>
      </c>
      <c r="L7128" s="6">
        <v>14.57</v>
      </c>
      <c r="M7128" s="31" t="str">
        <f t="shared" si="0"/>
        <v>Small</v>
      </c>
    </row>
    <row r="7129" spans="8:13" ht="15.75" customHeight="1">
      <c r="H7129" s="37">
        <v>43193</v>
      </c>
      <c r="I7129" s="6" t="s">
        <v>160</v>
      </c>
      <c r="J7129" s="6" t="s">
        <v>172</v>
      </c>
      <c r="K7129" s="6">
        <v>3</v>
      </c>
      <c r="L7129" s="6">
        <v>31.47</v>
      </c>
      <c r="M7129" s="31" t="str">
        <f t="shared" si="0"/>
        <v>Small</v>
      </c>
    </row>
    <row r="7130" spans="8:13" ht="15.75" customHeight="1">
      <c r="H7130" s="37">
        <v>43448</v>
      </c>
      <c r="I7130" s="6" t="s">
        <v>158</v>
      </c>
      <c r="J7130" s="6" t="s">
        <v>210</v>
      </c>
      <c r="K7130" s="6">
        <v>60</v>
      </c>
      <c r="L7130" s="6">
        <v>470.77</v>
      </c>
      <c r="M7130" s="31" t="str">
        <f t="shared" si="0"/>
        <v>Large</v>
      </c>
    </row>
    <row r="7131" spans="8:13" ht="15.75" customHeight="1">
      <c r="H7131" s="37">
        <v>43309</v>
      </c>
      <c r="I7131" s="6" t="s">
        <v>175</v>
      </c>
      <c r="J7131" s="6" t="s">
        <v>220</v>
      </c>
      <c r="K7131" s="6">
        <v>2</v>
      </c>
      <c r="L7131" s="6">
        <v>38.159999999999997</v>
      </c>
      <c r="M7131" s="31" t="str">
        <f t="shared" si="0"/>
        <v>Small</v>
      </c>
    </row>
    <row r="7132" spans="8:13" ht="15.75" customHeight="1">
      <c r="H7132" s="37">
        <v>43184</v>
      </c>
      <c r="I7132" s="6" t="s">
        <v>168</v>
      </c>
      <c r="J7132" s="6" t="s">
        <v>233</v>
      </c>
      <c r="K7132" s="6">
        <v>2</v>
      </c>
      <c r="L7132" s="6">
        <v>37.18</v>
      </c>
      <c r="M7132" s="31" t="str">
        <f t="shared" si="0"/>
        <v>Small</v>
      </c>
    </row>
    <row r="7133" spans="8:13" ht="15.75" customHeight="1">
      <c r="H7133" s="37">
        <v>43421</v>
      </c>
      <c r="I7133" s="6" t="s">
        <v>158</v>
      </c>
      <c r="J7133" s="6" t="s">
        <v>235</v>
      </c>
      <c r="K7133" s="6">
        <v>3</v>
      </c>
      <c r="L7133" s="6">
        <v>37.89</v>
      </c>
      <c r="M7133" s="31" t="str">
        <f t="shared" si="0"/>
        <v>Small</v>
      </c>
    </row>
    <row r="7134" spans="8:13" ht="15.75" customHeight="1">
      <c r="H7134" s="37">
        <v>43417</v>
      </c>
      <c r="I7134" s="6" t="s">
        <v>158</v>
      </c>
      <c r="J7134" s="6" t="s">
        <v>176</v>
      </c>
      <c r="K7134" s="6">
        <v>4</v>
      </c>
      <c r="L7134" s="6">
        <v>54.16</v>
      </c>
      <c r="M7134" s="31" t="str">
        <f t="shared" si="0"/>
        <v>Small</v>
      </c>
    </row>
    <row r="7135" spans="8:13" ht="15.75" customHeight="1">
      <c r="H7135" s="37">
        <v>43324</v>
      </c>
      <c r="I7135" s="6" t="s">
        <v>190</v>
      </c>
      <c r="J7135" s="6" t="s">
        <v>241</v>
      </c>
      <c r="K7135" s="6">
        <v>3</v>
      </c>
      <c r="L7135" s="6">
        <v>45.63</v>
      </c>
      <c r="M7135" s="31" t="str">
        <f t="shared" si="0"/>
        <v>Small</v>
      </c>
    </row>
    <row r="7136" spans="8:13" ht="15.75" customHeight="1">
      <c r="H7136" s="37">
        <v>43176</v>
      </c>
      <c r="I7136" s="6" t="s">
        <v>158</v>
      </c>
      <c r="J7136" s="6" t="s">
        <v>208</v>
      </c>
      <c r="K7136" s="6">
        <v>4</v>
      </c>
      <c r="L7136" s="6">
        <v>52.56</v>
      </c>
      <c r="M7136" s="31" t="str">
        <f t="shared" si="0"/>
        <v>Small</v>
      </c>
    </row>
    <row r="7137" spans="8:13" ht="15.75" customHeight="1">
      <c r="H7137" s="37">
        <v>43415</v>
      </c>
      <c r="I7137" s="6" t="s">
        <v>190</v>
      </c>
      <c r="J7137" s="6" t="s">
        <v>156</v>
      </c>
      <c r="K7137" s="6">
        <v>2</v>
      </c>
      <c r="L7137" s="6">
        <v>27.98</v>
      </c>
      <c r="M7137" s="31" t="str">
        <f t="shared" si="0"/>
        <v>Small</v>
      </c>
    </row>
    <row r="7138" spans="8:13" ht="15.75" customHeight="1">
      <c r="H7138" s="37">
        <v>43465</v>
      </c>
      <c r="I7138" s="6" t="s">
        <v>158</v>
      </c>
      <c r="J7138" s="6" t="s">
        <v>162</v>
      </c>
      <c r="K7138" s="6">
        <v>1</v>
      </c>
      <c r="L7138" s="6">
        <v>18.489999999999998</v>
      </c>
      <c r="M7138" s="31" t="str">
        <f t="shared" si="0"/>
        <v>Small</v>
      </c>
    </row>
    <row r="7139" spans="8:13" ht="15.75" customHeight="1">
      <c r="H7139" s="37">
        <v>43425</v>
      </c>
      <c r="I7139" s="6" t="s">
        <v>190</v>
      </c>
      <c r="J7139" s="6" t="s">
        <v>170</v>
      </c>
      <c r="K7139" s="6">
        <v>60</v>
      </c>
      <c r="L7139" s="6">
        <v>621.76</v>
      </c>
      <c r="M7139" s="31" t="str">
        <f t="shared" si="0"/>
        <v>Large</v>
      </c>
    </row>
    <row r="7140" spans="8:13" ht="15.75" customHeight="1">
      <c r="H7140" s="37">
        <v>43354</v>
      </c>
      <c r="I7140" s="6" t="s">
        <v>168</v>
      </c>
      <c r="J7140" s="6" t="s">
        <v>207</v>
      </c>
      <c r="K7140" s="6">
        <v>3</v>
      </c>
      <c r="L7140" s="6">
        <v>39.72</v>
      </c>
      <c r="M7140" s="31" t="str">
        <f t="shared" si="0"/>
        <v>Small</v>
      </c>
    </row>
    <row r="7141" spans="8:13" ht="15.75" customHeight="1">
      <c r="H7141" s="37">
        <v>43377</v>
      </c>
      <c r="I7141" s="6" t="s">
        <v>175</v>
      </c>
      <c r="J7141" s="6" t="s">
        <v>185</v>
      </c>
      <c r="K7141" s="6">
        <v>3</v>
      </c>
      <c r="L7141" s="6">
        <v>54.45</v>
      </c>
      <c r="M7141" s="31" t="str">
        <f t="shared" si="0"/>
        <v>Small</v>
      </c>
    </row>
    <row r="7142" spans="8:13" ht="15.75" customHeight="1">
      <c r="H7142" s="37">
        <v>43148</v>
      </c>
      <c r="I7142" s="6" t="s">
        <v>224</v>
      </c>
      <c r="J7142" s="6" t="s">
        <v>169</v>
      </c>
      <c r="K7142" s="6">
        <v>2</v>
      </c>
      <c r="L7142" s="6">
        <v>31.88</v>
      </c>
      <c r="M7142" s="31" t="str">
        <f t="shared" si="0"/>
        <v>Small</v>
      </c>
    </row>
    <row r="7143" spans="8:13" ht="15.75" customHeight="1">
      <c r="H7143" s="37">
        <v>43161</v>
      </c>
      <c r="I7143" s="6" t="s">
        <v>198</v>
      </c>
      <c r="J7143" s="6" t="s">
        <v>195</v>
      </c>
      <c r="K7143" s="6">
        <v>2</v>
      </c>
      <c r="L7143" s="6">
        <v>27.66</v>
      </c>
      <c r="M7143" s="31" t="str">
        <f t="shared" si="0"/>
        <v>Small</v>
      </c>
    </row>
    <row r="7144" spans="8:13" ht="15.75" customHeight="1">
      <c r="H7144" s="37">
        <v>43412</v>
      </c>
      <c r="I7144" s="6" t="s">
        <v>168</v>
      </c>
      <c r="J7144" s="6" t="s">
        <v>167</v>
      </c>
      <c r="K7144" s="6">
        <v>1</v>
      </c>
      <c r="L7144" s="6">
        <v>12.05</v>
      </c>
      <c r="M7144" s="31" t="str">
        <f t="shared" si="0"/>
        <v>Small</v>
      </c>
    </row>
    <row r="7145" spans="8:13" ht="15.75" customHeight="1">
      <c r="H7145" s="37">
        <v>43298</v>
      </c>
      <c r="I7145" s="6" t="s">
        <v>201</v>
      </c>
      <c r="J7145" s="6" t="s">
        <v>187</v>
      </c>
      <c r="K7145" s="6">
        <v>1</v>
      </c>
      <c r="L7145" s="6">
        <v>15.82</v>
      </c>
      <c r="M7145" s="31" t="str">
        <f t="shared" si="0"/>
        <v>Small</v>
      </c>
    </row>
    <row r="7146" spans="8:13" ht="15.75" customHeight="1">
      <c r="H7146" s="37">
        <v>43436</v>
      </c>
      <c r="I7146" s="6" t="s">
        <v>216</v>
      </c>
      <c r="J7146" s="6" t="s">
        <v>173</v>
      </c>
      <c r="K7146" s="6">
        <v>2</v>
      </c>
      <c r="L7146" s="6">
        <v>22.34</v>
      </c>
      <c r="M7146" s="31" t="str">
        <f t="shared" si="0"/>
        <v>Small</v>
      </c>
    </row>
    <row r="7147" spans="8:13" ht="15.75" customHeight="1">
      <c r="H7147" s="37">
        <v>43451</v>
      </c>
      <c r="I7147" s="6" t="s">
        <v>135</v>
      </c>
      <c r="J7147" s="6" t="s">
        <v>186</v>
      </c>
      <c r="K7147" s="6">
        <v>2</v>
      </c>
      <c r="L7147" s="6">
        <v>20.82</v>
      </c>
      <c r="M7147" s="31" t="str">
        <f t="shared" si="0"/>
        <v>Small</v>
      </c>
    </row>
    <row r="7148" spans="8:13" ht="15.75" customHeight="1">
      <c r="H7148" s="37">
        <v>43307</v>
      </c>
      <c r="I7148" s="6" t="s">
        <v>193</v>
      </c>
      <c r="J7148" s="6" t="s">
        <v>156</v>
      </c>
      <c r="K7148" s="6">
        <v>48</v>
      </c>
      <c r="L7148" s="6">
        <v>383.76</v>
      </c>
      <c r="M7148" s="31" t="str">
        <f t="shared" si="0"/>
        <v>Large</v>
      </c>
    </row>
    <row r="7149" spans="8:13" ht="15.75" customHeight="1">
      <c r="H7149" s="37">
        <v>43406</v>
      </c>
      <c r="I7149" s="6" t="s">
        <v>158</v>
      </c>
      <c r="J7149" s="6" t="s">
        <v>161</v>
      </c>
      <c r="K7149" s="6">
        <v>2</v>
      </c>
      <c r="L7149" s="6">
        <v>33.64</v>
      </c>
      <c r="M7149" s="31" t="str">
        <f t="shared" si="0"/>
        <v>Small</v>
      </c>
    </row>
    <row r="7150" spans="8:13" ht="15.75" customHeight="1">
      <c r="H7150" s="37">
        <v>43404</v>
      </c>
      <c r="I7150" s="6" t="s">
        <v>200</v>
      </c>
      <c r="J7150" s="6" t="s">
        <v>208</v>
      </c>
      <c r="K7150" s="6">
        <v>36</v>
      </c>
      <c r="L7150" s="6">
        <v>271.3</v>
      </c>
      <c r="M7150" s="31" t="str">
        <f t="shared" si="0"/>
        <v>Large</v>
      </c>
    </row>
    <row r="7151" spans="8:13" ht="15.75" customHeight="1">
      <c r="H7151" s="37">
        <v>43334</v>
      </c>
      <c r="I7151" s="6" t="s">
        <v>135</v>
      </c>
      <c r="J7151" s="6" t="s">
        <v>184</v>
      </c>
      <c r="K7151" s="6">
        <v>38</v>
      </c>
      <c r="L7151" s="6">
        <v>426.09</v>
      </c>
      <c r="M7151" s="31" t="str">
        <f t="shared" si="0"/>
        <v>Large</v>
      </c>
    </row>
    <row r="7152" spans="8:13" ht="15.75" customHeight="1">
      <c r="H7152" s="37">
        <v>43434</v>
      </c>
      <c r="I7152" s="6" t="s">
        <v>127</v>
      </c>
      <c r="J7152" s="6" t="s">
        <v>185</v>
      </c>
      <c r="K7152" s="6">
        <v>72</v>
      </c>
      <c r="L7152" s="6">
        <v>611.32000000000005</v>
      </c>
      <c r="M7152" s="31" t="str">
        <f t="shared" si="0"/>
        <v>Large</v>
      </c>
    </row>
    <row r="7153" spans="8:13" ht="15.75" customHeight="1">
      <c r="H7153" s="37">
        <v>43348</v>
      </c>
      <c r="I7153" s="6" t="s">
        <v>163</v>
      </c>
      <c r="J7153" s="6" t="s">
        <v>240</v>
      </c>
      <c r="K7153" s="6">
        <v>3</v>
      </c>
      <c r="L7153" s="6">
        <v>33.57</v>
      </c>
      <c r="M7153" s="31" t="str">
        <f t="shared" si="0"/>
        <v>Small</v>
      </c>
    </row>
    <row r="7154" spans="8:13" ht="15.75" customHeight="1">
      <c r="H7154" s="37">
        <v>43388</v>
      </c>
      <c r="I7154" s="6" t="s">
        <v>175</v>
      </c>
      <c r="J7154" s="6" t="s">
        <v>206</v>
      </c>
      <c r="K7154" s="6">
        <v>36</v>
      </c>
      <c r="L7154" s="6">
        <v>307.44</v>
      </c>
      <c r="M7154" s="31" t="str">
        <f t="shared" si="0"/>
        <v>Large</v>
      </c>
    </row>
    <row r="7155" spans="8:13" ht="15.75" customHeight="1">
      <c r="H7155" s="37">
        <v>43436</v>
      </c>
      <c r="I7155" s="6" t="s">
        <v>141</v>
      </c>
      <c r="J7155" s="6" t="s">
        <v>237</v>
      </c>
      <c r="K7155" s="6">
        <v>5</v>
      </c>
      <c r="L7155" s="6">
        <v>59.2</v>
      </c>
      <c r="M7155" s="31" t="str">
        <f t="shared" si="0"/>
        <v>Small</v>
      </c>
    </row>
    <row r="7156" spans="8:13" ht="15.75" customHeight="1">
      <c r="H7156" s="37">
        <v>43438</v>
      </c>
      <c r="I7156" s="6" t="s">
        <v>198</v>
      </c>
      <c r="J7156" s="6" t="s">
        <v>210</v>
      </c>
      <c r="K7156" s="6">
        <v>1</v>
      </c>
      <c r="L7156" s="6">
        <v>19.79</v>
      </c>
      <c r="M7156" s="31" t="str">
        <f t="shared" si="0"/>
        <v>Small</v>
      </c>
    </row>
    <row r="7157" spans="8:13" ht="15.75" customHeight="1">
      <c r="H7157" s="37">
        <v>43429</v>
      </c>
      <c r="I7157" s="6" t="s">
        <v>200</v>
      </c>
      <c r="J7157" s="6" t="s">
        <v>181</v>
      </c>
      <c r="K7157" s="6">
        <v>36</v>
      </c>
      <c r="L7157" s="6">
        <v>415.35</v>
      </c>
      <c r="M7157" s="31" t="str">
        <f t="shared" si="0"/>
        <v>Large</v>
      </c>
    </row>
    <row r="7158" spans="8:13" ht="15.75" customHeight="1">
      <c r="H7158" s="37">
        <v>43458</v>
      </c>
      <c r="I7158" s="6" t="s">
        <v>218</v>
      </c>
      <c r="J7158" s="6" t="s">
        <v>211</v>
      </c>
      <c r="K7158" s="6">
        <v>2</v>
      </c>
      <c r="L7158" s="6">
        <v>31.5</v>
      </c>
      <c r="M7158" s="31" t="str">
        <f t="shared" si="0"/>
        <v>Small</v>
      </c>
    </row>
    <row r="7159" spans="8:13" ht="15.75" customHeight="1">
      <c r="H7159" s="37">
        <v>43201</v>
      </c>
      <c r="I7159" s="6" t="s">
        <v>158</v>
      </c>
      <c r="J7159" s="6" t="s">
        <v>184</v>
      </c>
      <c r="K7159" s="6">
        <v>60</v>
      </c>
      <c r="L7159" s="6">
        <v>321</v>
      </c>
      <c r="M7159" s="31" t="str">
        <f t="shared" si="0"/>
        <v>Large</v>
      </c>
    </row>
    <row r="7160" spans="8:13" ht="15.75" customHeight="1">
      <c r="H7160" s="37">
        <v>43148</v>
      </c>
      <c r="I7160" s="6" t="s">
        <v>158</v>
      </c>
      <c r="J7160" s="6" t="s">
        <v>180</v>
      </c>
      <c r="K7160" s="6">
        <v>2</v>
      </c>
      <c r="L7160" s="6">
        <v>32.06</v>
      </c>
      <c r="M7160" s="31" t="str">
        <f t="shared" si="0"/>
        <v>Small</v>
      </c>
    </row>
    <row r="7161" spans="8:13" ht="15.75" customHeight="1">
      <c r="H7161" s="37">
        <v>43464</v>
      </c>
      <c r="I7161" s="6" t="s">
        <v>158</v>
      </c>
      <c r="J7161" s="6" t="s">
        <v>156</v>
      </c>
      <c r="K7161" s="6">
        <v>36</v>
      </c>
      <c r="L7161" s="6">
        <v>233.63</v>
      </c>
      <c r="M7161" s="31" t="str">
        <f t="shared" si="0"/>
        <v>Small</v>
      </c>
    </row>
    <row r="7162" spans="8:13" ht="15.75" customHeight="1">
      <c r="H7162" s="37">
        <v>43409</v>
      </c>
      <c r="I7162" s="6" t="s">
        <v>165</v>
      </c>
      <c r="J7162" s="6" t="s">
        <v>164</v>
      </c>
      <c r="K7162" s="6">
        <v>3</v>
      </c>
      <c r="L7162" s="6">
        <v>54.42</v>
      </c>
      <c r="M7162" s="31" t="str">
        <f t="shared" si="0"/>
        <v>Small</v>
      </c>
    </row>
    <row r="7163" spans="8:13" ht="15.75" customHeight="1">
      <c r="H7163" s="37">
        <v>43350</v>
      </c>
      <c r="I7163" s="6" t="s">
        <v>127</v>
      </c>
      <c r="J7163" s="6" t="s">
        <v>235</v>
      </c>
      <c r="K7163" s="6">
        <v>1</v>
      </c>
      <c r="L7163" s="6">
        <v>10.63</v>
      </c>
      <c r="M7163" s="31" t="str">
        <f t="shared" si="0"/>
        <v>Small</v>
      </c>
    </row>
    <row r="7164" spans="8:13" ht="15.75" customHeight="1">
      <c r="H7164" s="37">
        <v>43222</v>
      </c>
      <c r="I7164" s="6" t="s">
        <v>141</v>
      </c>
      <c r="J7164" s="6" t="s">
        <v>228</v>
      </c>
      <c r="K7164" s="6">
        <v>3</v>
      </c>
      <c r="L7164" s="6">
        <v>45.39</v>
      </c>
      <c r="M7164" s="31" t="str">
        <f t="shared" si="0"/>
        <v>Small</v>
      </c>
    </row>
    <row r="7165" spans="8:13" ht="15.75" customHeight="1">
      <c r="H7165" s="37">
        <v>43146</v>
      </c>
      <c r="I7165" s="6" t="s">
        <v>158</v>
      </c>
      <c r="J7165" s="6" t="s">
        <v>240</v>
      </c>
      <c r="K7165" s="6">
        <v>6</v>
      </c>
      <c r="L7165" s="6">
        <v>79.62</v>
      </c>
      <c r="M7165" s="31" t="str">
        <f t="shared" si="0"/>
        <v>Small</v>
      </c>
    </row>
    <row r="7166" spans="8:13" ht="15.75" customHeight="1">
      <c r="H7166" s="37">
        <v>43276</v>
      </c>
      <c r="I7166" s="6" t="s">
        <v>155</v>
      </c>
      <c r="J7166" s="6" t="s">
        <v>167</v>
      </c>
      <c r="K7166" s="6">
        <v>2</v>
      </c>
      <c r="L7166" s="6">
        <v>33</v>
      </c>
      <c r="M7166" s="31" t="str">
        <f t="shared" si="0"/>
        <v>Small</v>
      </c>
    </row>
    <row r="7167" spans="8:13" ht="15.75" customHeight="1">
      <c r="H7167" s="37">
        <v>43332</v>
      </c>
      <c r="I7167" s="6" t="s">
        <v>141</v>
      </c>
      <c r="J7167" s="6" t="s">
        <v>164</v>
      </c>
      <c r="K7167" s="6">
        <v>2</v>
      </c>
      <c r="L7167" s="6">
        <v>23.92</v>
      </c>
      <c r="M7167" s="31" t="str">
        <f t="shared" si="0"/>
        <v>Small</v>
      </c>
    </row>
    <row r="7168" spans="8:13" ht="15.75" customHeight="1">
      <c r="H7168" s="37">
        <v>43293</v>
      </c>
      <c r="I7168" s="6" t="s">
        <v>141</v>
      </c>
      <c r="J7168" s="6" t="s">
        <v>178</v>
      </c>
      <c r="K7168" s="6">
        <v>2</v>
      </c>
      <c r="L7168" s="6">
        <v>35.42</v>
      </c>
      <c r="M7168" s="31" t="str">
        <f t="shared" si="0"/>
        <v>Small</v>
      </c>
    </row>
    <row r="7169" spans="8:13" ht="15.75" customHeight="1">
      <c r="H7169" s="37">
        <v>43152</v>
      </c>
      <c r="I7169" s="6" t="s">
        <v>155</v>
      </c>
      <c r="J7169" s="6" t="s">
        <v>156</v>
      </c>
      <c r="K7169" s="6">
        <v>2</v>
      </c>
      <c r="L7169" s="6">
        <v>21.82</v>
      </c>
      <c r="M7169" s="31" t="str">
        <f t="shared" si="0"/>
        <v>Small</v>
      </c>
    </row>
    <row r="7170" spans="8:13" ht="15.75" customHeight="1">
      <c r="H7170" s="37">
        <v>43423</v>
      </c>
      <c r="I7170" s="6" t="s">
        <v>177</v>
      </c>
      <c r="J7170" s="6" t="s">
        <v>172</v>
      </c>
      <c r="K7170" s="6">
        <v>1</v>
      </c>
      <c r="L7170" s="6">
        <v>14.5</v>
      </c>
      <c r="M7170" s="31" t="str">
        <f t="shared" si="0"/>
        <v>Small</v>
      </c>
    </row>
    <row r="7171" spans="8:13" ht="15.75" customHeight="1">
      <c r="H7171" s="37">
        <v>43463</v>
      </c>
      <c r="I7171" s="6" t="s">
        <v>158</v>
      </c>
      <c r="J7171" s="6" t="s">
        <v>169</v>
      </c>
      <c r="K7171" s="6">
        <v>1</v>
      </c>
      <c r="L7171" s="6">
        <v>11.37</v>
      </c>
      <c r="M7171" s="31" t="str">
        <f t="shared" si="0"/>
        <v>Small</v>
      </c>
    </row>
    <row r="7172" spans="8:13" ht="15.75" customHeight="1">
      <c r="H7172" s="37">
        <v>43114</v>
      </c>
      <c r="I7172" s="6" t="s">
        <v>163</v>
      </c>
      <c r="J7172" s="6" t="s">
        <v>194</v>
      </c>
      <c r="K7172" s="6">
        <v>60</v>
      </c>
      <c r="L7172" s="6">
        <v>342.79</v>
      </c>
      <c r="M7172" s="31" t="str">
        <f t="shared" si="0"/>
        <v>Large</v>
      </c>
    </row>
    <row r="7173" spans="8:13" ht="15.75" customHeight="1">
      <c r="H7173" s="37">
        <v>43151</v>
      </c>
      <c r="I7173" s="6" t="s">
        <v>165</v>
      </c>
      <c r="J7173" s="6" t="s">
        <v>176</v>
      </c>
      <c r="K7173" s="6">
        <v>1</v>
      </c>
      <c r="L7173" s="6">
        <v>11.25</v>
      </c>
      <c r="M7173" s="31" t="str">
        <f t="shared" si="0"/>
        <v>Small</v>
      </c>
    </row>
    <row r="7174" spans="8:13" ht="15.75" customHeight="1">
      <c r="H7174" s="37">
        <v>43118</v>
      </c>
      <c r="I7174" s="6" t="s">
        <v>168</v>
      </c>
      <c r="J7174" s="6" t="s">
        <v>226</v>
      </c>
      <c r="K7174" s="6">
        <v>24</v>
      </c>
      <c r="L7174" s="6">
        <v>232.24</v>
      </c>
      <c r="M7174" s="31" t="str">
        <f t="shared" si="0"/>
        <v>Small</v>
      </c>
    </row>
    <row r="7175" spans="8:13" ht="15.75" customHeight="1">
      <c r="H7175" s="37">
        <v>43431</v>
      </c>
      <c r="I7175" s="6" t="s">
        <v>135</v>
      </c>
      <c r="J7175" s="6" t="s">
        <v>178</v>
      </c>
      <c r="K7175" s="6">
        <v>5</v>
      </c>
      <c r="L7175" s="6">
        <v>80.19</v>
      </c>
      <c r="M7175" s="31" t="str">
        <f t="shared" si="0"/>
        <v>Small</v>
      </c>
    </row>
    <row r="7176" spans="8:13" ht="15.75" customHeight="1">
      <c r="H7176" s="37">
        <v>43450</v>
      </c>
      <c r="I7176" s="6" t="s">
        <v>158</v>
      </c>
      <c r="J7176" s="6" t="s">
        <v>173</v>
      </c>
      <c r="K7176" s="6">
        <v>3</v>
      </c>
      <c r="L7176" s="6">
        <v>30.54</v>
      </c>
      <c r="M7176" s="31" t="str">
        <f t="shared" si="0"/>
        <v>Small</v>
      </c>
    </row>
    <row r="7177" spans="8:13" ht="15.75" customHeight="1">
      <c r="H7177" s="37">
        <v>43427</v>
      </c>
      <c r="I7177" s="6" t="s">
        <v>198</v>
      </c>
      <c r="J7177" s="6" t="s">
        <v>228</v>
      </c>
      <c r="K7177" s="6">
        <v>2</v>
      </c>
      <c r="L7177" s="6">
        <v>32.74</v>
      </c>
      <c r="M7177" s="31" t="str">
        <f t="shared" si="0"/>
        <v>Small</v>
      </c>
    </row>
    <row r="7178" spans="8:13" ht="15.75" customHeight="1">
      <c r="H7178" s="37">
        <v>43419</v>
      </c>
      <c r="I7178" s="6" t="s">
        <v>158</v>
      </c>
      <c r="J7178" s="6" t="s">
        <v>204</v>
      </c>
      <c r="K7178" s="6">
        <v>1</v>
      </c>
      <c r="L7178" s="6">
        <v>13.7</v>
      </c>
      <c r="M7178" s="31" t="str">
        <f t="shared" si="0"/>
        <v>Small</v>
      </c>
    </row>
    <row r="7179" spans="8:13" ht="15.75" customHeight="1">
      <c r="H7179" s="37">
        <v>43170</v>
      </c>
      <c r="I7179" s="6" t="s">
        <v>158</v>
      </c>
      <c r="J7179" s="6" t="s">
        <v>185</v>
      </c>
      <c r="K7179" s="6">
        <v>2</v>
      </c>
      <c r="L7179" s="6">
        <v>33.82</v>
      </c>
      <c r="M7179" s="31" t="str">
        <f t="shared" si="0"/>
        <v>Small</v>
      </c>
    </row>
    <row r="7180" spans="8:13" ht="15.75" customHeight="1">
      <c r="H7180" s="37">
        <v>43232</v>
      </c>
      <c r="I7180" s="6" t="s">
        <v>127</v>
      </c>
      <c r="J7180" s="6" t="s">
        <v>185</v>
      </c>
      <c r="K7180" s="6">
        <v>1</v>
      </c>
      <c r="L7180" s="6">
        <v>15.28</v>
      </c>
      <c r="M7180" s="31" t="str">
        <f t="shared" si="0"/>
        <v>Small</v>
      </c>
    </row>
    <row r="7181" spans="8:13" ht="15.75" customHeight="1">
      <c r="H7181" s="37">
        <v>43372</v>
      </c>
      <c r="I7181" s="6" t="s">
        <v>127</v>
      </c>
      <c r="J7181" s="6" t="s">
        <v>182</v>
      </c>
      <c r="K7181" s="6">
        <v>4</v>
      </c>
      <c r="L7181" s="6">
        <v>58.04</v>
      </c>
      <c r="M7181" s="31" t="str">
        <f t="shared" si="0"/>
        <v>Small</v>
      </c>
    </row>
    <row r="7182" spans="8:13" ht="15.75" customHeight="1">
      <c r="H7182" s="37">
        <v>43444</v>
      </c>
      <c r="I7182" s="6" t="s">
        <v>171</v>
      </c>
      <c r="J7182" s="6" t="s">
        <v>199</v>
      </c>
      <c r="K7182" s="6">
        <v>2</v>
      </c>
      <c r="L7182" s="6">
        <v>28.72</v>
      </c>
      <c r="M7182" s="31" t="str">
        <f t="shared" si="0"/>
        <v>Small</v>
      </c>
    </row>
    <row r="7183" spans="8:13" ht="15.75" customHeight="1">
      <c r="H7183" s="37">
        <v>43260</v>
      </c>
      <c r="I7183" s="6" t="s">
        <v>158</v>
      </c>
      <c r="J7183" s="6" t="s">
        <v>172</v>
      </c>
      <c r="K7183" s="6">
        <v>3</v>
      </c>
      <c r="L7183" s="6">
        <v>33.93</v>
      </c>
      <c r="M7183" s="31" t="str">
        <f t="shared" si="0"/>
        <v>Small</v>
      </c>
    </row>
    <row r="7184" spans="8:13" ht="15.75" customHeight="1">
      <c r="H7184" s="37">
        <v>43396</v>
      </c>
      <c r="I7184" s="6" t="s">
        <v>165</v>
      </c>
      <c r="J7184" s="6" t="s">
        <v>156</v>
      </c>
      <c r="K7184" s="6">
        <v>2</v>
      </c>
      <c r="L7184" s="6">
        <v>24.48</v>
      </c>
      <c r="M7184" s="31" t="str">
        <f t="shared" si="0"/>
        <v>Small</v>
      </c>
    </row>
    <row r="7185" spans="8:13" ht="15.75" customHeight="1">
      <c r="H7185" s="37">
        <v>43409</v>
      </c>
      <c r="I7185" s="6" t="s">
        <v>141</v>
      </c>
      <c r="J7185" s="6" t="s">
        <v>156</v>
      </c>
      <c r="K7185" s="6">
        <v>2</v>
      </c>
      <c r="L7185" s="6">
        <v>35.159999999999997</v>
      </c>
      <c r="M7185" s="31" t="str">
        <f t="shared" si="0"/>
        <v>Small</v>
      </c>
    </row>
    <row r="7186" spans="8:13" ht="15.75" customHeight="1">
      <c r="H7186" s="37">
        <v>43367</v>
      </c>
      <c r="I7186" s="6" t="s">
        <v>158</v>
      </c>
      <c r="J7186" s="6" t="s">
        <v>174</v>
      </c>
      <c r="K7186" s="6">
        <v>2</v>
      </c>
      <c r="L7186" s="6">
        <v>32.1</v>
      </c>
      <c r="M7186" s="31" t="str">
        <f t="shared" si="0"/>
        <v>Small</v>
      </c>
    </row>
    <row r="7187" spans="8:13" ht="15.75" customHeight="1">
      <c r="H7187" s="37">
        <v>43107</v>
      </c>
      <c r="I7187" s="6" t="s">
        <v>135</v>
      </c>
      <c r="J7187" s="6" t="s">
        <v>203</v>
      </c>
      <c r="K7187" s="6">
        <v>1</v>
      </c>
      <c r="L7187" s="6">
        <v>10</v>
      </c>
      <c r="M7187" s="31" t="str">
        <f t="shared" si="0"/>
        <v>Small</v>
      </c>
    </row>
    <row r="7188" spans="8:13" ht="15.75" customHeight="1">
      <c r="H7188" s="37">
        <v>43257</v>
      </c>
      <c r="I7188" s="6" t="s">
        <v>141</v>
      </c>
      <c r="J7188" s="6" t="s">
        <v>226</v>
      </c>
      <c r="K7188" s="6">
        <v>3</v>
      </c>
      <c r="L7188" s="6">
        <v>40.17</v>
      </c>
      <c r="M7188" s="31" t="str">
        <f t="shared" si="0"/>
        <v>Small</v>
      </c>
    </row>
    <row r="7189" spans="8:13" ht="15.75" customHeight="1">
      <c r="H7189" s="37">
        <v>43108</v>
      </c>
      <c r="I7189" s="6" t="s">
        <v>175</v>
      </c>
      <c r="J7189" s="6" t="s">
        <v>228</v>
      </c>
      <c r="K7189" s="6">
        <v>1</v>
      </c>
      <c r="L7189" s="6">
        <v>12.55</v>
      </c>
      <c r="M7189" s="31" t="str">
        <f t="shared" si="0"/>
        <v>Small</v>
      </c>
    </row>
    <row r="7190" spans="8:13" ht="15.75" customHeight="1">
      <c r="H7190" s="37">
        <v>43216</v>
      </c>
      <c r="I7190" s="6" t="s">
        <v>201</v>
      </c>
      <c r="J7190" s="6" t="s">
        <v>180</v>
      </c>
      <c r="K7190" s="6">
        <v>1</v>
      </c>
      <c r="L7190" s="6">
        <v>17.190000000000001</v>
      </c>
      <c r="M7190" s="31" t="str">
        <f t="shared" si="0"/>
        <v>Small</v>
      </c>
    </row>
    <row r="7191" spans="8:13" ht="15.75" customHeight="1">
      <c r="H7191" s="37">
        <v>43154</v>
      </c>
      <c r="I7191" s="6" t="s">
        <v>198</v>
      </c>
      <c r="J7191" s="6" t="s">
        <v>232</v>
      </c>
      <c r="K7191" s="6">
        <v>38</v>
      </c>
      <c r="L7191" s="6">
        <v>445.34</v>
      </c>
      <c r="M7191" s="31" t="str">
        <f t="shared" si="0"/>
        <v>Large</v>
      </c>
    </row>
    <row r="7192" spans="8:13" ht="15.75" customHeight="1">
      <c r="H7192" s="37">
        <v>43200</v>
      </c>
      <c r="I7192" s="6" t="s">
        <v>141</v>
      </c>
      <c r="J7192" s="6" t="s">
        <v>186</v>
      </c>
      <c r="K7192" s="6">
        <v>2</v>
      </c>
      <c r="L7192" s="6">
        <v>29.18</v>
      </c>
      <c r="M7192" s="31" t="str">
        <f t="shared" si="0"/>
        <v>Small</v>
      </c>
    </row>
    <row r="7193" spans="8:13" ht="15.75" customHeight="1">
      <c r="H7193" s="37">
        <v>43340</v>
      </c>
      <c r="I7193" s="6" t="s">
        <v>175</v>
      </c>
      <c r="J7193" s="6" t="s">
        <v>185</v>
      </c>
      <c r="K7193" s="6">
        <v>3</v>
      </c>
      <c r="L7193" s="6">
        <v>39.15</v>
      </c>
      <c r="M7193" s="31" t="str">
        <f t="shared" si="0"/>
        <v>Small</v>
      </c>
    </row>
    <row r="7194" spans="8:13" ht="15.75" customHeight="1">
      <c r="H7194" s="37">
        <v>43453</v>
      </c>
      <c r="I7194" s="6" t="s">
        <v>175</v>
      </c>
      <c r="J7194" s="6" t="s">
        <v>205</v>
      </c>
      <c r="K7194" s="6">
        <v>3</v>
      </c>
      <c r="L7194" s="6">
        <v>57.75</v>
      </c>
      <c r="M7194" s="31" t="str">
        <f t="shared" si="0"/>
        <v>Small</v>
      </c>
    </row>
    <row r="7195" spans="8:13" ht="15.75" customHeight="1">
      <c r="H7195" s="37">
        <v>43139</v>
      </c>
      <c r="I7195" s="6" t="s">
        <v>175</v>
      </c>
      <c r="J7195" s="6" t="s">
        <v>178</v>
      </c>
      <c r="K7195" s="6">
        <v>1</v>
      </c>
      <c r="L7195" s="6">
        <v>12.57</v>
      </c>
      <c r="M7195" s="31" t="str">
        <f t="shared" si="0"/>
        <v>Small</v>
      </c>
    </row>
    <row r="7196" spans="8:13" ht="15.75" customHeight="1">
      <c r="H7196" s="37">
        <v>43286</v>
      </c>
      <c r="I7196" s="6" t="s">
        <v>190</v>
      </c>
      <c r="J7196" s="6" t="s">
        <v>170</v>
      </c>
      <c r="K7196" s="6">
        <v>6</v>
      </c>
      <c r="L7196" s="6">
        <v>79.06</v>
      </c>
      <c r="M7196" s="31" t="str">
        <f t="shared" si="0"/>
        <v>Small</v>
      </c>
    </row>
    <row r="7197" spans="8:13" ht="15.75" customHeight="1">
      <c r="H7197" s="37">
        <v>43456</v>
      </c>
      <c r="I7197" s="6" t="s">
        <v>190</v>
      </c>
      <c r="J7197" s="6" t="s">
        <v>208</v>
      </c>
      <c r="K7197" s="6">
        <v>36</v>
      </c>
      <c r="L7197" s="6">
        <v>320.18</v>
      </c>
      <c r="M7197" s="31" t="str">
        <f t="shared" si="0"/>
        <v>Large</v>
      </c>
    </row>
    <row r="7198" spans="8:13" ht="15.75" customHeight="1">
      <c r="H7198" s="37">
        <v>43233</v>
      </c>
      <c r="I7198" s="6" t="s">
        <v>177</v>
      </c>
      <c r="J7198" s="6" t="s">
        <v>156</v>
      </c>
      <c r="K7198" s="6">
        <v>3</v>
      </c>
      <c r="L7198" s="6">
        <v>33.15</v>
      </c>
      <c r="M7198" s="31" t="str">
        <f t="shared" si="0"/>
        <v>Small</v>
      </c>
    </row>
    <row r="7199" spans="8:13" ht="15.75" customHeight="1">
      <c r="H7199" s="37">
        <v>43419</v>
      </c>
      <c r="I7199" s="6" t="s">
        <v>127</v>
      </c>
      <c r="J7199" s="6" t="s">
        <v>241</v>
      </c>
      <c r="K7199" s="6">
        <v>4</v>
      </c>
      <c r="L7199" s="6">
        <v>70.92</v>
      </c>
      <c r="M7199" s="31" t="str">
        <f t="shared" si="0"/>
        <v>Small</v>
      </c>
    </row>
    <row r="7200" spans="8:13" ht="15.75" customHeight="1">
      <c r="H7200" s="37">
        <v>43428</v>
      </c>
      <c r="I7200" s="6" t="s">
        <v>160</v>
      </c>
      <c r="J7200" s="6" t="s">
        <v>156</v>
      </c>
      <c r="K7200" s="6">
        <v>3</v>
      </c>
      <c r="L7200" s="6">
        <v>49.68</v>
      </c>
      <c r="M7200" s="31" t="str">
        <f t="shared" si="0"/>
        <v>Small</v>
      </c>
    </row>
    <row r="7201" spans="8:13" ht="15.75" customHeight="1">
      <c r="H7201" s="37">
        <v>43382</v>
      </c>
      <c r="I7201" s="6" t="s">
        <v>127</v>
      </c>
      <c r="J7201" s="6" t="s">
        <v>203</v>
      </c>
      <c r="K7201" s="6">
        <v>2</v>
      </c>
      <c r="L7201" s="6">
        <v>24.3</v>
      </c>
      <c r="M7201" s="31" t="str">
        <f t="shared" si="0"/>
        <v>Small</v>
      </c>
    </row>
    <row r="7202" spans="8:13" ht="15.75" customHeight="1">
      <c r="H7202" s="37">
        <v>43194</v>
      </c>
      <c r="I7202" s="6" t="s">
        <v>177</v>
      </c>
      <c r="J7202" s="6" t="s">
        <v>156</v>
      </c>
      <c r="K7202" s="6">
        <v>2</v>
      </c>
      <c r="L7202" s="6">
        <v>20.36</v>
      </c>
      <c r="M7202" s="31" t="str">
        <f t="shared" si="0"/>
        <v>Small</v>
      </c>
    </row>
    <row r="7203" spans="8:13" ht="15.75" customHeight="1">
      <c r="H7203" s="37">
        <v>43464</v>
      </c>
      <c r="I7203" s="6" t="s">
        <v>160</v>
      </c>
      <c r="J7203" s="6" t="s">
        <v>176</v>
      </c>
      <c r="K7203" s="6">
        <v>72</v>
      </c>
      <c r="L7203" s="6">
        <v>452.63</v>
      </c>
      <c r="M7203" s="31" t="str">
        <f t="shared" si="0"/>
        <v>Large</v>
      </c>
    </row>
    <row r="7204" spans="8:13" ht="15.75" customHeight="1">
      <c r="H7204" s="37">
        <v>43164</v>
      </c>
      <c r="I7204" s="6" t="s">
        <v>158</v>
      </c>
      <c r="J7204" s="6" t="s">
        <v>194</v>
      </c>
      <c r="K7204" s="6">
        <v>1</v>
      </c>
      <c r="L7204" s="6">
        <v>17.670000000000002</v>
      </c>
      <c r="M7204" s="31" t="str">
        <f t="shared" si="0"/>
        <v>Small</v>
      </c>
    </row>
    <row r="7205" spans="8:13" ht="15.75" customHeight="1">
      <c r="H7205" s="37">
        <v>43396</v>
      </c>
      <c r="I7205" s="6" t="s">
        <v>158</v>
      </c>
      <c r="J7205" s="6" t="s">
        <v>237</v>
      </c>
      <c r="K7205" s="6">
        <v>1</v>
      </c>
      <c r="L7205" s="6">
        <v>10.59</v>
      </c>
      <c r="M7205" s="31" t="str">
        <f t="shared" si="0"/>
        <v>Small</v>
      </c>
    </row>
    <row r="7206" spans="8:13" ht="15.75" customHeight="1">
      <c r="H7206" s="37">
        <v>43427</v>
      </c>
      <c r="I7206" s="6" t="s">
        <v>175</v>
      </c>
      <c r="J7206" s="6" t="s">
        <v>179</v>
      </c>
      <c r="K7206" s="6">
        <v>1</v>
      </c>
      <c r="L7206" s="6">
        <v>15.76</v>
      </c>
      <c r="M7206" s="31" t="str">
        <f t="shared" si="0"/>
        <v>Small</v>
      </c>
    </row>
    <row r="7207" spans="8:13" ht="15.75" customHeight="1">
      <c r="H7207" s="37">
        <v>43396</v>
      </c>
      <c r="I7207" s="6" t="s">
        <v>158</v>
      </c>
      <c r="J7207" s="6" t="s">
        <v>157</v>
      </c>
      <c r="K7207" s="6">
        <v>1</v>
      </c>
      <c r="L7207" s="6">
        <v>14.33</v>
      </c>
      <c r="M7207" s="31" t="str">
        <f t="shared" si="0"/>
        <v>Small</v>
      </c>
    </row>
    <row r="7208" spans="8:13" ht="15.75" customHeight="1">
      <c r="H7208" s="37">
        <v>43443</v>
      </c>
      <c r="I7208" s="6" t="s">
        <v>171</v>
      </c>
      <c r="J7208" s="6" t="s">
        <v>231</v>
      </c>
      <c r="K7208" s="6">
        <v>36</v>
      </c>
      <c r="L7208" s="6">
        <v>429.66</v>
      </c>
      <c r="M7208" s="31" t="str">
        <f t="shared" si="0"/>
        <v>Large</v>
      </c>
    </row>
    <row r="7209" spans="8:13" ht="15.75" customHeight="1">
      <c r="H7209" s="37">
        <v>43308</v>
      </c>
      <c r="I7209" s="6" t="s">
        <v>168</v>
      </c>
      <c r="J7209" s="6" t="s">
        <v>212</v>
      </c>
      <c r="K7209" s="6">
        <v>3</v>
      </c>
      <c r="L7209" s="6">
        <v>42.33</v>
      </c>
      <c r="M7209" s="31" t="str">
        <f t="shared" si="0"/>
        <v>Small</v>
      </c>
    </row>
    <row r="7210" spans="8:13" ht="15.75" customHeight="1">
      <c r="H7210" s="37">
        <v>43106</v>
      </c>
      <c r="I7210" s="6" t="s">
        <v>171</v>
      </c>
      <c r="J7210" s="6" t="s">
        <v>194</v>
      </c>
      <c r="K7210" s="6">
        <v>3</v>
      </c>
      <c r="L7210" s="6">
        <v>47.25</v>
      </c>
      <c r="M7210" s="31" t="str">
        <f t="shared" si="0"/>
        <v>Small</v>
      </c>
    </row>
    <row r="7211" spans="8:13" ht="15.75" customHeight="1">
      <c r="H7211" s="37">
        <v>43274</v>
      </c>
      <c r="I7211" s="6" t="s">
        <v>141</v>
      </c>
      <c r="J7211" s="6" t="s">
        <v>173</v>
      </c>
      <c r="K7211" s="6">
        <v>2</v>
      </c>
      <c r="L7211" s="6">
        <v>25.94</v>
      </c>
      <c r="M7211" s="31" t="str">
        <f t="shared" si="0"/>
        <v>Small</v>
      </c>
    </row>
    <row r="7212" spans="8:13" ht="15.75" customHeight="1">
      <c r="H7212" s="37">
        <v>43134</v>
      </c>
      <c r="I7212" s="6" t="s">
        <v>198</v>
      </c>
      <c r="J7212" s="6" t="s">
        <v>156</v>
      </c>
      <c r="K7212" s="6">
        <v>2</v>
      </c>
      <c r="L7212" s="6">
        <v>27.46</v>
      </c>
      <c r="M7212" s="31" t="str">
        <f t="shared" si="0"/>
        <v>Small</v>
      </c>
    </row>
    <row r="7213" spans="8:13" ht="15.75" customHeight="1">
      <c r="H7213" s="37">
        <v>43382</v>
      </c>
      <c r="I7213" s="6" t="s">
        <v>160</v>
      </c>
      <c r="J7213" s="6" t="s">
        <v>185</v>
      </c>
      <c r="K7213" s="6">
        <v>2</v>
      </c>
      <c r="L7213" s="6">
        <v>28.36</v>
      </c>
      <c r="M7213" s="31" t="str">
        <f t="shared" si="0"/>
        <v>Small</v>
      </c>
    </row>
    <row r="7214" spans="8:13" ht="15.75" customHeight="1">
      <c r="H7214" s="37">
        <v>43454</v>
      </c>
      <c r="I7214" s="6" t="s">
        <v>198</v>
      </c>
      <c r="J7214" s="6" t="s">
        <v>156</v>
      </c>
      <c r="K7214" s="6">
        <v>1</v>
      </c>
      <c r="L7214" s="6">
        <v>11.69</v>
      </c>
      <c r="M7214" s="31" t="str">
        <f t="shared" si="0"/>
        <v>Small</v>
      </c>
    </row>
    <row r="7215" spans="8:13" ht="15.75" customHeight="1">
      <c r="H7215" s="37">
        <v>43463</v>
      </c>
      <c r="I7215" s="6" t="s">
        <v>141</v>
      </c>
      <c r="J7215" s="6" t="s">
        <v>156</v>
      </c>
      <c r="K7215" s="6">
        <v>2</v>
      </c>
      <c r="L7215" s="6">
        <v>39.619999999999997</v>
      </c>
      <c r="M7215" s="31" t="str">
        <f t="shared" si="0"/>
        <v>Small</v>
      </c>
    </row>
    <row r="7216" spans="8:13" ht="15.75" customHeight="1">
      <c r="H7216" s="37">
        <v>43410</v>
      </c>
      <c r="I7216" s="6" t="s">
        <v>198</v>
      </c>
      <c r="J7216" s="6" t="s">
        <v>162</v>
      </c>
      <c r="K7216" s="6">
        <v>52</v>
      </c>
      <c r="L7216" s="6">
        <v>330.9</v>
      </c>
      <c r="M7216" s="31" t="str">
        <f t="shared" si="0"/>
        <v>Large</v>
      </c>
    </row>
    <row r="7217" spans="8:13" ht="15.75" customHeight="1">
      <c r="H7217" s="37">
        <v>43288</v>
      </c>
      <c r="I7217" s="6" t="s">
        <v>177</v>
      </c>
      <c r="J7217" s="6" t="s">
        <v>156</v>
      </c>
      <c r="K7217" s="6">
        <v>2</v>
      </c>
      <c r="L7217" s="6">
        <v>25.06</v>
      </c>
      <c r="M7217" s="31" t="str">
        <f t="shared" si="0"/>
        <v>Small</v>
      </c>
    </row>
    <row r="7218" spans="8:13" ht="15.75" customHeight="1">
      <c r="H7218" s="37">
        <v>43420</v>
      </c>
      <c r="I7218" s="6" t="s">
        <v>127</v>
      </c>
      <c r="J7218" s="6" t="s">
        <v>156</v>
      </c>
      <c r="K7218" s="6">
        <v>2</v>
      </c>
      <c r="L7218" s="6">
        <v>24.6</v>
      </c>
      <c r="M7218" s="31" t="str">
        <f t="shared" si="0"/>
        <v>Small</v>
      </c>
    </row>
    <row r="7219" spans="8:13" ht="15.75" customHeight="1">
      <c r="H7219" s="37">
        <v>43459</v>
      </c>
      <c r="I7219" s="6" t="s">
        <v>141</v>
      </c>
      <c r="J7219" s="6" t="s">
        <v>156</v>
      </c>
      <c r="K7219" s="6">
        <v>2</v>
      </c>
      <c r="L7219" s="6">
        <v>36.700000000000003</v>
      </c>
      <c r="M7219" s="31" t="str">
        <f t="shared" si="0"/>
        <v>Small</v>
      </c>
    </row>
    <row r="7220" spans="8:13" ht="15.75" customHeight="1">
      <c r="H7220" s="37">
        <v>43219</v>
      </c>
      <c r="I7220" s="6" t="s">
        <v>163</v>
      </c>
      <c r="J7220" s="6" t="s">
        <v>156</v>
      </c>
      <c r="K7220" s="6">
        <v>3</v>
      </c>
      <c r="L7220" s="6">
        <v>58.56</v>
      </c>
      <c r="M7220" s="31" t="str">
        <f t="shared" si="0"/>
        <v>Small</v>
      </c>
    </row>
    <row r="7221" spans="8:13" ht="15.75" customHeight="1">
      <c r="H7221" s="37">
        <v>43430</v>
      </c>
      <c r="I7221" s="6" t="s">
        <v>141</v>
      </c>
      <c r="J7221" s="6" t="s">
        <v>156</v>
      </c>
      <c r="K7221" s="6">
        <v>57</v>
      </c>
      <c r="L7221" s="6">
        <v>337.64</v>
      </c>
      <c r="M7221" s="31" t="str">
        <f t="shared" si="0"/>
        <v>Large</v>
      </c>
    </row>
    <row r="7222" spans="8:13" ht="15.75" customHeight="1">
      <c r="H7222" s="37">
        <v>43435</v>
      </c>
      <c r="I7222" s="6" t="s">
        <v>160</v>
      </c>
      <c r="J7222" s="6" t="s">
        <v>156</v>
      </c>
      <c r="K7222" s="6">
        <v>72</v>
      </c>
      <c r="L7222" s="6">
        <v>608.47</v>
      </c>
      <c r="M7222" s="31" t="str">
        <f t="shared" si="0"/>
        <v>Large</v>
      </c>
    </row>
    <row r="7223" spans="8:13" ht="15.75" customHeight="1">
      <c r="H7223" s="37">
        <v>43418</v>
      </c>
      <c r="I7223" s="6" t="s">
        <v>141</v>
      </c>
      <c r="J7223" s="6" t="s">
        <v>207</v>
      </c>
      <c r="K7223" s="6">
        <v>4</v>
      </c>
      <c r="L7223" s="6">
        <v>46</v>
      </c>
      <c r="M7223" s="31" t="str">
        <f t="shared" si="0"/>
        <v>Small</v>
      </c>
    </row>
    <row r="7224" spans="8:13" ht="15.75" customHeight="1">
      <c r="H7224" s="37">
        <v>43368</v>
      </c>
      <c r="I7224" s="6" t="s">
        <v>138</v>
      </c>
      <c r="J7224" s="6" t="s">
        <v>194</v>
      </c>
      <c r="K7224" s="6">
        <v>1</v>
      </c>
      <c r="L7224" s="6">
        <v>17.84</v>
      </c>
      <c r="M7224" s="31" t="str">
        <f t="shared" si="0"/>
        <v>Small</v>
      </c>
    </row>
    <row r="7225" spans="8:13" ht="15.75" customHeight="1">
      <c r="H7225" s="37">
        <v>43427</v>
      </c>
      <c r="I7225" s="6" t="s">
        <v>160</v>
      </c>
      <c r="J7225" s="6" t="s">
        <v>170</v>
      </c>
      <c r="K7225" s="6">
        <v>2</v>
      </c>
      <c r="L7225" s="6">
        <v>38.979999999999997</v>
      </c>
      <c r="M7225" s="31" t="str">
        <f t="shared" si="0"/>
        <v>Small</v>
      </c>
    </row>
    <row r="7226" spans="8:13" ht="15.75" customHeight="1">
      <c r="H7226" s="37">
        <v>43416</v>
      </c>
      <c r="I7226" s="6" t="s">
        <v>141</v>
      </c>
      <c r="J7226" s="6" t="s">
        <v>156</v>
      </c>
      <c r="K7226" s="6">
        <v>2</v>
      </c>
      <c r="L7226" s="6">
        <v>31.08</v>
      </c>
      <c r="M7226" s="31" t="str">
        <f t="shared" si="0"/>
        <v>Small</v>
      </c>
    </row>
    <row r="7227" spans="8:13" ht="15.75" customHeight="1">
      <c r="H7227" s="37">
        <v>43416</v>
      </c>
      <c r="I7227" s="6" t="s">
        <v>158</v>
      </c>
      <c r="J7227" s="6" t="s">
        <v>156</v>
      </c>
      <c r="K7227" s="6">
        <v>1</v>
      </c>
      <c r="L7227" s="6">
        <v>16.73</v>
      </c>
      <c r="M7227" s="31" t="str">
        <f t="shared" si="0"/>
        <v>Small</v>
      </c>
    </row>
    <row r="7228" spans="8:13" ht="15.75" customHeight="1">
      <c r="H7228" s="37">
        <v>43142</v>
      </c>
      <c r="I7228" s="6" t="s">
        <v>160</v>
      </c>
      <c r="J7228" s="6" t="s">
        <v>161</v>
      </c>
      <c r="K7228" s="6">
        <v>2</v>
      </c>
      <c r="L7228" s="6">
        <v>35.020000000000003</v>
      </c>
      <c r="M7228" s="31" t="str">
        <f t="shared" si="0"/>
        <v>Small</v>
      </c>
    </row>
    <row r="7229" spans="8:13" ht="15.75" customHeight="1">
      <c r="H7229" s="37">
        <v>43454</v>
      </c>
      <c r="I7229" s="6" t="s">
        <v>160</v>
      </c>
      <c r="J7229" s="6" t="s">
        <v>210</v>
      </c>
      <c r="K7229" s="6">
        <v>1</v>
      </c>
      <c r="L7229" s="6">
        <v>19.420000000000002</v>
      </c>
      <c r="M7229" s="31" t="str">
        <f t="shared" si="0"/>
        <v>Small</v>
      </c>
    </row>
    <row r="7230" spans="8:13" ht="15.75" customHeight="1">
      <c r="H7230" s="37">
        <v>43412</v>
      </c>
      <c r="I7230" s="6" t="s">
        <v>160</v>
      </c>
      <c r="J7230" s="6" t="s">
        <v>187</v>
      </c>
      <c r="K7230" s="6">
        <v>1</v>
      </c>
      <c r="L7230" s="6">
        <v>10.79</v>
      </c>
      <c r="M7230" s="31" t="str">
        <f t="shared" si="0"/>
        <v>Small</v>
      </c>
    </row>
    <row r="7231" spans="8:13" ht="15.75" customHeight="1">
      <c r="H7231" s="37">
        <v>43330</v>
      </c>
      <c r="I7231" s="6" t="s">
        <v>135</v>
      </c>
      <c r="J7231" s="6" t="s">
        <v>184</v>
      </c>
      <c r="K7231" s="6">
        <v>1</v>
      </c>
      <c r="L7231" s="6">
        <v>16.05</v>
      </c>
      <c r="M7231" s="31" t="str">
        <f t="shared" si="0"/>
        <v>Small</v>
      </c>
    </row>
    <row r="7232" spans="8:13" ht="15.75" customHeight="1">
      <c r="H7232" s="37">
        <v>43404</v>
      </c>
      <c r="I7232" s="6" t="s">
        <v>198</v>
      </c>
      <c r="J7232" s="6" t="s">
        <v>199</v>
      </c>
      <c r="K7232" s="6">
        <v>72</v>
      </c>
      <c r="L7232" s="6">
        <v>743</v>
      </c>
      <c r="M7232" s="31" t="str">
        <f t="shared" si="0"/>
        <v>Large</v>
      </c>
    </row>
    <row r="7233" spans="8:13" ht="15.75" customHeight="1">
      <c r="H7233" s="37">
        <v>43142</v>
      </c>
      <c r="I7233" s="6" t="s">
        <v>141</v>
      </c>
      <c r="J7233" s="6" t="s">
        <v>157</v>
      </c>
      <c r="K7233" s="6">
        <v>2</v>
      </c>
      <c r="L7233" s="6">
        <v>31.28</v>
      </c>
      <c r="M7233" s="31" t="str">
        <f t="shared" si="0"/>
        <v>Small</v>
      </c>
    </row>
    <row r="7234" spans="8:13" ht="15.75" customHeight="1">
      <c r="H7234" s="37">
        <v>43347</v>
      </c>
      <c r="I7234" s="6" t="s">
        <v>175</v>
      </c>
      <c r="J7234" s="6" t="s">
        <v>185</v>
      </c>
      <c r="K7234" s="6">
        <v>3</v>
      </c>
      <c r="L7234" s="6">
        <v>58.68</v>
      </c>
      <c r="M7234" s="31" t="str">
        <f t="shared" si="0"/>
        <v>Small</v>
      </c>
    </row>
    <row r="7235" spans="8:13" ht="15.75" customHeight="1">
      <c r="H7235" s="37">
        <v>43424</v>
      </c>
      <c r="I7235" s="6" t="s">
        <v>135</v>
      </c>
      <c r="J7235" s="6" t="s">
        <v>228</v>
      </c>
      <c r="K7235" s="6">
        <v>2</v>
      </c>
      <c r="L7235" s="6">
        <v>24.32</v>
      </c>
      <c r="M7235" s="31" t="str">
        <f t="shared" si="0"/>
        <v>Small</v>
      </c>
    </row>
    <row r="7236" spans="8:13" ht="15.75" customHeight="1">
      <c r="H7236" s="37">
        <v>43230</v>
      </c>
      <c r="I7236" s="6" t="s">
        <v>163</v>
      </c>
      <c r="J7236" s="6" t="s">
        <v>169</v>
      </c>
      <c r="K7236" s="6">
        <v>2</v>
      </c>
      <c r="L7236" s="6">
        <v>24.5</v>
      </c>
      <c r="M7236" s="31" t="str">
        <f t="shared" si="0"/>
        <v>Small</v>
      </c>
    </row>
    <row r="7237" spans="8:13" ht="15.75" customHeight="1">
      <c r="H7237" s="37">
        <v>43441</v>
      </c>
      <c r="I7237" s="6" t="s">
        <v>175</v>
      </c>
      <c r="J7237" s="6" t="s">
        <v>172</v>
      </c>
      <c r="K7237" s="6">
        <v>2</v>
      </c>
      <c r="L7237" s="6">
        <v>21.76</v>
      </c>
      <c r="M7237" s="31" t="str">
        <f t="shared" si="0"/>
        <v>Small</v>
      </c>
    </row>
    <row r="7238" spans="8:13" ht="15.75" customHeight="1">
      <c r="H7238" s="37">
        <v>43392</v>
      </c>
      <c r="I7238" s="6" t="s">
        <v>135</v>
      </c>
      <c r="J7238" s="6" t="s">
        <v>209</v>
      </c>
      <c r="K7238" s="6">
        <v>59</v>
      </c>
      <c r="L7238" s="6">
        <v>319.38</v>
      </c>
      <c r="M7238" s="31" t="str">
        <f t="shared" si="0"/>
        <v>Large</v>
      </c>
    </row>
    <row r="7239" spans="8:13" ht="15.75" customHeight="1">
      <c r="H7239" s="37">
        <v>43268</v>
      </c>
      <c r="I7239" s="6" t="s">
        <v>158</v>
      </c>
      <c r="J7239" s="6" t="s">
        <v>225</v>
      </c>
      <c r="K7239" s="6">
        <v>2</v>
      </c>
      <c r="L7239" s="6">
        <v>25.04</v>
      </c>
      <c r="M7239" s="31" t="str">
        <f t="shared" si="0"/>
        <v>Small</v>
      </c>
    </row>
    <row r="7240" spans="8:13" ht="15.75" customHeight="1">
      <c r="H7240" s="37">
        <v>43454</v>
      </c>
      <c r="I7240" s="6" t="s">
        <v>158</v>
      </c>
      <c r="J7240" s="6" t="s">
        <v>187</v>
      </c>
      <c r="K7240" s="6">
        <v>5</v>
      </c>
      <c r="L7240" s="6">
        <v>59.99</v>
      </c>
      <c r="M7240" s="31" t="str">
        <f t="shared" si="0"/>
        <v>Small</v>
      </c>
    </row>
    <row r="7241" spans="8:13" ht="15.75" customHeight="1">
      <c r="H7241" s="37">
        <v>43367</v>
      </c>
      <c r="I7241" s="6" t="s">
        <v>158</v>
      </c>
      <c r="J7241" s="6" t="s">
        <v>209</v>
      </c>
      <c r="K7241" s="6">
        <v>2</v>
      </c>
      <c r="L7241" s="6">
        <v>30.5</v>
      </c>
      <c r="M7241" s="31" t="str">
        <f t="shared" si="0"/>
        <v>Small</v>
      </c>
    </row>
    <row r="7242" spans="8:13" ht="15.75" customHeight="1">
      <c r="H7242" s="37">
        <v>43345</v>
      </c>
      <c r="I7242" s="6" t="s">
        <v>135</v>
      </c>
      <c r="J7242" s="6" t="s">
        <v>167</v>
      </c>
      <c r="K7242" s="6">
        <v>2</v>
      </c>
      <c r="L7242" s="6">
        <v>27.62</v>
      </c>
      <c r="M7242" s="31" t="str">
        <f t="shared" si="0"/>
        <v>Small</v>
      </c>
    </row>
    <row r="7243" spans="8:13" ht="15.75" customHeight="1">
      <c r="H7243" s="37">
        <v>43452</v>
      </c>
      <c r="I7243" s="6" t="s">
        <v>135</v>
      </c>
      <c r="J7243" s="6" t="s">
        <v>156</v>
      </c>
      <c r="K7243" s="6">
        <v>1</v>
      </c>
      <c r="L7243" s="6">
        <v>10.85</v>
      </c>
      <c r="M7243" s="31" t="str">
        <f t="shared" si="0"/>
        <v>Small</v>
      </c>
    </row>
    <row r="7244" spans="8:13" ht="15.75" customHeight="1">
      <c r="H7244" s="37">
        <v>43440</v>
      </c>
      <c r="I7244" s="6" t="s">
        <v>168</v>
      </c>
      <c r="J7244" s="6" t="s">
        <v>217</v>
      </c>
      <c r="K7244" s="6">
        <v>2</v>
      </c>
      <c r="L7244" s="6">
        <v>28.84</v>
      </c>
      <c r="M7244" s="31" t="str">
        <f t="shared" si="0"/>
        <v>Small</v>
      </c>
    </row>
    <row r="7245" spans="8:13" ht="15.75" customHeight="1">
      <c r="H7245" s="37">
        <v>43433</v>
      </c>
      <c r="I7245" s="6" t="s">
        <v>141</v>
      </c>
      <c r="J7245" s="6" t="s">
        <v>208</v>
      </c>
      <c r="K7245" s="6">
        <v>2</v>
      </c>
      <c r="L7245" s="6">
        <v>21.94</v>
      </c>
      <c r="M7245" s="31" t="str">
        <f t="shared" si="0"/>
        <v>Small</v>
      </c>
    </row>
    <row r="7246" spans="8:13" ht="15.75" customHeight="1">
      <c r="H7246" s="37">
        <v>43457</v>
      </c>
      <c r="I7246" s="6" t="s">
        <v>175</v>
      </c>
      <c r="J7246" s="6" t="s">
        <v>159</v>
      </c>
      <c r="K7246" s="6">
        <v>4</v>
      </c>
      <c r="L7246" s="6">
        <v>48.76</v>
      </c>
      <c r="M7246" s="31" t="str">
        <f t="shared" si="0"/>
        <v>Small</v>
      </c>
    </row>
    <row r="7247" spans="8:13" ht="15.75" customHeight="1">
      <c r="H7247" s="37">
        <v>43462</v>
      </c>
      <c r="I7247" s="6" t="s">
        <v>190</v>
      </c>
      <c r="J7247" s="6" t="s">
        <v>211</v>
      </c>
      <c r="K7247" s="6">
        <v>38</v>
      </c>
      <c r="L7247" s="6">
        <v>300.88</v>
      </c>
      <c r="M7247" s="31" t="str">
        <f t="shared" si="0"/>
        <v>Large</v>
      </c>
    </row>
    <row r="7248" spans="8:13" ht="15.75" customHeight="1">
      <c r="H7248" s="37">
        <v>43463</v>
      </c>
      <c r="I7248" s="6" t="s">
        <v>168</v>
      </c>
      <c r="J7248" s="6" t="s">
        <v>184</v>
      </c>
      <c r="K7248" s="6">
        <v>3</v>
      </c>
      <c r="L7248" s="6">
        <v>56.88</v>
      </c>
      <c r="M7248" s="31" t="str">
        <f t="shared" si="0"/>
        <v>Small</v>
      </c>
    </row>
    <row r="7249" spans="8:13" ht="15.75" customHeight="1">
      <c r="H7249" s="37">
        <v>43417</v>
      </c>
      <c r="I7249" s="6" t="s">
        <v>160</v>
      </c>
      <c r="J7249" s="6" t="s">
        <v>227</v>
      </c>
      <c r="K7249" s="6">
        <v>1</v>
      </c>
      <c r="L7249" s="6">
        <v>19.64</v>
      </c>
      <c r="M7249" s="31" t="str">
        <f t="shared" si="0"/>
        <v>Small</v>
      </c>
    </row>
    <row r="7250" spans="8:13" ht="15.75" customHeight="1">
      <c r="H7250" s="37">
        <v>43443</v>
      </c>
      <c r="I7250" s="6" t="s">
        <v>175</v>
      </c>
      <c r="J7250" s="6" t="s">
        <v>180</v>
      </c>
      <c r="K7250" s="6">
        <v>2</v>
      </c>
      <c r="L7250" s="6">
        <v>34.14</v>
      </c>
      <c r="M7250" s="31" t="str">
        <f t="shared" si="0"/>
        <v>Small</v>
      </c>
    </row>
    <row r="7251" spans="8:13" ht="15.75" customHeight="1">
      <c r="H7251" s="37">
        <v>43108</v>
      </c>
      <c r="I7251" s="6" t="s">
        <v>141</v>
      </c>
      <c r="J7251" s="6" t="s">
        <v>156</v>
      </c>
      <c r="K7251" s="6">
        <v>1</v>
      </c>
      <c r="L7251" s="6">
        <v>11.44</v>
      </c>
      <c r="M7251" s="31" t="str">
        <f t="shared" si="0"/>
        <v>Small</v>
      </c>
    </row>
    <row r="7252" spans="8:13" ht="15.75" customHeight="1">
      <c r="H7252" s="37">
        <v>43370</v>
      </c>
      <c r="I7252" s="6" t="s">
        <v>158</v>
      </c>
      <c r="J7252" s="6" t="s">
        <v>164</v>
      </c>
      <c r="K7252" s="6">
        <v>1</v>
      </c>
      <c r="L7252" s="6">
        <v>10.31</v>
      </c>
      <c r="M7252" s="31" t="str">
        <f t="shared" si="0"/>
        <v>Small</v>
      </c>
    </row>
    <row r="7253" spans="8:13" ht="15.75" customHeight="1">
      <c r="H7253" s="37">
        <v>43325</v>
      </c>
      <c r="I7253" s="6" t="s">
        <v>201</v>
      </c>
      <c r="J7253" s="6" t="s">
        <v>164</v>
      </c>
      <c r="K7253" s="6">
        <v>2</v>
      </c>
      <c r="L7253" s="6">
        <v>38.880000000000003</v>
      </c>
      <c r="M7253" s="31" t="str">
        <f t="shared" si="0"/>
        <v>Small</v>
      </c>
    </row>
    <row r="7254" spans="8:13" ht="15.75" customHeight="1">
      <c r="H7254" s="37">
        <v>43290</v>
      </c>
      <c r="I7254" s="6" t="s">
        <v>135</v>
      </c>
      <c r="J7254" s="6" t="s">
        <v>164</v>
      </c>
      <c r="K7254" s="6">
        <v>2</v>
      </c>
      <c r="L7254" s="6">
        <v>27.38</v>
      </c>
      <c r="M7254" s="31" t="str">
        <f t="shared" si="0"/>
        <v>Small</v>
      </c>
    </row>
    <row r="7255" spans="8:13" ht="15.75" customHeight="1">
      <c r="H7255" s="37">
        <v>43343</v>
      </c>
      <c r="I7255" s="6" t="s">
        <v>175</v>
      </c>
      <c r="J7255" s="6" t="s">
        <v>173</v>
      </c>
      <c r="K7255" s="6">
        <v>1</v>
      </c>
      <c r="L7255" s="6">
        <v>10.14</v>
      </c>
      <c r="M7255" s="31" t="str">
        <f t="shared" si="0"/>
        <v>Small</v>
      </c>
    </row>
    <row r="7256" spans="8:13" ht="15.75" customHeight="1">
      <c r="H7256" s="37">
        <v>43206</v>
      </c>
      <c r="I7256" s="6" t="s">
        <v>158</v>
      </c>
      <c r="J7256" s="6" t="s">
        <v>222</v>
      </c>
      <c r="K7256" s="6">
        <v>1</v>
      </c>
      <c r="L7256" s="6">
        <v>11.37</v>
      </c>
      <c r="M7256" s="31" t="str">
        <f t="shared" si="0"/>
        <v>Small</v>
      </c>
    </row>
    <row r="7257" spans="8:13" ht="15.75" customHeight="1">
      <c r="H7257" s="37">
        <v>43298</v>
      </c>
      <c r="I7257" s="6" t="s">
        <v>135</v>
      </c>
      <c r="J7257" s="6" t="s">
        <v>208</v>
      </c>
      <c r="K7257" s="6">
        <v>1</v>
      </c>
      <c r="L7257" s="6">
        <v>19.940000000000001</v>
      </c>
      <c r="M7257" s="31" t="str">
        <f t="shared" si="0"/>
        <v>Small</v>
      </c>
    </row>
    <row r="7258" spans="8:13" ht="15.75" customHeight="1">
      <c r="H7258" s="37">
        <v>43229</v>
      </c>
      <c r="I7258" s="6" t="s">
        <v>168</v>
      </c>
      <c r="J7258" s="6" t="s">
        <v>191</v>
      </c>
      <c r="K7258" s="6">
        <v>3</v>
      </c>
      <c r="L7258" s="6">
        <v>48.99</v>
      </c>
      <c r="M7258" s="31" t="str">
        <f t="shared" si="0"/>
        <v>Small</v>
      </c>
    </row>
    <row r="7259" spans="8:13" ht="15.75" customHeight="1">
      <c r="H7259" s="37">
        <v>43229</v>
      </c>
      <c r="I7259" s="6" t="s">
        <v>141</v>
      </c>
      <c r="J7259" s="6" t="s">
        <v>183</v>
      </c>
      <c r="K7259" s="6">
        <v>4</v>
      </c>
      <c r="L7259" s="6">
        <v>52.28</v>
      </c>
      <c r="M7259" s="31" t="str">
        <f t="shared" si="0"/>
        <v>Small</v>
      </c>
    </row>
    <row r="7260" spans="8:13" ht="15.75" customHeight="1">
      <c r="H7260" s="37">
        <v>43146</v>
      </c>
      <c r="I7260" s="6" t="s">
        <v>158</v>
      </c>
      <c r="J7260" s="6" t="s">
        <v>185</v>
      </c>
      <c r="K7260" s="6">
        <v>2</v>
      </c>
      <c r="L7260" s="6">
        <v>30.1</v>
      </c>
      <c r="M7260" s="31" t="str">
        <f t="shared" si="0"/>
        <v>Small</v>
      </c>
    </row>
    <row r="7261" spans="8:13" ht="15.75" customHeight="1">
      <c r="H7261" s="37">
        <v>43456</v>
      </c>
      <c r="I7261" s="6" t="s">
        <v>158</v>
      </c>
      <c r="J7261" s="6" t="s">
        <v>169</v>
      </c>
      <c r="K7261" s="6">
        <v>1</v>
      </c>
      <c r="L7261" s="6">
        <v>12.08</v>
      </c>
      <c r="M7261" s="31" t="str">
        <f t="shared" si="0"/>
        <v>Small</v>
      </c>
    </row>
    <row r="7262" spans="8:13" ht="15.75" customHeight="1">
      <c r="H7262" s="37">
        <v>43457</v>
      </c>
      <c r="I7262" s="6" t="s">
        <v>158</v>
      </c>
      <c r="J7262" s="6" t="s">
        <v>180</v>
      </c>
      <c r="K7262" s="6">
        <v>2</v>
      </c>
      <c r="L7262" s="6">
        <v>36.32</v>
      </c>
      <c r="M7262" s="31" t="str">
        <f t="shared" si="0"/>
        <v>Small</v>
      </c>
    </row>
    <row r="7263" spans="8:13" ht="15.75" customHeight="1">
      <c r="H7263" s="37">
        <v>43197</v>
      </c>
      <c r="I7263" s="6" t="s">
        <v>141</v>
      </c>
      <c r="J7263" s="6" t="s">
        <v>212</v>
      </c>
      <c r="K7263" s="6">
        <v>1</v>
      </c>
      <c r="L7263" s="6">
        <v>11.02</v>
      </c>
      <c r="M7263" s="31" t="str">
        <f t="shared" si="0"/>
        <v>Small</v>
      </c>
    </row>
    <row r="7264" spans="8:13" ht="15.75" customHeight="1">
      <c r="H7264" s="37">
        <v>43359</v>
      </c>
      <c r="I7264" s="6" t="s">
        <v>158</v>
      </c>
      <c r="J7264" s="6" t="s">
        <v>194</v>
      </c>
      <c r="K7264" s="6">
        <v>70</v>
      </c>
      <c r="L7264" s="6">
        <v>391.93</v>
      </c>
      <c r="M7264" s="31" t="str">
        <f t="shared" si="0"/>
        <v>Large</v>
      </c>
    </row>
    <row r="7265" spans="8:13" ht="15.75" customHeight="1">
      <c r="H7265" s="37">
        <v>43218</v>
      </c>
      <c r="I7265" s="6" t="s">
        <v>141</v>
      </c>
      <c r="J7265" s="6" t="s">
        <v>178</v>
      </c>
      <c r="K7265" s="6">
        <v>2</v>
      </c>
      <c r="L7265" s="6">
        <v>27.58</v>
      </c>
      <c r="M7265" s="31" t="str">
        <f t="shared" si="0"/>
        <v>Small</v>
      </c>
    </row>
    <row r="7266" spans="8:13" ht="15.75" customHeight="1">
      <c r="H7266" s="37">
        <v>43450</v>
      </c>
      <c r="I7266" s="6" t="s">
        <v>163</v>
      </c>
      <c r="J7266" s="6" t="s">
        <v>178</v>
      </c>
      <c r="K7266" s="6">
        <v>1</v>
      </c>
      <c r="L7266" s="6">
        <v>15.83</v>
      </c>
      <c r="M7266" s="31" t="str">
        <f t="shared" si="0"/>
        <v>Small</v>
      </c>
    </row>
    <row r="7267" spans="8:13" ht="15.75" customHeight="1">
      <c r="H7267" s="37">
        <v>43419</v>
      </c>
      <c r="I7267" s="6" t="s">
        <v>168</v>
      </c>
      <c r="J7267" s="6" t="s">
        <v>220</v>
      </c>
      <c r="K7267" s="6">
        <v>2</v>
      </c>
      <c r="L7267" s="6">
        <v>25.64</v>
      </c>
      <c r="M7267" s="31" t="str">
        <f t="shared" si="0"/>
        <v>Small</v>
      </c>
    </row>
    <row r="7268" spans="8:13" ht="15.75" customHeight="1">
      <c r="H7268" s="37">
        <v>43298</v>
      </c>
      <c r="I7268" s="6" t="s">
        <v>163</v>
      </c>
      <c r="J7268" s="6" t="s">
        <v>229</v>
      </c>
      <c r="K7268" s="6">
        <v>2</v>
      </c>
      <c r="L7268" s="6">
        <v>20.84</v>
      </c>
      <c r="M7268" s="31" t="str">
        <f t="shared" si="0"/>
        <v>Small</v>
      </c>
    </row>
    <row r="7269" spans="8:13" ht="15.75" customHeight="1">
      <c r="H7269" s="37">
        <v>43442</v>
      </c>
      <c r="I7269" s="6" t="s">
        <v>135</v>
      </c>
      <c r="J7269" s="6" t="s">
        <v>230</v>
      </c>
      <c r="K7269" s="6">
        <v>4</v>
      </c>
      <c r="L7269" s="6">
        <v>42</v>
      </c>
      <c r="M7269" s="31" t="str">
        <f t="shared" si="0"/>
        <v>Small</v>
      </c>
    </row>
    <row r="7270" spans="8:13" ht="15.75" customHeight="1">
      <c r="H7270" s="37">
        <v>43299</v>
      </c>
      <c r="I7270" s="6" t="s">
        <v>141</v>
      </c>
      <c r="J7270" s="6" t="s">
        <v>231</v>
      </c>
      <c r="K7270" s="6">
        <v>44</v>
      </c>
      <c r="L7270" s="6">
        <v>551.94000000000005</v>
      </c>
      <c r="M7270" s="31" t="str">
        <f t="shared" si="0"/>
        <v>Large</v>
      </c>
    </row>
    <row r="7271" spans="8:13" ht="15.75" customHeight="1">
      <c r="H7271" s="37">
        <v>43446</v>
      </c>
      <c r="I7271" s="6" t="s">
        <v>168</v>
      </c>
      <c r="J7271" s="6" t="s">
        <v>180</v>
      </c>
      <c r="K7271" s="6">
        <v>2</v>
      </c>
      <c r="L7271" s="6">
        <v>39.479999999999997</v>
      </c>
      <c r="M7271" s="31" t="str">
        <f t="shared" si="0"/>
        <v>Small</v>
      </c>
    </row>
    <row r="7272" spans="8:13" ht="15.75" customHeight="1">
      <c r="H7272" s="37">
        <v>43449</v>
      </c>
      <c r="I7272" s="6" t="s">
        <v>141</v>
      </c>
      <c r="J7272" s="6" t="s">
        <v>187</v>
      </c>
      <c r="K7272" s="6">
        <v>1</v>
      </c>
      <c r="L7272" s="6">
        <v>13.92</v>
      </c>
      <c r="M7272" s="31" t="str">
        <f t="shared" si="0"/>
        <v>Small</v>
      </c>
    </row>
    <row r="7273" spans="8:13" ht="15.75" customHeight="1">
      <c r="H7273" s="37">
        <v>43418</v>
      </c>
      <c r="I7273" s="6" t="s">
        <v>158</v>
      </c>
      <c r="J7273" s="6" t="s">
        <v>227</v>
      </c>
      <c r="K7273" s="6">
        <v>3</v>
      </c>
      <c r="L7273" s="6">
        <v>48.48</v>
      </c>
      <c r="M7273" s="31" t="str">
        <f t="shared" si="0"/>
        <v>Small</v>
      </c>
    </row>
    <row r="7274" spans="8:13" ht="15.75" customHeight="1">
      <c r="H7274" s="37">
        <v>43460</v>
      </c>
      <c r="I7274" s="6" t="s">
        <v>201</v>
      </c>
      <c r="J7274" s="6" t="s">
        <v>236</v>
      </c>
      <c r="K7274" s="6">
        <v>38</v>
      </c>
      <c r="L7274" s="6">
        <v>276.31</v>
      </c>
      <c r="M7274" s="31" t="str">
        <f t="shared" si="0"/>
        <v>Large</v>
      </c>
    </row>
    <row r="7275" spans="8:13" ht="15.75" customHeight="1">
      <c r="H7275" s="37">
        <v>43449</v>
      </c>
      <c r="I7275" s="6" t="s">
        <v>127</v>
      </c>
      <c r="J7275" s="6" t="s">
        <v>194</v>
      </c>
      <c r="K7275" s="6">
        <v>1</v>
      </c>
      <c r="L7275" s="6">
        <v>11.84</v>
      </c>
      <c r="M7275" s="31" t="str">
        <f t="shared" si="0"/>
        <v>Small</v>
      </c>
    </row>
    <row r="7276" spans="8:13" ht="15.75" customHeight="1">
      <c r="H7276" s="37">
        <v>43195</v>
      </c>
      <c r="I7276" s="6" t="s">
        <v>201</v>
      </c>
      <c r="J7276" s="6" t="s">
        <v>219</v>
      </c>
      <c r="K7276" s="6">
        <v>2</v>
      </c>
      <c r="L7276" s="6">
        <v>24.78</v>
      </c>
      <c r="M7276" s="31" t="str">
        <f t="shared" si="0"/>
        <v>Small</v>
      </c>
    </row>
    <row r="7277" spans="8:13" ht="15.75" customHeight="1">
      <c r="H7277" s="37">
        <v>43174</v>
      </c>
      <c r="I7277" s="6" t="s">
        <v>160</v>
      </c>
      <c r="J7277" s="6" t="s">
        <v>194</v>
      </c>
      <c r="K7277" s="6">
        <v>1</v>
      </c>
      <c r="L7277" s="6">
        <v>19.95</v>
      </c>
      <c r="M7277" s="31" t="str">
        <f t="shared" si="0"/>
        <v>Small</v>
      </c>
    </row>
    <row r="7278" spans="8:13" ht="15.75" customHeight="1">
      <c r="H7278" s="37">
        <v>43319</v>
      </c>
      <c r="I7278" s="6" t="s">
        <v>168</v>
      </c>
      <c r="J7278" s="6" t="s">
        <v>157</v>
      </c>
      <c r="K7278" s="6">
        <v>1</v>
      </c>
      <c r="L7278" s="6">
        <v>19.2</v>
      </c>
      <c r="M7278" s="31" t="str">
        <f t="shared" si="0"/>
        <v>Small</v>
      </c>
    </row>
    <row r="7279" spans="8:13" ht="15.75" customHeight="1">
      <c r="H7279" s="37">
        <v>43461</v>
      </c>
      <c r="I7279" s="6" t="s">
        <v>135</v>
      </c>
      <c r="J7279" s="6" t="s">
        <v>237</v>
      </c>
      <c r="K7279" s="6">
        <v>2</v>
      </c>
      <c r="L7279" s="6">
        <v>25.34</v>
      </c>
      <c r="M7279" s="31" t="str">
        <f t="shared" si="0"/>
        <v>Small</v>
      </c>
    </row>
    <row r="7280" spans="8:13" ht="15.75" customHeight="1">
      <c r="H7280" s="37">
        <v>43161</v>
      </c>
      <c r="I7280" s="6" t="s">
        <v>158</v>
      </c>
      <c r="J7280" s="6" t="s">
        <v>185</v>
      </c>
      <c r="K7280" s="6">
        <v>56</v>
      </c>
      <c r="L7280" s="6">
        <v>404.77</v>
      </c>
      <c r="M7280" s="31" t="str">
        <f t="shared" si="0"/>
        <v>Large</v>
      </c>
    </row>
    <row r="7281" spans="8:13" ht="15.75" customHeight="1">
      <c r="H7281" s="37">
        <v>43360</v>
      </c>
      <c r="I7281" s="6" t="s">
        <v>158</v>
      </c>
      <c r="J7281" s="6" t="s">
        <v>161</v>
      </c>
      <c r="K7281" s="6">
        <v>2</v>
      </c>
      <c r="L7281" s="6">
        <v>20.56</v>
      </c>
      <c r="M7281" s="31" t="str">
        <f t="shared" si="0"/>
        <v>Small</v>
      </c>
    </row>
    <row r="7282" spans="8:13" ht="15.75" customHeight="1">
      <c r="H7282" s="37">
        <v>43399</v>
      </c>
      <c r="I7282" s="6" t="s">
        <v>168</v>
      </c>
      <c r="J7282" s="6" t="s">
        <v>169</v>
      </c>
      <c r="K7282" s="6">
        <v>1</v>
      </c>
      <c r="L7282" s="6">
        <v>11.92</v>
      </c>
      <c r="M7282" s="31" t="str">
        <f t="shared" si="0"/>
        <v>Small</v>
      </c>
    </row>
    <row r="7283" spans="8:13" ht="15.75" customHeight="1">
      <c r="H7283" s="37">
        <v>43431</v>
      </c>
      <c r="I7283" s="6" t="s">
        <v>168</v>
      </c>
      <c r="J7283" s="6" t="s">
        <v>173</v>
      </c>
      <c r="K7283" s="6">
        <v>1</v>
      </c>
      <c r="L7283" s="6">
        <v>14.2</v>
      </c>
      <c r="M7283" s="31" t="str">
        <f t="shared" si="0"/>
        <v>Small</v>
      </c>
    </row>
    <row r="7284" spans="8:13" ht="15.75" customHeight="1">
      <c r="H7284" s="37">
        <v>43278</v>
      </c>
      <c r="I7284" s="6" t="s">
        <v>223</v>
      </c>
      <c r="J7284" s="6" t="s">
        <v>174</v>
      </c>
      <c r="K7284" s="6">
        <v>36</v>
      </c>
      <c r="L7284" s="6">
        <v>385.4</v>
      </c>
      <c r="M7284" s="31" t="str">
        <f t="shared" si="0"/>
        <v>Large</v>
      </c>
    </row>
    <row r="7285" spans="8:13" ht="15.75" customHeight="1">
      <c r="H7285" s="37">
        <v>43167</v>
      </c>
      <c r="I7285" s="6" t="s">
        <v>158</v>
      </c>
      <c r="J7285" s="6" t="s">
        <v>234</v>
      </c>
      <c r="K7285" s="6">
        <v>4</v>
      </c>
      <c r="L7285" s="6">
        <v>59.72</v>
      </c>
      <c r="M7285" s="31" t="str">
        <f t="shared" si="0"/>
        <v>Small</v>
      </c>
    </row>
    <row r="7286" spans="8:13" ht="15.75" customHeight="1">
      <c r="H7286" s="37">
        <v>43274</v>
      </c>
      <c r="I7286" s="6" t="s">
        <v>158</v>
      </c>
      <c r="J7286" s="6" t="s">
        <v>156</v>
      </c>
      <c r="K7286" s="6">
        <v>2</v>
      </c>
      <c r="L7286" s="6">
        <v>35.340000000000003</v>
      </c>
      <c r="M7286" s="31" t="str">
        <f t="shared" si="0"/>
        <v>Small</v>
      </c>
    </row>
    <row r="7287" spans="8:13" ht="15.75" customHeight="1">
      <c r="H7287" s="37">
        <v>43224</v>
      </c>
      <c r="I7287" s="6" t="s">
        <v>171</v>
      </c>
      <c r="J7287" s="6" t="s">
        <v>156</v>
      </c>
      <c r="K7287" s="6">
        <v>3</v>
      </c>
      <c r="L7287" s="6">
        <v>36.36</v>
      </c>
      <c r="M7287" s="31" t="str">
        <f t="shared" si="0"/>
        <v>Small</v>
      </c>
    </row>
    <row r="7288" spans="8:13" ht="15.75" customHeight="1">
      <c r="H7288" s="37">
        <v>43452</v>
      </c>
      <c r="I7288" s="6" t="s">
        <v>141</v>
      </c>
      <c r="J7288" s="6" t="s">
        <v>186</v>
      </c>
      <c r="K7288" s="6">
        <v>2</v>
      </c>
      <c r="L7288" s="6">
        <v>30.14</v>
      </c>
      <c r="M7288" s="31" t="str">
        <f t="shared" si="0"/>
        <v>Small</v>
      </c>
    </row>
    <row r="7289" spans="8:13" ht="15.75" customHeight="1">
      <c r="H7289" s="37">
        <v>43369</v>
      </c>
      <c r="I7289" s="6" t="s">
        <v>190</v>
      </c>
      <c r="J7289" s="6" t="s">
        <v>236</v>
      </c>
      <c r="K7289" s="6">
        <v>1</v>
      </c>
      <c r="L7289" s="6">
        <v>19.649999999999999</v>
      </c>
      <c r="M7289" s="31" t="str">
        <f t="shared" si="0"/>
        <v>Small</v>
      </c>
    </row>
    <row r="7290" spans="8:13" ht="15.75" customHeight="1">
      <c r="H7290" s="37">
        <v>43380</v>
      </c>
      <c r="I7290" s="6" t="s">
        <v>163</v>
      </c>
      <c r="J7290" s="6" t="s">
        <v>156</v>
      </c>
      <c r="K7290" s="6">
        <v>1</v>
      </c>
      <c r="L7290" s="6">
        <v>12.58</v>
      </c>
      <c r="M7290" s="31" t="str">
        <f t="shared" si="0"/>
        <v>Small</v>
      </c>
    </row>
    <row r="7291" spans="8:13" ht="15.75" customHeight="1">
      <c r="H7291" s="37">
        <v>43438</v>
      </c>
      <c r="I7291" s="6" t="s">
        <v>175</v>
      </c>
      <c r="J7291" s="6" t="s">
        <v>234</v>
      </c>
      <c r="K7291" s="6">
        <v>2</v>
      </c>
      <c r="L7291" s="6">
        <v>21.6</v>
      </c>
      <c r="M7291" s="31" t="str">
        <f t="shared" si="0"/>
        <v>Small</v>
      </c>
    </row>
    <row r="7292" spans="8:13" ht="15.75" customHeight="1">
      <c r="H7292" s="37">
        <v>43442</v>
      </c>
      <c r="I7292" s="6" t="s">
        <v>160</v>
      </c>
      <c r="J7292" s="6" t="s">
        <v>167</v>
      </c>
      <c r="K7292" s="6">
        <v>1</v>
      </c>
      <c r="L7292" s="6">
        <v>13.84</v>
      </c>
      <c r="M7292" s="31" t="str">
        <f t="shared" si="0"/>
        <v>Small</v>
      </c>
    </row>
    <row r="7293" spans="8:13" ht="15.75" customHeight="1">
      <c r="H7293" s="37">
        <v>43201</v>
      </c>
      <c r="I7293" s="6" t="s">
        <v>223</v>
      </c>
      <c r="J7293" s="6" t="s">
        <v>156</v>
      </c>
      <c r="K7293" s="6">
        <v>2</v>
      </c>
      <c r="L7293" s="6">
        <v>33.380000000000003</v>
      </c>
      <c r="M7293" s="31" t="str">
        <f t="shared" si="0"/>
        <v>Small</v>
      </c>
    </row>
    <row r="7294" spans="8:13" ht="15.75" customHeight="1">
      <c r="H7294" s="37">
        <v>43147</v>
      </c>
      <c r="I7294" s="6" t="s">
        <v>135</v>
      </c>
      <c r="J7294" s="6" t="s">
        <v>178</v>
      </c>
      <c r="K7294" s="6">
        <v>3</v>
      </c>
      <c r="L7294" s="6">
        <v>41.46</v>
      </c>
      <c r="M7294" s="31" t="str">
        <f t="shared" si="0"/>
        <v>Small</v>
      </c>
    </row>
    <row r="7295" spans="8:13" ht="15.75" customHeight="1">
      <c r="H7295" s="37">
        <v>43370</v>
      </c>
      <c r="I7295" s="6" t="s">
        <v>218</v>
      </c>
      <c r="J7295" s="6" t="s">
        <v>156</v>
      </c>
      <c r="K7295" s="6">
        <v>2</v>
      </c>
      <c r="L7295" s="6">
        <v>36.26</v>
      </c>
      <c r="M7295" s="31" t="str">
        <f t="shared" si="0"/>
        <v>Small</v>
      </c>
    </row>
    <row r="7296" spans="8:13" ht="15.75" customHeight="1">
      <c r="H7296" s="37">
        <v>43278</v>
      </c>
      <c r="I7296" s="6" t="s">
        <v>177</v>
      </c>
      <c r="J7296" s="6" t="s">
        <v>194</v>
      </c>
      <c r="K7296" s="6">
        <v>5</v>
      </c>
      <c r="L7296" s="6">
        <v>68.45</v>
      </c>
      <c r="M7296" s="31" t="str">
        <f t="shared" si="0"/>
        <v>Small</v>
      </c>
    </row>
    <row r="7297" spans="8:13" ht="15.75" customHeight="1">
      <c r="H7297" s="37">
        <v>43238</v>
      </c>
      <c r="I7297" s="6" t="s">
        <v>141</v>
      </c>
      <c r="J7297" s="6" t="s">
        <v>156</v>
      </c>
      <c r="K7297" s="6">
        <v>2</v>
      </c>
      <c r="L7297" s="6">
        <v>25.78</v>
      </c>
      <c r="M7297" s="31" t="str">
        <f t="shared" si="0"/>
        <v>Small</v>
      </c>
    </row>
    <row r="7298" spans="8:13" ht="15.75" customHeight="1">
      <c r="H7298" s="37">
        <v>43282</v>
      </c>
      <c r="I7298" s="6" t="s">
        <v>127</v>
      </c>
      <c r="J7298" s="6" t="s">
        <v>239</v>
      </c>
      <c r="K7298" s="6">
        <v>1</v>
      </c>
      <c r="L7298" s="6">
        <v>12.44</v>
      </c>
      <c r="M7298" s="31" t="str">
        <f t="shared" si="0"/>
        <v>Small</v>
      </c>
    </row>
    <row r="7299" spans="8:13" ht="15.75" customHeight="1">
      <c r="H7299" s="37">
        <v>43204</v>
      </c>
      <c r="I7299" s="6" t="s">
        <v>127</v>
      </c>
      <c r="J7299" s="6" t="s">
        <v>236</v>
      </c>
      <c r="K7299" s="6">
        <v>60</v>
      </c>
      <c r="L7299" s="6">
        <v>598.79</v>
      </c>
      <c r="M7299" s="31" t="str">
        <f t="shared" si="0"/>
        <v>Large</v>
      </c>
    </row>
    <row r="7300" spans="8:13" ht="15.75" customHeight="1">
      <c r="H7300" s="37">
        <v>43181</v>
      </c>
      <c r="I7300" s="6" t="s">
        <v>163</v>
      </c>
      <c r="J7300" s="6" t="s">
        <v>206</v>
      </c>
      <c r="K7300" s="6">
        <v>2</v>
      </c>
      <c r="L7300" s="6">
        <v>29.14</v>
      </c>
      <c r="M7300" s="31" t="str">
        <f t="shared" si="0"/>
        <v>Small</v>
      </c>
    </row>
    <row r="7301" spans="8:13" ht="15.75" customHeight="1">
      <c r="H7301" s="37">
        <v>43416</v>
      </c>
      <c r="I7301" s="6" t="s">
        <v>135</v>
      </c>
      <c r="J7301" s="6" t="s">
        <v>185</v>
      </c>
      <c r="K7301" s="6">
        <v>1</v>
      </c>
      <c r="L7301" s="6">
        <v>19.89</v>
      </c>
      <c r="M7301" s="31" t="str">
        <f t="shared" si="0"/>
        <v>Small</v>
      </c>
    </row>
    <row r="7302" spans="8:13" ht="15.75" customHeight="1">
      <c r="H7302" s="37">
        <v>43138</v>
      </c>
      <c r="I7302" s="6" t="s">
        <v>160</v>
      </c>
      <c r="J7302" s="6" t="s">
        <v>169</v>
      </c>
      <c r="K7302" s="6">
        <v>1</v>
      </c>
      <c r="L7302" s="6">
        <v>15.29</v>
      </c>
      <c r="M7302" s="31" t="str">
        <f t="shared" si="0"/>
        <v>Small</v>
      </c>
    </row>
    <row r="7303" spans="8:13" ht="15.75" customHeight="1">
      <c r="H7303" s="37">
        <v>43416</v>
      </c>
      <c r="I7303" s="6" t="s">
        <v>198</v>
      </c>
      <c r="J7303" s="6" t="s">
        <v>184</v>
      </c>
      <c r="K7303" s="6">
        <v>3</v>
      </c>
      <c r="L7303" s="6">
        <v>57.72</v>
      </c>
      <c r="M7303" s="31" t="str">
        <f t="shared" si="0"/>
        <v>Small</v>
      </c>
    </row>
    <row r="7304" spans="8:13" ht="15.75" customHeight="1">
      <c r="H7304" s="37">
        <v>43458</v>
      </c>
      <c r="I7304" s="6" t="s">
        <v>163</v>
      </c>
      <c r="J7304" s="6" t="s">
        <v>195</v>
      </c>
      <c r="K7304" s="6">
        <v>3</v>
      </c>
      <c r="L7304" s="6">
        <v>35.67</v>
      </c>
      <c r="M7304" s="31" t="str">
        <f t="shared" si="0"/>
        <v>Small</v>
      </c>
    </row>
    <row r="7305" spans="8:13" ht="15.75" customHeight="1">
      <c r="H7305" s="37">
        <v>43437</v>
      </c>
      <c r="I7305" s="6" t="s">
        <v>190</v>
      </c>
      <c r="J7305" s="6" t="s">
        <v>159</v>
      </c>
      <c r="K7305" s="6">
        <v>1</v>
      </c>
      <c r="L7305" s="6">
        <v>19.48</v>
      </c>
      <c r="M7305" s="31" t="str">
        <f t="shared" si="0"/>
        <v>Small</v>
      </c>
    </row>
    <row r="7306" spans="8:13" ht="15.75" customHeight="1">
      <c r="H7306" s="37">
        <v>43383</v>
      </c>
      <c r="I7306" s="6" t="s">
        <v>163</v>
      </c>
      <c r="J7306" s="6" t="s">
        <v>233</v>
      </c>
      <c r="K7306" s="6">
        <v>4</v>
      </c>
      <c r="L7306" s="6">
        <v>52.6</v>
      </c>
      <c r="M7306" s="31" t="str">
        <f t="shared" si="0"/>
        <v>Small</v>
      </c>
    </row>
    <row r="7307" spans="8:13" ht="15.75" customHeight="1">
      <c r="H7307" s="37">
        <v>43247</v>
      </c>
      <c r="I7307" s="6" t="s">
        <v>198</v>
      </c>
      <c r="J7307" s="6" t="s">
        <v>178</v>
      </c>
      <c r="K7307" s="6">
        <v>2</v>
      </c>
      <c r="L7307" s="6">
        <v>21.62</v>
      </c>
      <c r="M7307" s="31" t="str">
        <f t="shared" si="0"/>
        <v>Small</v>
      </c>
    </row>
    <row r="7308" spans="8:13" ht="15.75" customHeight="1">
      <c r="H7308" s="37">
        <v>43260</v>
      </c>
      <c r="I7308" s="6" t="s">
        <v>158</v>
      </c>
      <c r="J7308" s="6" t="s">
        <v>183</v>
      </c>
      <c r="K7308" s="6">
        <v>2</v>
      </c>
      <c r="L7308" s="6">
        <v>26.78</v>
      </c>
      <c r="M7308" s="31" t="str">
        <f t="shared" si="0"/>
        <v>Small</v>
      </c>
    </row>
    <row r="7309" spans="8:13" ht="15.75" customHeight="1">
      <c r="H7309" s="37">
        <v>43328</v>
      </c>
      <c r="I7309" s="6" t="s">
        <v>168</v>
      </c>
      <c r="J7309" s="6" t="s">
        <v>156</v>
      </c>
      <c r="K7309" s="6">
        <v>1</v>
      </c>
      <c r="L7309" s="6">
        <v>15.36</v>
      </c>
      <c r="M7309" s="31" t="str">
        <f t="shared" si="0"/>
        <v>Small</v>
      </c>
    </row>
    <row r="7310" spans="8:13" ht="15.75" customHeight="1">
      <c r="H7310" s="37">
        <v>43368</v>
      </c>
      <c r="I7310" s="6" t="s">
        <v>224</v>
      </c>
      <c r="J7310" s="6" t="s">
        <v>166</v>
      </c>
      <c r="K7310" s="6">
        <v>1</v>
      </c>
      <c r="L7310" s="6">
        <v>17.309999999999999</v>
      </c>
      <c r="M7310" s="31" t="str">
        <f t="shared" si="0"/>
        <v>Small</v>
      </c>
    </row>
    <row r="7311" spans="8:13" ht="15.75" customHeight="1">
      <c r="H7311" s="37">
        <v>43271</v>
      </c>
      <c r="I7311" s="6" t="s">
        <v>175</v>
      </c>
      <c r="J7311" s="6" t="s">
        <v>184</v>
      </c>
      <c r="K7311" s="6">
        <v>2</v>
      </c>
      <c r="L7311" s="6">
        <v>34.020000000000003</v>
      </c>
      <c r="M7311" s="31" t="str">
        <f t="shared" si="0"/>
        <v>Small</v>
      </c>
    </row>
    <row r="7312" spans="8:13" ht="15.75" customHeight="1">
      <c r="H7312" s="37">
        <v>43461</v>
      </c>
      <c r="I7312" s="6" t="s">
        <v>168</v>
      </c>
      <c r="J7312" s="6" t="s">
        <v>221</v>
      </c>
      <c r="K7312" s="6">
        <v>1</v>
      </c>
      <c r="L7312" s="6">
        <v>18.54</v>
      </c>
      <c r="M7312" s="31" t="str">
        <f t="shared" si="0"/>
        <v>Small</v>
      </c>
    </row>
    <row r="7313" spans="8:13" ht="15.75" customHeight="1">
      <c r="H7313" s="37">
        <v>43134</v>
      </c>
      <c r="I7313" s="6" t="s">
        <v>127</v>
      </c>
      <c r="J7313" s="6" t="s">
        <v>195</v>
      </c>
      <c r="K7313" s="6">
        <v>2</v>
      </c>
      <c r="L7313" s="6">
        <v>21.68</v>
      </c>
      <c r="M7313" s="31" t="str">
        <f t="shared" si="0"/>
        <v>Small</v>
      </c>
    </row>
    <row r="7314" spans="8:13" ht="15.75" customHeight="1">
      <c r="H7314" s="37">
        <v>43141</v>
      </c>
      <c r="I7314" s="6" t="s">
        <v>135</v>
      </c>
      <c r="J7314" s="6" t="s">
        <v>156</v>
      </c>
      <c r="K7314" s="6">
        <v>4</v>
      </c>
      <c r="L7314" s="6">
        <v>72.36</v>
      </c>
      <c r="M7314" s="31" t="str">
        <f t="shared" si="0"/>
        <v>Small</v>
      </c>
    </row>
    <row r="7315" spans="8:13" ht="15.75" customHeight="1">
      <c r="H7315" s="37">
        <v>43193</v>
      </c>
      <c r="I7315" s="6" t="s">
        <v>160</v>
      </c>
      <c r="J7315" s="6" t="s">
        <v>180</v>
      </c>
      <c r="K7315" s="6">
        <v>3</v>
      </c>
      <c r="L7315" s="6">
        <v>36.03</v>
      </c>
      <c r="M7315" s="31" t="str">
        <f t="shared" si="0"/>
        <v>Small</v>
      </c>
    </row>
    <row r="7316" spans="8:13" ht="15.75" customHeight="1">
      <c r="H7316" s="37">
        <v>43439</v>
      </c>
      <c r="I7316" s="6" t="s">
        <v>141</v>
      </c>
      <c r="J7316" s="6" t="s">
        <v>156</v>
      </c>
      <c r="K7316" s="6">
        <v>1</v>
      </c>
      <c r="L7316" s="6">
        <v>17.579999999999998</v>
      </c>
      <c r="M7316" s="31" t="str">
        <f t="shared" si="0"/>
        <v>Small</v>
      </c>
    </row>
    <row r="7317" spans="8:13" ht="15.75" customHeight="1">
      <c r="H7317" s="37">
        <v>43198</v>
      </c>
      <c r="I7317" s="6" t="s">
        <v>168</v>
      </c>
      <c r="J7317" s="6" t="s">
        <v>181</v>
      </c>
      <c r="K7317" s="6">
        <v>1</v>
      </c>
      <c r="L7317" s="6">
        <v>17.399999999999999</v>
      </c>
      <c r="M7317" s="31" t="str">
        <f t="shared" si="0"/>
        <v>Small</v>
      </c>
    </row>
    <row r="7318" spans="8:13" ht="15.75" customHeight="1">
      <c r="H7318" s="37">
        <v>43248</v>
      </c>
      <c r="I7318" s="6" t="s">
        <v>141</v>
      </c>
      <c r="J7318" s="6" t="s">
        <v>204</v>
      </c>
      <c r="K7318" s="6">
        <v>2</v>
      </c>
      <c r="L7318" s="6">
        <v>24.98</v>
      </c>
      <c r="M7318" s="31" t="str">
        <f t="shared" si="0"/>
        <v>Small</v>
      </c>
    </row>
    <row r="7319" spans="8:13" ht="15.75" customHeight="1">
      <c r="H7319" s="37">
        <v>43445</v>
      </c>
      <c r="I7319" s="6" t="s">
        <v>168</v>
      </c>
      <c r="J7319" s="6" t="s">
        <v>169</v>
      </c>
      <c r="K7319" s="6">
        <v>1</v>
      </c>
      <c r="L7319" s="6">
        <v>10.4</v>
      </c>
      <c r="M7319" s="31" t="str">
        <f t="shared" si="0"/>
        <v>Small</v>
      </c>
    </row>
    <row r="7320" spans="8:13" ht="15.75" customHeight="1">
      <c r="H7320" s="37">
        <v>43360</v>
      </c>
      <c r="I7320" s="6" t="s">
        <v>135</v>
      </c>
      <c r="J7320" s="6" t="s">
        <v>209</v>
      </c>
      <c r="K7320" s="6">
        <v>2</v>
      </c>
      <c r="L7320" s="6">
        <v>23.62</v>
      </c>
      <c r="M7320" s="31" t="str">
        <f t="shared" si="0"/>
        <v>Small</v>
      </c>
    </row>
    <row r="7321" spans="8:13" ht="15.75" customHeight="1">
      <c r="H7321" s="37">
        <v>43206</v>
      </c>
      <c r="I7321" s="6" t="s">
        <v>200</v>
      </c>
      <c r="J7321" s="6" t="s">
        <v>185</v>
      </c>
      <c r="K7321" s="6">
        <v>2</v>
      </c>
      <c r="L7321" s="6">
        <v>28.74</v>
      </c>
      <c r="M7321" s="31" t="str">
        <f t="shared" si="0"/>
        <v>Small</v>
      </c>
    </row>
    <row r="7322" spans="8:13" ht="15.75" customHeight="1">
      <c r="H7322" s="37">
        <v>43390</v>
      </c>
      <c r="I7322" s="6" t="s">
        <v>158</v>
      </c>
      <c r="J7322" s="6" t="s">
        <v>156</v>
      </c>
      <c r="K7322" s="6">
        <v>24</v>
      </c>
      <c r="L7322" s="6">
        <v>200.3</v>
      </c>
      <c r="M7322" s="31" t="str">
        <f t="shared" si="0"/>
        <v>Small</v>
      </c>
    </row>
    <row r="7323" spans="8:13" ht="15.75" customHeight="1">
      <c r="H7323" s="37">
        <v>43346</v>
      </c>
      <c r="I7323" s="6" t="s">
        <v>158</v>
      </c>
      <c r="J7323" s="6" t="s">
        <v>215</v>
      </c>
      <c r="K7323" s="6">
        <v>3</v>
      </c>
      <c r="L7323" s="6">
        <v>58.62</v>
      </c>
      <c r="M7323" s="31" t="str">
        <f t="shared" si="0"/>
        <v>Small</v>
      </c>
    </row>
    <row r="7324" spans="8:13" ht="15.75" customHeight="1">
      <c r="H7324" s="37">
        <v>43405</v>
      </c>
      <c r="I7324" s="6" t="s">
        <v>175</v>
      </c>
      <c r="J7324" s="6" t="s">
        <v>167</v>
      </c>
      <c r="K7324" s="6">
        <v>1</v>
      </c>
      <c r="L7324" s="6">
        <v>14.19</v>
      </c>
      <c r="M7324" s="31" t="str">
        <f t="shared" si="0"/>
        <v>Small</v>
      </c>
    </row>
    <row r="7325" spans="8:13" ht="15.75" customHeight="1">
      <c r="H7325" s="37">
        <v>43135</v>
      </c>
      <c r="I7325" s="6" t="s">
        <v>175</v>
      </c>
      <c r="J7325" s="6" t="s">
        <v>194</v>
      </c>
      <c r="K7325" s="6">
        <v>2</v>
      </c>
      <c r="L7325" s="6">
        <v>31.44</v>
      </c>
      <c r="M7325" s="31" t="str">
        <f t="shared" si="0"/>
        <v>Small</v>
      </c>
    </row>
    <row r="7326" spans="8:13" ht="15.75" customHeight="1">
      <c r="H7326" s="37">
        <v>43423</v>
      </c>
      <c r="I7326" s="6" t="s">
        <v>190</v>
      </c>
      <c r="J7326" s="6" t="s">
        <v>207</v>
      </c>
      <c r="K7326" s="6">
        <v>2</v>
      </c>
      <c r="L7326" s="6">
        <v>20.56</v>
      </c>
      <c r="M7326" s="31" t="str">
        <f t="shared" si="0"/>
        <v>Small</v>
      </c>
    </row>
    <row r="7327" spans="8:13" ht="15.75" customHeight="1">
      <c r="H7327" s="37">
        <v>43436</v>
      </c>
      <c r="I7327" s="6" t="s">
        <v>158</v>
      </c>
      <c r="J7327" s="6" t="s">
        <v>197</v>
      </c>
      <c r="K7327" s="6">
        <v>2</v>
      </c>
      <c r="L7327" s="6">
        <v>21.44</v>
      </c>
      <c r="M7327" s="31" t="str">
        <f t="shared" si="0"/>
        <v>Small</v>
      </c>
    </row>
    <row r="7328" spans="8:13" ht="15.75" customHeight="1">
      <c r="H7328" s="37">
        <v>43424</v>
      </c>
      <c r="I7328" s="6" t="s">
        <v>141</v>
      </c>
      <c r="J7328" s="6" t="s">
        <v>211</v>
      </c>
      <c r="K7328" s="6">
        <v>1</v>
      </c>
      <c r="L7328" s="6">
        <v>11.43</v>
      </c>
      <c r="M7328" s="31" t="str">
        <f t="shared" si="0"/>
        <v>Small</v>
      </c>
    </row>
    <row r="7329" spans="8:13" ht="15.75" customHeight="1">
      <c r="H7329" s="37">
        <v>43295</v>
      </c>
      <c r="I7329" s="6" t="s">
        <v>135</v>
      </c>
      <c r="J7329" s="6" t="s">
        <v>156</v>
      </c>
      <c r="K7329" s="6">
        <v>36</v>
      </c>
      <c r="L7329" s="6">
        <v>424.97</v>
      </c>
      <c r="M7329" s="31" t="str">
        <f t="shared" si="0"/>
        <v>Large</v>
      </c>
    </row>
    <row r="7330" spans="8:13" ht="15.75" customHeight="1">
      <c r="H7330" s="37">
        <v>43212</v>
      </c>
      <c r="I7330" s="6" t="s">
        <v>155</v>
      </c>
      <c r="J7330" s="6" t="s">
        <v>192</v>
      </c>
      <c r="K7330" s="6">
        <v>2</v>
      </c>
      <c r="L7330" s="6">
        <v>21.78</v>
      </c>
      <c r="M7330" s="31" t="str">
        <f t="shared" si="0"/>
        <v>Small</v>
      </c>
    </row>
    <row r="7331" spans="8:13" ht="15.75" customHeight="1">
      <c r="H7331" s="37">
        <v>43223</v>
      </c>
      <c r="I7331" s="6" t="s">
        <v>135</v>
      </c>
      <c r="J7331" s="6" t="s">
        <v>233</v>
      </c>
      <c r="K7331" s="6">
        <v>1</v>
      </c>
      <c r="L7331" s="6">
        <v>16.3</v>
      </c>
      <c r="M7331" s="31" t="str">
        <f t="shared" si="0"/>
        <v>Small</v>
      </c>
    </row>
    <row r="7332" spans="8:13" ht="15.75" customHeight="1">
      <c r="H7332" s="37">
        <v>43354</v>
      </c>
      <c r="I7332" s="6" t="s">
        <v>135</v>
      </c>
      <c r="J7332" s="6" t="s">
        <v>217</v>
      </c>
      <c r="K7332" s="6">
        <v>1</v>
      </c>
      <c r="L7332" s="6">
        <v>19.670000000000002</v>
      </c>
      <c r="M7332" s="31" t="str">
        <f t="shared" si="0"/>
        <v>Small</v>
      </c>
    </row>
    <row r="7333" spans="8:13" ht="15.75" customHeight="1">
      <c r="H7333" s="37">
        <v>43237</v>
      </c>
      <c r="I7333" s="6" t="s">
        <v>163</v>
      </c>
      <c r="J7333" s="6" t="s">
        <v>156</v>
      </c>
      <c r="K7333" s="6">
        <v>3</v>
      </c>
      <c r="L7333" s="6">
        <v>51.06</v>
      </c>
      <c r="M7333" s="31" t="str">
        <f t="shared" si="0"/>
        <v>Small</v>
      </c>
    </row>
    <row r="7334" spans="8:13" ht="15.75" customHeight="1">
      <c r="H7334" s="37">
        <v>43219</v>
      </c>
      <c r="I7334" s="6" t="s">
        <v>168</v>
      </c>
      <c r="J7334" s="6" t="s">
        <v>185</v>
      </c>
      <c r="K7334" s="6">
        <v>1</v>
      </c>
      <c r="L7334" s="6">
        <v>12.69</v>
      </c>
      <c r="M7334" s="31" t="str">
        <f t="shared" si="0"/>
        <v>Small</v>
      </c>
    </row>
    <row r="7335" spans="8:13" ht="15.75" customHeight="1">
      <c r="H7335" s="37">
        <v>43206</v>
      </c>
      <c r="I7335" s="6" t="s">
        <v>135</v>
      </c>
      <c r="J7335" s="6" t="s">
        <v>170</v>
      </c>
      <c r="K7335" s="6">
        <v>1</v>
      </c>
      <c r="L7335" s="6">
        <v>16.45</v>
      </c>
      <c r="M7335" s="31" t="str">
        <f t="shared" si="0"/>
        <v>Small</v>
      </c>
    </row>
    <row r="7336" spans="8:13" ht="15.75" customHeight="1">
      <c r="H7336" s="37">
        <v>43295</v>
      </c>
      <c r="I7336" s="6" t="s">
        <v>127</v>
      </c>
      <c r="J7336" s="6" t="s">
        <v>156</v>
      </c>
      <c r="K7336" s="6">
        <v>2</v>
      </c>
      <c r="L7336" s="6">
        <v>31.3</v>
      </c>
      <c r="M7336" s="31" t="str">
        <f t="shared" si="0"/>
        <v>Small</v>
      </c>
    </row>
    <row r="7337" spans="8:13" ht="15.75" customHeight="1">
      <c r="H7337" s="37">
        <v>43408</v>
      </c>
      <c r="I7337" s="6" t="s">
        <v>141</v>
      </c>
      <c r="J7337" s="6" t="s">
        <v>185</v>
      </c>
      <c r="K7337" s="6">
        <v>48</v>
      </c>
      <c r="L7337" s="6">
        <v>459.7</v>
      </c>
      <c r="M7337" s="31" t="str">
        <f t="shared" si="0"/>
        <v>Large</v>
      </c>
    </row>
    <row r="7338" spans="8:13" ht="15.75" customHeight="1">
      <c r="H7338" s="37">
        <v>43464</v>
      </c>
      <c r="I7338" s="6" t="s">
        <v>193</v>
      </c>
      <c r="J7338" s="6" t="s">
        <v>185</v>
      </c>
      <c r="K7338" s="6">
        <v>2</v>
      </c>
      <c r="L7338" s="6">
        <v>37.64</v>
      </c>
      <c r="M7338" s="31" t="str">
        <f t="shared" si="0"/>
        <v>Small</v>
      </c>
    </row>
    <row r="7339" spans="8:13" ht="15.75" customHeight="1">
      <c r="H7339" s="37">
        <v>43353</v>
      </c>
      <c r="I7339" s="6" t="s">
        <v>135</v>
      </c>
      <c r="J7339" s="6" t="s">
        <v>169</v>
      </c>
      <c r="K7339" s="6">
        <v>2</v>
      </c>
      <c r="L7339" s="6">
        <v>23.78</v>
      </c>
      <c r="M7339" s="31" t="str">
        <f t="shared" si="0"/>
        <v>Small</v>
      </c>
    </row>
    <row r="7340" spans="8:13" ht="15.75" customHeight="1">
      <c r="H7340" s="37">
        <v>43423</v>
      </c>
      <c r="I7340" s="6" t="s">
        <v>175</v>
      </c>
      <c r="J7340" s="6" t="s">
        <v>170</v>
      </c>
      <c r="K7340" s="6">
        <v>1</v>
      </c>
      <c r="L7340" s="6">
        <v>10.16</v>
      </c>
      <c r="M7340" s="31" t="str">
        <f t="shared" si="0"/>
        <v>Small</v>
      </c>
    </row>
    <row r="7341" spans="8:13" ht="15.75" customHeight="1">
      <c r="H7341" s="37">
        <v>43151</v>
      </c>
      <c r="I7341" s="6" t="s">
        <v>158</v>
      </c>
      <c r="J7341" s="6" t="s">
        <v>169</v>
      </c>
      <c r="K7341" s="6">
        <v>12</v>
      </c>
      <c r="L7341" s="6">
        <v>139.5</v>
      </c>
      <c r="M7341" s="31" t="str">
        <f t="shared" si="0"/>
        <v>Small</v>
      </c>
    </row>
    <row r="7342" spans="8:13" ht="15.75" customHeight="1">
      <c r="H7342" s="37">
        <v>43156</v>
      </c>
      <c r="I7342" s="6" t="s">
        <v>141</v>
      </c>
      <c r="J7342" s="6" t="s">
        <v>229</v>
      </c>
      <c r="K7342" s="6">
        <v>3</v>
      </c>
      <c r="L7342" s="6">
        <v>46.74</v>
      </c>
      <c r="M7342" s="31" t="str">
        <f t="shared" si="0"/>
        <v>Small</v>
      </c>
    </row>
    <row r="7343" spans="8:13" ht="15.75" customHeight="1">
      <c r="H7343" s="37">
        <v>43343</v>
      </c>
      <c r="I7343" s="6" t="s">
        <v>175</v>
      </c>
      <c r="J7343" s="6" t="s">
        <v>222</v>
      </c>
      <c r="K7343" s="6">
        <v>3</v>
      </c>
      <c r="L7343" s="6">
        <v>52.98</v>
      </c>
      <c r="M7343" s="31" t="str">
        <f t="shared" si="0"/>
        <v>Small</v>
      </c>
    </row>
    <row r="7344" spans="8:13" ht="15.75" customHeight="1">
      <c r="H7344" s="37">
        <v>43254</v>
      </c>
      <c r="I7344" s="6" t="s">
        <v>160</v>
      </c>
      <c r="J7344" s="6" t="s">
        <v>227</v>
      </c>
      <c r="K7344" s="6">
        <v>1</v>
      </c>
      <c r="L7344" s="6">
        <v>11.34</v>
      </c>
      <c r="M7344" s="31" t="str">
        <f t="shared" si="0"/>
        <v>Small</v>
      </c>
    </row>
    <row r="7345" spans="8:13" ht="15.75" customHeight="1">
      <c r="H7345" s="37">
        <v>43357</v>
      </c>
      <c r="I7345" s="6" t="s">
        <v>141</v>
      </c>
      <c r="J7345" s="6" t="s">
        <v>156</v>
      </c>
      <c r="K7345" s="6">
        <v>2</v>
      </c>
      <c r="L7345" s="6">
        <v>32.1</v>
      </c>
      <c r="M7345" s="31" t="str">
        <f t="shared" si="0"/>
        <v>Small</v>
      </c>
    </row>
    <row r="7346" spans="8:13" ht="15.75" customHeight="1">
      <c r="H7346" s="37">
        <v>43175</v>
      </c>
      <c r="I7346" s="6" t="s">
        <v>200</v>
      </c>
      <c r="J7346" s="6" t="s">
        <v>221</v>
      </c>
      <c r="K7346" s="6">
        <v>2</v>
      </c>
      <c r="L7346" s="6">
        <v>32.18</v>
      </c>
      <c r="M7346" s="31" t="str">
        <f t="shared" si="0"/>
        <v>Small</v>
      </c>
    </row>
    <row r="7347" spans="8:13" ht="15.75" customHeight="1">
      <c r="H7347" s="37">
        <v>43264</v>
      </c>
      <c r="I7347" s="6" t="s">
        <v>141</v>
      </c>
      <c r="J7347" s="6" t="s">
        <v>156</v>
      </c>
      <c r="K7347" s="6">
        <v>2</v>
      </c>
      <c r="L7347" s="6">
        <v>33.659999999999997</v>
      </c>
      <c r="M7347" s="31" t="str">
        <f t="shared" si="0"/>
        <v>Small</v>
      </c>
    </row>
    <row r="7348" spans="8:13" ht="15.75" customHeight="1">
      <c r="H7348" s="37">
        <v>43387</v>
      </c>
      <c r="I7348" s="6" t="s">
        <v>190</v>
      </c>
      <c r="J7348" s="6" t="s">
        <v>181</v>
      </c>
      <c r="K7348" s="6">
        <v>3</v>
      </c>
      <c r="L7348" s="6">
        <v>44.61</v>
      </c>
      <c r="M7348" s="31" t="str">
        <f t="shared" si="0"/>
        <v>Small</v>
      </c>
    </row>
    <row r="7349" spans="8:13" ht="15.75" customHeight="1">
      <c r="H7349" s="37">
        <v>43394</v>
      </c>
      <c r="I7349" s="6" t="s">
        <v>171</v>
      </c>
      <c r="J7349" s="6" t="s">
        <v>197</v>
      </c>
      <c r="K7349" s="6">
        <v>3</v>
      </c>
      <c r="L7349" s="6">
        <v>47.01</v>
      </c>
      <c r="M7349" s="31" t="str">
        <f t="shared" si="0"/>
        <v>Small</v>
      </c>
    </row>
    <row r="7350" spans="8:13" ht="15.75" customHeight="1">
      <c r="H7350" s="37">
        <v>43457</v>
      </c>
      <c r="I7350" s="6" t="s">
        <v>198</v>
      </c>
      <c r="J7350" s="6" t="s">
        <v>207</v>
      </c>
      <c r="K7350" s="6">
        <v>2</v>
      </c>
      <c r="L7350" s="6">
        <v>29.02</v>
      </c>
      <c r="M7350" s="31" t="str">
        <f t="shared" si="0"/>
        <v>Small</v>
      </c>
    </row>
    <row r="7351" spans="8:13" ht="15.75" customHeight="1">
      <c r="H7351" s="37">
        <v>43270</v>
      </c>
      <c r="I7351" s="6" t="s">
        <v>190</v>
      </c>
      <c r="J7351" s="6" t="s">
        <v>215</v>
      </c>
      <c r="K7351" s="6">
        <v>3</v>
      </c>
      <c r="L7351" s="6">
        <v>55.59</v>
      </c>
      <c r="M7351" s="31" t="str">
        <f t="shared" si="0"/>
        <v>Small</v>
      </c>
    </row>
    <row r="7352" spans="8:13" ht="15.75" customHeight="1">
      <c r="H7352" s="37">
        <v>43132</v>
      </c>
      <c r="I7352" s="6" t="s">
        <v>175</v>
      </c>
      <c r="J7352" s="6" t="s">
        <v>211</v>
      </c>
      <c r="K7352" s="6">
        <v>4</v>
      </c>
      <c r="L7352" s="6">
        <v>51.44</v>
      </c>
      <c r="M7352" s="31" t="str">
        <f t="shared" si="0"/>
        <v>Small</v>
      </c>
    </row>
    <row r="7353" spans="8:13" ht="15.75" customHeight="1">
      <c r="H7353" s="37">
        <v>43390</v>
      </c>
      <c r="I7353" s="6" t="s">
        <v>171</v>
      </c>
      <c r="J7353" s="6" t="s">
        <v>180</v>
      </c>
      <c r="K7353" s="6">
        <v>4</v>
      </c>
      <c r="L7353" s="6">
        <v>76.8</v>
      </c>
      <c r="M7353" s="31" t="str">
        <f t="shared" si="0"/>
        <v>Small</v>
      </c>
    </row>
    <row r="7354" spans="8:13" ht="15.75" customHeight="1">
      <c r="H7354" s="37">
        <v>43233</v>
      </c>
      <c r="I7354" s="6" t="s">
        <v>175</v>
      </c>
      <c r="J7354" s="6" t="s">
        <v>236</v>
      </c>
      <c r="K7354" s="6">
        <v>4</v>
      </c>
      <c r="L7354" s="6">
        <v>74</v>
      </c>
      <c r="M7354" s="31" t="str">
        <f t="shared" si="0"/>
        <v>Small</v>
      </c>
    </row>
    <row r="7355" spans="8:13" ht="15.75" customHeight="1">
      <c r="H7355" s="37">
        <v>43318</v>
      </c>
      <c r="I7355" s="6" t="s">
        <v>168</v>
      </c>
      <c r="J7355" s="6" t="s">
        <v>156</v>
      </c>
      <c r="K7355" s="6">
        <v>2</v>
      </c>
      <c r="L7355" s="6">
        <v>20.76</v>
      </c>
      <c r="M7355" s="31" t="str">
        <f t="shared" si="0"/>
        <v>Small</v>
      </c>
    </row>
    <row r="7356" spans="8:13" ht="15.75" customHeight="1">
      <c r="H7356" s="37">
        <v>43368</v>
      </c>
      <c r="I7356" s="6" t="s">
        <v>163</v>
      </c>
      <c r="J7356" s="6" t="s">
        <v>156</v>
      </c>
      <c r="K7356" s="6">
        <v>2</v>
      </c>
      <c r="L7356" s="6">
        <v>25.1</v>
      </c>
      <c r="M7356" s="31" t="str">
        <f t="shared" si="0"/>
        <v>Small</v>
      </c>
    </row>
    <row r="7357" spans="8:13" ht="15.75" customHeight="1">
      <c r="H7357" s="37">
        <v>43331</v>
      </c>
      <c r="I7357" s="6" t="s">
        <v>158</v>
      </c>
      <c r="J7357" s="6" t="s">
        <v>184</v>
      </c>
      <c r="K7357" s="6">
        <v>2</v>
      </c>
      <c r="L7357" s="6">
        <v>33.119999999999997</v>
      </c>
      <c r="M7357" s="31" t="str">
        <f t="shared" si="0"/>
        <v>Small</v>
      </c>
    </row>
    <row r="7358" spans="8:13" ht="15.75" customHeight="1">
      <c r="H7358" s="37">
        <v>43431</v>
      </c>
      <c r="I7358" s="6" t="s">
        <v>168</v>
      </c>
      <c r="J7358" s="6" t="s">
        <v>213</v>
      </c>
      <c r="K7358" s="6">
        <v>3</v>
      </c>
      <c r="L7358" s="6">
        <v>37.35</v>
      </c>
      <c r="M7358" s="31" t="str">
        <f t="shared" si="0"/>
        <v>Small</v>
      </c>
    </row>
    <row r="7359" spans="8:13" ht="15.75" customHeight="1">
      <c r="H7359" s="37">
        <v>43220</v>
      </c>
      <c r="I7359" s="6" t="s">
        <v>163</v>
      </c>
      <c r="J7359" s="6" t="s">
        <v>185</v>
      </c>
      <c r="K7359" s="6">
        <v>2</v>
      </c>
      <c r="L7359" s="6">
        <v>36.840000000000003</v>
      </c>
      <c r="M7359" s="31" t="str">
        <f t="shared" si="0"/>
        <v>Small</v>
      </c>
    </row>
    <row r="7360" spans="8:13" ht="15.75" customHeight="1">
      <c r="H7360" s="37">
        <v>43346</v>
      </c>
      <c r="I7360" s="6" t="s">
        <v>158</v>
      </c>
      <c r="J7360" s="6" t="s">
        <v>156</v>
      </c>
      <c r="K7360" s="6">
        <v>1</v>
      </c>
      <c r="L7360" s="6">
        <v>10.85</v>
      </c>
      <c r="M7360" s="31" t="str">
        <f t="shared" si="0"/>
        <v>Small</v>
      </c>
    </row>
    <row r="7361" spans="8:13" ht="15.75" customHeight="1">
      <c r="H7361" s="37">
        <v>43208</v>
      </c>
      <c r="I7361" s="6" t="s">
        <v>198</v>
      </c>
      <c r="J7361" s="6" t="s">
        <v>156</v>
      </c>
      <c r="K7361" s="6">
        <v>2</v>
      </c>
      <c r="L7361" s="6">
        <v>36.94</v>
      </c>
      <c r="M7361" s="31" t="str">
        <f t="shared" si="0"/>
        <v>Small</v>
      </c>
    </row>
    <row r="7362" spans="8:13" ht="15.75" customHeight="1">
      <c r="H7362" s="37">
        <v>43392</v>
      </c>
      <c r="I7362" s="6" t="s">
        <v>158</v>
      </c>
      <c r="J7362" s="6" t="s">
        <v>162</v>
      </c>
      <c r="K7362" s="6">
        <v>1</v>
      </c>
      <c r="L7362" s="6">
        <v>14.95</v>
      </c>
      <c r="M7362" s="31" t="str">
        <f t="shared" si="0"/>
        <v>Small</v>
      </c>
    </row>
    <row r="7363" spans="8:13" ht="15.75" customHeight="1">
      <c r="H7363" s="37">
        <v>43423</v>
      </c>
      <c r="I7363" s="6" t="s">
        <v>198</v>
      </c>
      <c r="J7363" s="6" t="s">
        <v>156</v>
      </c>
      <c r="K7363" s="6">
        <v>2</v>
      </c>
      <c r="L7363" s="6">
        <v>29.36</v>
      </c>
      <c r="M7363" s="31" t="str">
        <f t="shared" si="0"/>
        <v>Small</v>
      </c>
    </row>
    <row r="7364" spans="8:13" ht="15.75" customHeight="1">
      <c r="H7364" s="37">
        <v>43405</v>
      </c>
      <c r="I7364" s="6" t="s">
        <v>135</v>
      </c>
      <c r="J7364" s="6" t="s">
        <v>156</v>
      </c>
      <c r="K7364" s="6">
        <v>2</v>
      </c>
      <c r="L7364" s="6">
        <v>36.700000000000003</v>
      </c>
      <c r="M7364" s="31" t="str">
        <f t="shared" si="0"/>
        <v>Small</v>
      </c>
    </row>
    <row r="7365" spans="8:13" ht="15.75" customHeight="1">
      <c r="H7365" s="37">
        <v>43249</v>
      </c>
      <c r="I7365" s="6" t="s">
        <v>135</v>
      </c>
      <c r="J7365" s="6" t="s">
        <v>167</v>
      </c>
      <c r="K7365" s="6">
        <v>2</v>
      </c>
      <c r="L7365" s="6">
        <v>38.700000000000003</v>
      </c>
      <c r="M7365" s="31" t="str">
        <f t="shared" si="0"/>
        <v>Small</v>
      </c>
    </row>
    <row r="7366" spans="8:13" ht="15.75" customHeight="1">
      <c r="H7366" s="37">
        <v>43459</v>
      </c>
      <c r="I7366" s="6" t="s">
        <v>158</v>
      </c>
      <c r="J7366" s="6" t="s">
        <v>239</v>
      </c>
      <c r="K7366" s="6">
        <v>3</v>
      </c>
      <c r="L7366" s="6">
        <v>56.79</v>
      </c>
      <c r="M7366" s="31" t="str">
        <f t="shared" si="0"/>
        <v>Small</v>
      </c>
    </row>
    <row r="7367" spans="8:13" ht="15.75" customHeight="1">
      <c r="H7367" s="37">
        <v>43354</v>
      </c>
      <c r="I7367" s="6" t="s">
        <v>201</v>
      </c>
      <c r="J7367" s="6" t="s">
        <v>186</v>
      </c>
      <c r="K7367" s="6">
        <v>48</v>
      </c>
      <c r="L7367" s="6">
        <v>251.1</v>
      </c>
      <c r="M7367" s="31" t="str">
        <f t="shared" si="0"/>
        <v>Large</v>
      </c>
    </row>
    <row r="7368" spans="8:13" ht="15.75" customHeight="1">
      <c r="H7368" s="37">
        <v>43436</v>
      </c>
      <c r="I7368" s="6" t="s">
        <v>224</v>
      </c>
      <c r="J7368" s="6" t="s">
        <v>207</v>
      </c>
      <c r="K7368" s="6">
        <v>6</v>
      </c>
      <c r="L7368" s="6">
        <v>84.72</v>
      </c>
      <c r="M7368" s="31" t="str">
        <f t="shared" si="0"/>
        <v>Small</v>
      </c>
    </row>
    <row r="7369" spans="8:13" ht="15.75" customHeight="1">
      <c r="H7369" s="37">
        <v>43101</v>
      </c>
      <c r="I7369" s="6" t="s">
        <v>198</v>
      </c>
      <c r="J7369" s="6" t="s">
        <v>188</v>
      </c>
      <c r="K7369" s="6">
        <v>1</v>
      </c>
      <c r="L7369" s="6">
        <v>19.89</v>
      </c>
      <c r="M7369" s="31" t="str">
        <f t="shared" si="0"/>
        <v>Small</v>
      </c>
    </row>
    <row r="7370" spans="8:13" ht="15.75" customHeight="1">
      <c r="H7370" s="37">
        <v>43318</v>
      </c>
      <c r="I7370" s="6" t="s">
        <v>193</v>
      </c>
      <c r="J7370" s="6" t="s">
        <v>202</v>
      </c>
      <c r="K7370" s="6">
        <v>1</v>
      </c>
      <c r="L7370" s="6">
        <v>19.03</v>
      </c>
      <c r="M7370" s="31" t="str">
        <f t="shared" si="0"/>
        <v>Small</v>
      </c>
    </row>
    <row r="7371" spans="8:13" ht="15.75" customHeight="1">
      <c r="H7371" s="37">
        <v>43219</v>
      </c>
      <c r="I7371" s="6" t="s">
        <v>163</v>
      </c>
      <c r="J7371" s="6" t="s">
        <v>187</v>
      </c>
      <c r="K7371" s="6">
        <v>60</v>
      </c>
      <c r="L7371" s="6">
        <v>592.17999999999995</v>
      </c>
      <c r="M7371" s="31" t="str">
        <f t="shared" si="0"/>
        <v>Large</v>
      </c>
    </row>
    <row r="7372" spans="8:13" ht="15.75" customHeight="1">
      <c r="H7372" s="37">
        <v>43421</v>
      </c>
      <c r="I7372" s="6" t="s">
        <v>160</v>
      </c>
      <c r="J7372" s="6" t="s">
        <v>156</v>
      </c>
      <c r="K7372" s="6">
        <v>3</v>
      </c>
      <c r="L7372" s="6">
        <v>51.84</v>
      </c>
      <c r="M7372" s="31" t="str">
        <f t="shared" si="0"/>
        <v>Small</v>
      </c>
    </row>
    <row r="7373" spans="8:13" ht="15.75" customHeight="1">
      <c r="H7373" s="37">
        <v>43403</v>
      </c>
      <c r="I7373" s="6" t="s">
        <v>158</v>
      </c>
      <c r="J7373" s="6" t="s">
        <v>156</v>
      </c>
      <c r="K7373" s="6">
        <v>3</v>
      </c>
      <c r="L7373" s="6">
        <v>32.340000000000003</v>
      </c>
      <c r="M7373" s="31" t="str">
        <f t="shared" si="0"/>
        <v>Small</v>
      </c>
    </row>
    <row r="7374" spans="8:13" ht="15.75" customHeight="1">
      <c r="H7374" s="37">
        <v>43451</v>
      </c>
      <c r="I7374" s="6" t="s">
        <v>158</v>
      </c>
      <c r="J7374" s="6" t="s">
        <v>239</v>
      </c>
      <c r="K7374" s="6">
        <v>1</v>
      </c>
      <c r="L7374" s="6">
        <v>18.899999999999999</v>
      </c>
      <c r="M7374" s="31" t="str">
        <f t="shared" si="0"/>
        <v>Small</v>
      </c>
    </row>
    <row r="7375" spans="8:13" ht="15.75" customHeight="1">
      <c r="H7375" s="37">
        <v>43395</v>
      </c>
      <c r="I7375" s="6" t="s">
        <v>168</v>
      </c>
      <c r="J7375" s="6" t="s">
        <v>226</v>
      </c>
      <c r="K7375" s="6">
        <v>2</v>
      </c>
      <c r="L7375" s="6">
        <v>33.04</v>
      </c>
      <c r="M7375" s="31" t="str">
        <f t="shared" si="0"/>
        <v>Small</v>
      </c>
    </row>
    <row r="7376" spans="8:13" ht="15.75" customHeight="1">
      <c r="H7376" s="37">
        <v>43274</v>
      </c>
      <c r="I7376" s="6" t="s">
        <v>216</v>
      </c>
      <c r="J7376" s="6" t="s">
        <v>185</v>
      </c>
      <c r="K7376" s="6">
        <v>2</v>
      </c>
      <c r="L7376" s="6">
        <v>22.1</v>
      </c>
      <c r="M7376" s="31" t="str">
        <f t="shared" si="0"/>
        <v>Small</v>
      </c>
    </row>
    <row r="7377" spans="8:13" ht="15.75" customHeight="1">
      <c r="H7377" s="37">
        <v>43214</v>
      </c>
      <c r="I7377" s="6" t="s">
        <v>168</v>
      </c>
      <c r="J7377" s="6" t="s">
        <v>227</v>
      </c>
      <c r="K7377" s="6">
        <v>4</v>
      </c>
      <c r="L7377" s="6">
        <v>59.56</v>
      </c>
      <c r="M7377" s="31" t="str">
        <f t="shared" si="0"/>
        <v>Small</v>
      </c>
    </row>
    <row r="7378" spans="8:13" ht="15.75" customHeight="1">
      <c r="H7378" s="37">
        <v>43270</v>
      </c>
      <c r="I7378" s="6" t="s">
        <v>175</v>
      </c>
      <c r="J7378" s="6" t="s">
        <v>156</v>
      </c>
      <c r="K7378" s="6">
        <v>3</v>
      </c>
      <c r="L7378" s="6">
        <v>56.76</v>
      </c>
      <c r="M7378" s="31" t="str">
        <f t="shared" si="0"/>
        <v>Small</v>
      </c>
    </row>
    <row r="7379" spans="8:13" ht="15.75" customHeight="1">
      <c r="H7379" s="37">
        <v>43236</v>
      </c>
      <c r="I7379" s="6" t="s">
        <v>160</v>
      </c>
      <c r="J7379" s="6" t="s">
        <v>156</v>
      </c>
      <c r="K7379" s="6">
        <v>1</v>
      </c>
      <c r="L7379" s="6">
        <v>15.26</v>
      </c>
      <c r="M7379" s="31" t="str">
        <f t="shared" si="0"/>
        <v>Small</v>
      </c>
    </row>
    <row r="7380" spans="8:13" ht="15.75" customHeight="1">
      <c r="H7380" s="37">
        <v>43407</v>
      </c>
      <c r="I7380" s="6" t="s">
        <v>190</v>
      </c>
      <c r="J7380" s="6" t="s">
        <v>221</v>
      </c>
      <c r="K7380" s="6">
        <v>1</v>
      </c>
      <c r="L7380" s="6">
        <v>10.4</v>
      </c>
      <c r="M7380" s="31" t="str">
        <f t="shared" si="0"/>
        <v>Small</v>
      </c>
    </row>
    <row r="7381" spans="8:13" ht="15.75" customHeight="1">
      <c r="H7381" s="37">
        <v>43151</v>
      </c>
      <c r="I7381" s="6" t="s">
        <v>158</v>
      </c>
      <c r="J7381" s="6" t="s">
        <v>156</v>
      </c>
      <c r="K7381" s="6">
        <v>2</v>
      </c>
      <c r="L7381" s="6">
        <v>26.36</v>
      </c>
      <c r="M7381" s="31" t="str">
        <f t="shared" si="0"/>
        <v>Small</v>
      </c>
    </row>
    <row r="7382" spans="8:13" ht="15.75" customHeight="1">
      <c r="H7382" s="37">
        <v>43175</v>
      </c>
      <c r="I7382" s="6" t="s">
        <v>135</v>
      </c>
      <c r="J7382" s="6" t="s">
        <v>203</v>
      </c>
      <c r="K7382" s="6">
        <v>1</v>
      </c>
      <c r="L7382" s="6">
        <v>16.18</v>
      </c>
      <c r="M7382" s="31" t="str">
        <f t="shared" si="0"/>
        <v>Small</v>
      </c>
    </row>
    <row r="7383" spans="8:13" ht="15.75" customHeight="1">
      <c r="H7383" s="37">
        <v>43114</v>
      </c>
      <c r="I7383" s="6" t="s">
        <v>158</v>
      </c>
      <c r="J7383" s="6" t="s">
        <v>179</v>
      </c>
      <c r="K7383" s="6">
        <v>3</v>
      </c>
      <c r="L7383" s="6">
        <v>46.56</v>
      </c>
      <c r="M7383" s="31" t="str">
        <f t="shared" si="0"/>
        <v>Small</v>
      </c>
    </row>
    <row r="7384" spans="8:13" ht="15.75" customHeight="1">
      <c r="H7384" s="37">
        <v>43187</v>
      </c>
      <c r="I7384" s="6" t="s">
        <v>224</v>
      </c>
      <c r="J7384" s="6" t="s">
        <v>184</v>
      </c>
      <c r="K7384" s="6">
        <v>1</v>
      </c>
      <c r="L7384" s="6">
        <v>13.68</v>
      </c>
      <c r="M7384" s="31" t="str">
        <f t="shared" si="0"/>
        <v>Small</v>
      </c>
    </row>
    <row r="7385" spans="8:13" ht="15.75" customHeight="1">
      <c r="H7385" s="37">
        <v>43429</v>
      </c>
      <c r="I7385" s="6" t="s">
        <v>171</v>
      </c>
      <c r="J7385" s="6" t="s">
        <v>204</v>
      </c>
      <c r="K7385" s="6">
        <v>1</v>
      </c>
      <c r="L7385" s="6">
        <v>15.66</v>
      </c>
      <c r="M7385" s="31" t="str">
        <f t="shared" si="0"/>
        <v>Small</v>
      </c>
    </row>
    <row r="7386" spans="8:13" ht="15.75" customHeight="1">
      <c r="H7386" s="37">
        <v>43256</v>
      </c>
      <c r="I7386" s="6" t="s">
        <v>171</v>
      </c>
      <c r="J7386" s="6" t="s">
        <v>233</v>
      </c>
      <c r="K7386" s="6">
        <v>2</v>
      </c>
      <c r="L7386" s="6">
        <v>35.96</v>
      </c>
      <c r="M7386" s="31" t="str">
        <f t="shared" si="0"/>
        <v>Small</v>
      </c>
    </row>
    <row r="7387" spans="8:13" ht="15.75" customHeight="1">
      <c r="H7387" s="37">
        <v>43465</v>
      </c>
      <c r="I7387" s="6" t="s">
        <v>171</v>
      </c>
      <c r="J7387" s="6" t="s">
        <v>188</v>
      </c>
      <c r="K7387" s="6">
        <v>2</v>
      </c>
      <c r="L7387" s="6">
        <v>34.06</v>
      </c>
      <c r="M7387" s="31" t="str">
        <f t="shared" si="0"/>
        <v>Small</v>
      </c>
    </row>
    <row r="7388" spans="8:13" ht="15.75" customHeight="1">
      <c r="H7388" s="37">
        <v>43126</v>
      </c>
      <c r="I7388" s="6" t="s">
        <v>135</v>
      </c>
      <c r="J7388" s="6" t="s">
        <v>174</v>
      </c>
      <c r="K7388" s="6">
        <v>3</v>
      </c>
      <c r="L7388" s="6">
        <v>47.16</v>
      </c>
      <c r="M7388" s="31" t="str">
        <f t="shared" si="0"/>
        <v>Small</v>
      </c>
    </row>
    <row r="7389" spans="8:13" ht="15.75" customHeight="1">
      <c r="H7389" s="37">
        <v>43169</v>
      </c>
      <c r="I7389" s="6" t="s">
        <v>158</v>
      </c>
      <c r="J7389" s="6" t="s">
        <v>180</v>
      </c>
      <c r="K7389" s="6">
        <v>36</v>
      </c>
      <c r="L7389" s="6">
        <v>377.49</v>
      </c>
      <c r="M7389" s="31" t="str">
        <f t="shared" si="0"/>
        <v>Large</v>
      </c>
    </row>
    <row r="7390" spans="8:13" ht="15.75" customHeight="1">
      <c r="H7390" s="37">
        <v>43340</v>
      </c>
      <c r="I7390" s="6" t="s">
        <v>141</v>
      </c>
      <c r="J7390" s="6" t="s">
        <v>204</v>
      </c>
      <c r="K7390" s="6">
        <v>3</v>
      </c>
      <c r="L7390" s="6">
        <v>33.03</v>
      </c>
      <c r="M7390" s="31" t="str">
        <f t="shared" si="0"/>
        <v>Small</v>
      </c>
    </row>
    <row r="7391" spans="8:13" ht="15.75" customHeight="1">
      <c r="H7391" s="37">
        <v>43442</v>
      </c>
      <c r="I7391" s="6" t="s">
        <v>168</v>
      </c>
      <c r="J7391" s="6" t="s">
        <v>225</v>
      </c>
      <c r="K7391" s="6">
        <v>2</v>
      </c>
      <c r="L7391" s="6">
        <v>37.56</v>
      </c>
      <c r="M7391" s="31" t="str">
        <f t="shared" si="0"/>
        <v>Small</v>
      </c>
    </row>
    <row r="7392" spans="8:13" ht="15.75" customHeight="1">
      <c r="H7392" s="37">
        <v>43326</v>
      </c>
      <c r="I7392" s="6" t="s">
        <v>127</v>
      </c>
      <c r="J7392" s="6" t="s">
        <v>238</v>
      </c>
      <c r="K7392" s="6">
        <v>1</v>
      </c>
      <c r="L7392" s="6">
        <v>12.25</v>
      </c>
      <c r="M7392" s="31" t="str">
        <f t="shared" si="0"/>
        <v>Small</v>
      </c>
    </row>
    <row r="7393" spans="8:13" ht="15.75" customHeight="1">
      <c r="H7393" s="37">
        <v>43458</v>
      </c>
      <c r="I7393" s="6" t="s">
        <v>160</v>
      </c>
      <c r="J7393" s="6" t="s">
        <v>166</v>
      </c>
      <c r="K7393" s="6">
        <v>2</v>
      </c>
      <c r="L7393" s="6">
        <v>32.94</v>
      </c>
      <c r="M7393" s="31" t="str">
        <f t="shared" si="0"/>
        <v>Small</v>
      </c>
    </row>
    <row r="7394" spans="8:13" ht="15.75" customHeight="1">
      <c r="H7394" s="37">
        <v>43113</v>
      </c>
      <c r="I7394" s="6" t="s">
        <v>168</v>
      </c>
      <c r="J7394" s="6" t="s">
        <v>180</v>
      </c>
      <c r="K7394" s="6">
        <v>1</v>
      </c>
      <c r="L7394" s="6">
        <v>11.02</v>
      </c>
      <c r="M7394" s="31" t="str">
        <f t="shared" si="0"/>
        <v>Small</v>
      </c>
    </row>
    <row r="7395" spans="8:13" ht="15.75" customHeight="1">
      <c r="H7395" s="37">
        <v>43418</v>
      </c>
      <c r="I7395" s="6" t="s">
        <v>175</v>
      </c>
      <c r="J7395" s="6" t="s">
        <v>156</v>
      </c>
      <c r="K7395" s="6">
        <v>1</v>
      </c>
      <c r="L7395" s="6">
        <v>14.13</v>
      </c>
      <c r="M7395" s="31" t="str">
        <f t="shared" si="0"/>
        <v>Small</v>
      </c>
    </row>
    <row r="7396" spans="8:13" ht="15.75" customHeight="1">
      <c r="H7396" s="37">
        <v>43136</v>
      </c>
      <c r="I7396" s="6" t="s">
        <v>158</v>
      </c>
      <c r="J7396" s="6" t="s">
        <v>213</v>
      </c>
      <c r="K7396" s="6">
        <v>2</v>
      </c>
      <c r="L7396" s="6">
        <v>32.94</v>
      </c>
      <c r="M7396" s="31" t="str">
        <f t="shared" si="0"/>
        <v>Small</v>
      </c>
    </row>
    <row r="7397" spans="8:13" ht="15.75" customHeight="1">
      <c r="H7397" s="37">
        <v>43371</v>
      </c>
      <c r="I7397" s="6" t="s">
        <v>175</v>
      </c>
      <c r="J7397" s="6" t="s">
        <v>184</v>
      </c>
      <c r="K7397" s="6">
        <v>4</v>
      </c>
      <c r="L7397" s="6">
        <v>51.64</v>
      </c>
      <c r="M7397" s="31" t="str">
        <f t="shared" si="0"/>
        <v>Small</v>
      </c>
    </row>
    <row r="7398" spans="8:13" ht="15.75" customHeight="1">
      <c r="H7398" s="37">
        <v>43451</v>
      </c>
      <c r="I7398" s="6" t="s">
        <v>127</v>
      </c>
      <c r="J7398" s="6" t="s">
        <v>192</v>
      </c>
      <c r="K7398" s="6">
        <v>2</v>
      </c>
      <c r="L7398" s="6">
        <v>26.08</v>
      </c>
      <c r="M7398" s="31" t="str">
        <f t="shared" si="0"/>
        <v>Small</v>
      </c>
    </row>
    <row r="7399" spans="8:13" ht="15.75" customHeight="1">
      <c r="H7399" s="37">
        <v>43273</v>
      </c>
      <c r="I7399" s="6" t="s">
        <v>141</v>
      </c>
      <c r="J7399" s="6" t="s">
        <v>187</v>
      </c>
      <c r="K7399" s="6">
        <v>1</v>
      </c>
      <c r="L7399" s="6">
        <v>14.7</v>
      </c>
      <c r="M7399" s="31" t="str">
        <f t="shared" si="0"/>
        <v>Small</v>
      </c>
    </row>
    <row r="7400" spans="8:13" ht="15.75" customHeight="1">
      <c r="H7400" s="37">
        <v>43460</v>
      </c>
      <c r="I7400" s="6" t="s">
        <v>158</v>
      </c>
      <c r="J7400" s="6" t="s">
        <v>194</v>
      </c>
      <c r="K7400" s="6">
        <v>36</v>
      </c>
      <c r="L7400" s="6">
        <v>360.58</v>
      </c>
      <c r="M7400" s="31" t="str">
        <f t="shared" si="0"/>
        <v>Large</v>
      </c>
    </row>
    <row r="7401" spans="8:13" ht="15.75" customHeight="1">
      <c r="H7401" s="37">
        <v>43414</v>
      </c>
      <c r="I7401" s="6" t="s">
        <v>190</v>
      </c>
      <c r="J7401" s="6" t="s">
        <v>233</v>
      </c>
      <c r="K7401" s="6">
        <v>1</v>
      </c>
      <c r="L7401" s="6">
        <v>15.14</v>
      </c>
      <c r="M7401" s="31" t="str">
        <f t="shared" si="0"/>
        <v>Small</v>
      </c>
    </row>
    <row r="7402" spans="8:13" ht="15.75" customHeight="1">
      <c r="H7402" s="37">
        <v>43148</v>
      </c>
      <c r="I7402" s="6" t="s">
        <v>158</v>
      </c>
      <c r="J7402" s="6" t="s">
        <v>172</v>
      </c>
      <c r="K7402" s="6">
        <v>2</v>
      </c>
      <c r="L7402" s="6">
        <v>32.159999999999997</v>
      </c>
      <c r="M7402" s="31" t="str">
        <f t="shared" si="0"/>
        <v>Small</v>
      </c>
    </row>
    <row r="7403" spans="8:13" ht="15.75" customHeight="1">
      <c r="H7403" s="37">
        <v>43408</v>
      </c>
      <c r="I7403" s="6" t="s">
        <v>135</v>
      </c>
      <c r="J7403" s="6" t="s">
        <v>156</v>
      </c>
      <c r="K7403" s="6">
        <v>2</v>
      </c>
      <c r="L7403" s="6">
        <v>39.340000000000003</v>
      </c>
      <c r="M7403" s="31" t="str">
        <f t="shared" si="0"/>
        <v>Small</v>
      </c>
    </row>
    <row r="7404" spans="8:13" ht="15.75" customHeight="1">
      <c r="H7404" s="37">
        <v>43439</v>
      </c>
      <c r="I7404" s="6" t="s">
        <v>158</v>
      </c>
      <c r="J7404" s="6" t="s">
        <v>235</v>
      </c>
      <c r="K7404" s="6">
        <v>4</v>
      </c>
      <c r="L7404" s="6">
        <v>53.36</v>
      </c>
      <c r="M7404" s="31" t="str">
        <f t="shared" si="0"/>
        <v>Small</v>
      </c>
    </row>
    <row r="7405" spans="8:13" ht="15.75" customHeight="1">
      <c r="H7405" s="37">
        <v>43305</v>
      </c>
      <c r="I7405" s="6" t="s">
        <v>190</v>
      </c>
      <c r="J7405" s="6" t="s">
        <v>194</v>
      </c>
      <c r="K7405" s="6">
        <v>1</v>
      </c>
      <c r="L7405" s="6">
        <v>18.22</v>
      </c>
      <c r="M7405" s="31" t="str">
        <f t="shared" si="0"/>
        <v>Small</v>
      </c>
    </row>
    <row r="7406" spans="8:13" ht="15.75" customHeight="1">
      <c r="H7406" s="37">
        <v>43273</v>
      </c>
      <c r="I7406" s="6" t="s">
        <v>175</v>
      </c>
      <c r="J7406" s="6" t="s">
        <v>187</v>
      </c>
      <c r="K7406" s="6">
        <v>1</v>
      </c>
      <c r="L7406" s="6">
        <v>13.36</v>
      </c>
      <c r="M7406" s="31" t="str">
        <f t="shared" si="0"/>
        <v>Small</v>
      </c>
    </row>
    <row r="7407" spans="8:13" ht="15.75" customHeight="1">
      <c r="H7407" s="37">
        <v>43245</v>
      </c>
      <c r="I7407" s="6" t="s">
        <v>216</v>
      </c>
      <c r="J7407" s="6" t="s">
        <v>211</v>
      </c>
      <c r="K7407" s="6">
        <v>1</v>
      </c>
      <c r="L7407" s="6">
        <v>11.76</v>
      </c>
      <c r="M7407" s="31" t="str">
        <f t="shared" si="0"/>
        <v>Small</v>
      </c>
    </row>
    <row r="7408" spans="8:13" ht="15.75" customHeight="1">
      <c r="H7408" s="37">
        <v>43415</v>
      </c>
      <c r="I7408" s="6" t="s">
        <v>168</v>
      </c>
      <c r="J7408" s="6" t="s">
        <v>157</v>
      </c>
      <c r="K7408" s="6">
        <v>1</v>
      </c>
      <c r="L7408" s="6">
        <v>10.69</v>
      </c>
      <c r="M7408" s="31" t="str">
        <f t="shared" si="0"/>
        <v>Small</v>
      </c>
    </row>
    <row r="7409" spans="8:13" ht="15.75" customHeight="1">
      <c r="H7409" s="37">
        <v>43283</v>
      </c>
      <c r="I7409" s="6" t="s">
        <v>165</v>
      </c>
      <c r="J7409" s="6" t="s">
        <v>189</v>
      </c>
      <c r="K7409" s="6">
        <v>2</v>
      </c>
      <c r="L7409" s="6">
        <v>31.06</v>
      </c>
      <c r="M7409" s="31" t="str">
        <f t="shared" si="0"/>
        <v>Small</v>
      </c>
    </row>
    <row r="7410" spans="8:13" ht="15.75" customHeight="1">
      <c r="H7410" s="37">
        <v>43407</v>
      </c>
      <c r="I7410" s="6" t="s">
        <v>168</v>
      </c>
      <c r="J7410" s="6" t="s">
        <v>184</v>
      </c>
      <c r="K7410" s="6">
        <v>1</v>
      </c>
      <c r="L7410" s="6">
        <v>12.55</v>
      </c>
      <c r="M7410" s="31" t="str">
        <f t="shared" si="0"/>
        <v>Small</v>
      </c>
    </row>
    <row r="7411" spans="8:13" ht="15.75" customHeight="1">
      <c r="H7411" s="37">
        <v>43223</v>
      </c>
      <c r="I7411" s="6" t="s">
        <v>158</v>
      </c>
      <c r="J7411" s="6" t="s">
        <v>180</v>
      </c>
      <c r="K7411" s="6">
        <v>2</v>
      </c>
      <c r="L7411" s="6">
        <v>20.92</v>
      </c>
      <c r="M7411" s="31" t="str">
        <f t="shared" si="0"/>
        <v>Small</v>
      </c>
    </row>
    <row r="7412" spans="8:13" ht="15.75" customHeight="1">
      <c r="H7412" s="37">
        <v>43416</v>
      </c>
      <c r="I7412" s="6" t="s">
        <v>135</v>
      </c>
      <c r="J7412" s="6" t="s">
        <v>187</v>
      </c>
      <c r="K7412" s="6">
        <v>2</v>
      </c>
      <c r="L7412" s="6">
        <v>38.28</v>
      </c>
      <c r="M7412" s="31" t="str">
        <f t="shared" si="0"/>
        <v>Small</v>
      </c>
    </row>
    <row r="7413" spans="8:13" ht="15.75" customHeight="1">
      <c r="H7413" s="37">
        <v>43437</v>
      </c>
      <c r="I7413" s="6" t="s">
        <v>158</v>
      </c>
      <c r="J7413" s="6" t="s">
        <v>169</v>
      </c>
      <c r="K7413" s="6">
        <v>48</v>
      </c>
      <c r="L7413" s="6">
        <v>280.08</v>
      </c>
      <c r="M7413" s="31" t="str">
        <f t="shared" si="0"/>
        <v>Large</v>
      </c>
    </row>
    <row r="7414" spans="8:13" ht="15.75" customHeight="1">
      <c r="H7414" s="37">
        <v>43413</v>
      </c>
      <c r="I7414" s="6" t="s">
        <v>141</v>
      </c>
      <c r="J7414" s="6" t="s">
        <v>170</v>
      </c>
      <c r="K7414" s="6">
        <v>4</v>
      </c>
      <c r="L7414" s="6">
        <v>42.84</v>
      </c>
      <c r="M7414" s="31" t="str">
        <f t="shared" si="0"/>
        <v>Small</v>
      </c>
    </row>
    <row r="7415" spans="8:13" ht="15.75" customHeight="1">
      <c r="H7415" s="37">
        <v>43340</v>
      </c>
      <c r="I7415" s="6" t="s">
        <v>198</v>
      </c>
      <c r="J7415" s="6" t="s">
        <v>180</v>
      </c>
      <c r="K7415" s="6">
        <v>3</v>
      </c>
      <c r="L7415" s="6">
        <v>47.01</v>
      </c>
      <c r="M7415" s="31" t="str">
        <f t="shared" si="0"/>
        <v>Small</v>
      </c>
    </row>
    <row r="7416" spans="8:13" ht="15.75" customHeight="1">
      <c r="H7416" s="37">
        <v>43432</v>
      </c>
      <c r="I7416" s="6" t="s">
        <v>141</v>
      </c>
      <c r="J7416" s="6" t="s">
        <v>229</v>
      </c>
      <c r="K7416" s="6">
        <v>4</v>
      </c>
      <c r="L7416" s="6">
        <v>54.64</v>
      </c>
      <c r="M7416" s="31" t="str">
        <f t="shared" si="0"/>
        <v>Small</v>
      </c>
    </row>
    <row r="7417" spans="8:13" ht="15.75" customHeight="1">
      <c r="H7417" s="37">
        <v>43458</v>
      </c>
      <c r="I7417" s="6" t="s">
        <v>165</v>
      </c>
      <c r="J7417" s="6" t="s">
        <v>226</v>
      </c>
      <c r="K7417" s="6">
        <v>2</v>
      </c>
      <c r="L7417" s="6">
        <v>34.14</v>
      </c>
      <c r="M7417" s="31" t="str">
        <f t="shared" si="0"/>
        <v>Small</v>
      </c>
    </row>
    <row r="7418" spans="8:13" ht="15.75" customHeight="1">
      <c r="H7418" s="37">
        <v>43397</v>
      </c>
      <c r="I7418" s="6" t="s">
        <v>175</v>
      </c>
      <c r="J7418" s="6" t="s">
        <v>226</v>
      </c>
      <c r="K7418" s="6">
        <v>3</v>
      </c>
      <c r="L7418" s="6">
        <v>31.86</v>
      </c>
      <c r="M7418" s="31" t="str">
        <f t="shared" si="0"/>
        <v>Small</v>
      </c>
    </row>
    <row r="7419" spans="8:13" ht="15.75" customHeight="1">
      <c r="H7419" s="37">
        <v>43170</v>
      </c>
      <c r="I7419" s="6" t="s">
        <v>135</v>
      </c>
      <c r="J7419" s="6" t="s">
        <v>157</v>
      </c>
      <c r="K7419" s="6">
        <v>1</v>
      </c>
      <c r="L7419" s="6">
        <v>15.41</v>
      </c>
      <c r="M7419" s="31" t="str">
        <f t="shared" si="0"/>
        <v>Small</v>
      </c>
    </row>
    <row r="7420" spans="8:13" ht="15.75" customHeight="1">
      <c r="H7420" s="37">
        <v>43428</v>
      </c>
      <c r="I7420" s="6" t="s">
        <v>223</v>
      </c>
      <c r="J7420" s="6" t="s">
        <v>156</v>
      </c>
      <c r="K7420" s="6">
        <v>1</v>
      </c>
      <c r="L7420" s="6">
        <v>14.34</v>
      </c>
      <c r="M7420" s="31" t="str">
        <f t="shared" si="0"/>
        <v>Small</v>
      </c>
    </row>
    <row r="7421" spans="8:13" ht="15.75" customHeight="1">
      <c r="H7421" s="37">
        <v>43383</v>
      </c>
      <c r="I7421" s="6" t="s">
        <v>175</v>
      </c>
      <c r="J7421" s="6" t="s">
        <v>194</v>
      </c>
      <c r="K7421" s="6">
        <v>1</v>
      </c>
      <c r="L7421" s="6">
        <v>10.06</v>
      </c>
      <c r="M7421" s="31" t="str">
        <f t="shared" si="0"/>
        <v>Small</v>
      </c>
    </row>
    <row r="7422" spans="8:13" ht="15.75" customHeight="1">
      <c r="H7422" s="37">
        <v>43116</v>
      </c>
      <c r="I7422" s="6" t="s">
        <v>168</v>
      </c>
      <c r="J7422" s="6" t="s">
        <v>181</v>
      </c>
      <c r="K7422" s="6">
        <v>1</v>
      </c>
      <c r="L7422" s="6">
        <v>11.12</v>
      </c>
      <c r="M7422" s="31" t="str">
        <f t="shared" si="0"/>
        <v>Small</v>
      </c>
    </row>
    <row r="7423" spans="8:13" ht="15.75" customHeight="1">
      <c r="H7423" s="37">
        <v>43318</v>
      </c>
      <c r="I7423" s="6" t="s">
        <v>190</v>
      </c>
      <c r="J7423" s="6" t="s">
        <v>173</v>
      </c>
      <c r="K7423" s="6">
        <v>2</v>
      </c>
      <c r="L7423" s="6">
        <v>20.34</v>
      </c>
      <c r="M7423" s="31" t="str">
        <f t="shared" si="0"/>
        <v>Small</v>
      </c>
    </row>
    <row r="7424" spans="8:13" ht="15.75" customHeight="1">
      <c r="H7424" s="37">
        <v>43362</v>
      </c>
      <c r="I7424" s="6" t="s">
        <v>171</v>
      </c>
      <c r="J7424" s="6" t="s">
        <v>156</v>
      </c>
      <c r="K7424" s="6">
        <v>1</v>
      </c>
      <c r="L7424" s="6">
        <v>19.809999999999999</v>
      </c>
      <c r="M7424" s="31" t="str">
        <f t="shared" si="0"/>
        <v>Small</v>
      </c>
    </row>
    <row r="7425" spans="8:13" ht="15.75" customHeight="1">
      <c r="H7425" s="37">
        <v>43147</v>
      </c>
      <c r="I7425" s="6" t="s">
        <v>135</v>
      </c>
      <c r="J7425" s="6" t="s">
        <v>214</v>
      </c>
      <c r="K7425" s="6">
        <v>2</v>
      </c>
      <c r="L7425" s="6">
        <v>28.2</v>
      </c>
      <c r="M7425" s="31" t="str">
        <f t="shared" si="0"/>
        <v>Small</v>
      </c>
    </row>
    <row r="7426" spans="8:13" ht="15.75" customHeight="1">
      <c r="H7426" s="37">
        <v>43420</v>
      </c>
      <c r="I7426" s="6" t="s">
        <v>158</v>
      </c>
      <c r="J7426" s="6" t="s">
        <v>182</v>
      </c>
      <c r="K7426" s="6">
        <v>2</v>
      </c>
      <c r="L7426" s="6">
        <v>29.14</v>
      </c>
      <c r="M7426" s="31" t="str">
        <f t="shared" si="0"/>
        <v>Small</v>
      </c>
    </row>
    <row r="7427" spans="8:13" ht="15.75" customHeight="1">
      <c r="H7427" s="37">
        <v>43243</v>
      </c>
      <c r="I7427" s="6" t="s">
        <v>175</v>
      </c>
      <c r="J7427" s="6" t="s">
        <v>164</v>
      </c>
      <c r="K7427" s="6">
        <v>51</v>
      </c>
      <c r="L7427" s="6">
        <v>424.96</v>
      </c>
      <c r="M7427" s="31" t="str">
        <f t="shared" si="0"/>
        <v>Large</v>
      </c>
    </row>
    <row r="7428" spans="8:13" ht="15.75" customHeight="1">
      <c r="H7428" s="37">
        <v>43195</v>
      </c>
      <c r="I7428" s="6" t="s">
        <v>158</v>
      </c>
      <c r="J7428" s="6" t="s">
        <v>182</v>
      </c>
      <c r="K7428" s="6">
        <v>1</v>
      </c>
      <c r="L7428" s="6">
        <v>11.17</v>
      </c>
      <c r="M7428" s="31" t="str">
        <f t="shared" si="0"/>
        <v>Small</v>
      </c>
    </row>
    <row r="7429" spans="8:13" ht="15.75" customHeight="1">
      <c r="H7429" s="37">
        <v>43415</v>
      </c>
      <c r="I7429" s="6" t="s">
        <v>158</v>
      </c>
      <c r="J7429" s="6" t="s">
        <v>156</v>
      </c>
      <c r="K7429" s="6">
        <v>3</v>
      </c>
      <c r="L7429" s="6">
        <v>37.47</v>
      </c>
      <c r="M7429" s="31" t="str">
        <f t="shared" si="0"/>
        <v>Small</v>
      </c>
    </row>
    <row r="7430" spans="8:13" ht="15.75" customHeight="1">
      <c r="H7430" s="37">
        <v>43438</v>
      </c>
      <c r="I7430" s="6" t="s">
        <v>168</v>
      </c>
      <c r="J7430" s="6" t="s">
        <v>170</v>
      </c>
      <c r="K7430" s="6">
        <v>48</v>
      </c>
      <c r="L7430" s="6">
        <v>428.4</v>
      </c>
      <c r="M7430" s="31" t="str">
        <f t="shared" si="0"/>
        <v>Large</v>
      </c>
    </row>
    <row r="7431" spans="8:13" ht="15.75" customHeight="1">
      <c r="H7431" s="37">
        <v>43284</v>
      </c>
      <c r="I7431" s="6" t="s">
        <v>198</v>
      </c>
      <c r="J7431" s="6" t="s">
        <v>159</v>
      </c>
      <c r="K7431" s="6">
        <v>1</v>
      </c>
      <c r="L7431" s="6">
        <v>12.93</v>
      </c>
      <c r="M7431" s="31" t="str">
        <f t="shared" si="0"/>
        <v>Small</v>
      </c>
    </row>
    <row r="7432" spans="8:13" ht="15.75" customHeight="1">
      <c r="H7432" s="37">
        <v>43443</v>
      </c>
      <c r="I7432" s="6" t="s">
        <v>160</v>
      </c>
      <c r="J7432" s="6" t="s">
        <v>196</v>
      </c>
      <c r="K7432" s="6">
        <v>4</v>
      </c>
      <c r="L7432" s="6">
        <v>61.4</v>
      </c>
      <c r="M7432" s="31" t="str">
        <f t="shared" si="0"/>
        <v>Small</v>
      </c>
    </row>
    <row r="7433" spans="8:13" ht="15.75" customHeight="1">
      <c r="H7433" s="37">
        <v>43182</v>
      </c>
      <c r="I7433" s="6" t="s">
        <v>168</v>
      </c>
      <c r="J7433" s="6" t="s">
        <v>233</v>
      </c>
      <c r="K7433" s="6">
        <v>1</v>
      </c>
      <c r="L7433" s="6">
        <v>10.92</v>
      </c>
      <c r="M7433" s="31" t="str">
        <f t="shared" si="0"/>
        <v>Small</v>
      </c>
    </row>
    <row r="7434" spans="8:13" ht="15.75" customHeight="1">
      <c r="H7434" s="37">
        <v>43348</v>
      </c>
      <c r="I7434" s="6" t="s">
        <v>141</v>
      </c>
      <c r="J7434" s="6" t="s">
        <v>234</v>
      </c>
      <c r="K7434" s="6">
        <v>2</v>
      </c>
      <c r="L7434" s="6">
        <v>31.36</v>
      </c>
      <c r="M7434" s="31" t="str">
        <f t="shared" si="0"/>
        <v>Small</v>
      </c>
    </row>
  </sheetData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IF</vt:lpstr>
      <vt:lpstr>Comparative Operators and Words</vt:lpstr>
      <vt:lpstr>IF(1)</vt:lpstr>
      <vt:lpstr>IF(1an)</vt:lpstr>
      <vt:lpstr>IF(2)</vt:lpstr>
      <vt:lpstr>IF(2an)</vt:lpstr>
      <vt:lpstr>IS Functions</vt:lpstr>
      <vt:lpstr>IS Functions (an)</vt:lpstr>
      <vt:lpstr>Sales Category</vt:lpstr>
      <vt:lpstr>Sales Category (an)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Girvin, Michael</dc:creator>
  <cp:lastModifiedBy>Dell</cp:lastModifiedBy>
  <dcterms:created xsi:type="dcterms:W3CDTF">2006-09-16T00:00:00Z</dcterms:created>
  <dcterms:modified xsi:type="dcterms:W3CDTF">2024-06-06T16:53:01Z</dcterms:modified>
</cp:coreProperties>
</file>