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D:\Data analytics classess\"/>
    </mc:Choice>
  </mc:AlternateContent>
  <xr:revisionPtr revIDLastSave="0" documentId="8_{6DB48329-B127-4489-95D0-8782C79C72E5}" xr6:coauthVersionLast="47" xr6:coauthVersionMax="47" xr10:uidLastSave="{00000000-0000-0000-0000-000000000000}"/>
  <bookViews>
    <workbookView xWindow="-120" yWindow="-120" windowWidth="20730" windowHeight="11040" tabRatio="904" firstSheet="2" activeTab="9" xr2:uid="{00000000-000D-0000-FFFF-FFFF00000000}"/>
  </bookViews>
  <sheets>
    <sheet name="A1 - Right, Left" sheetId="3" r:id="rId1"/>
    <sheet name="A2 - Find, Len" sheetId="22" r:id="rId2"/>
    <sheet name="A3 - Prop, Con" sheetId="21" r:id="rId3"/>
    <sheet name="A4 - Validation" sheetId="24" r:id="rId4"/>
    <sheet name="B1 - Clean &amp; Text to Column" sheetId="25" r:id="rId5"/>
    <sheet name="B2 - Trim" sheetId="26" r:id="rId6"/>
    <sheet name="B3 - Substitute" sheetId="27" r:id="rId7"/>
    <sheet name="B4- Stored as Text" sheetId="28" r:id="rId8"/>
    <sheet name="B5 - De-Duplicating" sheetId="29" r:id="rId9"/>
    <sheet name="Practice Exercises" sheetId="30" r:id="rId10"/>
  </sheets>
  <externalReferences>
    <externalReference r:id="rId11"/>
  </externalReferences>
  <definedNames>
    <definedName name="_xlnm._FilterDatabase" localSheetId="3" hidden="1">'A4 - Validation'!$E$44:$E$51</definedName>
    <definedName name="_xlnm._FilterDatabase" localSheetId="4" hidden="1">'B1 - Clean &amp; Text to Column'!$B$12:$B$19</definedName>
    <definedName name="D2_Product_Lookup_Table">'[1]2b. Product ID'!$C$12:$D$22</definedName>
    <definedName name="dg" localSheetId="8">#REF!</definedName>
    <definedName name="dg">#REF!</definedName>
    <definedName name="products" localSheetId="3">'A4 - Validation'!$K$59:$K$62</definedName>
    <definedName name="products">#REF!</definedName>
    <definedName name="saleschannel" localSheetId="3">'A4 - Validation'!$L$59:$L$60</definedName>
    <definedName name="saleschannel">#REF!</definedName>
    <definedName name="salesmen" localSheetId="3">'A4 - Validation'!$I$59:$I$66</definedName>
    <definedName name="salesmen">#REF!</definedName>
    <definedName name="SalesQuantity" localSheetId="7">#REF!</definedName>
    <definedName name="SalesQuantity" localSheetId="8">#REF!</definedName>
    <definedName name="SalesQuantity">#REF!</definedName>
    <definedName name="SalesRevenue" localSheetId="7">#REF!</definedName>
    <definedName name="SalesRevenue" localSheetId="8">#REF!</definedName>
    <definedName name="SalesRevenue">#REF!</definedName>
  </definedNames>
  <calcPr calcId="18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21" i="30" l="1"/>
  <c r="D22" i="30"/>
  <c r="D23" i="30"/>
  <c r="D24" i="30"/>
  <c r="D25" i="30"/>
  <c r="D26" i="30"/>
  <c r="D27" i="30"/>
  <c r="D28" i="30"/>
  <c r="D20" i="30"/>
  <c r="C21" i="30"/>
  <c r="C22" i="30"/>
  <c r="C23" i="30"/>
  <c r="C24" i="30"/>
  <c r="C25" i="30"/>
  <c r="C26" i="30"/>
  <c r="C27" i="30"/>
  <c r="C28" i="30"/>
  <c r="C20" i="30"/>
  <c r="B13" i="27"/>
  <c r="B21" i="30"/>
  <c r="B22" i="30"/>
  <c r="B23" i="30"/>
  <c r="B24" i="30"/>
  <c r="B25" i="30"/>
  <c r="B26" i="30"/>
  <c r="B27" i="30"/>
  <c r="B28" i="30"/>
  <c r="B20" i="30"/>
  <c r="B26" i="28"/>
  <c r="B27" i="28"/>
  <c r="B28" i="28"/>
  <c r="B29" i="28"/>
  <c r="B30" i="28"/>
  <c r="B31" i="28"/>
  <c r="B25" i="28"/>
  <c r="B18" i="27"/>
  <c r="B19" i="27"/>
  <c r="B20" i="27"/>
  <c r="B17" i="27"/>
  <c r="B14" i="27"/>
  <c r="B15" i="27"/>
  <c r="B16" i="27"/>
  <c r="E26" i="26"/>
  <c r="E27" i="26"/>
  <c r="E28" i="26"/>
  <c r="E29" i="26"/>
  <c r="E30" i="26"/>
  <c r="E31" i="26"/>
  <c r="E25" i="26"/>
  <c r="B28" i="25"/>
  <c r="B29" i="25"/>
  <c r="B30" i="25"/>
  <c r="B31" i="25"/>
  <c r="B32" i="25"/>
  <c r="B33" i="25"/>
  <c r="F24" i="21"/>
  <c r="F25" i="21"/>
  <c r="F26" i="21"/>
  <c r="F27" i="21"/>
  <c r="F28" i="21"/>
  <c r="F23" i="21"/>
  <c r="E24" i="21"/>
  <c r="E25" i="21"/>
  <c r="E26" i="21"/>
  <c r="E27" i="21"/>
  <c r="E28" i="21"/>
  <c r="E23" i="21"/>
  <c r="D24" i="21"/>
  <c r="D25" i="21"/>
  <c r="D26" i="21"/>
  <c r="D27" i="21"/>
  <c r="D28" i="21"/>
  <c r="D23" i="21"/>
  <c r="H28" i="22"/>
  <c r="H29" i="22"/>
  <c r="H30" i="22"/>
  <c r="H31" i="22"/>
  <c r="H32" i="22"/>
  <c r="H33" i="22"/>
  <c r="H27" i="22"/>
  <c r="G28" i="22"/>
  <c r="G29" i="22"/>
  <c r="G30" i="22"/>
  <c r="G31" i="22"/>
  <c r="G32" i="22"/>
  <c r="G33" i="22"/>
  <c r="G27" i="22"/>
  <c r="A28" i="22"/>
  <c r="A29" i="22"/>
  <c r="A30" i="22"/>
  <c r="A31" i="22"/>
  <c r="A32" i="22"/>
  <c r="A33" i="22"/>
  <c r="A27" i="22"/>
  <c r="F28" i="22"/>
  <c r="F29" i="22"/>
  <c r="F30" i="22"/>
  <c r="F31" i="22"/>
  <c r="F32" i="22"/>
  <c r="F33" i="22"/>
  <c r="F27" i="22"/>
  <c r="E28" i="22"/>
  <c r="E29" i="22"/>
  <c r="E30" i="22"/>
  <c r="E31" i="22"/>
  <c r="E32" i="22"/>
  <c r="E33" i="22"/>
  <c r="E27" i="22"/>
  <c r="D28" i="22"/>
  <c r="D29" i="22"/>
  <c r="D30" i="22"/>
  <c r="D31" i="22"/>
  <c r="D32" i="22"/>
  <c r="D33" i="22"/>
  <c r="D27" i="22"/>
  <c r="C28" i="22"/>
  <c r="C29" i="22"/>
  <c r="C30" i="22"/>
  <c r="C31" i="22"/>
  <c r="C32" i="22"/>
  <c r="C33" i="22"/>
  <c r="C27" i="22"/>
  <c r="C13" i="22"/>
  <c r="C22" i="3"/>
  <c r="C23" i="3"/>
  <c r="C24" i="3"/>
  <c r="C25" i="3"/>
  <c r="C26" i="3"/>
  <c r="C27" i="3"/>
  <c r="C28" i="3"/>
  <c r="C21" i="3"/>
  <c r="C5" i="3"/>
  <c r="C13" i="27"/>
  <c r="C15" i="26"/>
  <c r="B18" i="28" l="1"/>
  <c r="B32" i="28"/>
  <c r="D32" i="28"/>
  <c r="C30" i="27"/>
  <c r="B15" i="26"/>
  <c r="C13" i="25"/>
  <c r="B27" i="25"/>
  <c r="F13" i="22"/>
  <c r="D14" i="22"/>
  <c r="D5" i="3"/>
  <c r="D30" i="27"/>
  <c r="D7" i="3"/>
  <c r="F19" i="22"/>
  <c r="F17" i="22"/>
  <c r="D16" i="22"/>
  <c r="D10" i="3"/>
  <c r="E11" i="21"/>
  <c r="D6" i="3"/>
  <c r="D13" i="25"/>
  <c r="E10" i="21"/>
  <c r="E8" i="21"/>
  <c r="G13" i="21"/>
  <c r="F18" i="22"/>
  <c r="F20" i="22"/>
  <c r="H16" i="22"/>
  <c r="G11" i="21"/>
  <c r="D11" i="3"/>
  <c r="D17" i="22"/>
  <c r="E14" i="21"/>
  <c r="H20" i="22"/>
  <c r="E13" i="21"/>
  <c r="D9" i="3"/>
  <c r="H14" i="22"/>
  <c r="G8" i="21"/>
  <c r="D18" i="22"/>
  <c r="H15" i="22"/>
  <c r="D19" i="22"/>
  <c r="H17" i="22"/>
  <c r="D15" i="22"/>
  <c r="G14" i="21"/>
  <c r="G9" i="21"/>
  <c r="G10" i="21"/>
  <c r="F16" i="22"/>
  <c r="E7" i="21"/>
  <c r="G12" i="21"/>
  <c r="C25" i="28"/>
  <c r="E12" i="21"/>
  <c r="E9" i="21"/>
  <c r="G7" i="21"/>
  <c r="H19" i="22"/>
  <c r="D13" i="22"/>
  <c r="H13" i="22"/>
  <c r="D8" i="3"/>
  <c r="D12" i="3"/>
  <c r="C27" i="25"/>
  <c r="F14" i="22"/>
  <c r="F15" i="22"/>
  <c r="D20" i="22"/>
  <c r="H18" i="22"/>
  <c r="E14" i="22" l="1"/>
  <c r="E15" i="22"/>
  <c r="E16" i="22"/>
  <c r="E17" i="22"/>
  <c r="E18" i="22"/>
  <c r="G18" i="22" s="1"/>
  <c r="E19" i="22"/>
  <c r="E20" i="22"/>
  <c r="E13" i="22"/>
  <c r="C14" i="22"/>
  <c r="C15" i="22"/>
  <c r="C16" i="22"/>
  <c r="C17" i="22"/>
  <c r="C18" i="22"/>
  <c r="C19" i="22"/>
  <c r="C20" i="22"/>
  <c r="G20" i="22" s="1"/>
  <c r="F5" i="22"/>
  <c r="G5" i="22"/>
  <c r="E5" i="22"/>
  <c r="F4" i="22"/>
  <c r="G4" i="22"/>
  <c r="G7" i="22" s="1"/>
  <c r="E4" i="22"/>
  <c r="D8" i="21"/>
  <c r="F8" i="21" s="1"/>
  <c r="D9" i="21"/>
  <c r="F9" i="21" s="1"/>
  <c r="D10" i="21"/>
  <c r="F10" i="21" s="1"/>
  <c r="D11" i="21"/>
  <c r="F11" i="21" s="1"/>
  <c r="D12" i="21"/>
  <c r="F12" i="21" s="1"/>
  <c r="D13" i="21"/>
  <c r="F13" i="21" s="1"/>
  <c r="D14" i="21"/>
  <c r="F14" i="21" s="1"/>
  <c r="D7" i="21"/>
  <c r="F7" i="21" s="1"/>
  <c r="C6" i="3"/>
  <c r="C7" i="3"/>
  <c r="C8" i="3"/>
  <c r="C9" i="3"/>
  <c r="C10" i="3"/>
  <c r="C11" i="3"/>
  <c r="C12" i="3"/>
  <c r="G19" i="22" l="1"/>
  <c r="G16" i="22"/>
  <c r="G15" i="22"/>
  <c r="G14" i="22"/>
  <c r="G17" i="22"/>
  <c r="G13" i="22"/>
  <c r="E7" i="22"/>
  <c r="F7" i="22"/>
  <c r="F23" i="24" l="1"/>
  <c r="C23" i="24"/>
  <c r="F22" i="24"/>
  <c r="C22" i="24"/>
  <c r="F21" i="24"/>
  <c r="C21" i="24"/>
  <c r="F20" i="24"/>
  <c r="C20" i="24"/>
  <c r="F19" i="24"/>
  <c r="C19" i="24"/>
  <c r="F18" i="24"/>
  <c r="C18" i="24"/>
  <c r="F17" i="24"/>
  <c r="C17" i="24"/>
  <c r="F16" i="24"/>
  <c r="C16" i="24"/>
  <c r="F15" i="24"/>
  <c r="C15" i="24"/>
  <c r="F14" i="24"/>
  <c r="C14" i="24"/>
  <c r="F13" i="24"/>
  <c r="C13" i="24"/>
</calcChain>
</file>

<file path=xl/sharedStrings.xml><?xml version="1.0" encoding="utf-8"?>
<sst xmlns="http://schemas.openxmlformats.org/spreadsheetml/2006/main" count="503" uniqueCount="270">
  <si>
    <t>Product IDs</t>
  </si>
  <si>
    <t>AJ-0269</t>
  </si>
  <si>
    <t>JN-2525</t>
  </si>
  <si>
    <t>VR-5512</t>
  </si>
  <si>
    <t>NR-7470</t>
  </si>
  <si>
    <t>RC-9018</t>
  </si>
  <si>
    <t>MJ-9506</t>
  </si>
  <si>
    <t>AO-2706</t>
  </si>
  <si>
    <t>NB-5160</t>
  </si>
  <si>
    <t>VTYQ-2216</t>
  </si>
  <si>
    <t>Find('-')</t>
  </si>
  <si>
    <t>Length</t>
  </si>
  <si>
    <t>Phone Numbers</t>
  </si>
  <si>
    <t>(834)133-1776</t>
  </si>
  <si>
    <t>(623)560-7830</t>
  </si>
  <si>
    <t>(220)249-2610</t>
  </si>
  <si>
    <t>(444)698-6184</t>
  </si>
  <si>
    <t>(639)771-1953</t>
  </si>
  <si>
    <t>(761)431-5462</t>
  </si>
  <si>
    <t>(326)681-5891</t>
  </si>
  <si>
    <t>Find(')')</t>
  </si>
  <si>
    <t>Area Code</t>
  </si>
  <si>
    <t>Phone Number Section 1</t>
  </si>
  <si>
    <t>Phone Number Section 2</t>
  </si>
  <si>
    <t>Use the Find, length and right, left, and mid functions to separate the numbers.</t>
  </si>
  <si>
    <t>Find("(")</t>
  </si>
  <si>
    <t>CASTANHAL</t>
  </si>
  <si>
    <t>MANAUS</t>
  </si>
  <si>
    <t>BELÉM</t>
  </si>
  <si>
    <t>FORTALEZA</t>
  </si>
  <si>
    <t>MARANGUAPE</t>
  </si>
  <si>
    <t>JOÃO PESSOA</t>
  </si>
  <si>
    <t>CAMPINA GRANDE</t>
  </si>
  <si>
    <t>NATAL</t>
  </si>
  <si>
    <t>Cities</t>
  </si>
  <si>
    <t>Proper</t>
  </si>
  <si>
    <t>First Name</t>
  </si>
  <si>
    <t>Last Name</t>
  </si>
  <si>
    <t>ERIC</t>
  </si>
  <si>
    <t>JOHNSON</t>
  </si>
  <si>
    <t>JOHN</t>
  </si>
  <si>
    <t>SMITH</t>
  </si>
  <si>
    <t>BETH</t>
  </si>
  <si>
    <t>SUMMERS</t>
  </si>
  <si>
    <t>MILES</t>
  </si>
  <si>
    <t>PETERSON</t>
  </si>
  <si>
    <t>JENNA</t>
  </si>
  <si>
    <t>STONE</t>
  </si>
  <si>
    <t>QUINN</t>
  </si>
  <si>
    <t>COOK</t>
  </si>
  <si>
    <t>Full Name</t>
  </si>
  <si>
    <t xml:space="preserve">Reformat the names into the proper case. Also, concatenate the names into their full names. </t>
  </si>
  <si>
    <t>Date Sold</t>
  </si>
  <si>
    <t>Month Sold</t>
  </si>
  <si>
    <t>Quantity</t>
  </si>
  <si>
    <t>Unit Price</t>
  </si>
  <si>
    <t>Revenue</t>
  </si>
  <si>
    <t>&lt;Date&gt;</t>
  </si>
  <si>
    <t>&lt;Whole Number&gt;</t>
  </si>
  <si>
    <t>&lt;Decimal&gt;</t>
  </si>
  <si>
    <t xml:space="preserve">Use data validation to prevent sales entry errors. </t>
  </si>
  <si>
    <t>Distributor Name</t>
  </si>
  <si>
    <t xml:space="preserve">Product </t>
  </si>
  <si>
    <t>Sales Channel</t>
  </si>
  <si>
    <t>Devin Abbott</t>
  </si>
  <si>
    <t>SUPA105</t>
  </si>
  <si>
    <t>Super Soft Bulk - 2 Litres</t>
  </si>
  <si>
    <t>Online</t>
  </si>
  <si>
    <t>Aphrodite Brennan</t>
  </si>
  <si>
    <t>Direct</t>
  </si>
  <si>
    <t>Guinevere Key</t>
  </si>
  <si>
    <t>Retail</t>
  </si>
  <si>
    <t>Zahir Fields</t>
  </si>
  <si>
    <t>Deacon Craig</t>
  </si>
  <si>
    <t>Brynne Mcgowan</t>
  </si>
  <si>
    <t>Lani Sweet</t>
  </si>
  <si>
    <t>Noble Warner</t>
  </si>
  <si>
    <t>SUPA104</t>
  </si>
  <si>
    <t>Super Soft - 1 Litre</t>
  </si>
  <si>
    <t>DETA800</t>
  </si>
  <si>
    <t>Detafast Stain Remover - 800ml</t>
  </si>
  <si>
    <t>PURA250</t>
  </si>
  <si>
    <t>Pure Soft Detergent - 250ml</t>
  </si>
  <si>
    <t>one hundred ninety nine</t>
  </si>
  <si>
    <t>seventy five</t>
  </si>
  <si>
    <t>Friday Jul 1</t>
  </si>
  <si>
    <t>15-5-2016</t>
  </si>
  <si>
    <t>16-02</t>
  </si>
  <si>
    <t>Tuesday, 14-May</t>
  </si>
  <si>
    <t>&lt;List&gt;</t>
  </si>
  <si>
    <t>&lt;Decimal</t>
  </si>
  <si>
    <t>Salesmen</t>
  </si>
  <si>
    <t>Products</t>
  </si>
  <si>
    <t xml:space="preserve">The structure of the ID's is AA-BBBB. Use the 'Right' formula to extract the 'BBBB' sections. </t>
  </si>
  <si>
    <t>Brazil</t>
  </si>
  <si>
    <t>South Africa</t>
  </si>
  <si>
    <t>Ceará</t>
  </si>
  <si>
    <t>Country</t>
  </si>
  <si>
    <t>Concatenate</t>
  </si>
  <si>
    <t>You've been given a list of product IDs. Your client would like you to extract the left section of the IDs.</t>
  </si>
  <si>
    <t>You've been given a list of product IDs. Your client would like you to extract the right section of the IDs.</t>
  </si>
  <si>
    <t>Now there are other ID's that have variable lengths. You did so well with the first set of ID's your client wants you to do more.</t>
  </si>
  <si>
    <t>Now your client gives you a set of phone numbers. The phone numbers are standardized but need to be separated into area codes and phone numbers [(XXX)XXX-XXXX]</t>
  </si>
  <si>
    <t>Now you've been given a long list of cities. However, the cities are in all capital letters. Your client would like properly formatted text.</t>
  </si>
  <si>
    <t>YPX-382</t>
  </si>
  <si>
    <t>X-29</t>
  </si>
  <si>
    <t>ZT-97486</t>
  </si>
  <si>
    <t>LTXT-36166</t>
  </si>
  <si>
    <t>KWU-99</t>
  </si>
  <si>
    <t>VY-205</t>
  </si>
  <si>
    <t>NZX-061</t>
  </si>
  <si>
    <t>Product ID Extracts</t>
  </si>
  <si>
    <t>Product ID Extract</t>
  </si>
  <si>
    <t>With these cities, use the Proper function to transform the city names. Also concatenate the city and the corresponding country using the "City, Country" convention</t>
  </si>
  <si>
    <t>Now there are a list of clients. The database, however, stored them all in uppercase. Your clients wants you fix the formatting before sending bills to them.</t>
  </si>
  <si>
    <t>Data is the heart of data analysis and Excel. However, humans are extremely variable. As such, human-entry data is very variable, which causes issues all the time. How do we solve for that?</t>
  </si>
  <si>
    <t>Data Validation prevents or limits the possible entries into Excel. Below is a completed form that needs to be maintained. Use Data Validation to keep data consistent. Recreate the form below using data validation.</t>
  </si>
  <si>
    <t xml:space="preserve">Now sales need to be recorded. There are 5 products sold by 8 sales people. However, you can see they enter-in data very differently from salesperson to salesperson. </t>
  </si>
  <si>
    <t>Guided Exercise</t>
  </si>
  <si>
    <t>Practice Exercise</t>
  </si>
  <si>
    <t>The new set of ID's has a variable structure but the sections of the ID are separated by a '-'. Use the find function to get the 'BBBB x' sections of the product IDs.Eg. For YPX-382,get 382</t>
  </si>
  <si>
    <t>Your answers in this column</t>
  </si>
  <si>
    <t>This is how your answers look like</t>
  </si>
  <si>
    <t>Use Proper function</t>
  </si>
  <si>
    <t>Use Concat function</t>
  </si>
  <si>
    <t>VTQY-2216</t>
  </si>
  <si>
    <t>String</t>
  </si>
  <si>
    <t>We want</t>
  </si>
  <si>
    <t>Find -</t>
  </si>
  <si>
    <t>Which Position does Number start?</t>
  </si>
  <si>
    <t>Length-Find</t>
  </si>
  <si>
    <t>RIGHT</t>
  </si>
  <si>
    <t>Only allowed dates between start date and end date in table above</t>
  </si>
  <si>
    <t>Between 1 &amp; 12</t>
  </si>
  <si>
    <t>Should be a number</t>
  </si>
  <si>
    <t>Can only be one of the values above</t>
  </si>
  <si>
    <t>Cannot be less than 1000</t>
  </si>
  <si>
    <t>A lot of data entry happens</t>
  </si>
  <si>
    <t>Lot of people enter data</t>
  </si>
  <si>
    <t>And they make mistakes</t>
  </si>
  <si>
    <t>Logical</t>
  </si>
  <si>
    <t>Business specific</t>
  </si>
  <si>
    <t>Specific list of names can be entered</t>
  </si>
  <si>
    <t>List Unit price</t>
  </si>
  <si>
    <t>Date -&gt; 300993 200620 or Name -&gt; 2099 M or Month -&gt;19</t>
  </si>
  <si>
    <t>Raj</t>
  </si>
  <si>
    <t>Rajasthan</t>
  </si>
  <si>
    <t>Should be only the list of Distributor names</t>
  </si>
  <si>
    <t>Should be only the list of Product names</t>
  </si>
  <si>
    <t xml:space="preserve">Should be only the list of Sales channel </t>
  </si>
  <si>
    <t>Should be a DATE</t>
  </si>
  <si>
    <t>Number with decimals allowed</t>
  </si>
  <si>
    <t>Clean</t>
  </si>
  <si>
    <t>Trim</t>
  </si>
  <si>
    <t>Level</t>
  </si>
  <si>
    <t>Email ID</t>
  </si>
  <si>
    <t>Last name</t>
  </si>
  <si>
    <t>First name</t>
  </si>
  <si>
    <t>Manager</t>
  </si>
  <si>
    <t>johnson.eric@company.com</t>
  </si>
  <si>
    <t>Johnson</t>
  </si>
  <si>
    <t>Eric</t>
  </si>
  <si>
    <t>Employee Level</t>
  </si>
  <si>
    <t>Email Address</t>
  </si>
  <si>
    <t>Staffing Data</t>
  </si>
  <si>
    <t>Your manager has given you raw contact info that needs to be separated by First Name, Last Name, Email Address and Employee Level. Using the text to columns function, separate this data in the table below.</t>
  </si>
  <si>
    <t>Product</t>
  </si>
  <si>
    <t>Apply CLEAN(text)  function</t>
  </si>
  <si>
    <t>_x0014_VELCADE</t>
  </si>
  <si>
    <t>_x0014_LEUSTATIN</t>
  </si>
  <si>
    <t>_x0014_CONCERTA</t>
  </si>
  <si>
    <t>_x0014_PARIET</t>
  </si>
  <si>
    <t>_x0014_PROGRAF</t>
  </si>
  <si>
    <t>Your manager has given you a table of raw data to perform analysis on. The data has been pulled from multiple sources and needs to be standardized prior to analysis. You can see the unique square to the left of each word</t>
  </si>
  <si>
    <t>Special Character come during transfer of data from one Software to another, Web data etc.</t>
  </si>
  <si>
    <t>CLEAN - REMOVES SPECIAL CHARACTERS from your Data</t>
  </si>
  <si>
    <t xml:space="preserve">    VELCADE 3,5 MG OR</t>
  </si>
  <si>
    <t>LEUSTATIN INJ CT C/ 1       FR AMP</t>
  </si>
  <si>
    <t>VELCADE 3,5 MG OR</t>
  </si>
  <si>
    <t>LEUSTATIN        INJ CT C/ 1 FR          AMP</t>
  </si>
  <si>
    <t>CONCERTA 54MG FR         30CP OR</t>
  </si>
  <si>
    <t>PARIET     20 MG 28 CP OR</t>
  </si>
  <si>
    <t>PROGRAF 5MG 50CAPSULAS PROIBID</t>
  </si>
  <si>
    <t>Product Detail</t>
  </si>
  <si>
    <t xml:space="preserve">Your manager has given you a table of raw data to perform analysis on. The data has been pulled from multiple sources and needs to be standardized prior to analysis. </t>
  </si>
  <si>
    <t>After TRIM</t>
  </si>
  <si>
    <t>Before TRIM</t>
  </si>
  <si>
    <t>Quarter 4, 2014</t>
  </si>
  <si>
    <t>Quarter 3, 2014</t>
  </si>
  <si>
    <t>Quarter 2, 2014</t>
  </si>
  <si>
    <t>Quarter 1, 2014</t>
  </si>
  <si>
    <t>Quarter 4, 2013</t>
  </si>
  <si>
    <t>Quarter 3, 2013</t>
  </si>
  <si>
    <t>Quarter 2, 2013</t>
  </si>
  <si>
    <t>Quarter 1, 2013</t>
  </si>
  <si>
    <t>Sales Data</t>
  </si>
  <si>
    <t>Substitute</t>
  </si>
  <si>
    <t>TRIM to remove spaces &amp; Substitue "," with "."</t>
  </si>
  <si>
    <t>Total</t>
  </si>
  <si>
    <t>Reported Quantity</t>
  </si>
  <si>
    <t>Using Text To Columns</t>
  </si>
  <si>
    <t>Cannot get a number if you add text</t>
  </si>
  <si>
    <t>10</t>
  </si>
  <si>
    <t>5</t>
  </si>
  <si>
    <t>3</t>
  </si>
  <si>
    <t>2</t>
  </si>
  <si>
    <t xml:space="preserve">We want to add these values </t>
  </si>
  <si>
    <t>Mongolia</t>
  </si>
  <si>
    <t>Colombia</t>
  </si>
  <si>
    <t>Burundi</t>
  </si>
  <si>
    <t>Hiroko Acevedo</t>
  </si>
  <si>
    <t>Burkina Faso</t>
  </si>
  <si>
    <t>Samuel Ayala</t>
  </si>
  <si>
    <t>French Southern Territories</t>
  </si>
  <si>
    <t>Keaton Wolfe</t>
  </si>
  <si>
    <t>Tunisia</t>
  </si>
  <si>
    <t>Rama Goodwin</t>
  </si>
  <si>
    <t>Iceland</t>
  </si>
  <si>
    <t>Tad Mack</t>
  </si>
  <si>
    <t>Zimbabwe</t>
  </si>
  <si>
    <t>Rhona Clarke</t>
  </si>
  <si>
    <t>Botswana</t>
  </si>
  <si>
    <t>Jared Sandoval</t>
  </si>
  <si>
    <t>Albania</t>
  </si>
  <si>
    <t>Jelani Odonnell</t>
  </si>
  <si>
    <t>Tanzania, United Republic of</t>
  </si>
  <si>
    <t>Levi Douglas</t>
  </si>
  <si>
    <t>Vanuatu</t>
  </si>
  <si>
    <t>Finland</t>
  </si>
  <si>
    <t>Canada</t>
  </si>
  <si>
    <t>Malawi</t>
  </si>
  <si>
    <t>France</t>
  </si>
  <si>
    <t>Distributor ID</t>
  </si>
  <si>
    <t xml:space="preserve">Your manager provided you with the following data, noting that there may be identical duplicate entries.  You need to update the table to only display the unique rows. </t>
  </si>
  <si>
    <t>Practice exercise</t>
  </si>
  <si>
    <t>Value</t>
  </si>
  <si>
    <t>Trim &amp; Substitute</t>
  </si>
  <si>
    <t>Return Text as Value</t>
  </si>
  <si>
    <t>Remove Spaces and Convert Commas to Periods Using Trim &amp; Substitute</t>
  </si>
  <si>
    <t>Remove Character Using Clean</t>
  </si>
  <si>
    <t>Your manager has given you a table of raw data to perform analysis on. The data has been pulled from multiple sources and needs to be standardized prior to analysis and duplicates need to be removed.</t>
  </si>
  <si>
    <t xml:space="preserve">The structure of the ID's is AA-BBBB. Use the 'LEFT' formula to extract the 'AA' sections. </t>
  </si>
  <si>
    <t xml:space="preserve"> </t>
  </si>
  <si>
    <t>PROGRAF   5,0MG 50CAPSULAS    PROIBID</t>
  </si>
  <si>
    <t>You have been tasked to create a table for 2015  cost data. You have already created the same list for sales data in the previous two years. Using the data on the left and the substitute formula, create a new list in the right hand column.</t>
  </si>
  <si>
    <t>Thi     s is a trim      m    ed         tex      t</t>
  </si>
  <si>
    <t>Using VALUE function</t>
  </si>
  <si>
    <t>John</t>
  </si>
  <si>
    <t>Smith</t>
  </si>
  <si>
    <t>john.smith@company.com</t>
  </si>
  <si>
    <t>Director</t>
  </si>
  <si>
    <t>Beth</t>
  </si>
  <si>
    <t>Summers</t>
  </si>
  <si>
    <t>beth.summers@company.com</t>
  </si>
  <si>
    <t>associate</t>
  </si>
  <si>
    <t>Miles</t>
  </si>
  <si>
    <t>Peterson</t>
  </si>
  <si>
    <t>Miles.peterson@company.com</t>
  </si>
  <si>
    <t>Partner</t>
  </si>
  <si>
    <t>Jenna</t>
  </si>
  <si>
    <t>Stone</t>
  </si>
  <si>
    <t>Jenne.Stone@company.com</t>
  </si>
  <si>
    <t>Quinn</t>
  </si>
  <si>
    <t>Cook</t>
  </si>
  <si>
    <t>Quinn.Cook@company.com</t>
  </si>
  <si>
    <t>johnson.eric@Company.com</t>
  </si>
  <si>
    <t>john.smith@Company.com</t>
  </si>
  <si>
    <t>beth.summers@Company.com</t>
  </si>
  <si>
    <t>Miles.peterson@Company.com</t>
  </si>
  <si>
    <t>Jenne.Stone@Company.com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</si>
</sst>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quot;$&quot;#,##0.00_);\(&quot;$&quot;#,##0.00\)"/>
    <numFmt numFmtId="8" formatCode="&quot;$&quot;#,##0.00_);[Red]\(&quot;$&quot;#,##0.00\)"/>
    <numFmt numFmtId="44" formatCode="_(&quot;$&quot;* #,##0.00_);_(&quot;$&quot;* \(#,##0.00\);_(&quot;$&quot;* &quot;-&quot;??_);_(@_)"/>
    <numFmt numFmtId="164" formatCode="_(* #,##0_);_(* \(#,##0\);_(* &quot;-&quot;_);@_)"/>
    <numFmt numFmtId="165" formatCode="0%_);\(0%\)"/>
    <numFmt numFmtId="166" formatCode="_(&quot;$&quot;* #,##0_);_(&quot;$&quot;* \(#,##0\);_(&quot;$&quot;* &quot;-&quot;??_);_(@_)"/>
  </numFmts>
  <fonts count="56" x14ac:knownFonts="1">
    <font>
      <sz val="9"/>
      <color theme="1"/>
      <name val="Calibri"/>
      <family val="2"/>
      <scheme val="minor"/>
    </font>
    <font>
      <sz val="11"/>
      <color theme="1"/>
      <name val="Calibri"/>
      <family val="2"/>
      <scheme val="minor"/>
    </font>
    <font>
      <b/>
      <sz val="11"/>
      <color theme="3"/>
      <name val="Calibri"/>
      <family val="2"/>
      <scheme val="minor"/>
    </font>
    <font>
      <sz val="9"/>
      <color rgb="FF9C0006"/>
      <name val="Arial"/>
      <family val="2"/>
    </font>
    <font>
      <b/>
      <sz val="9"/>
      <color rgb="FFFA7D00"/>
      <name val="Arial"/>
      <family val="2"/>
    </font>
    <font>
      <b/>
      <sz val="9"/>
      <color theme="0"/>
      <name val="Calibri"/>
      <family val="2"/>
      <scheme val="minor"/>
    </font>
    <font>
      <sz val="9"/>
      <color theme="1"/>
      <name val="Calibri"/>
      <family val="2"/>
      <scheme val="minor"/>
    </font>
    <font>
      <i/>
      <sz val="9"/>
      <color rgb="FF7F7F7F"/>
      <name val="Calibri"/>
      <family val="2"/>
      <scheme val="minor"/>
    </font>
    <font>
      <sz val="9"/>
      <color rgb="FF006100"/>
      <name val="Arial"/>
      <family val="2"/>
    </font>
    <font>
      <b/>
      <sz val="9"/>
      <color theme="3"/>
      <name val="Arial"/>
      <family val="2"/>
    </font>
    <font>
      <b/>
      <sz val="9"/>
      <color theme="3"/>
      <name val="Calibri Light"/>
      <family val="2"/>
      <scheme val="major"/>
    </font>
    <font>
      <sz val="9"/>
      <color theme="3"/>
      <name val="Calibri Light"/>
      <family val="2"/>
      <scheme val="major"/>
    </font>
    <font>
      <sz val="9"/>
      <color rgb="FF3F3F76"/>
      <name val="Calibri"/>
      <family val="2"/>
      <scheme val="minor"/>
    </font>
    <font>
      <sz val="9"/>
      <color rgb="FFFA7D00"/>
      <name val="Calibri"/>
      <family val="2"/>
      <scheme val="minor"/>
    </font>
    <font>
      <sz val="9"/>
      <color rgb="FF9C6500"/>
      <name val="Arial"/>
      <family val="2"/>
    </font>
    <font>
      <b/>
      <sz val="9"/>
      <color rgb="FF3F3F3F"/>
      <name val="Calibri"/>
      <family val="2"/>
      <scheme val="minor"/>
    </font>
    <font>
      <b/>
      <sz val="9"/>
      <color theme="3"/>
      <name val="Calibri"/>
      <family val="2"/>
      <scheme val="minor"/>
    </font>
    <font>
      <sz val="8"/>
      <color theme="1"/>
      <name val="Calibri"/>
      <family val="2"/>
      <scheme val="minor"/>
    </font>
    <font>
      <b/>
      <sz val="9"/>
      <color theme="1"/>
      <name val="Calibri"/>
      <family val="2"/>
      <scheme val="minor"/>
    </font>
    <font>
      <b/>
      <sz val="11"/>
      <color theme="3"/>
      <name val="Calibri Light"/>
      <family val="2"/>
      <scheme val="major"/>
    </font>
    <font>
      <b/>
      <sz val="9"/>
      <color theme="1"/>
      <name val="Calibri Light"/>
      <family val="2"/>
      <scheme val="major"/>
    </font>
    <font>
      <sz val="10"/>
      <name val="Arial"/>
      <family val="2"/>
    </font>
    <font>
      <b/>
      <sz val="10"/>
      <color theme="6" tint="-0.249977111117893"/>
      <name val="Arial"/>
      <family val="2"/>
    </font>
    <font>
      <b/>
      <u/>
      <sz val="14"/>
      <color theme="3"/>
      <name val="Calibri"/>
      <family val="2"/>
      <scheme val="minor"/>
    </font>
    <font>
      <b/>
      <sz val="10"/>
      <color theme="0"/>
      <name val="Arial"/>
      <family val="2"/>
    </font>
    <font>
      <b/>
      <sz val="10"/>
      <color theme="3"/>
      <name val="Calibri"/>
      <family val="2"/>
      <scheme val="minor"/>
    </font>
    <font>
      <sz val="10"/>
      <name val="Calibri"/>
      <family val="2"/>
      <scheme val="minor"/>
    </font>
    <font>
      <sz val="10"/>
      <name val="Arial"/>
      <family val="2"/>
    </font>
    <font>
      <sz val="10"/>
      <color theme="1"/>
      <name val="Calibri"/>
      <family val="2"/>
      <scheme val="minor"/>
    </font>
    <font>
      <b/>
      <sz val="12"/>
      <color rgb="FF000000"/>
      <name val="Calibri"/>
      <family val="2"/>
    </font>
    <font>
      <sz val="14"/>
      <name val="Arial"/>
      <family val="2"/>
    </font>
    <font>
      <b/>
      <u/>
      <sz val="10"/>
      <name val="Arial"/>
      <family val="2"/>
    </font>
    <font>
      <b/>
      <sz val="10"/>
      <name val="Arial"/>
      <family val="2"/>
    </font>
    <font>
      <sz val="20"/>
      <name val="Arial"/>
      <family val="2"/>
    </font>
    <font>
      <sz val="16"/>
      <name val="Arial"/>
      <family val="2"/>
    </font>
    <font>
      <sz val="14"/>
      <color theme="1"/>
      <name val="Calibri"/>
      <family val="2"/>
      <scheme val="minor"/>
    </font>
    <font>
      <b/>
      <sz val="10"/>
      <color theme="1"/>
      <name val="Arial"/>
      <family val="2"/>
    </font>
    <font>
      <b/>
      <sz val="11"/>
      <color theme="1"/>
      <name val="Calibri"/>
      <family val="2"/>
      <scheme val="minor"/>
    </font>
    <font>
      <sz val="9"/>
      <color theme="1"/>
      <name val="Calibri"/>
      <family val="2"/>
    </font>
    <font>
      <b/>
      <u/>
      <sz val="14"/>
      <color theme="1"/>
      <name val="Calibri"/>
      <family val="2"/>
    </font>
    <font>
      <b/>
      <u/>
      <sz val="14"/>
      <color theme="1"/>
      <name val="Calibri"/>
      <family val="2"/>
      <scheme val="minor"/>
    </font>
    <font>
      <sz val="10"/>
      <color theme="1"/>
      <name val="Arial"/>
      <family val="2"/>
    </font>
    <font>
      <b/>
      <sz val="10"/>
      <color theme="1"/>
      <name val="Calibri"/>
      <family val="2"/>
      <scheme val="minor"/>
    </font>
    <font>
      <b/>
      <u/>
      <sz val="10"/>
      <color theme="1"/>
      <name val="Calibri"/>
      <family val="2"/>
      <scheme val="minor"/>
    </font>
    <font>
      <sz val="10"/>
      <color theme="1"/>
      <name val="Calibri"/>
      <family val="2"/>
    </font>
    <font>
      <b/>
      <sz val="10"/>
      <color theme="1"/>
      <name val="Calibri"/>
      <family val="2"/>
    </font>
    <font>
      <sz val="11"/>
      <color theme="1"/>
      <name val="Calibri"/>
      <family val="2"/>
    </font>
    <font>
      <sz val="14"/>
      <color theme="1"/>
      <name val="Calibri"/>
      <family val="2"/>
    </font>
    <font>
      <sz val="12"/>
      <color theme="1"/>
      <name val="Calibri"/>
      <family val="2"/>
    </font>
    <font>
      <b/>
      <sz val="10"/>
      <name val="Calibri"/>
      <family val="2"/>
      <scheme val="minor"/>
    </font>
    <font>
      <b/>
      <sz val="10"/>
      <color theme="0"/>
      <name val="Calibri"/>
      <family val="2"/>
      <scheme val="minor"/>
    </font>
    <font>
      <b/>
      <u/>
      <sz val="10"/>
      <name val="Calibri"/>
      <family val="2"/>
      <scheme val="minor"/>
    </font>
    <font>
      <b/>
      <sz val="12"/>
      <color theme="1"/>
      <name val="Calibri"/>
      <family val="2"/>
      <scheme val="minor"/>
    </font>
    <font>
      <b/>
      <sz val="12"/>
      <name val="Calibri"/>
      <family val="2"/>
      <scheme val="minor"/>
    </font>
    <font>
      <u/>
      <sz val="9"/>
      <color theme="10"/>
      <name val="Calibri"/>
      <family val="2"/>
      <scheme val="minor"/>
    </font>
    <font>
      <sz val="8"/>
      <name val="Calibri"/>
      <family val="2"/>
      <scheme val="minor"/>
    </font>
  </fonts>
  <fills count="2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D9E1F2"/>
        <bgColor rgb="FF000000"/>
      </patternFill>
    </fill>
    <fill>
      <patternFill patternType="solid">
        <fgColor rgb="FFFCE4D6"/>
        <bgColor indexed="64"/>
      </patternFill>
    </fill>
    <fill>
      <patternFill patternType="solid">
        <fgColor rgb="FFD9E1F2"/>
        <bgColor indexed="64"/>
      </patternFill>
    </fill>
  </fills>
  <borders count="2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medium">
        <color theme="4"/>
      </top>
      <bottom/>
      <diagonal/>
    </border>
    <border>
      <left/>
      <right/>
      <top style="thin">
        <color theme="4"/>
      </top>
      <bottom/>
      <diagonal/>
    </border>
    <border>
      <left/>
      <right/>
      <top style="thin">
        <color theme="4"/>
      </top>
      <bottom style="medium">
        <color theme="4"/>
      </bottom>
      <diagonal/>
    </border>
    <border>
      <left style="thin">
        <color auto="1"/>
      </left>
      <right style="thin">
        <color auto="1"/>
      </right>
      <top style="thin">
        <color auto="1"/>
      </top>
      <bottom style="thin">
        <color auto="1"/>
      </bottom>
      <diagonal/>
    </border>
    <border>
      <left/>
      <right/>
      <top style="thin">
        <color theme="3"/>
      </top>
      <bottom style="thin">
        <color theme="3"/>
      </bottom>
      <diagonal/>
    </border>
    <border>
      <left/>
      <right/>
      <top/>
      <bottom style="thin">
        <color theme="3"/>
      </bottom>
      <diagonal/>
    </border>
    <border>
      <left/>
      <right/>
      <top style="thin">
        <color auto="1"/>
      </top>
      <bottom style="thin">
        <color auto="1"/>
      </bottom>
      <diagonal/>
    </border>
    <border>
      <left/>
      <right/>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top/>
      <bottom style="thin">
        <color indexed="64"/>
      </bottom>
      <diagonal/>
    </border>
    <border>
      <left style="thin">
        <color auto="1"/>
      </left>
      <right style="thin">
        <color auto="1"/>
      </right>
      <top/>
      <bottom style="thin">
        <color auto="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auto="1"/>
      </bottom>
      <diagonal/>
    </border>
    <border>
      <left style="thin">
        <color theme="1"/>
      </left>
      <right style="thin">
        <color theme="1"/>
      </right>
      <top/>
      <bottom/>
      <diagonal/>
    </border>
    <border>
      <left style="thin">
        <color theme="1"/>
      </left>
      <right style="thin">
        <color theme="1"/>
      </right>
      <top style="thin">
        <color auto="1"/>
      </top>
      <bottom style="thin">
        <color auto="1"/>
      </bottom>
      <diagonal/>
    </border>
    <border>
      <left style="thin">
        <color theme="1"/>
      </left>
      <right style="thin">
        <color theme="1"/>
      </right>
      <top style="thin">
        <color auto="1"/>
      </top>
      <bottom style="thin">
        <color theme="1"/>
      </bottom>
      <diagonal/>
    </border>
  </borders>
  <cellStyleXfs count="35">
    <xf numFmtId="164" fontId="0" fillId="0" borderId="0"/>
    <xf numFmtId="9" fontId="1" fillId="0" borderId="0" applyFont="0" applyFill="0" applyBorder="0" applyAlignment="0" applyProtection="0"/>
    <xf numFmtId="49" fontId="19" fillId="0" borderId="0" applyAlignment="0" applyProtection="0"/>
    <xf numFmtId="49" fontId="9" fillId="0" borderId="6" applyFill="0" applyProtection="0">
      <alignment horizontal="right" wrapText="1"/>
    </xf>
    <xf numFmtId="49" fontId="10" fillId="0" borderId="0" applyProtection="0">
      <alignment wrapText="1"/>
    </xf>
    <xf numFmtId="49" fontId="11" fillId="0" borderId="7" applyFill="0" applyProtection="0">
      <alignment horizontal="right" wrapText="1"/>
    </xf>
    <xf numFmtId="49" fontId="11" fillId="0" borderId="0" applyProtection="0">
      <alignment wrapText="1"/>
    </xf>
    <xf numFmtId="0" fontId="8" fillId="2" borderId="0" applyNumberFormat="0" applyBorder="0" applyAlignment="0" applyProtection="0"/>
    <xf numFmtId="0" fontId="3" fillId="3" borderId="0" applyNumberFormat="0" applyBorder="0" applyAlignment="0" applyProtection="0"/>
    <xf numFmtId="0" fontId="14" fillId="4" borderId="0" applyNumberFormat="0" applyBorder="0" applyAlignment="0" applyProtection="0"/>
    <xf numFmtId="0" fontId="12" fillId="5" borderId="1" applyNumberFormat="0" applyAlignment="0" applyProtection="0"/>
    <xf numFmtId="0" fontId="15" fillId="6" borderId="2" applyNumberFormat="0" applyAlignment="0" applyProtection="0"/>
    <xf numFmtId="0" fontId="4" fillId="6" borderId="1" applyNumberFormat="0" applyAlignment="0" applyProtection="0"/>
    <xf numFmtId="0" fontId="13" fillId="0" borderId="3" applyNumberFormat="0" applyFill="0" applyAlignment="0" applyProtection="0"/>
    <xf numFmtId="0" fontId="5" fillId="7" borderId="4" applyNumberFormat="0" applyAlignment="0" applyProtection="0"/>
    <xf numFmtId="0" fontId="6" fillId="8" borderId="5" applyNumberFormat="0" applyAlignment="0" applyProtection="0"/>
    <xf numFmtId="0" fontId="7" fillId="0" borderId="0" applyNumberFormat="0" applyFill="0" applyBorder="0" applyAlignment="0" applyProtection="0"/>
    <xf numFmtId="0" fontId="20" fillId="0" borderId="10" applyNumberFormat="0" applyFill="0" applyAlignment="0" applyProtection="0"/>
    <xf numFmtId="164" fontId="16" fillId="0" borderId="0" applyNumberFormat="0" applyFill="0" applyBorder="0" applyAlignment="0" applyProtection="0"/>
    <xf numFmtId="164" fontId="6" fillId="9" borderId="0" applyNumberFormat="0" applyFont="0" applyBorder="0" applyAlignment="0" applyProtection="0"/>
    <xf numFmtId="0" fontId="6" fillId="0" borderId="0" applyFill="0" applyBorder="0" applyProtection="0"/>
    <xf numFmtId="164" fontId="6" fillId="10" borderId="0" applyNumberFormat="0" applyFont="0" applyBorder="0" applyAlignment="0" applyProtection="0"/>
    <xf numFmtId="165" fontId="6" fillId="0" borderId="0" applyFill="0" applyBorder="0" applyAlignment="0" applyProtection="0"/>
    <xf numFmtId="0" fontId="17" fillId="0" borderId="0" applyNumberFormat="0" applyAlignment="0" applyProtection="0"/>
    <xf numFmtId="0" fontId="16" fillId="0" borderId="6" applyFill="0" applyProtection="0">
      <alignment horizontal="right" wrapText="1"/>
    </xf>
    <xf numFmtId="0" fontId="16" fillId="0" borderId="0" applyFill="0" applyProtection="0">
      <alignment wrapText="1"/>
    </xf>
    <xf numFmtId="0" fontId="16" fillId="0" borderId="8" applyFill="0" applyProtection="0">
      <alignment wrapText="1"/>
    </xf>
    <xf numFmtId="164" fontId="18" fillId="0" borderId="9" applyNumberFormat="0" applyFill="0" applyAlignment="0" applyProtection="0"/>
    <xf numFmtId="0" fontId="2" fillId="0" borderId="0" applyAlignment="0" applyProtection="0"/>
    <xf numFmtId="0" fontId="18" fillId="0" borderId="10" applyNumberFormat="0" applyFill="0" applyAlignment="0" applyProtection="0"/>
    <xf numFmtId="0" fontId="21" fillId="0" borderId="0"/>
    <xf numFmtId="44" fontId="6" fillId="0" borderId="0" applyFont="0" applyFill="0" applyBorder="0" applyAlignment="0" applyProtection="0"/>
    <xf numFmtId="0" fontId="27" fillId="0" borderId="0"/>
    <xf numFmtId="0" fontId="1" fillId="0" borderId="0"/>
    <xf numFmtId="164" fontId="54" fillId="0" borderId="0" applyNumberFormat="0" applyFill="0" applyBorder="0" applyAlignment="0" applyProtection="0"/>
  </cellStyleXfs>
  <cellXfs count="124">
    <xf numFmtId="164" fontId="0" fillId="0" borderId="0" xfId="0"/>
    <xf numFmtId="0" fontId="21" fillId="0" borderId="0" xfId="30"/>
    <xf numFmtId="0" fontId="22" fillId="0" borderId="0" xfId="30" applyFont="1"/>
    <xf numFmtId="0" fontId="23" fillId="0" borderId="0" xfId="28" applyFont="1"/>
    <xf numFmtId="164" fontId="28" fillId="0" borderId="11" xfId="0" applyFont="1" applyBorder="1" applyAlignment="1">
      <alignment vertical="center"/>
    </xf>
    <xf numFmtId="0" fontId="30" fillId="13" borderId="0" xfId="30" applyFont="1" applyFill="1"/>
    <xf numFmtId="0" fontId="21" fillId="16" borderId="14" xfId="30" applyFill="1" applyBorder="1"/>
    <xf numFmtId="0" fontId="24" fillId="17" borderId="15" xfId="30" applyFont="1" applyFill="1" applyBorder="1" applyAlignment="1">
      <alignment horizontal="left"/>
    </xf>
    <xf numFmtId="0" fontId="31" fillId="0" borderId="0" xfId="30" applyFont="1"/>
    <xf numFmtId="164" fontId="0" fillId="0" borderId="11" xfId="0" applyBorder="1"/>
    <xf numFmtId="0" fontId="21" fillId="13" borderId="0" xfId="30" applyFill="1"/>
    <xf numFmtId="0" fontId="21" fillId="12" borderId="0" xfId="30" applyFill="1" applyAlignment="1">
      <alignment horizontal="centerContinuous" vertical="distributed"/>
    </xf>
    <xf numFmtId="0" fontId="33" fillId="12" borderId="0" xfId="30" applyFont="1" applyFill="1" applyAlignment="1">
      <alignment horizontal="centerContinuous" vertical="distributed"/>
    </xf>
    <xf numFmtId="164" fontId="35" fillId="0" borderId="0" xfId="0" applyFont="1"/>
    <xf numFmtId="0" fontId="25" fillId="0" borderId="0" xfId="30" applyFont="1" applyAlignment="1">
      <alignment horizontal="center" vertical="center" wrapText="1"/>
    </xf>
    <xf numFmtId="164" fontId="0" fillId="14" borderId="0" xfId="0" applyFill="1"/>
    <xf numFmtId="164" fontId="28" fillId="18" borderId="0" xfId="0" applyFont="1" applyFill="1"/>
    <xf numFmtId="164" fontId="37" fillId="0" borderId="0" xfId="0" applyFont="1"/>
    <xf numFmtId="0" fontId="32" fillId="0" borderId="0" xfId="30" applyFont="1" applyAlignment="1">
      <alignment horizontal="left" wrapText="1"/>
    </xf>
    <xf numFmtId="0" fontId="39" fillId="0" borderId="0" xfId="28" applyFont="1"/>
    <xf numFmtId="164" fontId="28" fillId="0" borderId="18" xfId="0" applyFont="1" applyBorder="1" applyAlignment="1">
      <alignment vertical="center"/>
    </xf>
    <xf numFmtId="0" fontId="40" fillId="0" borderId="0" xfId="28" applyFont="1"/>
    <xf numFmtId="0" fontId="41" fillId="20" borderId="18" xfId="31" applyNumberFormat="1" applyFont="1" applyFill="1" applyBorder="1" applyAlignment="1">
      <alignment horizontal="right" vertical="top"/>
    </xf>
    <xf numFmtId="164" fontId="42" fillId="19" borderId="18" xfId="0" applyFont="1" applyFill="1" applyBorder="1" applyAlignment="1">
      <alignment horizontal="left" vertical="top"/>
    </xf>
    <xf numFmtId="0" fontId="43" fillId="0" borderId="0" xfId="28" applyFont="1"/>
    <xf numFmtId="0" fontId="44" fillId="0" borderId="0" xfId="30" applyFont="1"/>
    <xf numFmtId="0" fontId="41" fillId="0" borderId="0" xfId="30" applyFont="1"/>
    <xf numFmtId="0" fontId="45" fillId="19" borderId="18" xfId="0" applyNumberFormat="1" applyFont="1" applyFill="1" applyBorder="1"/>
    <xf numFmtId="0" fontId="41" fillId="12" borderId="0" xfId="30" applyFont="1" applyFill="1"/>
    <xf numFmtId="0" fontId="41" fillId="14" borderId="18" xfId="31" applyNumberFormat="1" applyFont="1" applyFill="1" applyBorder="1" applyAlignment="1">
      <alignment horizontal="right" vertical="top"/>
    </xf>
    <xf numFmtId="164" fontId="42" fillId="11" borderId="0" xfId="0" applyFont="1" applyFill="1"/>
    <xf numFmtId="0" fontId="42" fillId="0" borderId="0" xfId="30" applyFont="1"/>
    <xf numFmtId="0" fontId="28" fillId="0" borderId="0" xfId="30" applyFont="1"/>
    <xf numFmtId="0" fontId="28" fillId="0" borderId="11" xfId="30" applyFont="1" applyBorder="1"/>
    <xf numFmtId="0" fontId="28" fillId="0" borderId="0" xfId="30" applyFont="1" applyAlignment="1">
      <alignment wrapText="1"/>
    </xf>
    <xf numFmtId="164" fontId="28" fillId="0" borderId="17" xfId="0" applyFont="1" applyBorder="1" applyAlignment="1">
      <alignment vertical="center"/>
    </xf>
    <xf numFmtId="0" fontId="28" fillId="20" borderId="18" xfId="31" applyNumberFormat="1" applyFont="1" applyFill="1" applyBorder="1" applyAlignment="1">
      <alignment horizontal="center" vertical="top"/>
    </xf>
    <xf numFmtId="164" fontId="28" fillId="0" borderId="19" xfId="0" applyFont="1" applyBorder="1" applyAlignment="1">
      <alignment vertical="center"/>
    </xf>
    <xf numFmtId="0" fontId="28" fillId="14" borderId="18" xfId="31" applyNumberFormat="1" applyFont="1" applyFill="1" applyBorder="1" applyAlignment="1">
      <alignment horizontal="right" vertical="top"/>
    </xf>
    <xf numFmtId="164" fontId="42" fillId="19" borderId="18" xfId="0" applyFont="1" applyFill="1" applyBorder="1" applyAlignment="1">
      <alignment horizontal="left" vertical="center" wrapText="1"/>
    </xf>
    <xf numFmtId="0" fontId="42" fillId="0" borderId="0" xfId="30" applyFont="1" applyAlignment="1">
      <alignment horizontal="center" vertical="center" wrapText="1"/>
    </xf>
    <xf numFmtId="164" fontId="28" fillId="0" borderId="20" xfId="0" applyFont="1" applyBorder="1" applyAlignment="1">
      <alignment vertical="center"/>
    </xf>
    <xf numFmtId="0" fontId="28" fillId="20" borderId="18" xfId="31" applyNumberFormat="1" applyFont="1" applyFill="1" applyBorder="1" applyAlignment="1">
      <alignment horizontal="right" vertical="top"/>
    </xf>
    <xf numFmtId="0" fontId="28" fillId="21" borderId="11" xfId="30" applyFont="1" applyFill="1" applyBorder="1"/>
    <xf numFmtId="164" fontId="38" fillId="0" borderId="0" xfId="0" applyFont="1"/>
    <xf numFmtId="0" fontId="45" fillId="0" borderId="0" xfId="30" applyFont="1"/>
    <xf numFmtId="0" fontId="47" fillId="0" borderId="0" xfId="30" applyFont="1"/>
    <xf numFmtId="0" fontId="48" fillId="13" borderId="0" xfId="30" applyFont="1" applyFill="1"/>
    <xf numFmtId="0" fontId="48" fillId="14" borderId="0" xfId="30" applyFont="1" applyFill="1"/>
    <xf numFmtId="0" fontId="48" fillId="15" borderId="0" xfId="30" applyFont="1" applyFill="1"/>
    <xf numFmtId="14" fontId="44" fillId="0" borderId="12" xfId="0" applyNumberFormat="1" applyFont="1" applyBorder="1" applyAlignment="1">
      <alignment horizontal="left"/>
    </xf>
    <xf numFmtId="3" fontId="44" fillId="0" borderId="12" xfId="0" applyNumberFormat="1" applyFont="1" applyBorder="1"/>
    <xf numFmtId="8" fontId="44" fillId="0" borderId="0" xfId="30" applyNumberFormat="1" applyFont="1"/>
    <xf numFmtId="0" fontId="44" fillId="0" borderId="12" xfId="0" applyNumberFormat="1" applyFont="1" applyBorder="1" applyAlignment="1">
      <alignment horizontal="left"/>
    </xf>
    <xf numFmtId="7" fontId="44" fillId="0" borderId="12" xfId="0" applyNumberFormat="1" applyFont="1" applyBorder="1" applyAlignment="1">
      <alignment horizontal="right"/>
    </xf>
    <xf numFmtId="14" fontId="44" fillId="0" borderId="12" xfId="0" quotePrefix="1" applyNumberFormat="1" applyFont="1" applyBorder="1" applyAlignment="1">
      <alignment horizontal="left"/>
    </xf>
    <xf numFmtId="0" fontId="44" fillId="11" borderId="12" xfId="0" applyNumberFormat="1" applyFont="1" applyFill="1" applyBorder="1" applyAlignment="1">
      <alignment horizontal="left"/>
    </xf>
    <xf numFmtId="0" fontId="44" fillId="0" borderId="13" xfId="0" applyNumberFormat="1" applyFont="1" applyBorder="1" applyAlignment="1">
      <alignment horizontal="left"/>
    </xf>
    <xf numFmtId="0" fontId="44" fillId="14" borderId="11" xfId="0" applyNumberFormat="1" applyFont="1" applyFill="1" applyBorder="1" applyAlignment="1">
      <alignment horizontal="left"/>
    </xf>
    <xf numFmtId="3" fontId="44" fillId="14" borderId="11" xfId="0" applyNumberFormat="1" applyFont="1" applyFill="1" applyBorder="1"/>
    <xf numFmtId="164" fontId="45" fillId="19" borderId="18" xfId="0" applyFont="1" applyFill="1" applyBorder="1" applyAlignment="1">
      <alignment horizontal="left" vertical="top"/>
    </xf>
    <xf numFmtId="14" fontId="44" fillId="0" borderId="18" xfId="0" applyNumberFormat="1" applyFont="1" applyBorder="1" applyAlignment="1">
      <alignment horizontal="left"/>
    </xf>
    <xf numFmtId="1" fontId="44" fillId="0" borderId="18" xfId="0" applyNumberFormat="1" applyFont="1" applyBorder="1" applyAlignment="1">
      <alignment horizontal="center"/>
    </xf>
    <xf numFmtId="3" fontId="44" fillId="0" borderId="18" xfId="0" applyNumberFormat="1" applyFont="1" applyBorder="1"/>
    <xf numFmtId="8" fontId="44" fillId="0" borderId="18" xfId="31" applyNumberFormat="1" applyFont="1" applyBorder="1" applyAlignment="1">
      <alignment horizontal="right"/>
    </xf>
    <xf numFmtId="166" fontId="44" fillId="0" borderId="18" xfId="0" applyNumberFormat="1" applyFont="1" applyBorder="1" applyAlignment="1">
      <alignment horizontal="right"/>
    </xf>
    <xf numFmtId="14" fontId="44" fillId="12" borderId="18" xfId="0" applyNumberFormat="1" applyFont="1" applyFill="1" applyBorder="1" applyAlignment="1">
      <alignment horizontal="left"/>
    </xf>
    <xf numFmtId="14" fontId="44" fillId="0" borderId="13" xfId="0" applyNumberFormat="1" applyFont="1" applyBorder="1" applyAlignment="1">
      <alignment horizontal="left"/>
    </xf>
    <xf numFmtId="14" fontId="44" fillId="0" borderId="18" xfId="30" applyNumberFormat="1" applyFont="1" applyBorder="1"/>
    <xf numFmtId="0" fontId="45" fillId="21" borderId="21" xfId="0" applyNumberFormat="1" applyFont="1" applyFill="1" applyBorder="1" applyAlignment="1">
      <alignment horizontal="left" wrapText="1"/>
    </xf>
    <xf numFmtId="0" fontId="45" fillId="21" borderId="22" xfId="0" applyNumberFormat="1" applyFont="1" applyFill="1" applyBorder="1" applyAlignment="1">
      <alignment horizontal="left" wrapText="1"/>
    </xf>
    <xf numFmtId="164" fontId="38" fillId="0" borderId="0" xfId="0" applyFont="1" applyAlignment="1">
      <alignment wrapText="1"/>
    </xf>
    <xf numFmtId="3" fontId="44" fillId="0" borderId="13" xfId="0" applyNumberFormat="1" applyFont="1" applyBorder="1"/>
    <xf numFmtId="7" fontId="44" fillId="0" borderId="13" xfId="0" applyNumberFormat="1" applyFont="1" applyBorder="1" applyAlignment="1">
      <alignment horizontal="right"/>
    </xf>
    <xf numFmtId="0" fontId="45" fillId="21" borderId="18" xfId="0" applyNumberFormat="1" applyFont="1" applyFill="1" applyBorder="1" applyAlignment="1">
      <alignment horizontal="left" wrapText="1"/>
    </xf>
    <xf numFmtId="3" fontId="45" fillId="21" borderId="18" xfId="0" applyNumberFormat="1" applyFont="1" applyFill="1" applyBorder="1" applyAlignment="1">
      <alignment wrapText="1"/>
    </xf>
    <xf numFmtId="0" fontId="45" fillId="21" borderId="18" xfId="31" applyNumberFormat="1" applyFont="1" applyFill="1" applyBorder="1" applyAlignment="1">
      <alignment wrapText="1"/>
    </xf>
    <xf numFmtId="0" fontId="46" fillId="0" borderId="17" xfId="30" applyFont="1" applyBorder="1"/>
    <xf numFmtId="0" fontId="46" fillId="0" borderId="16" xfId="30" applyFont="1" applyBorder="1"/>
    <xf numFmtId="0" fontId="46" fillId="0" borderId="11" xfId="30" applyFont="1" applyBorder="1"/>
    <xf numFmtId="0" fontId="34" fillId="20" borderId="0" xfId="30" applyFont="1" applyFill="1"/>
    <xf numFmtId="0" fontId="34" fillId="21" borderId="0" xfId="30" applyFont="1" applyFill="1"/>
    <xf numFmtId="0" fontId="36" fillId="21" borderId="15" xfId="30" applyFont="1" applyFill="1" applyBorder="1" applyAlignment="1">
      <alignment horizontal="left"/>
    </xf>
    <xf numFmtId="0" fontId="36" fillId="21" borderId="0" xfId="30" applyFont="1" applyFill="1" applyAlignment="1">
      <alignment horizontal="left"/>
    </xf>
    <xf numFmtId="0" fontId="21" fillId="0" borderId="18" xfId="30" applyBorder="1"/>
    <xf numFmtId="0" fontId="36" fillId="21" borderId="18" xfId="30" applyFont="1" applyFill="1" applyBorder="1" applyAlignment="1">
      <alignment horizontal="left"/>
    </xf>
    <xf numFmtId="0" fontId="21" fillId="14" borderId="18" xfId="30" applyFill="1" applyBorder="1"/>
    <xf numFmtId="0" fontId="21" fillId="20" borderId="11" xfId="30" applyFill="1" applyBorder="1"/>
    <xf numFmtId="0" fontId="21" fillId="20" borderId="18" xfId="30" applyFill="1" applyBorder="1"/>
    <xf numFmtId="164" fontId="0" fillId="0" borderId="20" xfId="0" applyBorder="1"/>
    <xf numFmtId="0" fontId="21" fillId="0" borderId="0" xfId="30" applyAlignment="1">
      <alignment horizontal="left"/>
    </xf>
    <xf numFmtId="0" fontId="28" fillId="0" borderId="18" xfId="33" applyFont="1" applyBorder="1" applyAlignment="1">
      <alignment horizontal="left"/>
    </xf>
    <xf numFmtId="0" fontId="42" fillId="21" borderId="18" xfId="33" applyFont="1" applyFill="1" applyBorder="1" applyAlignment="1">
      <alignment horizontal="left" wrapText="1"/>
    </xf>
    <xf numFmtId="164" fontId="18" fillId="21" borderId="23" xfId="0" applyFont="1" applyFill="1" applyBorder="1"/>
    <xf numFmtId="164" fontId="18" fillId="21" borderId="24" xfId="0" applyFont="1" applyFill="1" applyBorder="1"/>
    <xf numFmtId="164" fontId="6" fillId="0" borderId="0" xfId="0" applyFont="1"/>
    <xf numFmtId="0" fontId="26" fillId="0" borderId="0" xfId="30" applyFont="1"/>
    <xf numFmtId="0" fontId="42" fillId="21" borderId="18" xfId="30" applyFont="1" applyFill="1" applyBorder="1" applyAlignment="1">
      <alignment horizontal="left"/>
    </xf>
    <xf numFmtId="0" fontId="26" fillId="0" borderId="18" xfId="30" applyFont="1" applyBorder="1"/>
    <xf numFmtId="0" fontId="50" fillId="17" borderId="15" xfId="30" applyFont="1" applyFill="1" applyBorder="1" applyAlignment="1">
      <alignment horizontal="center"/>
    </xf>
    <xf numFmtId="164" fontId="6" fillId="14" borderId="11" xfId="0" applyFont="1" applyFill="1" applyBorder="1"/>
    <xf numFmtId="0" fontId="26" fillId="14" borderId="11" xfId="30" applyFont="1" applyFill="1" applyBorder="1"/>
    <xf numFmtId="0" fontId="51" fillId="0" borderId="0" xfId="30" applyFont="1"/>
    <xf numFmtId="0" fontId="50" fillId="17" borderId="15" xfId="30" applyFont="1" applyFill="1" applyBorder="1" applyAlignment="1">
      <alignment horizontal="left"/>
    </xf>
    <xf numFmtId="164" fontId="26" fillId="0" borderId="0" xfId="0" applyFont="1"/>
    <xf numFmtId="0" fontId="49" fillId="0" borderId="0" xfId="30" applyFont="1" applyAlignment="1">
      <alignment horizontal="left"/>
    </xf>
    <xf numFmtId="0" fontId="49" fillId="0" borderId="0" xfId="30" applyFont="1" applyAlignment="1">
      <alignment horizontal="left" wrapText="1"/>
    </xf>
    <xf numFmtId="0" fontId="26" fillId="0" borderId="25" xfId="30" applyFont="1" applyBorder="1"/>
    <xf numFmtId="0" fontId="26" fillId="0" borderId="26" xfId="30" applyFont="1" applyBorder="1"/>
    <xf numFmtId="0" fontId="26" fillId="0" borderId="27" xfId="30" applyFont="1" applyBorder="1"/>
    <xf numFmtId="0" fontId="26" fillId="0" borderId="28" xfId="30" applyFont="1" applyBorder="1"/>
    <xf numFmtId="164" fontId="42" fillId="0" borderId="0" xfId="0" applyFont="1"/>
    <xf numFmtId="164" fontId="52" fillId="21" borderId="0" xfId="0" applyFont="1" applyFill="1"/>
    <xf numFmtId="0" fontId="53" fillId="21" borderId="0" xfId="30" applyFont="1" applyFill="1"/>
    <xf numFmtId="0" fontId="49" fillId="0" borderId="0" xfId="30" applyFont="1"/>
    <xf numFmtId="0" fontId="26" fillId="20" borderId="18" xfId="30" applyFont="1" applyFill="1" applyBorder="1"/>
    <xf numFmtId="0" fontId="26" fillId="14" borderId="18" xfId="30" applyFont="1" applyFill="1" applyBorder="1"/>
    <xf numFmtId="0" fontId="26" fillId="0" borderId="0" xfId="30" applyFont="1" applyAlignment="1">
      <alignment horizontal="right"/>
    </xf>
    <xf numFmtId="0" fontId="32" fillId="0" borderId="0" xfId="30" applyFont="1" applyAlignment="1">
      <alignment horizontal="left" wrapText="1"/>
    </xf>
    <xf numFmtId="0" fontId="24" fillId="17" borderId="15" xfId="30" applyFont="1" applyFill="1" applyBorder="1" applyAlignment="1">
      <alignment horizontal="center"/>
    </xf>
    <xf numFmtId="0" fontId="21" fillId="0" borderId="0" xfId="30" applyAlignment="1">
      <alignment horizontal="left" vertical="top" wrapText="1"/>
    </xf>
    <xf numFmtId="0" fontId="32" fillId="0" borderId="0" xfId="30" applyFont="1" applyAlignment="1">
      <alignment horizontal="left" vertical="center" wrapText="1"/>
    </xf>
    <xf numFmtId="0" fontId="49" fillId="0" borderId="0" xfId="30" applyFont="1" applyAlignment="1">
      <alignment horizontal="left" wrapText="1"/>
    </xf>
    <xf numFmtId="0" fontId="54" fillId="20" borderId="11" xfId="34" applyNumberFormat="1" applyFill="1" applyBorder="1"/>
  </cellXfs>
  <cellStyles count="35">
    <cellStyle name="Bad" xfId="8" builtinId="27" customBuiltin="1"/>
    <cellStyle name="Calculation" xfId="12" builtinId="22" customBuiltin="1"/>
    <cellStyle name="Check Cell" xfId="14" builtinId="23" customBuiltin="1"/>
    <cellStyle name="Currency" xfId="31" builtinId="4"/>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4" builtinId="8"/>
    <cellStyle name="Input" xfId="10" builtinId="20" customBuiltin="1"/>
    <cellStyle name="Linked Cell" xfId="13" builtinId="24" customBuiltin="1"/>
    <cellStyle name="Neutral" xfId="9" builtinId="28" customBuiltin="1"/>
    <cellStyle name="Normal" xfId="0" builtinId="0" customBuiltin="1"/>
    <cellStyle name="Normal 2" xfId="30" xr:uid="{00000000-0005-0000-0000-00000F000000}"/>
    <cellStyle name="Normal 3" xfId="32" xr:uid="{00000000-0005-0000-0000-000010000000}"/>
    <cellStyle name="Normal 4" xfId="33" xr:uid="{92D65854-E1BA-8145-B97A-3F6BC0142129}"/>
    <cellStyle name="Note" xfId="15" builtinId="10" customBuiltin="1"/>
    <cellStyle name="Output" xfId="11" builtinId="21" customBuiltin="1"/>
    <cellStyle name="Percent" xfId="1" builtinId="5" customBuiltin="1"/>
    <cellStyle name="Smart Bold" xfId="18" xr:uid="{00000000-0005-0000-0000-000014000000}"/>
    <cellStyle name="Smart Forecast" xfId="19" xr:uid="{00000000-0005-0000-0000-000015000000}"/>
    <cellStyle name="Smart General" xfId="20" xr:uid="{00000000-0005-0000-0000-000016000000}"/>
    <cellStyle name="Smart Highlight" xfId="21" xr:uid="{00000000-0005-0000-0000-000017000000}"/>
    <cellStyle name="Smart Percent" xfId="22" xr:uid="{00000000-0005-0000-0000-000018000000}"/>
    <cellStyle name="Smart Source" xfId="23" xr:uid="{00000000-0005-0000-0000-000019000000}"/>
    <cellStyle name="Smart Subtitle 1" xfId="24" xr:uid="{00000000-0005-0000-0000-00001A000000}"/>
    <cellStyle name="Smart Subtitle 2" xfId="25" xr:uid="{00000000-0005-0000-0000-00001B000000}"/>
    <cellStyle name="Smart Subtitle 3" xfId="26" xr:uid="{00000000-0005-0000-0000-00001C000000}"/>
    <cellStyle name="Smart Subtotal" xfId="27" xr:uid="{00000000-0005-0000-0000-00001D000000}"/>
    <cellStyle name="Smart Title" xfId="28" xr:uid="{00000000-0005-0000-0000-00001E000000}"/>
    <cellStyle name="Smart Total" xfId="29" xr:uid="{00000000-0005-0000-0000-00001F000000}"/>
    <cellStyle name="Title" xfId="2" builtinId="15" customBuiltin="1"/>
    <cellStyle name="Total" xfId="17" builtinId="25" customBuiltin="1"/>
  </cellStyles>
  <dxfs count="1">
    <dxf>
      <font>
        <color rgb="FF9C0006"/>
      </font>
      <fill>
        <patternFill>
          <bgColor rgb="FFFFC7CE"/>
        </patternFill>
      </fill>
    </dxf>
  </dxfs>
  <tableStyles count="0" defaultTableStyle="TableStyleMedium2" defaultPivotStyle="PivotStyleLight16"/>
  <colors>
    <mruColors>
      <color rgb="FFD9E1F2"/>
      <color rgb="FFFCE4D6"/>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svg"/></Relationships>
</file>

<file path=xl/drawings/_rels/drawing3.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image" Target="../media/image8.emf"/></Relationships>
</file>

<file path=xl/drawings/_rels/drawing4.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4.png"/></Relationships>
</file>

<file path=xl/drawings/_rels/drawing9.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543028</xdr:colOff>
          <xdr:row>19</xdr:row>
          <xdr:rowOff>35693</xdr:rowOff>
        </xdr:from>
        <xdr:to>
          <xdr:col>6</xdr:col>
          <xdr:colOff>24486</xdr:colOff>
          <xdr:row>28</xdr:row>
          <xdr:rowOff>44492</xdr:rowOff>
        </xdr:to>
        <xdr:pic>
          <xdr:nvPicPr>
            <xdr:cNvPr id="8" name="Picture 7">
              <a:extLst>
                <a:ext uri="{FF2B5EF4-FFF2-40B4-BE49-F238E27FC236}">
                  <a16:creationId xmlns:a16="http://schemas.microsoft.com/office/drawing/2014/main" id="{00000000-0008-0000-0000-000008000000}"/>
                </a:ext>
              </a:extLst>
            </xdr:cNvPr>
            <xdr:cNvPicPr>
              <a:picLocks noChangeAspect="1" noChangeArrowheads="1"/>
              <a:extLst>
                <a:ext uri="{84589F7E-364E-4C9E-8A38-B11213B215E9}">
                  <a14:cameraTool cellRange="#REF!" spid="_x0000_s1182"/>
                </a:ext>
              </a:extLst>
            </xdr:cNvPicPr>
          </xdr:nvPicPr>
          <xdr:blipFill>
            <a:blip xmlns:r="http://schemas.openxmlformats.org/officeDocument/2006/relationships" r:embed="rId1"/>
            <a:srcRect/>
            <a:stretch>
              <a:fillRect/>
            </a:stretch>
          </xdr:blipFill>
          <xdr:spPr bwMode="auto">
            <a:xfrm>
              <a:off x="5872048" y="4592752"/>
              <a:ext cx="3166948" cy="157762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3</xdr:col>
      <xdr:colOff>302976</xdr:colOff>
      <xdr:row>22</xdr:row>
      <xdr:rowOff>45653</xdr:rowOff>
    </xdr:from>
    <xdr:to>
      <xdr:col>3</xdr:col>
      <xdr:colOff>1506570</xdr:colOff>
      <xdr:row>22</xdr:row>
      <xdr:rowOff>157712</xdr:rowOff>
    </xdr:to>
    <xdr:sp macro="" textlink="">
      <xdr:nvSpPr>
        <xdr:cNvPr id="2" name="Down Arrow 1">
          <a:extLst>
            <a:ext uri="{FF2B5EF4-FFF2-40B4-BE49-F238E27FC236}">
              <a16:creationId xmlns:a16="http://schemas.microsoft.com/office/drawing/2014/main" id="{00000000-0008-0000-0000-000002000000}"/>
            </a:ext>
          </a:extLst>
        </xdr:cNvPr>
        <xdr:cNvSpPr/>
      </xdr:nvSpPr>
      <xdr:spPr>
        <a:xfrm rot="16200000">
          <a:off x="4144102" y="4438775"/>
          <a:ext cx="112059" cy="1203594"/>
        </a:xfrm>
        <a:prstGeom prst="downArrow">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542925</xdr:colOff>
          <xdr:row>25</xdr:row>
          <xdr:rowOff>304800</xdr:rowOff>
        </xdr:from>
        <xdr:to>
          <xdr:col>14</xdr:col>
          <xdr:colOff>85725</xdr:colOff>
          <xdr:row>28</xdr:row>
          <xdr:rowOff>457200</xdr:rowOff>
        </xdr:to>
        <xdr:sp macro="" textlink="">
          <xdr:nvSpPr>
            <xdr:cNvPr id="3075" name="Button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Calibri"/>
                  <a:ea typeface="Calibri"/>
                  <a:cs typeface="Calibri"/>
                </a:rPr>
                <a:t>Show Answer for 2B</a:t>
              </a:r>
            </a:p>
          </xdr:txBody>
        </xdr:sp>
        <xdr:clientData fPrintsWithSheet="0"/>
      </xdr:twoCellAnchor>
    </mc:Choice>
    <mc:Fallback/>
  </mc:AlternateContent>
  <xdr:twoCellAnchor>
    <xdr:from>
      <xdr:col>3</xdr:col>
      <xdr:colOff>1544320</xdr:colOff>
      <xdr:row>1</xdr:row>
      <xdr:rowOff>172720</xdr:rowOff>
    </xdr:from>
    <xdr:to>
      <xdr:col>4</xdr:col>
      <xdr:colOff>436880</xdr:colOff>
      <xdr:row>5</xdr:row>
      <xdr:rowOff>30480</xdr:rowOff>
    </xdr:to>
    <xdr:cxnSp macro="">
      <xdr:nvCxnSpPr>
        <xdr:cNvPr id="3" name="Straight Arrow Connector 2">
          <a:extLst>
            <a:ext uri="{FF2B5EF4-FFF2-40B4-BE49-F238E27FC236}">
              <a16:creationId xmlns:a16="http://schemas.microsoft.com/office/drawing/2014/main" id="{00000000-0008-0000-0100-000003000000}"/>
            </a:ext>
          </a:extLst>
        </xdr:cNvPr>
        <xdr:cNvCxnSpPr/>
      </xdr:nvCxnSpPr>
      <xdr:spPr>
        <a:xfrm flipV="1">
          <a:off x="5273040" y="660400"/>
          <a:ext cx="1087120" cy="548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1552687</xdr:colOff>
      <xdr:row>1</xdr:row>
      <xdr:rowOff>149412</xdr:rowOff>
    </xdr:from>
    <xdr:to>
      <xdr:col>5</xdr:col>
      <xdr:colOff>283882</xdr:colOff>
      <xdr:row>5</xdr:row>
      <xdr:rowOff>84868</xdr:rowOff>
    </xdr:to>
    <xdr:cxnSp macro="">
      <xdr:nvCxnSpPr>
        <xdr:cNvPr id="7" name="Straight Arrow Connector 6">
          <a:extLst>
            <a:ext uri="{FF2B5EF4-FFF2-40B4-BE49-F238E27FC236}">
              <a16:creationId xmlns:a16="http://schemas.microsoft.com/office/drawing/2014/main" id="{00000000-0008-0000-0100-000007000000}"/>
            </a:ext>
          </a:extLst>
        </xdr:cNvPr>
        <xdr:cNvCxnSpPr/>
      </xdr:nvCxnSpPr>
      <xdr:spPr>
        <a:xfrm flipV="1">
          <a:off x="5273040" y="642471"/>
          <a:ext cx="2488901" cy="622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9</xdr:col>
          <xdr:colOff>7470</xdr:colOff>
          <xdr:row>24</xdr:row>
          <xdr:rowOff>67235</xdr:rowOff>
        </xdr:from>
        <xdr:to>
          <xdr:col>28</xdr:col>
          <xdr:colOff>213658</xdr:colOff>
          <xdr:row>33</xdr:row>
          <xdr:rowOff>44076</xdr:rowOff>
        </xdr:to>
        <xdr:pic>
          <xdr:nvPicPr>
            <xdr:cNvPr id="8" name="Picture 7">
              <a:extLst>
                <a:ext uri="{FF2B5EF4-FFF2-40B4-BE49-F238E27FC236}">
                  <a16:creationId xmlns:a16="http://schemas.microsoft.com/office/drawing/2014/main" id="{00000000-0008-0000-0100-000008000000}"/>
                </a:ext>
              </a:extLst>
            </xdr:cNvPr>
            <xdr:cNvPicPr>
              <a:picLocks noChangeAspect="1" noChangeArrowheads="1"/>
              <a:extLst>
                <a:ext uri="{84589F7E-364E-4C9E-8A38-B11213B215E9}">
                  <a14:cameraTool cellRange="#REF!" spid="_x0000_s3221"/>
                </a:ext>
              </a:extLst>
            </xdr:cNvPicPr>
          </xdr:nvPicPr>
          <xdr:blipFill>
            <a:blip xmlns:r="http://schemas.openxmlformats.org/officeDocument/2006/relationships" r:embed="rId1"/>
            <a:srcRect/>
            <a:stretch>
              <a:fillRect/>
            </a:stretch>
          </xdr:blipFill>
          <xdr:spPr bwMode="auto">
            <a:xfrm>
              <a:off x="12856882" y="4385235"/>
              <a:ext cx="11561482" cy="160542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editAs="oneCell">
    <xdr:from>
      <xdr:col>9</xdr:col>
      <xdr:colOff>0</xdr:colOff>
      <xdr:row>23</xdr:row>
      <xdr:rowOff>0</xdr:rowOff>
    </xdr:from>
    <xdr:to>
      <xdr:col>12</xdr:col>
      <xdr:colOff>327959</xdr:colOff>
      <xdr:row>23</xdr:row>
      <xdr:rowOff>158750</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12849412" y="4153647"/>
          <a:ext cx="2120900" cy="177800"/>
        </a:xfrm>
        <a:prstGeom prst="rect">
          <a:avLst/>
        </a:prstGeom>
      </xdr:spPr>
    </xdr:pic>
    <xdr:clientData/>
  </xdr:twoCellAnchor>
  <xdr:twoCellAnchor>
    <xdr:from>
      <xdr:col>0</xdr:col>
      <xdr:colOff>119530</xdr:colOff>
      <xdr:row>1</xdr:row>
      <xdr:rowOff>52295</xdr:rowOff>
    </xdr:from>
    <xdr:to>
      <xdr:col>2</xdr:col>
      <xdr:colOff>687294</xdr:colOff>
      <xdr:row>4</xdr:row>
      <xdr:rowOff>22412</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119530" y="212958"/>
          <a:ext cx="2025204" cy="452105"/>
          <a:chOff x="5179608" y="1374288"/>
          <a:chExt cx="2639608" cy="684274"/>
        </a:xfrm>
      </xdr:grpSpPr>
      <xdr:sp macro="" textlink="">
        <xdr:nvSpPr>
          <xdr:cNvPr id="11" name="Round Diagonal Corner of Rectangle 10">
            <a:extLst>
              <a:ext uri="{FF2B5EF4-FFF2-40B4-BE49-F238E27FC236}">
                <a16:creationId xmlns:a16="http://schemas.microsoft.com/office/drawing/2014/main" id="{00000000-0008-0000-0100-00000B000000}"/>
              </a:ext>
            </a:extLst>
          </xdr:cNvPr>
          <xdr:cNvSpPr/>
        </xdr:nvSpPr>
        <xdr:spPr>
          <a:xfrm>
            <a:off x="5179608" y="1374288"/>
            <a:ext cx="2639608" cy="684274"/>
          </a:xfrm>
          <a:prstGeom prst="round2DiagRect">
            <a:avLst/>
          </a:prstGeom>
          <a:solidFill>
            <a:srgbClr val="D9E1F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rPr>
              <a:t>FIND</a:t>
            </a:r>
            <a:r>
              <a:rPr lang="en-US" sz="1200" b="1" baseline="0">
                <a:solidFill>
                  <a:schemeClr val="tx1"/>
                </a:solidFill>
                <a:latin typeface="+mn-lt"/>
              </a:rPr>
              <a:t> / LEN</a:t>
            </a:r>
            <a:r>
              <a:rPr lang="en-US" sz="1200" b="1">
                <a:solidFill>
                  <a:schemeClr val="tx1"/>
                </a:solidFill>
                <a:latin typeface="+mn-lt"/>
              </a:rPr>
              <a:t> Functions</a:t>
            </a:r>
            <a:endParaRPr lang="en-US" sz="1200" b="0">
              <a:solidFill>
                <a:schemeClr val="tx1"/>
              </a:solidFill>
              <a:latin typeface="+mn-lt"/>
            </a:endParaRPr>
          </a:p>
          <a:p>
            <a:pPr algn="l"/>
            <a:endParaRPr lang="en-GB" sz="1200" b="1">
              <a:solidFill>
                <a:schemeClr val="tx1"/>
              </a:solidFill>
              <a:latin typeface="+mn-lt"/>
            </a:endParaRPr>
          </a:p>
        </xdr:txBody>
      </xdr:sp>
      <xdr:pic>
        <xdr:nvPicPr>
          <xdr:cNvPr id="12" name="Graphic 11" descr="Presentation with media">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920920" y="1398034"/>
            <a:ext cx="542637" cy="542637"/>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30672</xdr:colOff>
          <xdr:row>32</xdr:row>
          <xdr:rowOff>25400</xdr:rowOff>
        </xdr:from>
        <xdr:to>
          <xdr:col>6</xdr:col>
          <xdr:colOff>43372</xdr:colOff>
          <xdr:row>39</xdr:row>
          <xdr:rowOff>55427</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a:extLst>
                <a:ext uri="{84589F7E-364E-4C9E-8A38-B11213B215E9}">
                  <a14:cameraTool cellRange="#REF!" spid="_x0000_s7320"/>
                </a:ext>
              </a:extLst>
            </xdr:cNvPicPr>
          </xdr:nvPicPr>
          <xdr:blipFill>
            <a:blip xmlns:r="http://schemas.openxmlformats.org/officeDocument/2006/relationships" r:embed="rId1"/>
            <a:srcRect/>
            <a:stretch>
              <a:fillRect/>
            </a:stretch>
          </xdr:blipFill>
          <xdr:spPr bwMode="auto">
            <a:xfrm>
              <a:off x="560837" y="5443867"/>
              <a:ext cx="7111521" cy="1162244"/>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0</xdr:col>
      <xdr:colOff>563509</xdr:colOff>
      <xdr:row>29</xdr:row>
      <xdr:rowOff>117748</xdr:rowOff>
    </xdr:from>
    <xdr:to>
      <xdr:col>2</xdr:col>
      <xdr:colOff>151390</xdr:colOff>
      <xdr:row>32</xdr:row>
      <xdr:rowOff>8411</xdr:rowOff>
    </xdr:to>
    <xdr:sp macro="" textlink="">
      <xdr:nvSpPr>
        <xdr:cNvPr id="2" name="Rounded Rectangle 1">
          <a:extLst>
            <a:ext uri="{FF2B5EF4-FFF2-40B4-BE49-F238E27FC236}">
              <a16:creationId xmlns:a16="http://schemas.microsoft.com/office/drawing/2014/main" id="{00000000-0008-0000-0200-000002000000}"/>
            </a:ext>
          </a:extLst>
        </xdr:cNvPr>
        <xdr:cNvSpPr/>
      </xdr:nvSpPr>
      <xdr:spPr>
        <a:xfrm>
          <a:off x="563509" y="7048079"/>
          <a:ext cx="1757815" cy="40370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Your answer looks like this</a:t>
          </a:r>
        </a:p>
      </xdr:txBody>
    </xdr:sp>
    <xdr:clientData/>
  </xdr:twoCellAnchor>
  <xdr:twoCellAnchor>
    <xdr:from>
      <xdr:col>6</xdr:col>
      <xdr:colOff>521456</xdr:colOff>
      <xdr:row>0</xdr:row>
      <xdr:rowOff>210264</xdr:rowOff>
    </xdr:from>
    <xdr:to>
      <xdr:col>7</xdr:col>
      <xdr:colOff>1145027</xdr:colOff>
      <xdr:row>3</xdr:row>
      <xdr:rowOff>121111</xdr:rowOff>
    </xdr:to>
    <xdr:sp macro="" textlink="">
      <xdr:nvSpPr>
        <xdr:cNvPr id="5" name="Round Diagonal Corner of Rectangle 4">
          <a:extLst>
            <a:ext uri="{FF2B5EF4-FFF2-40B4-BE49-F238E27FC236}">
              <a16:creationId xmlns:a16="http://schemas.microsoft.com/office/drawing/2014/main" id="{00000000-0008-0000-0200-000005000000}"/>
            </a:ext>
          </a:extLst>
        </xdr:cNvPr>
        <xdr:cNvSpPr/>
      </xdr:nvSpPr>
      <xdr:spPr>
        <a:xfrm>
          <a:off x="8982516" y="210264"/>
          <a:ext cx="2196352" cy="507999"/>
        </a:xfrm>
        <a:prstGeom prst="round2DiagRect">
          <a:avLst/>
        </a:prstGeom>
        <a:solidFill>
          <a:srgbClr val="D9E1F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tx1"/>
              </a:solidFill>
              <a:latin typeface="+mn-lt"/>
            </a:rPr>
            <a:t>CONCAT Function </a:t>
          </a:r>
          <a:endParaRPr lang="en-US" sz="1200" b="0">
            <a:solidFill>
              <a:schemeClr val="tx1"/>
            </a:solidFill>
            <a:latin typeface="+mn-lt"/>
          </a:endParaRPr>
        </a:p>
        <a:p>
          <a:pPr algn="l"/>
          <a:endParaRPr lang="en-GB" sz="1200" b="1">
            <a:solidFill>
              <a:schemeClr val="tx1"/>
            </a:solidFill>
            <a:latin typeface="+mn-lt"/>
          </a:endParaRPr>
        </a:p>
      </xdr:txBody>
    </xdr:sp>
    <xdr:clientData/>
  </xdr:twoCellAnchor>
  <xdr:twoCellAnchor>
    <xdr:from>
      <xdr:col>7</xdr:col>
      <xdr:colOff>193444</xdr:colOff>
      <xdr:row>1</xdr:row>
      <xdr:rowOff>0</xdr:rowOff>
    </xdr:from>
    <xdr:to>
      <xdr:col>7</xdr:col>
      <xdr:colOff>644959</xdr:colOff>
      <xdr:row>3</xdr:row>
      <xdr:rowOff>49604</xdr:rowOff>
    </xdr:to>
    <xdr:pic>
      <xdr:nvPicPr>
        <xdr:cNvPr id="7" name="Graphic 6" descr="Presentation with media">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227285" y="243907"/>
          <a:ext cx="451515" cy="4028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332154</xdr:colOff>
      <xdr:row>1</xdr:row>
      <xdr:rowOff>48847</xdr:rowOff>
    </xdr:from>
    <xdr:to>
      <xdr:col>2</xdr:col>
      <xdr:colOff>291352</xdr:colOff>
      <xdr:row>3</xdr:row>
      <xdr:rowOff>136769</xdr:rowOff>
    </xdr:to>
    <xdr:sp macro="" textlink="">
      <xdr:nvSpPr>
        <xdr:cNvPr id="2" name="Round Diagonal Corner of Rectangle 1">
          <a:extLst>
            <a:ext uri="{FF2B5EF4-FFF2-40B4-BE49-F238E27FC236}">
              <a16:creationId xmlns:a16="http://schemas.microsoft.com/office/drawing/2014/main" id="{00000000-0008-0000-0300-000002000000}"/>
            </a:ext>
          </a:extLst>
        </xdr:cNvPr>
        <xdr:cNvSpPr/>
      </xdr:nvSpPr>
      <xdr:spPr>
        <a:xfrm>
          <a:off x="332154" y="224693"/>
          <a:ext cx="2196352" cy="507999"/>
        </a:xfrm>
        <a:prstGeom prst="round2DiagRect">
          <a:avLst/>
        </a:prstGeom>
        <a:solidFill>
          <a:srgbClr val="D9E1F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tx1"/>
              </a:solidFill>
              <a:latin typeface="+mn-lt"/>
            </a:rPr>
            <a:t>Data Validation </a:t>
          </a:r>
          <a:endParaRPr lang="en-GB" sz="1200" b="1">
            <a:solidFill>
              <a:schemeClr val="tx1"/>
            </a:solidFill>
            <a:latin typeface="+mn-lt"/>
          </a:endParaRPr>
        </a:p>
      </xdr:txBody>
    </xdr:sp>
    <xdr:clientData/>
  </xdr:twoCellAnchor>
  <xdr:twoCellAnchor>
    <xdr:from>
      <xdr:col>1</xdr:col>
      <xdr:colOff>981000</xdr:colOff>
      <xdr:row>1</xdr:row>
      <xdr:rowOff>82490</xdr:rowOff>
    </xdr:from>
    <xdr:to>
      <xdr:col>1</xdr:col>
      <xdr:colOff>1432515</xdr:colOff>
      <xdr:row>3</xdr:row>
      <xdr:rowOff>65262</xdr:rowOff>
    </xdr:to>
    <xdr:pic>
      <xdr:nvPicPr>
        <xdr:cNvPr id="3" name="Graphic 2" descr="Presentation with media">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76923" y="258336"/>
          <a:ext cx="451515" cy="4028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105833</xdr:colOff>
      <xdr:row>9</xdr:row>
      <xdr:rowOff>137584</xdr:rowOff>
    </xdr:from>
    <xdr:to>
      <xdr:col>2</xdr:col>
      <xdr:colOff>2772833</xdr:colOff>
      <xdr:row>12</xdr:row>
      <xdr:rowOff>95250</xdr:rowOff>
    </xdr:to>
    <xdr:cxnSp macro="">
      <xdr:nvCxnSpPr>
        <xdr:cNvPr id="2" name="Straight Arrow Connector 1">
          <a:extLst>
            <a:ext uri="{FF2B5EF4-FFF2-40B4-BE49-F238E27FC236}">
              <a16:creationId xmlns:a16="http://schemas.microsoft.com/office/drawing/2014/main" id="{00000000-0008-0000-0400-000002000000}"/>
            </a:ext>
          </a:extLst>
        </xdr:cNvPr>
        <xdr:cNvCxnSpPr/>
      </xdr:nvCxnSpPr>
      <xdr:spPr>
        <a:xfrm flipH="1">
          <a:off x="702733" y="1509184"/>
          <a:ext cx="1092200" cy="4148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364067</xdr:colOff>
      <xdr:row>12</xdr:row>
      <xdr:rowOff>137584</xdr:rowOff>
    </xdr:from>
    <xdr:to>
      <xdr:col>1</xdr:col>
      <xdr:colOff>772583</xdr:colOff>
      <xdr:row>26</xdr:row>
      <xdr:rowOff>4233</xdr:rowOff>
    </xdr:to>
    <xdr:cxnSp macro="">
      <xdr:nvCxnSpPr>
        <xdr:cNvPr id="3" name="Straight Arrow Connector 2">
          <a:extLst>
            <a:ext uri="{FF2B5EF4-FFF2-40B4-BE49-F238E27FC236}">
              <a16:creationId xmlns:a16="http://schemas.microsoft.com/office/drawing/2014/main" id="{00000000-0008-0000-0400-000003000000}"/>
            </a:ext>
          </a:extLst>
        </xdr:cNvPr>
        <xdr:cNvCxnSpPr/>
      </xdr:nvCxnSpPr>
      <xdr:spPr>
        <a:xfrm flipH="1">
          <a:off x="960967" y="1966384"/>
          <a:ext cx="230716" cy="20002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322791</xdr:colOff>
      <xdr:row>28</xdr:row>
      <xdr:rowOff>31750</xdr:rowOff>
    </xdr:from>
    <xdr:ext cx="3111500" cy="1397000"/>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96479" y="5119688"/>
          <a:ext cx="3111500" cy="1397000"/>
        </a:xfrm>
        <a:prstGeom prst="rect">
          <a:avLst/>
        </a:prstGeom>
      </xdr:spPr>
    </xdr:pic>
    <xdr:clientData/>
  </xdr:oneCellAnchor>
  <xdr:oneCellAnchor>
    <xdr:from>
      <xdr:col>5</xdr:col>
      <xdr:colOff>530999</xdr:colOff>
      <xdr:row>30</xdr:row>
      <xdr:rowOff>128833</xdr:rowOff>
    </xdr:from>
    <xdr:ext cx="4096863" cy="3109667"/>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515499" y="4700833"/>
          <a:ext cx="4096863" cy="3109667"/>
        </a:xfrm>
        <a:prstGeom prst="rect">
          <a:avLst/>
        </a:prstGeom>
      </xdr:spPr>
    </xdr:pic>
    <xdr:clientData/>
  </xdr:oneCellAnchor>
  <xdr:oneCellAnchor>
    <xdr:from>
      <xdr:col>9</xdr:col>
      <xdr:colOff>839750</xdr:colOff>
      <xdr:row>30</xdr:row>
      <xdr:rowOff>141250</xdr:rowOff>
    </xdr:from>
    <xdr:ext cx="5632112" cy="4250834"/>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70550" y="4713250"/>
          <a:ext cx="5632112" cy="4250834"/>
        </a:xfrm>
        <a:prstGeom prst="rect">
          <a:avLst/>
        </a:prstGeom>
      </xdr:spPr>
    </xdr:pic>
    <xdr:clientData/>
  </xdr:oneCellAnchor>
  <xdr:oneCellAnchor>
    <xdr:from>
      <xdr:col>18</xdr:col>
      <xdr:colOff>471166</xdr:colOff>
      <xdr:row>30</xdr:row>
      <xdr:rowOff>132502</xdr:rowOff>
    </xdr:from>
    <xdr:ext cx="5677751" cy="4275356"/>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215366" y="4704502"/>
          <a:ext cx="5677751" cy="4275356"/>
        </a:xfrm>
        <a:prstGeom prst="rect">
          <a:avLst/>
        </a:prstGeom>
      </xdr:spPr>
    </xdr:pic>
    <xdr:clientData/>
  </xdr:oneCellAnchor>
  <xdr:twoCellAnchor>
    <xdr:from>
      <xdr:col>2</xdr:col>
      <xdr:colOff>3170237</xdr:colOff>
      <xdr:row>30</xdr:row>
      <xdr:rowOff>23812</xdr:rowOff>
    </xdr:from>
    <xdr:to>
      <xdr:col>3</xdr:col>
      <xdr:colOff>264582</xdr:colOff>
      <xdr:row>33</xdr:row>
      <xdr:rowOff>66146</xdr:rowOff>
    </xdr:to>
    <xdr:sp macro="" textlink="">
      <xdr:nvSpPr>
        <xdr:cNvPr id="8" name="Oval 7">
          <a:extLst>
            <a:ext uri="{FF2B5EF4-FFF2-40B4-BE49-F238E27FC236}">
              <a16:creationId xmlns:a16="http://schemas.microsoft.com/office/drawing/2014/main" id="{00000000-0008-0000-0400-000008000000}"/>
            </a:ext>
          </a:extLst>
        </xdr:cNvPr>
        <xdr:cNvSpPr/>
      </xdr:nvSpPr>
      <xdr:spPr>
        <a:xfrm>
          <a:off x="5114925" y="5429250"/>
          <a:ext cx="523345" cy="518584"/>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000"/>
            <a:t>1</a:t>
          </a:r>
          <a:endParaRPr lang="en-GB" sz="1100"/>
        </a:p>
      </xdr:txBody>
    </xdr:sp>
    <xdr:clientData/>
  </xdr:twoCellAnchor>
  <xdr:twoCellAnchor>
    <xdr:from>
      <xdr:col>5</xdr:col>
      <xdr:colOff>660400</xdr:colOff>
      <xdr:row>36</xdr:row>
      <xdr:rowOff>78316</xdr:rowOff>
    </xdr:from>
    <xdr:to>
      <xdr:col>6</xdr:col>
      <xdr:colOff>99483</xdr:colOff>
      <xdr:row>39</xdr:row>
      <xdr:rowOff>67733</xdr:rowOff>
    </xdr:to>
    <xdr:sp macro="" textlink="">
      <xdr:nvSpPr>
        <xdr:cNvPr id="9" name="Oval 8">
          <a:extLst>
            <a:ext uri="{FF2B5EF4-FFF2-40B4-BE49-F238E27FC236}">
              <a16:creationId xmlns:a16="http://schemas.microsoft.com/office/drawing/2014/main" id="{00000000-0008-0000-0400-000009000000}"/>
            </a:ext>
          </a:extLst>
        </xdr:cNvPr>
        <xdr:cNvSpPr/>
      </xdr:nvSpPr>
      <xdr:spPr>
        <a:xfrm>
          <a:off x="3581400" y="5564716"/>
          <a:ext cx="99483" cy="446617"/>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000"/>
            <a:t>2</a:t>
          </a:r>
          <a:endParaRPr lang="en-GB" sz="1100"/>
        </a:p>
      </xdr:txBody>
    </xdr:sp>
    <xdr:clientData/>
  </xdr:twoCellAnchor>
  <xdr:twoCellAnchor>
    <xdr:from>
      <xdr:col>5</xdr:col>
      <xdr:colOff>550334</xdr:colOff>
      <xdr:row>49</xdr:row>
      <xdr:rowOff>105832</xdr:rowOff>
    </xdr:from>
    <xdr:to>
      <xdr:col>9</xdr:col>
      <xdr:colOff>603250</xdr:colOff>
      <xdr:row>54</xdr:row>
      <xdr:rowOff>116416</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3534834" y="7573432"/>
          <a:ext cx="2427816" cy="77258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Delimited(separated)</a:t>
          </a:r>
          <a:r>
            <a:rPr lang="en-GB" sz="1100" baseline="0"/>
            <a:t> - Observe your Data - it is separated by _</a:t>
          </a:r>
        </a:p>
        <a:p>
          <a:pPr algn="l"/>
          <a:endParaRPr lang="en-GB" sz="1100" baseline="0"/>
        </a:p>
        <a:p>
          <a:pPr marL="0" marR="0" indent="0" algn="l" defTabSz="914400" eaLnBrk="1" fontAlgn="auto" latinLnBrk="0" hangingPunct="1">
            <a:lnSpc>
              <a:spcPct val="100000"/>
            </a:lnSpc>
            <a:spcBef>
              <a:spcPts val="0"/>
            </a:spcBef>
            <a:spcAft>
              <a:spcPts val="0"/>
            </a:spcAft>
            <a:buClrTx/>
            <a:buSzTx/>
            <a:buFontTx/>
            <a:buNone/>
            <a:tabLst/>
            <a:defRPr/>
          </a:pPr>
          <a:r>
            <a:rPr lang="en-GB" sz="1100" baseline="0"/>
            <a:t>Eric</a:t>
          </a:r>
          <a:r>
            <a:rPr lang="en-GB" sz="1800" baseline="0"/>
            <a:t>_</a:t>
          </a:r>
          <a:r>
            <a:rPr lang="en-GB" sz="1100" baseline="0"/>
            <a:t>Johnson</a:t>
          </a:r>
          <a:r>
            <a:rPr kumimoji="0" lang="en-GB" sz="1800" b="0" i="0" u="none" strike="noStrike" kern="0" cap="none" spc="0" normalizeH="0" baseline="0" noProof="0">
              <a:ln>
                <a:noFill/>
              </a:ln>
              <a:solidFill>
                <a:srgbClr val="FFFFFF"/>
              </a:solidFill>
              <a:effectLst/>
              <a:uLnTx/>
              <a:uFillTx/>
              <a:latin typeface="+mn-lt"/>
              <a:ea typeface="+mn-ea"/>
              <a:cs typeface="+mn-cs"/>
            </a:rPr>
            <a:t>_</a:t>
          </a:r>
          <a:r>
            <a:rPr lang="en-GB" sz="1100" baseline="0"/>
            <a:t>johnson.eric@company.com</a:t>
          </a:r>
          <a:r>
            <a:rPr kumimoji="0" lang="en-GB" sz="1800" b="0" i="0" u="none" strike="noStrike" kern="0" cap="none" spc="0" normalizeH="0" baseline="0" noProof="0">
              <a:ln>
                <a:noFill/>
              </a:ln>
              <a:solidFill>
                <a:srgbClr val="FFFFFF"/>
              </a:solidFill>
              <a:effectLst/>
              <a:uLnTx/>
              <a:uFillTx/>
              <a:latin typeface="+mn-lt"/>
              <a:ea typeface="+mn-ea"/>
              <a:cs typeface="+mn-cs"/>
            </a:rPr>
            <a:t>_</a:t>
          </a:r>
          <a:r>
            <a:rPr lang="en-GB" sz="1100" baseline="0"/>
            <a:t>Manager</a:t>
          </a:r>
        </a:p>
        <a:p>
          <a:pPr algn="l"/>
          <a:r>
            <a:rPr lang="en-GB" sz="1100" baseline="0"/>
            <a:t> </a:t>
          </a:r>
          <a:endParaRPr lang="en-GB" sz="1100"/>
        </a:p>
      </xdr:txBody>
    </xdr:sp>
    <xdr:clientData/>
  </xdr:twoCellAnchor>
  <xdr:twoCellAnchor>
    <xdr:from>
      <xdr:col>5</xdr:col>
      <xdr:colOff>539751</xdr:colOff>
      <xdr:row>53</xdr:row>
      <xdr:rowOff>137584</xdr:rowOff>
    </xdr:from>
    <xdr:to>
      <xdr:col>5</xdr:col>
      <xdr:colOff>730250</xdr:colOff>
      <xdr:row>57</xdr:row>
      <xdr:rowOff>127000</xdr:rowOff>
    </xdr:to>
    <xdr:cxnSp macro="">
      <xdr:nvCxnSpPr>
        <xdr:cNvPr id="11" name="Straight Arrow Connector 10">
          <a:extLst>
            <a:ext uri="{FF2B5EF4-FFF2-40B4-BE49-F238E27FC236}">
              <a16:creationId xmlns:a16="http://schemas.microsoft.com/office/drawing/2014/main" id="{00000000-0008-0000-0400-00000B000000}"/>
            </a:ext>
          </a:extLst>
        </xdr:cNvPr>
        <xdr:cNvCxnSpPr/>
      </xdr:nvCxnSpPr>
      <xdr:spPr>
        <a:xfrm flipH="1">
          <a:off x="3524251" y="8214784"/>
          <a:ext cx="50799" cy="5990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131233</xdr:colOff>
      <xdr:row>53</xdr:row>
      <xdr:rowOff>152400</xdr:rowOff>
    </xdr:from>
    <xdr:to>
      <xdr:col>6</xdr:col>
      <xdr:colOff>173568</xdr:colOff>
      <xdr:row>57</xdr:row>
      <xdr:rowOff>78316</xdr:rowOff>
    </xdr:to>
    <xdr:cxnSp macro="">
      <xdr:nvCxnSpPr>
        <xdr:cNvPr id="12" name="Straight Arrow Connector 11">
          <a:extLst>
            <a:ext uri="{FF2B5EF4-FFF2-40B4-BE49-F238E27FC236}">
              <a16:creationId xmlns:a16="http://schemas.microsoft.com/office/drawing/2014/main" id="{00000000-0008-0000-0400-00000C000000}"/>
            </a:ext>
          </a:extLst>
        </xdr:cNvPr>
        <xdr:cNvCxnSpPr/>
      </xdr:nvCxnSpPr>
      <xdr:spPr>
        <a:xfrm flipH="1">
          <a:off x="3712633" y="8229600"/>
          <a:ext cx="42335" cy="5355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8468</xdr:colOff>
      <xdr:row>53</xdr:row>
      <xdr:rowOff>93134</xdr:rowOff>
    </xdr:from>
    <xdr:to>
      <xdr:col>7</xdr:col>
      <xdr:colOff>359833</xdr:colOff>
      <xdr:row>58</xdr:row>
      <xdr:rowOff>10583</xdr:rowOff>
    </xdr:to>
    <xdr:cxnSp macro="">
      <xdr:nvCxnSpPr>
        <xdr:cNvPr id="13" name="Straight Arrow Connector 12">
          <a:extLst>
            <a:ext uri="{FF2B5EF4-FFF2-40B4-BE49-F238E27FC236}">
              <a16:creationId xmlns:a16="http://schemas.microsoft.com/office/drawing/2014/main" id="{00000000-0008-0000-0400-00000D000000}"/>
            </a:ext>
          </a:extLst>
        </xdr:cNvPr>
        <xdr:cNvCxnSpPr/>
      </xdr:nvCxnSpPr>
      <xdr:spPr>
        <a:xfrm>
          <a:off x="4186768" y="8170334"/>
          <a:ext cx="351365" cy="6794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319618</xdr:colOff>
      <xdr:row>53</xdr:row>
      <xdr:rowOff>97368</xdr:rowOff>
    </xdr:from>
    <xdr:to>
      <xdr:col>8</xdr:col>
      <xdr:colOff>670983</xdr:colOff>
      <xdr:row>58</xdr:row>
      <xdr:rowOff>14817</xdr:rowOff>
    </xdr:to>
    <xdr:cxnSp macro="">
      <xdr:nvCxnSpPr>
        <xdr:cNvPr id="14" name="Straight Arrow Connector 13">
          <a:extLst>
            <a:ext uri="{FF2B5EF4-FFF2-40B4-BE49-F238E27FC236}">
              <a16:creationId xmlns:a16="http://schemas.microsoft.com/office/drawing/2014/main" id="{00000000-0008-0000-0400-00000E000000}"/>
            </a:ext>
          </a:extLst>
        </xdr:cNvPr>
        <xdr:cNvCxnSpPr/>
      </xdr:nvCxnSpPr>
      <xdr:spPr>
        <a:xfrm>
          <a:off x="5094818" y="8174568"/>
          <a:ext cx="275165" cy="6794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839750</xdr:colOff>
      <xdr:row>30</xdr:row>
      <xdr:rowOff>141250</xdr:rowOff>
    </xdr:from>
    <xdr:to>
      <xdr:col>10</xdr:col>
      <xdr:colOff>437583</xdr:colOff>
      <xdr:row>34</xdr:row>
      <xdr:rowOff>24833</xdr:rowOff>
    </xdr:to>
    <xdr:sp macro="" textlink="">
      <xdr:nvSpPr>
        <xdr:cNvPr id="15" name="Oval 14">
          <a:extLst>
            <a:ext uri="{FF2B5EF4-FFF2-40B4-BE49-F238E27FC236}">
              <a16:creationId xmlns:a16="http://schemas.microsoft.com/office/drawing/2014/main" id="{00000000-0008-0000-0400-00000F000000}"/>
            </a:ext>
          </a:extLst>
        </xdr:cNvPr>
        <xdr:cNvSpPr/>
      </xdr:nvSpPr>
      <xdr:spPr>
        <a:xfrm>
          <a:off x="5970550" y="4713250"/>
          <a:ext cx="436033" cy="493183"/>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000"/>
            <a:t>3</a:t>
          </a:r>
          <a:endParaRPr lang="en-GB" sz="1100"/>
        </a:p>
      </xdr:txBody>
    </xdr:sp>
    <xdr:clientData/>
  </xdr:twoCellAnchor>
  <xdr:twoCellAnchor>
    <xdr:from>
      <xdr:col>19</xdr:col>
      <xdr:colOff>357150</xdr:colOff>
      <xdr:row>30</xdr:row>
      <xdr:rowOff>113734</xdr:rowOff>
    </xdr:from>
    <xdr:to>
      <xdr:col>20</xdr:col>
      <xdr:colOff>367734</xdr:colOff>
      <xdr:row>33</xdr:row>
      <xdr:rowOff>166651</xdr:rowOff>
    </xdr:to>
    <xdr:sp macro="" textlink="">
      <xdr:nvSpPr>
        <xdr:cNvPr id="16" name="Oval 15">
          <a:extLst>
            <a:ext uri="{FF2B5EF4-FFF2-40B4-BE49-F238E27FC236}">
              <a16:creationId xmlns:a16="http://schemas.microsoft.com/office/drawing/2014/main" id="{00000000-0008-0000-0400-000010000000}"/>
            </a:ext>
          </a:extLst>
        </xdr:cNvPr>
        <xdr:cNvSpPr/>
      </xdr:nvSpPr>
      <xdr:spPr>
        <a:xfrm>
          <a:off x="11698250" y="4685734"/>
          <a:ext cx="607484" cy="497417"/>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000"/>
            <a:t>4</a:t>
          </a:r>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153154</xdr:colOff>
      <xdr:row>26</xdr:row>
      <xdr:rowOff>113438</xdr:rowOff>
    </xdr:from>
    <xdr:to>
      <xdr:col>7</xdr:col>
      <xdr:colOff>412696</xdr:colOff>
      <xdr:row>28</xdr:row>
      <xdr:rowOff>52416</xdr:rowOff>
    </xdr:to>
    <xdr:sp macro="" textlink="">
      <xdr:nvSpPr>
        <xdr:cNvPr id="5" name="TextBox 55">
          <a:extLst>
            <a:ext uri="{FF2B5EF4-FFF2-40B4-BE49-F238E27FC236}">
              <a16:creationId xmlns:a16="http://schemas.microsoft.com/office/drawing/2014/main" id="{00000000-0008-0000-0500-000005000000}"/>
            </a:ext>
          </a:extLst>
        </xdr:cNvPr>
        <xdr:cNvSpPr txBox="1"/>
      </xdr:nvSpPr>
      <xdr:spPr>
        <a:xfrm>
          <a:off x="7172790" y="4581529"/>
          <a:ext cx="7059815" cy="262251"/>
        </a:xfrm>
        <a:prstGeom prst="rect">
          <a:avLst/>
        </a:prstGeom>
        <a:noFill/>
      </xdr:spPr>
      <xdr:txBody>
        <a:bodyPr wrap="square" lIns="0" tIns="0" rIns="0" bIns="0" rtlCol="0" anchor="t">
          <a:spAutoFit/>
        </a:bodyPr>
        <a:lstStyle>
          <a:defPPr marR="0" lvl="0" algn="l" rtl="0">
            <a:lnSpc>
              <a:spcPct val="100000"/>
            </a:lnSpc>
            <a:spcBef>
              <a:spcPts val="0"/>
            </a:spcBef>
            <a:spcAft>
              <a:spcPts val="0"/>
            </a:spcAft>
          </a:defPPr>
          <a:lvl1pPr marR="0" lvl="0"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9pPr>
        </a:lstStyle>
        <a:p>
          <a:pPr marL="137160" indent="-137160">
            <a:spcAft>
              <a:spcPts val="300"/>
            </a:spcAft>
            <a:buFont typeface="Arial" panose="020B0604020202020204" pitchFamily="34" charset="0"/>
            <a:buChar char="•"/>
          </a:pPr>
          <a:endParaRPr lang="en-US" sz="1800">
            <a:solidFill>
              <a:schemeClr val="bg1"/>
            </a:solidFill>
            <a:latin typeface="Georgia" pitchFamily="18" charset="0"/>
          </a:endParaRPr>
        </a:p>
      </xdr:txBody>
    </xdr:sp>
    <xdr:clientData/>
  </xdr:twoCellAnchor>
  <xdr:twoCellAnchor>
    <xdr:from>
      <xdr:col>0</xdr:col>
      <xdr:colOff>184727</xdr:colOff>
      <xdr:row>4</xdr:row>
      <xdr:rowOff>69274</xdr:rowOff>
    </xdr:from>
    <xdr:to>
      <xdr:col>2</xdr:col>
      <xdr:colOff>1812636</xdr:colOff>
      <xdr:row>12</xdr:row>
      <xdr:rowOff>80818</xdr:rowOff>
    </xdr:to>
    <xdr:sp macro="" textlink="">
      <xdr:nvSpPr>
        <xdr:cNvPr id="7" name="Round Diagonal Corner of Rectangle 6">
          <a:extLst>
            <a:ext uri="{FF2B5EF4-FFF2-40B4-BE49-F238E27FC236}">
              <a16:creationId xmlns:a16="http://schemas.microsoft.com/office/drawing/2014/main" id="{00000000-0008-0000-0500-000007000000}"/>
            </a:ext>
          </a:extLst>
        </xdr:cNvPr>
        <xdr:cNvSpPr/>
      </xdr:nvSpPr>
      <xdr:spPr>
        <a:xfrm>
          <a:off x="184727" y="715819"/>
          <a:ext cx="6188364" cy="1385454"/>
        </a:xfrm>
        <a:prstGeom prst="round2DiagRect">
          <a:avLst/>
        </a:prstGeom>
        <a:solidFill>
          <a:srgbClr val="D9E1F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rPr>
            <a:t>The TRIM function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rPr>
            <a:t>It</a:t>
          </a:r>
          <a:r>
            <a:rPr lang="en-US" sz="1200" b="1" baseline="0">
              <a:solidFill>
                <a:schemeClr val="tx1"/>
              </a:solidFill>
              <a:latin typeface="+mn-lt"/>
            </a:rPr>
            <a:t> </a:t>
          </a:r>
          <a:r>
            <a:rPr lang="en-US" sz="1200" b="1">
              <a:solidFill>
                <a:schemeClr val="tx1"/>
              </a:solidFill>
              <a:latin typeface="+mn-lt"/>
            </a:rPr>
            <a:t>removes all spaces from a string (with the exception of single spaces between words)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tx1"/>
              </a:solidFill>
              <a:latin typeface="+mn-lt"/>
            </a:rPr>
            <a:t>Use TRIM on text that you have received from another application that may have irregular spacing</a:t>
          </a:r>
        </a:p>
        <a:p>
          <a:pPr algn="l"/>
          <a:endParaRPr lang="en-GB" sz="1200" b="1">
            <a:solidFill>
              <a:schemeClr val="tx1"/>
            </a:solidFill>
            <a:latin typeface="+mn-lt"/>
          </a:endParaRPr>
        </a:p>
      </xdr:txBody>
    </xdr:sp>
    <xdr:clientData/>
  </xdr:twoCellAnchor>
  <xdr:twoCellAnchor>
    <xdr:from>
      <xdr:col>1</xdr:col>
      <xdr:colOff>715815</xdr:colOff>
      <xdr:row>4</xdr:row>
      <xdr:rowOff>23091</xdr:rowOff>
    </xdr:from>
    <xdr:to>
      <xdr:col>1</xdr:col>
      <xdr:colOff>1258452</xdr:colOff>
      <xdr:row>7</xdr:row>
      <xdr:rowOff>0</xdr:rowOff>
    </xdr:to>
    <xdr:pic>
      <xdr:nvPicPr>
        <xdr:cNvPr id="8" name="Graphic 7" descr="Presentation with media">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47088" y="669636"/>
          <a:ext cx="542637" cy="54263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2403228</xdr:colOff>
      <xdr:row>5</xdr:row>
      <xdr:rowOff>19539</xdr:rowOff>
    </xdr:from>
    <xdr:to>
      <xdr:col>7</xdr:col>
      <xdr:colOff>622566</xdr:colOff>
      <xdr:row>20</xdr:row>
      <xdr:rowOff>87923</xdr:rowOff>
    </xdr:to>
    <xdr:sp macro="" textlink="">
      <xdr:nvSpPr>
        <xdr:cNvPr id="15" name="Round Diagonal Corner of Rectangle 14">
          <a:extLst>
            <a:ext uri="{FF2B5EF4-FFF2-40B4-BE49-F238E27FC236}">
              <a16:creationId xmlns:a16="http://schemas.microsoft.com/office/drawing/2014/main" id="{00000000-0008-0000-0600-00000F000000}"/>
            </a:ext>
          </a:extLst>
        </xdr:cNvPr>
        <xdr:cNvSpPr/>
      </xdr:nvSpPr>
      <xdr:spPr>
        <a:xfrm>
          <a:off x="7092459" y="928077"/>
          <a:ext cx="5634184" cy="2559538"/>
        </a:xfrm>
        <a:prstGeom prst="round2DiagRect">
          <a:avLst/>
        </a:prstGeom>
        <a:solidFill>
          <a:srgbClr val="D9E1F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tx1"/>
              </a:solidFill>
              <a:latin typeface="+mn-lt"/>
            </a:rPr>
            <a:t>The</a:t>
          </a:r>
          <a:r>
            <a:rPr lang="en-US" sz="1200" b="1">
              <a:solidFill>
                <a:schemeClr val="tx1"/>
              </a:solidFill>
              <a:latin typeface="+mn-lt"/>
            </a:rPr>
            <a:t> SUBSTITUTE </a:t>
          </a:r>
          <a:r>
            <a:rPr lang="en-US" sz="1200" b="0">
              <a:solidFill>
                <a:schemeClr val="tx1"/>
              </a:solidFill>
              <a:latin typeface="+mn-lt"/>
            </a:rPr>
            <a:t>function substitutes new_text for old_text in a text string</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tx1"/>
              </a:solidFill>
              <a:latin typeface="+mn-lt"/>
            </a:rPr>
            <a:t>Use SUBSTITUTE when you want to replace specific text in a text string</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rPr>
            <a:t>Syntax</a:t>
          </a:r>
          <a:r>
            <a:rPr lang="en-US" sz="1200" b="0" baseline="0">
              <a:solidFill>
                <a:schemeClr val="tx1"/>
              </a:solidFill>
              <a:latin typeface="+mn-lt"/>
            </a:rPr>
            <a:t> - </a:t>
          </a:r>
          <a:endParaRPr lang="en-US" sz="1200" b="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tx1"/>
              </a:solidFill>
              <a:latin typeface="+mn-lt"/>
            </a:rPr>
            <a:t>=</a:t>
          </a:r>
          <a:r>
            <a:rPr lang="en-US" sz="1200" b="1">
              <a:solidFill>
                <a:schemeClr val="tx1"/>
              </a:solidFill>
              <a:latin typeface="+mn-lt"/>
            </a:rPr>
            <a:t>SUBSTITUTE</a:t>
          </a:r>
          <a:r>
            <a:rPr lang="en-US" sz="1200" b="0">
              <a:solidFill>
                <a:schemeClr val="tx1"/>
              </a:solidFill>
              <a:latin typeface="+mn-lt"/>
            </a:rPr>
            <a:t>(Text, Old_Text, New_Text, Instance_num)</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tx1"/>
              </a:solidFill>
              <a:latin typeface="+mn-lt"/>
            </a:rPr>
            <a:t>=</a:t>
          </a:r>
          <a:r>
            <a:rPr lang="en-US" sz="1200" b="1">
              <a:solidFill>
                <a:schemeClr val="tx1"/>
              </a:solidFill>
              <a:latin typeface="+mn-lt"/>
            </a:rPr>
            <a:t>SUBSTITUTE</a:t>
          </a:r>
          <a:r>
            <a:rPr lang="en-US" sz="1200" b="0">
              <a:solidFill>
                <a:schemeClr val="tx1"/>
              </a:solidFill>
              <a:latin typeface="+mn-lt"/>
            </a:rPr>
            <a:t>(Text or reference to text you want to substitute characters, text you want to replace, the text you want to replace old text with, (Optional) Specifies with instance of old text you want to replace with new text)</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rPr>
            <a:t>Tips</a:t>
          </a:r>
          <a:r>
            <a:rPr lang="en-US" sz="1200" b="0">
              <a:solidFill>
                <a:schemeClr val="tx1"/>
              </a:solidFill>
              <a:latin typeface="+mn-lt"/>
            </a:rPr>
            <a:t> - Use quotes around text strings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165100</xdr:colOff>
      <xdr:row>7</xdr:row>
      <xdr:rowOff>100806</xdr:rowOff>
    </xdr:from>
    <xdr:to>
      <xdr:col>2</xdr:col>
      <xdr:colOff>1241425</xdr:colOff>
      <xdr:row>10</xdr:row>
      <xdr:rowOff>76200</xdr:rowOff>
    </xdr:to>
    <xdr:cxnSp macro="">
      <xdr:nvCxnSpPr>
        <xdr:cNvPr id="2" name="Straight Arrow Connector 1">
          <a:extLst>
            <a:ext uri="{FF2B5EF4-FFF2-40B4-BE49-F238E27FC236}">
              <a16:creationId xmlns:a16="http://schemas.microsoft.com/office/drawing/2014/main" id="{00000000-0008-0000-0700-000002000000}"/>
            </a:ext>
          </a:extLst>
        </xdr:cNvPr>
        <xdr:cNvCxnSpPr>
          <a:stCxn id="4" idx="1"/>
        </xdr:cNvCxnSpPr>
      </xdr:nvCxnSpPr>
      <xdr:spPr>
        <a:xfrm flipH="1">
          <a:off x="546100" y="1523206"/>
          <a:ext cx="2892425" cy="4706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1690687</xdr:colOff>
      <xdr:row>6</xdr:row>
      <xdr:rowOff>7937</xdr:rowOff>
    </xdr:from>
    <xdr:to>
      <xdr:col>4</xdr:col>
      <xdr:colOff>627062</xdr:colOff>
      <xdr:row>11</xdr:row>
      <xdr:rowOff>93663</xdr:rowOff>
    </xdr:to>
    <xdr:sp macro="" textlink="">
      <xdr:nvSpPr>
        <xdr:cNvPr id="3" name="Round Same-side Corner of Rectangle 2">
          <a:extLst>
            <a:ext uri="{FF2B5EF4-FFF2-40B4-BE49-F238E27FC236}">
              <a16:creationId xmlns:a16="http://schemas.microsoft.com/office/drawing/2014/main" id="{00000000-0008-0000-0700-000003000000}"/>
            </a:ext>
          </a:extLst>
        </xdr:cNvPr>
        <xdr:cNvSpPr/>
      </xdr:nvSpPr>
      <xdr:spPr bwMode="ltGray">
        <a:xfrm>
          <a:off x="3887787" y="1265237"/>
          <a:ext cx="4333875" cy="911226"/>
        </a:xfrm>
        <a:prstGeom prst="round2SameRect">
          <a:avLst/>
        </a:prstGeom>
        <a:noFill/>
        <a:ln w="3175">
          <a:solidFill>
            <a:srgbClr val="0432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marR="0" lvl="0" algn="l" rtl="0">
            <a:lnSpc>
              <a:spcPct val="100000"/>
            </a:lnSpc>
            <a:spcBef>
              <a:spcPts val="0"/>
            </a:spcBef>
            <a:spcAft>
              <a:spcPts val="0"/>
            </a:spcAft>
          </a:defPPr>
          <a:lvl1pPr marR="0" lvl="0"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9pPr>
        </a:lstStyle>
        <a:p>
          <a:pPr algn="l"/>
          <a:r>
            <a:rPr lang="en-GB" sz="1200">
              <a:solidFill>
                <a:schemeClr val="tx1"/>
              </a:solidFill>
              <a:latin typeface="+mn-lt"/>
            </a:rPr>
            <a:t>This Green Triangle means</a:t>
          </a:r>
          <a:r>
            <a:rPr lang="en-GB" sz="1200" baseline="0">
              <a:solidFill>
                <a:schemeClr val="tx1"/>
              </a:solidFill>
              <a:latin typeface="+mn-lt"/>
            </a:rPr>
            <a:t> that our value is stored as Text instead of number</a:t>
          </a:r>
        </a:p>
        <a:p>
          <a:pPr algn="l"/>
          <a:r>
            <a:rPr lang="en-GB" sz="1200" baseline="0">
              <a:solidFill>
                <a:schemeClr val="tx1"/>
              </a:solidFill>
              <a:latin typeface="+mn-lt"/>
            </a:rPr>
            <a:t>Text is Aligned in Excel to LEFT</a:t>
          </a:r>
        </a:p>
        <a:p>
          <a:pPr algn="l"/>
          <a:r>
            <a:rPr lang="en-GB" sz="1200" baseline="0">
              <a:solidFill>
                <a:schemeClr val="tx1"/>
              </a:solidFill>
              <a:latin typeface="+mn-lt"/>
            </a:rPr>
            <a:t>Number is Aligned to RIGHT</a:t>
          </a:r>
        </a:p>
        <a:p>
          <a:pPr algn="l"/>
          <a:endParaRPr lang="en-GB" sz="100">
            <a:solidFill>
              <a:schemeClr val="tx1"/>
            </a:solidFill>
            <a:latin typeface="+mn-lt"/>
          </a:endParaRPr>
        </a:p>
      </xdr:txBody>
    </xdr:sp>
    <xdr:clientData/>
  </xdr:twoCellAnchor>
  <xdr:oneCellAnchor>
    <xdr:from>
      <xdr:col>2</xdr:col>
      <xdr:colOff>1241425</xdr:colOff>
      <xdr:row>6</xdr:row>
      <xdr:rowOff>79375</xdr:rowOff>
    </xdr:from>
    <xdr:ext cx="432752" cy="373062"/>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467" b="12792"/>
        <a:stretch/>
      </xdr:blipFill>
      <xdr:spPr>
        <a:xfrm>
          <a:off x="3438525" y="1336675"/>
          <a:ext cx="432752" cy="373062"/>
        </a:xfrm>
        <a:prstGeom prst="rect">
          <a:avLst/>
        </a:prstGeom>
      </xdr:spPr>
    </xdr:pic>
    <xdr:clientData/>
  </xdr:oneCellAnchor>
  <xdr:twoCellAnchor>
    <xdr:from>
      <xdr:col>4</xdr:col>
      <xdr:colOff>242887</xdr:colOff>
      <xdr:row>20</xdr:row>
      <xdr:rowOff>33336</xdr:rowOff>
    </xdr:from>
    <xdr:to>
      <xdr:col>8</xdr:col>
      <xdr:colOff>703262</xdr:colOff>
      <xdr:row>29</xdr:row>
      <xdr:rowOff>165099</xdr:rowOff>
    </xdr:to>
    <xdr:sp macro="" textlink="">
      <xdr:nvSpPr>
        <xdr:cNvPr id="11" name="Round Same-side Corner of Rectangle 10">
          <a:extLst>
            <a:ext uri="{FF2B5EF4-FFF2-40B4-BE49-F238E27FC236}">
              <a16:creationId xmlns:a16="http://schemas.microsoft.com/office/drawing/2014/main" id="{00000000-0008-0000-0700-00000B000000}"/>
            </a:ext>
          </a:extLst>
        </xdr:cNvPr>
        <xdr:cNvSpPr/>
      </xdr:nvSpPr>
      <xdr:spPr bwMode="ltGray">
        <a:xfrm>
          <a:off x="7837487" y="3411536"/>
          <a:ext cx="4333875" cy="1655763"/>
        </a:xfrm>
        <a:prstGeom prst="round2SameRect">
          <a:avLst/>
        </a:prstGeom>
        <a:noFill/>
        <a:ln w="3175">
          <a:solidFill>
            <a:srgbClr val="0432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marR="0" lvl="0" algn="l" rtl="0">
            <a:lnSpc>
              <a:spcPct val="100000"/>
            </a:lnSpc>
            <a:spcBef>
              <a:spcPts val="0"/>
            </a:spcBef>
            <a:spcAft>
              <a:spcPts val="0"/>
            </a:spcAft>
          </a:defPPr>
          <a:lvl1pPr marR="0" lvl="0"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9pPr>
        </a:lstStyle>
        <a:p>
          <a:pPr algn="l"/>
          <a:r>
            <a:rPr lang="en-GB" sz="1200">
              <a:solidFill>
                <a:schemeClr val="tx1"/>
              </a:solidFill>
              <a:latin typeface="+mn-lt"/>
            </a:rPr>
            <a:t>Use followng steps to convert Text to Columns </a:t>
          </a:r>
        </a:p>
        <a:p>
          <a:pPr algn="l"/>
          <a:endParaRPr lang="en-GB" sz="1200">
            <a:solidFill>
              <a:schemeClr val="tx1"/>
            </a:solidFill>
            <a:latin typeface="+mn-lt"/>
          </a:endParaRPr>
        </a:p>
        <a:p>
          <a:pPr algn="l"/>
          <a:r>
            <a:rPr lang="en-GB" sz="1200">
              <a:solidFill>
                <a:schemeClr val="tx1"/>
              </a:solidFill>
              <a:latin typeface="+mn-lt"/>
            </a:rPr>
            <a:t>1. Select D24 to D30 </a:t>
          </a:r>
        </a:p>
        <a:p>
          <a:pPr algn="l"/>
          <a:r>
            <a:rPr lang="en-GB" sz="1200">
              <a:solidFill>
                <a:schemeClr val="tx1"/>
              </a:solidFill>
              <a:latin typeface="+mn-lt"/>
            </a:rPr>
            <a:t>2. Click on Data Tab</a:t>
          </a:r>
        </a:p>
        <a:p>
          <a:pPr algn="l"/>
          <a:r>
            <a:rPr lang="en-GB" sz="1200">
              <a:solidFill>
                <a:schemeClr val="tx1"/>
              </a:solidFill>
              <a:latin typeface="+mn-lt"/>
            </a:rPr>
            <a:t>3. Click on "Text to Columns"</a:t>
          </a:r>
        </a:p>
        <a:p>
          <a:pPr algn="l"/>
          <a:r>
            <a:rPr lang="en-GB" sz="1200">
              <a:solidFill>
                <a:schemeClr val="tx1"/>
              </a:solidFill>
              <a:latin typeface="+mn-lt"/>
            </a:rPr>
            <a:t>4. Follow instructions</a:t>
          </a:r>
        </a:p>
      </xdr:txBody>
    </xdr:sp>
    <xdr:clientData/>
  </xdr:twoCellAnchor>
</xdr:wsDr>
</file>

<file path=xl/drawings/drawing9.xml><?xml version="1.0" encoding="utf-8"?>
<xdr:wsDr xmlns:xdr="http://schemas.openxmlformats.org/drawingml/2006/spreadsheetDrawing" xmlns:a="http://schemas.openxmlformats.org/drawingml/2006/main">
  <xdr:oneCellAnchor>
    <xdr:from>
      <xdr:col>5</xdr:col>
      <xdr:colOff>370416</xdr:colOff>
      <xdr:row>13</xdr:row>
      <xdr:rowOff>31751</xdr:rowOff>
    </xdr:from>
    <xdr:ext cx="3746500" cy="3352800"/>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27583" y="2317751"/>
          <a:ext cx="3746500" cy="3352800"/>
        </a:xfrm>
        <a:prstGeom prst="rect">
          <a:avLst/>
        </a:prstGeom>
      </xdr:spPr>
    </xdr:pic>
    <xdr:clientData/>
  </xdr:oneCellAnchor>
  <xdr:oneCellAnchor>
    <xdr:from>
      <xdr:col>4</xdr:col>
      <xdr:colOff>393416</xdr:colOff>
      <xdr:row>0</xdr:row>
      <xdr:rowOff>0</xdr:rowOff>
    </xdr:from>
    <xdr:ext cx="4394200" cy="1562100"/>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81016" y="154233"/>
          <a:ext cx="4394200" cy="1562100"/>
        </a:xfrm>
        <a:prstGeom prst="rect">
          <a:avLst/>
        </a:prstGeom>
      </xdr:spPr>
    </xdr:pic>
    <xdr:clientData/>
  </xdr:oneCellAnchor>
  <xdr:twoCellAnchor>
    <xdr:from>
      <xdr:col>7</xdr:col>
      <xdr:colOff>446332</xdr:colOff>
      <xdr:row>0</xdr:row>
      <xdr:rowOff>0</xdr:rowOff>
    </xdr:from>
    <xdr:to>
      <xdr:col>8</xdr:col>
      <xdr:colOff>456915</xdr:colOff>
      <xdr:row>0</xdr:row>
      <xdr:rowOff>202916</xdr:rowOff>
    </xdr:to>
    <xdr:sp macro="" textlink="">
      <xdr:nvSpPr>
        <xdr:cNvPr id="4" name="Oval 3">
          <a:extLst>
            <a:ext uri="{FF2B5EF4-FFF2-40B4-BE49-F238E27FC236}">
              <a16:creationId xmlns:a16="http://schemas.microsoft.com/office/drawing/2014/main" id="{00000000-0008-0000-0800-000004000000}"/>
            </a:ext>
          </a:extLst>
        </xdr:cNvPr>
        <xdr:cNvSpPr/>
      </xdr:nvSpPr>
      <xdr:spPr>
        <a:xfrm>
          <a:off x="10288832" y="657999"/>
          <a:ext cx="603250" cy="560917"/>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000"/>
            <a:t>1</a:t>
          </a:r>
          <a:endParaRPr lang="en-GB" sz="1100"/>
        </a:p>
      </xdr:txBody>
    </xdr:sp>
    <xdr:clientData/>
  </xdr:twoCellAnchor>
  <xdr:twoCellAnchor>
    <xdr:from>
      <xdr:col>10</xdr:col>
      <xdr:colOff>16649</xdr:colOff>
      <xdr:row>14</xdr:row>
      <xdr:rowOff>90733</xdr:rowOff>
    </xdr:from>
    <xdr:to>
      <xdr:col>11</xdr:col>
      <xdr:colOff>27232</xdr:colOff>
      <xdr:row>17</xdr:row>
      <xdr:rowOff>143650</xdr:rowOff>
    </xdr:to>
    <xdr:sp macro="" textlink="">
      <xdr:nvSpPr>
        <xdr:cNvPr id="5" name="Oval 4">
          <a:extLst>
            <a:ext uri="{FF2B5EF4-FFF2-40B4-BE49-F238E27FC236}">
              <a16:creationId xmlns:a16="http://schemas.microsoft.com/office/drawing/2014/main" id="{00000000-0008-0000-0800-000005000000}"/>
            </a:ext>
          </a:extLst>
        </xdr:cNvPr>
        <xdr:cNvSpPr/>
      </xdr:nvSpPr>
      <xdr:spPr>
        <a:xfrm>
          <a:off x="11637149" y="2546066"/>
          <a:ext cx="603250" cy="560917"/>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2</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zu2naseplv001\ushzncfs01\Users\cdaniele006\Excel%20Gurus\Foundational%20Course\Excel%20Gurus%20-%20Foundational%20and%20Intermediate%20Course%205.31.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b. Product ID"/>
    </sheetNames>
    <sheetDataSet>
      <sheetData sheetId="0" refreshError="1"/>
    </sheetDataSet>
  </externalBook>
</externalLink>
</file>

<file path=xl/theme/theme1.xml><?xml version="1.0" encoding="utf-8"?>
<a:theme xmlns:a="http://schemas.openxmlformats.org/drawingml/2006/main" name="Office Theme">
  <a:themeElements>
    <a:clrScheme name="PwC Maroon">
      <a:dk1>
        <a:srgbClr val="000000"/>
      </a:dk1>
      <a:lt1>
        <a:srgbClr val="FFFFFF"/>
      </a:lt1>
      <a:dk2>
        <a:srgbClr val="602320"/>
      </a:dk2>
      <a:lt2>
        <a:srgbClr val="FFFFFF"/>
      </a:lt2>
      <a:accent1>
        <a:srgbClr val="602320"/>
      </a:accent1>
      <a:accent2>
        <a:srgbClr val="DB536A"/>
      </a:accent2>
      <a:accent3>
        <a:srgbClr val="A32020"/>
      </a:accent3>
      <a:accent4>
        <a:srgbClr val="E0301E"/>
      </a:accent4>
      <a:accent5>
        <a:srgbClr val="DC6900"/>
      </a:accent5>
      <a:accent6>
        <a:srgbClr val="FFB600"/>
      </a:accent6>
      <a:hlink>
        <a:srgbClr val="602320"/>
      </a:hlink>
      <a:folHlink>
        <a:srgbClr val="60232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Jenna_Stone_Jenne.Stone@pwc.com_Manager" TargetMode="External"/><Relationship Id="rId1" Type="http://schemas.openxmlformats.org/officeDocument/2006/relationships/hyperlink" Target="mailto:Beth_Summers_beth.summers@pwc.com_associat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Beth_Summers_beth.summers@pwc.com_associate" TargetMode="External"/><Relationship Id="rId2" Type="http://schemas.openxmlformats.org/officeDocument/2006/relationships/hyperlink" Target="mailto:Jenna_Stone_Jenne.Stone@pwc.com_Manager" TargetMode="External"/><Relationship Id="rId1" Type="http://schemas.openxmlformats.org/officeDocument/2006/relationships/hyperlink" Target="mailto:Quinn_Cook_Quinn.Cook@pwc.com_Manager"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F48"/>
  <sheetViews>
    <sheetView showGridLines="0" topLeftCell="A25" zoomScale="153" zoomScaleNormal="153" workbookViewId="0">
      <selection activeCell="C21" sqref="C21:C28"/>
    </sheetView>
  </sheetViews>
  <sheetFormatPr defaultColWidth="9.33203125" defaultRowHeight="12.75" x14ac:dyDescent="0.2"/>
  <cols>
    <col min="1" max="1" width="9.33203125" style="26"/>
    <col min="2" max="2" width="24.83203125" style="26" customWidth="1"/>
    <col min="3" max="3" width="17.6640625" style="26" customWidth="1"/>
    <col min="4" max="5" width="24.83203125" style="26" customWidth="1"/>
    <col min="6" max="6" width="33.1640625" style="26" bestFit="1" customWidth="1"/>
    <col min="7" max="8" width="24.83203125" style="26" customWidth="1"/>
    <col min="9" max="9" width="10.6640625" style="26" customWidth="1"/>
    <col min="10" max="16384" width="9.33203125" style="26"/>
  </cols>
  <sheetData>
    <row r="1" spans="2:4" x14ac:dyDescent="0.2">
      <c r="B1" s="26" t="s">
        <v>100</v>
      </c>
    </row>
    <row r="2" spans="2:4" x14ac:dyDescent="0.2">
      <c r="B2" s="26" t="s">
        <v>93</v>
      </c>
    </row>
    <row r="4" spans="2:4" x14ac:dyDescent="0.2">
      <c r="B4" s="27" t="s">
        <v>0</v>
      </c>
      <c r="C4" s="27" t="s">
        <v>111</v>
      </c>
    </row>
    <row r="5" spans="2:4" x14ac:dyDescent="0.2">
      <c r="B5" s="20" t="s">
        <v>1</v>
      </c>
      <c r="C5" s="22" t="str">
        <f>RIGHT(B5,4)</f>
        <v>0269</v>
      </c>
      <c r="D5" s="26" t="str">
        <f ca="1">_xlfn.FORMULATEXT(C5)</f>
        <v>=RIGHT(B5,4)</v>
      </c>
    </row>
    <row r="6" spans="2:4" x14ac:dyDescent="0.2">
      <c r="B6" s="20" t="s">
        <v>2</v>
      </c>
      <c r="C6" s="22" t="str">
        <f t="shared" ref="C6:C12" si="0">RIGHT(B6,4)</f>
        <v>2525</v>
      </c>
      <c r="D6" s="26" t="str">
        <f t="shared" ref="D6:D12" ca="1" si="1">_xlfn.FORMULATEXT(C6)</f>
        <v>=RIGHT(B6,4)</v>
      </c>
    </row>
    <row r="7" spans="2:4" x14ac:dyDescent="0.2">
      <c r="B7" s="20" t="s">
        <v>3</v>
      </c>
      <c r="C7" s="22" t="str">
        <f t="shared" si="0"/>
        <v>5512</v>
      </c>
      <c r="D7" s="26" t="str">
        <f t="shared" ca="1" si="1"/>
        <v>=RIGHT(B7,4)</v>
      </c>
    </row>
    <row r="8" spans="2:4" x14ac:dyDescent="0.2">
      <c r="B8" s="20" t="s">
        <v>4</v>
      </c>
      <c r="C8" s="22" t="str">
        <f t="shared" si="0"/>
        <v>7470</v>
      </c>
      <c r="D8" s="26" t="str">
        <f t="shared" ca="1" si="1"/>
        <v>=RIGHT(B8,4)</v>
      </c>
    </row>
    <row r="9" spans="2:4" x14ac:dyDescent="0.2">
      <c r="B9" s="20" t="s">
        <v>5</v>
      </c>
      <c r="C9" s="22" t="str">
        <f t="shared" si="0"/>
        <v>9018</v>
      </c>
      <c r="D9" s="26" t="str">
        <f t="shared" ca="1" si="1"/>
        <v>=RIGHT(B9,4)</v>
      </c>
    </row>
    <row r="10" spans="2:4" x14ac:dyDescent="0.2">
      <c r="B10" s="20" t="s">
        <v>6</v>
      </c>
      <c r="C10" s="22" t="str">
        <f t="shared" si="0"/>
        <v>9506</v>
      </c>
      <c r="D10" s="26" t="str">
        <f t="shared" ca="1" si="1"/>
        <v>=RIGHT(B10,4)</v>
      </c>
    </row>
    <row r="11" spans="2:4" x14ac:dyDescent="0.2">
      <c r="B11" s="20" t="s">
        <v>7</v>
      </c>
      <c r="C11" s="22" t="str">
        <f t="shared" si="0"/>
        <v>2706</v>
      </c>
      <c r="D11" s="26" t="str">
        <f t="shared" ca="1" si="1"/>
        <v>=RIGHT(B11,4)</v>
      </c>
    </row>
    <row r="12" spans="2:4" x14ac:dyDescent="0.2">
      <c r="B12" s="20" t="s">
        <v>8</v>
      </c>
      <c r="C12" s="22" t="str">
        <f t="shared" si="0"/>
        <v>5160</v>
      </c>
      <c r="D12" s="26" t="str">
        <f t="shared" ca="1" si="1"/>
        <v>=RIGHT(B12,4)</v>
      </c>
    </row>
    <row r="15" spans="2:4" x14ac:dyDescent="0.2">
      <c r="B15" s="24" t="s">
        <v>119</v>
      </c>
    </row>
    <row r="17" spans="2:6" x14ac:dyDescent="0.2">
      <c r="B17" s="26" t="s">
        <v>99</v>
      </c>
    </row>
    <row r="18" spans="2:6" x14ac:dyDescent="0.2">
      <c r="B18" s="26" t="s">
        <v>241</v>
      </c>
    </row>
    <row r="19" spans="2:6" x14ac:dyDescent="0.2">
      <c r="C19" s="28" t="s">
        <v>121</v>
      </c>
      <c r="F19" s="28" t="s">
        <v>122</v>
      </c>
    </row>
    <row r="20" spans="2:6" x14ac:dyDescent="0.2">
      <c r="B20" s="23" t="s">
        <v>0</v>
      </c>
      <c r="C20" s="23" t="s">
        <v>111</v>
      </c>
    </row>
    <row r="21" spans="2:6" x14ac:dyDescent="0.2">
      <c r="B21" s="20" t="s">
        <v>1</v>
      </c>
      <c r="C21" s="29" t="str">
        <f>LEFT(B21,2)</f>
        <v>AJ</v>
      </c>
    </row>
    <row r="22" spans="2:6" x14ac:dyDescent="0.2">
      <c r="B22" s="20" t="s">
        <v>2</v>
      </c>
      <c r="C22" s="29" t="str">
        <f t="shared" ref="C22:C28" si="2">LEFT(B22,2)</f>
        <v>JN</v>
      </c>
    </row>
    <row r="23" spans="2:6" x14ac:dyDescent="0.2">
      <c r="B23" s="20" t="s">
        <v>3</v>
      </c>
      <c r="C23" s="29" t="str">
        <f t="shared" si="2"/>
        <v>VR</v>
      </c>
    </row>
    <row r="24" spans="2:6" x14ac:dyDescent="0.2">
      <c r="B24" s="20" t="s">
        <v>4</v>
      </c>
      <c r="C24" s="29" t="str">
        <f t="shared" si="2"/>
        <v>NR</v>
      </c>
    </row>
    <row r="25" spans="2:6" x14ac:dyDescent="0.2">
      <c r="B25" s="20" t="s">
        <v>5</v>
      </c>
      <c r="C25" s="29" t="str">
        <f t="shared" si="2"/>
        <v>RC</v>
      </c>
    </row>
    <row r="26" spans="2:6" x14ac:dyDescent="0.2">
      <c r="B26" s="20" t="s">
        <v>6</v>
      </c>
      <c r="C26" s="29" t="str">
        <f t="shared" si="2"/>
        <v>MJ</v>
      </c>
    </row>
    <row r="27" spans="2:6" x14ac:dyDescent="0.2">
      <c r="B27" s="20" t="s">
        <v>7</v>
      </c>
      <c r="C27" s="29" t="str">
        <f t="shared" si="2"/>
        <v>AO</v>
      </c>
    </row>
    <row r="28" spans="2:6" x14ac:dyDescent="0.2">
      <c r="B28" s="20" t="s">
        <v>8</v>
      </c>
      <c r="C28" s="29" t="str">
        <f t="shared" si="2"/>
        <v>NB</v>
      </c>
    </row>
    <row r="33" spans="2:4" x14ac:dyDescent="0.2">
      <c r="D33" s="96"/>
    </row>
    <row r="48" spans="2:4" x14ac:dyDescent="0.2">
      <c r="B48" s="24"/>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C5772-C28B-7243-8657-B19A4870FC7B}">
  <sheetPr codeName="Sheet13"/>
  <dimension ref="B1:G46"/>
  <sheetViews>
    <sheetView showGridLines="0" tabSelected="1" zoomScale="110" zoomScaleNormal="110" zoomScalePageLayoutView="80" workbookViewId="0">
      <selection activeCell="F46" sqref="E46:F46"/>
    </sheetView>
  </sheetViews>
  <sheetFormatPr defaultColWidth="9.33203125" defaultRowHeight="12.75" x14ac:dyDescent="0.2"/>
  <cols>
    <col min="1" max="1" width="9.33203125" style="96"/>
    <col min="2" max="2" width="34.33203125" style="96" customWidth="1"/>
    <col min="3" max="3" width="52.6640625" style="96" customWidth="1"/>
    <col min="4" max="4" width="32.33203125" style="96" customWidth="1"/>
    <col min="5" max="6" width="15.33203125" style="96" bestFit="1" customWidth="1"/>
    <col min="7" max="7" width="14.33203125" style="96" bestFit="1" customWidth="1"/>
    <col min="8" max="8" width="15.83203125" style="96" bestFit="1" customWidth="1"/>
    <col min="9" max="9" width="14.33203125" style="96" bestFit="1" customWidth="1"/>
    <col min="10" max="16384" width="9.33203125" style="96"/>
  </cols>
  <sheetData>
    <row r="1" spans="2:7" x14ac:dyDescent="0.2">
      <c r="B1" s="122" t="s">
        <v>240</v>
      </c>
      <c r="C1" s="122"/>
      <c r="D1" s="122"/>
      <c r="E1" s="95"/>
      <c r="F1" s="95"/>
    </row>
    <row r="2" spans="2:7" ht="29.25" customHeight="1" x14ac:dyDescent="0.2">
      <c r="B2" s="122"/>
      <c r="C2" s="122"/>
      <c r="D2" s="122"/>
      <c r="E2" s="95"/>
      <c r="F2" s="95"/>
    </row>
    <row r="3" spans="2:7" x14ac:dyDescent="0.2">
      <c r="B3" s="95"/>
      <c r="C3" s="95"/>
      <c r="D3" s="95"/>
      <c r="E3" s="95"/>
      <c r="F3" s="95"/>
    </row>
    <row r="4" spans="2:7" x14ac:dyDescent="0.2">
      <c r="B4" s="97" t="s">
        <v>166</v>
      </c>
      <c r="C4" s="97" t="s">
        <v>183</v>
      </c>
      <c r="D4" s="97" t="s">
        <v>199</v>
      </c>
      <c r="E4" s="95"/>
      <c r="F4" s="95"/>
    </row>
    <row r="5" spans="2:7" x14ac:dyDescent="0.2">
      <c r="B5" s="98" t="s">
        <v>172</v>
      </c>
      <c r="C5" s="98" t="s">
        <v>182</v>
      </c>
      <c r="D5" s="98" t="s">
        <v>205</v>
      </c>
      <c r="E5" s="95"/>
      <c r="F5" s="95"/>
    </row>
    <row r="6" spans="2:7" x14ac:dyDescent="0.2">
      <c r="B6" s="98" t="s">
        <v>171</v>
      </c>
      <c r="C6" s="98" t="s">
        <v>181</v>
      </c>
      <c r="D6" s="98" t="s">
        <v>204</v>
      </c>
      <c r="E6" s="95"/>
      <c r="F6" s="95"/>
    </row>
    <row r="7" spans="2:7" x14ac:dyDescent="0.2">
      <c r="B7" s="98" t="s">
        <v>170</v>
      </c>
      <c r="C7" s="98" t="s">
        <v>180</v>
      </c>
      <c r="D7" s="98" t="s">
        <v>203</v>
      </c>
      <c r="E7" s="95"/>
      <c r="F7" s="95"/>
    </row>
    <row r="8" spans="2:7" x14ac:dyDescent="0.2">
      <c r="B8" s="98" t="s">
        <v>169</v>
      </c>
      <c r="C8" s="98" t="s">
        <v>179</v>
      </c>
      <c r="D8" s="98" t="s">
        <v>204</v>
      </c>
      <c r="E8" s="95"/>
      <c r="F8" s="95"/>
    </row>
    <row r="9" spans="2:7" x14ac:dyDescent="0.2">
      <c r="B9" s="98" t="s">
        <v>168</v>
      </c>
      <c r="C9" s="98" t="s">
        <v>178</v>
      </c>
      <c r="D9" s="98" t="s">
        <v>202</v>
      </c>
      <c r="E9" s="95"/>
      <c r="F9" s="95"/>
    </row>
    <row r="10" spans="2:7" x14ac:dyDescent="0.2">
      <c r="B10" s="98" t="s">
        <v>170</v>
      </c>
      <c r="C10" s="98" t="s">
        <v>176</v>
      </c>
      <c r="D10" s="98" t="s">
        <v>202</v>
      </c>
      <c r="E10" s="95"/>
      <c r="F10" s="95"/>
    </row>
    <row r="11" spans="2:7" x14ac:dyDescent="0.2">
      <c r="B11" s="98" t="s">
        <v>169</v>
      </c>
      <c r="C11" s="98" t="s">
        <v>177</v>
      </c>
      <c r="D11" s="98" t="s">
        <v>203</v>
      </c>
      <c r="E11" s="95"/>
      <c r="F11" s="95"/>
      <c r="G11" s="95"/>
    </row>
    <row r="12" spans="2:7" x14ac:dyDescent="0.2">
      <c r="B12" s="98" t="s">
        <v>168</v>
      </c>
      <c r="C12" s="98" t="s">
        <v>176</v>
      </c>
      <c r="D12" s="98" t="s">
        <v>202</v>
      </c>
      <c r="E12" s="95"/>
      <c r="F12" s="95"/>
      <c r="G12" s="95"/>
    </row>
    <row r="13" spans="2:7" x14ac:dyDescent="0.2">
      <c r="B13" s="98" t="s">
        <v>170</v>
      </c>
      <c r="C13" s="98" t="s">
        <v>176</v>
      </c>
      <c r="D13" s="98" t="s">
        <v>202</v>
      </c>
      <c r="E13" s="95"/>
      <c r="F13" s="95"/>
      <c r="G13" s="95"/>
    </row>
    <row r="14" spans="2:7" x14ac:dyDescent="0.2">
      <c r="B14" s="98" t="s">
        <v>170</v>
      </c>
      <c r="C14" s="98" t="s">
        <v>180</v>
      </c>
      <c r="D14" s="98" t="s">
        <v>203</v>
      </c>
      <c r="E14" s="95"/>
      <c r="F14" s="95"/>
    </row>
    <row r="15" spans="2:7" x14ac:dyDescent="0.2">
      <c r="B15" s="98" t="s">
        <v>172</v>
      </c>
      <c r="C15" s="98" t="s">
        <v>182</v>
      </c>
      <c r="D15" s="98" t="s">
        <v>205</v>
      </c>
      <c r="E15" s="95"/>
      <c r="F15" s="95"/>
      <c r="G15" s="95"/>
    </row>
    <row r="16" spans="2:7" x14ac:dyDescent="0.2">
      <c r="B16" s="95"/>
      <c r="C16" s="95"/>
      <c r="D16" s="95"/>
      <c r="E16" s="95"/>
      <c r="F16" s="95"/>
      <c r="G16" s="95"/>
    </row>
    <row r="17" spans="2:7" x14ac:dyDescent="0.2">
      <c r="B17" s="95"/>
      <c r="C17" s="95"/>
      <c r="D17" s="95"/>
      <c r="E17" s="95"/>
      <c r="F17" s="95"/>
      <c r="G17" s="95"/>
    </row>
    <row r="18" spans="2:7" ht="25.5" x14ac:dyDescent="0.2">
      <c r="B18" s="14" t="s">
        <v>239</v>
      </c>
      <c r="C18" s="14" t="s">
        <v>238</v>
      </c>
      <c r="D18" s="14" t="s">
        <v>237</v>
      </c>
      <c r="E18" s="95"/>
      <c r="F18" s="95"/>
      <c r="G18" s="95"/>
    </row>
    <row r="19" spans="2:7" x14ac:dyDescent="0.2">
      <c r="B19" s="99" t="s">
        <v>152</v>
      </c>
      <c r="C19" s="99" t="s">
        <v>236</v>
      </c>
      <c r="D19" s="99" t="s">
        <v>235</v>
      </c>
      <c r="E19" s="95"/>
      <c r="F19" s="95"/>
      <c r="G19" s="95"/>
    </row>
    <row r="20" spans="2:7" x14ac:dyDescent="0.2">
      <c r="B20" s="100" t="str">
        <f>CLEAN(B5)</f>
        <v>PROGRAF</v>
      </c>
      <c r="C20" s="100" t="str">
        <f>TRIM(SUBSTITUTE(C5,",","."))</f>
        <v>PROGRAF 5MG 50CAPSULAS PROIBID</v>
      </c>
      <c r="D20" s="100">
        <f>VALUE(D5)</f>
        <v>2</v>
      </c>
      <c r="E20" s="95"/>
      <c r="F20" s="95"/>
      <c r="G20" s="95"/>
    </row>
    <row r="21" spans="2:7" x14ac:dyDescent="0.2">
      <c r="B21" s="100" t="str">
        <f t="shared" ref="B21:B28" si="0">CLEAN(B6)</f>
        <v>PARIET</v>
      </c>
      <c r="C21" s="100" t="str">
        <f t="shared" ref="C21:C28" si="1">TRIM(SUBSTITUTE(C6,",","."))</f>
        <v>PARIET 20 MG 28 CP OR</v>
      </c>
      <c r="D21" s="100">
        <f t="shared" ref="D21:D28" si="2">VALUE(D6)</f>
        <v>3</v>
      </c>
      <c r="E21" s="95"/>
      <c r="F21" s="95"/>
      <c r="G21" s="95"/>
    </row>
    <row r="22" spans="2:7" x14ac:dyDescent="0.2">
      <c r="B22" s="100" t="str">
        <f t="shared" si="0"/>
        <v>CONCERTA</v>
      </c>
      <c r="C22" s="100" t="str">
        <f t="shared" si="1"/>
        <v>CONCERTA 54MG FR 30CP OR</v>
      </c>
      <c r="D22" s="100">
        <f t="shared" si="2"/>
        <v>5</v>
      </c>
      <c r="E22" s="95"/>
      <c r="F22" s="95"/>
      <c r="G22" s="95"/>
    </row>
    <row r="23" spans="2:7" x14ac:dyDescent="0.2">
      <c r="B23" s="100" t="str">
        <f t="shared" si="0"/>
        <v>LEUSTATIN</v>
      </c>
      <c r="C23" s="100" t="str">
        <f t="shared" si="1"/>
        <v>LEUSTATIN INJ CT C/ 1 FR AMP</v>
      </c>
      <c r="D23" s="100">
        <f t="shared" si="2"/>
        <v>3</v>
      </c>
      <c r="E23" s="95"/>
      <c r="F23" s="95"/>
      <c r="G23" s="95"/>
    </row>
    <row r="24" spans="2:7" x14ac:dyDescent="0.2">
      <c r="B24" s="100" t="str">
        <f t="shared" si="0"/>
        <v>VELCADE</v>
      </c>
      <c r="C24" s="100" t="str">
        <f t="shared" si="1"/>
        <v>VELCADE 3.5 MG OR</v>
      </c>
      <c r="D24" s="100">
        <f t="shared" si="2"/>
        <v>10</v>
      </c>
      <c r="E24" s="95"/>
      <c r="F24" s="95"/>
      <c r="G24" s="95"/>
    </row>
    <row r="25" spans="2:7" x14ac:dyDescent="0.2">
      <c r="B25" s="100" t="str">
        <f t="shared" si="0"/>
        <v>CONCERTA</v>
      </c>
      <c r="C25" s="100" t="str">
        <f t="shared" si="1"/>
        <v>VELCADE 3.5 MG OR</v>
      </c>
      <c r="D25" s="100">
        <f t="shared" si="2"/>
        <v>10</v>
      </c>
      <c r="E25" s="95"/>
      <c r="F25" s="95"/>
      <c r="G25" s="95"/>
    </row>
    <row r="26" spans="2:7" x14ac:dyDescent="0.2">
      <c r="B26" s="100" t="str">
        <f t="shared" si="0"/>
        <v>LEUSTATIN</v>
      </c>
      <c r="C26" s="100" t="str">
        <f t="shared" si="1"/>
        <v>LEUSTATIN INJ CT C/ 1 FR AMP</v>
      </c>
      <c r="D26" s="100">
        <f t="shared" si="2"/>
        <v>5</v>
      </c>
      <c r="E26" s="95"/>
      <c r="F26" s="95"/>
      <c r="G26" s="95"/>
    </row>
    <row r="27" spans="2:7" x14ac:dyDescent="0.2">
      <c r="B27" s="100" t="str">
        <f t="shared" si="0"/>
        <v>VELCADE</v>
      </c>
      <c r="C27" s="100" t="str">
        <f t="shared" si="1"/>
        <v>VELCADE 3.5 MG OR</v>
      </c>
      <c r="D27" s="100">
        <f t="shared" si="2"/>
        <v>10</v>
      </c>
    </row>
    <row r="28" spans="2:7" x14ac:dyDescent="0.2">
      <c r="B28" s="100" t="str">
        <f t="shared" si="0"/>
        <v>CONCERTA</v>
      </c>
      <c r="C28" s="100" t="str">
        <f t="shared" si="1"/>
        <v>VELCADE 3.5 MG OR</v>
      </c>
      <c r="D28" s="100">
        <f t="shared" si="2"/>
        <v>10</v>
      </c>
    </row>
    <row r="31" spans="2:7" ht="18.75" x14ac:dyDescent="0.3">
      <c r="B31" s="3" t="s">
        <v>234</v>
      </c>
    </row>
    <row r="32" spans="2:7" x14ac:dyDescent="0.2">
      <c r="F32" s="95"/>
    </row>
    <row r="33" spans="2:6" x14ac:dyDescent="0.2">
      <c r="F33" s="95"/>
    </row>
    <row r="34" spans="2:6" x14ac:dyDescent="0.2">
      <c r="B34" s="102" t="s">
        <v>164</v>
      </c>
      <c r="F34" s="95"/>
    </row>
    <row r="35" spans="2:6" x14ac:dyDescent="0.2">
      <c r="B35" s="96" t="s">
        <v>161</v>
      </c>
      <c r="C35" s="96" t="s">
        <v>160</v>
      </c>
      <c r="D35" s="96" t="s">
        <v>265</v>
      </c>
      <c r="E35" s="96" t="s">
        <v>158</v>
      </c>
      <c r="F35" s="95"/>
    </row>
    <row r="36" spans="2:6" x14ac:dyDescent="0.2">
      <c r="B36" s="96" t="s">
        <v>247</v>
      </c>
      <c r="C36" s="96" t="s">
        <v>248</v>
      </c>
      <c r="D36" s="96" t="s">
        <v>266</v>
      </c>
      <c r="E36" s="96" t="s">
        <v>250</v>
      </c>
      <c r="F36" s="95"/>
    </row>
    <row r="37" spans="2:6" x14ac:dyDescent="0.2">
      <c r="B37" s="96" t="s">
        <v>251</v>
      </c>
      <c r="C37" s="96" t="s">
        <v>252</v>
      </c>
      <c r="D37" s="96" t="s">
        <v>267</v>
      </c>
      <c r="E37" s="96" t="s">
        <v>254</v>
      </c>
      <c r="F37" s="95"/>
    </row>
    <row r="38" spans="2:6" x14ac:dyDescent="0.2">
      <c r="B38" s="96" t="s">
        <v>255</v>
      </c>
      <c r="C38" s="96" t="s">
        <v>256</v>
      </c>
      <c r="D38" s="96" t="s">
        <v>268</v>
      </c>
      <c r="E38" s="96" t="s">
        <v>258</v>
      </c>
      <c r="F38" s="95"/>
    </row>
    <row r="39" spans="2:6" x14ac:dyDescent="0.2">
      <c r="B39" s="96" t="s">
        <v>259</v>
      </c>
      <c r="C39" s="96" t="s">
        <v>260</v>
      </c>
      <c r="D39" s="96" t="s">
        <v>269</v>
      </c>
      <c r="E39" s="96" t="s">
        <v>158</v>
      </c>
      <c r="F39" s="95"/>
    </row>
    <row r="40" spans="2:6" x14ac:dyDescent="0.2">
      <c r="F40" s="95"/>
    </row>
    <row r="41" spans="2:6" x14ac:dyDescent="0.2">
      <c r="B41" s="103" t="s">
        <v>36</v>
      </c>
      <c r="C41" s="103" t="s">
        <v>37</v>
      </c>
      <c r="D41" s="103" t="s">
        <v>163</v>
      </c>
      <c r="E41" s="103" t="s">
        <v>162</v>
      </c>
      <c r="F41" s="103"/>
    </row>
    <row r="42" spans="2:6" x14ac:dyDescent="0.2">
      <c r="B42" s="101" t="s">
        <v>161</v>
      </c>
      <c r="C42" s="101" t="s">
        <v>160</v>
      </c>
      <c r="D42" s="101" t="s">
        <v>265</v>
      </c>
      <c r="E42" s="101" t="s">
        <v>158</v>
      </c>
      <c r="F42" s="101"/>
    </row>
    <row r="43" spans="2:6" x14ac:dyDescent="0.2">
      <c r="B43" s="101" t="s">
        <v>247</v>
      </c>
      <c r="C43" s="101" t="s">
        <v>248</v>
      </c>
      <c r="D43" s="101" t="s">
        <v>266</v>
      </c>
      <c r="E43" s="101" t="s">
        <v>250</v>
      </c>
      <c r="F43" s="101"/>
    </row>
    <row r="44" spans="2:6" x14ac:dyDescent="0.2">
      <c r="B44" s="101" t="s">
        <v>251</v>
      </c>
      <c r="C44" s="101" t="s">
        <v>252</v>
      </c>
      <c r="D44" s="101" t="s">
        <v>267</v>
      </c>
      <c r="E44" s="101" t="s">
        <v>254</v>
      </c>
      <c r="F44" s="101"/>
    </row>
    <row r="45" spans="2:6" x14ac:dyDescent="0.2">
      <c r="B45" s="101" t="s">
        <v>255</v>
      </c>
      <c r="C45" s="101" t="s">
        <v>256</v>
      </c>
      <c r="D45" s="101" t="s">
        <v>268</v>
      </c>
      <c r="E45" s="101" t="s">
        <v>258</v>
      </c>
      <c r="F45" s="101"/>
    </row>
    <row r="46" spans="2:6" x14ac:dyDescent="0.2">
      <c r="B46" s="101" t="s">
        <v>259</v>
      </c>
      <c r="C46" s="101" t="s">
        <v>260</v>
      </c>
      <c r="D46" s="101" t="s">
        <v>269</v>
      </c>
      <c r="E46" s="101" t="s">
        <v>158</v>
      </c>
      <c r="F46" s="101"/>
    </row>
  </sheetData>
  <mergeCells count="1">
    <mergeCell ref="B1:D2"/>
  </mergeCells>
  <dataValidations count="4">
    <dataValidation type="list" allowBlank="1" showInputMessage="1" showErrorMessage="1" sqref="B42:B46" xr:uid="{ABF2A6BF-B008-45D5-B101-D0A55F74B179}">
      <formula1>$B$35:$B$39</formula1>
    </dataValidation>
    <dataValidation type="list" allowBlank="1" showInputMessage="1" showErrorMessage="1" sqref="C42:C46" xr:uid="{F1D5C44A-E15A-4FA3-89A3-CABFE01296C1}">
      <formula1>$C$35:$C$39</formula1>
    </dataValidation>
    <dataValidation type="list" allowBlank="1" showInputMessage="1" showErrorMessage="1" sqref="D42:D46" xr:uid="{1C85F306-268D-44FE-8616-0DC0499E4D6B}">
      <formula1>$D$35:$D$39</formula1>
    </dataValidation>
    <dataValidation type="list" allowBlank="1" showInputMessage="1" showErrorMessage="1" sqref="E42:E46" xr:uid="{AC5A44CD-D6D5-4C53-8015-FDD3806C074A}">
      <formula1>$E$35:$E$39</formula1>
    </dataValidation>
  </dataValidations>
  <hyperlinks>
    <hyperlink ref="B37" r:id="rId1" display="Beth_Summers_beth.summers@pwc.com_associate" xr:uid="{A0519846-E2FF-FF40-B560-75C0657B1798}"/>
    <hyperlink ref="B39" r:id="rId2" display="Jenna_Stone_Jenne.Stone@pwc.com_Manager" xr:uid="{C7F1F805-6148-9C4A-903E-92847E43E214}"/>
  </hyperlinks>
  <pageMargins left="0.3" right="0.3" top="0.3" bottom="0.3" header="0.2" footer="0.2"/>
  <pageSetup scale="75" orientation="landscape" horizontalDpi="200" verticalDpi="200" r:id="rId3"/>
  <headerFooter alignWithMargins="0">
    <oddHeader>&amp;CTab: &amp;A</oddHeader>
    <oddFooter>&amp;L&amp;D &amp;T&amp;C&amp;Z&amp;F -- &amp;A&amp;R&amp;P/&amp;N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4"/>
  <sheetViews>
    <sheetView showGridLines="0" zoomScale="83" zoomScaleNormal="170" workbookViewId="0">
      <selection activeCell="H27" sqref="H27:H33"/>
    </sheetView>
  </sheetViews>
  <sheetFormatPr defaultColWidth="9.33203125" defaultRowHeight="12.75" x14ac:dyDescent="0.2"/>
  <cols>
    <col min="1" max="1" width="9.33203125" style="32"/>
    <col min="2" max="2" width="16.1640625" style="32" customWidth="1"/>
    <col min="3" max="3" width="15" style="32" customWidth="1"/>
    <col min="4" max="4" width="22.1640625" style="32" customWidth="1"/>
    <col min="5" max="5" width="17.33203125" style="32" customWidth="1"/>
    <col min="6" max="6" width="16.83203125" style="32" customWidth="1"/>
    <col min="7" max="7" width="21.83203125" style="32" customWidth="1"/>
    <col min="8" max="8" width="24.6640625" style="32" customWidth="1"/>
    <col min="9" max="9" width="10.83203125" style="32" customWidth="1"/>
    <col min="10" max="16384" width="9.33203125" style="32"/>
  </cols>
  <sheetData>
    <row r="1" spans="1:8" x14ac:dyDescent="0.2">
      <c r="A1" s="31"/>
      <c r="E1" s="32" t="s">
        <v>131</v>
      </c>
    </row>
    <row r="2" spans="1:8" x14ac:dyDescent="0.2">
      <c r="A2" s="31"/>
      <c r="D2" s="33" t="s">
        <v>126</v>
      </c>
      <c r="E2" s="33" t="s">
        <v>125</v>
      </c>
      <c r="F2" s="4" t="s">
        <v>104</v>
      </c>
      <c r="G2" s="33" t="s">
        <v>105</v>
      </c>
    </row>
    <row r="3" spans="1:8" x14ac:dyDescent="0.2">
      <c r="D3" s="33" t="s">
        <v>127</v>
      </c>
      <c r="E3" s="33">
        <v>2216</v>
      </c>
      <c r="F3" s="33">
        <v>382</v>
      </c>
      <c r="G3" s="33">
        <v>29</v>
      </c>
    </row>
    <row r="4" spans="1:8" x14ac:dyDescent="0.2">
      <c r="B4" s="30"/>
      <c r="D4" s="32" t="s">
        <v>11</v>
      </c>
      <c r="E4" s="32">
        <f>LEN(E2)</f>
        <v>9</v>
      </c>
      <c r="F4" s="32">
        <f>LEN(F2)</f>
        <v>7</v>
      </c>
      <c r="G4" s="32">
        <f>LEN(G2)</f>
        <v>4</v>
      </c>
    </row>
    <row r="5" spans="1:8" x14ac:dyDescent="0.2">
      <c r="D5" s="32" t="s">
        <v>128</v>
      </c>
      <c r="E5" s="32">
        <f>FIND("-",E2)</f>
        <v>5</v>
      </c>
      <c r="F5" s="32">
        <f>FIND("-",F2)</f>
        <v>4</v>
      </c>
      <c r="G5" s="32">
        <f>FIND("-",G2)</f>
        <v>2</v>
      </c>
    </row>
    <row r="6" spans="1:8" x14ac:dyDescent="0.2">
      <c r="D6" s="32" t="s">
        <v>129</v>
      </c>
    </row>
    <row r="7" spans="1:8" x14ac:dyDescent="0.2">
      <c r="B7" s="24"/>
      <c r="D7" s="32" t="s">
        <v>130</v>
      </c>
      <c r="E7" s="32">
        <f>E4-E5</f>
        <v>4</v>
      </c>
      <c r="F7" s="32">
        <f>F4-F5</f>
        <v>3</v>
      </c>
      <c r="G7" s="32">
        <f>G4-G5</f>
        <v>2</v>
      </c>
    </row>
    <row r="8" spans="1:8" x14ac:dyDescent="0.2">
      <c r="B8" s="24"/>
    </row>
    <row r="9" spans="1:8" x14ac:dyDescent="0.2">
      <c r="B9" s="32" t="s">
        <v>101</v>
      </c>
    </row>
    <row r="10" spans="1:8" x14ac:dyDescent="0.2">
      <c r="B10" s="32" t="s">
        <v>120</v>
      </c>
    </row>
    <row r="12" spans="1:8" x14ac:dyDescent="0.2">
      <c r="B12" s="23" t="s">
        <v>0</v>
      </c>
      <c r="C12" s="23" t="s">
        <v>10</v>
      </c>
      <c r="E12" s="23" t="s">
        <v>11</v>
      </c>
      <c r="G12" s="23" t="s">
        <v>112</v>
      </c>
    </row>
    <row r="13" spans="1:8" x14ac:dyDescent="0.2">
      <c r="B13" s="37" t="s">
        <v>9</v>
      </c>
      <c r="C13" s="36">
        <f>FIND("-",B13)</f>
        <v>5</v>
      </c>
      <c r="D13" s="32" t="str">
        <f ca="1">_xlfn.FORMULATEXT(C13)</f>
        <v>=FIND("-",B13)</v>
      </c>
      <c r="E13" s="36">
        <f t="shared" ref="E13:E20" si="0">LEN(B13)</f>
        <v>9</v>
      </c>
      <c r="F13" s="32" t="str">
        <f ca="1">_xlfn.FORMULATEXT(E13)</f>
        <v>=LEN(B13)</v>
      </c>
      <c r="G13" s="36" t="str">
        <f t="shared" ref="G13:G20" si="1">RIGHT(B13,E13-C13)</f>
        <v>2216</v>
      </c>
      <c r="H13" s="32" t="str">
        <f ca="1">_xlfn.FORMULATEXT(G13)</f>
        <v>=RIGHT(B13,E13-C13)</v>
      </c>
    </row>
    <row r="14" spans="1:8" x14ac:dyDescent="0.2">
      <c r="B14" s="35" t="s">
        <v>104</v>
      </c>
      <c r="C14" s="36">
        <f t="shared" ref="C14:C20" si="2">FIND("-",B14)</f>
        <v>4</v>
      </c>
      <c r="D14" s="32" t="str">
        <f t="shared" ref="D14:D20" ca="1" si="3">_xlfn.FORMULATEXT(C14)</f>
        <v>=FIND("-",B14)</v>
      </c>
      <c r="E14" s="36">
        <f t="shared" si="0"/>
        <v>7</v>
      </c>
      <c r="F14" s="32" t="str">
        <f t="shared" ref="F14:H20" ca="1" si="4">_xlfn.FORMULATEXT(E14)</f>
        <v>=LEN(B14)</v>
      </c>
      <c r="G14" s="36" t="str">
        <f t="shared" si="1"/>
        <v>382</v>
      </c>
      <c r="H14" s="32" t="str">
        <f t="shared" ca="1" si="4"/>
        <v>=RIGHT(B14,E14-C14)</v>
      </c>
    </row>
    <row r="15" spans="1:8" x14ac:dyDescent="0.2">
      <c r="B15" s="35" t="s">
        <v>105</v>
      </c>
      <c r="C15" s="36">
        <f t="shared" si="2"/>
        <v>2</v>
      </c>
      <c r="D15" s="32" t="str">
        <f t="shared" ca="1" si="3"/>
        <v>=FIND("-",B15)</v>
      </c>
      <c r="E15" s="36">
        <f t="shared" si="0"/>
        <v>4</v>
      </c>
      <c r="F15" s="32" t="str">
        <f t="shared" ca="1" si="4"/>
        <v>=LEN(B15)</v>
      </c>
      <c r="G15" s="36" t="str">
        <f t="shared" si="1"/>
        <v>29</v>
      </c>
      <c r="H15" s="32" t="str">
        <f t="shared" ca="1" si="4"/>
        <v>=RIGHT(B15,E15-C15)</v>
      </c>
    </row>
    <row r="16" spans="1:8" x14ac:dyDescent="0.2">
      <c r="B16" s="35" t="s">
        <v>106</v>
      </c>
      <c r="C16" s="36">
        <f t="shared" si="2"/>
        <v>3</v>
      </c>
      <c r="D16" s="32" t="str">
        <f t="shared" ca="1" si="3"/>
        <v>=FIND("-",B16)</v>
      </c>
      <c r="E16" s="36">
        <f t="shared" si="0"/>
        <v>8</v>
      </c>
      <c r="F16" s="32" t="str">
        <f t="shared" ca="1" si="4"/>
        <v>=LEN(B16)</v>
      </c>
      <c r="G16" s="36" t="str">
        <f t="shared" si="1"/>
        <v>97486</v>
      </c>
      <c r="H16" s="32" t="str">
        <f t="shared" ca="1" si="4"/>
        <v>=RIGHT(B16,E16-C16)</v>
      </c>
    </row>
    <row r="17" spans="1:11" x14ac:dyDescent="0.2">
      <c r="B17" s="35" t="s">
        <v>107</v>
      </c>
      <c r="C17" s="36">
        <f t="shared" si="2"/>
        <v>5</v>
      </c>
      <c r="D17" s="32" t="str">
        <f t="shared" ca="1" si="3"/>
        <v>=FIND("-",B17)</v>
      </c>
      <c r="E17" s="36">
        <f t="shared" si="0"/>
        <v>10</v>
      </c>
      <c r="F17" s="32" t="str">
        <f t="shared" ca="1" si="4"/>
        <v>=LEN(B17)</v>
      </c>
      <c r="G17" s="36" t="str">
        <f t="shared" si="1"/>
        <v>36166</v>
      </c>
      <c r="H17" s="32" t="str">
        <f t="shared" ca="1" si="4"/>
        <v>=RIGHT(B17,E17-C17)</v>
      </c>
    </row>
    <row r="18" spans="1:11" x14ac:dyDescent="0.2">
      <c r="B18" s="35" t="s">
        <v>108</v>
      </c>
      <c r="C18" s="36">
        <f t="shared" si="2"/>
        <v>4</v>
      </c>
      <c r="D18" s="32" t="str">
        <f t="shared" ca="1" si="3"/>
        <v>=FIND("-",B18)</v>
      </c>
      <c r="E18" s="36">
        <f t="shared" si="0"/>
        <v>6</v>
      </c>
      <c r="F18" s="32" t="str">
        <f t="shared" ca="1" si="4"/>
        <v>=LEN(B18)</v>
      </c>
      <c r="G18" s="36" t="str">
        <f t="shared" si="1"/>
        <v>99</v>
      </c>
      <c r="H18" s="32" t="str">
        <f t="shared" ca="1" si="4"/>
        <v>=RIGHT(B18,E18-C18)</v>
      </c>
    </row>
    <row r="19" spans="1:11" x14ac:dyDescent="0.2">
      <c r="B19" s="35" t="s">
        <v>109</v>
      </c>
      <c r="C19" s="36">
        <f t="shared" si="2"/>
        <v>3</v>
      </c>
      <c r="D19" s="32" t="str">
        <f t="shared" ca="1" si="3"/>
        <v>=FIND("-",B19)</v>
      </c>
      <c r="E19" s="36">
        <f t="shared" si="0"/>
        <v>6</v>
      </c>
      <c r="F19" s="32" t="str">
        <f t="shared" ca="1" si="4"/>
        <v>=LEN(B19)</v>
      </c>
      <c r="G19" s="36" t="str">
        <f t="shared" si="1"/>
        <v>205</v>
      </c>
      <c r="H19" s="32" t="str">
        <f t="shared" ca="1" si="4"/>
        <v>=RIGHT(B19,E19-C19)</v>
      </c>
    </row>
    <row r="20" spans="1:11" x14ac:dyDescent="0.2">
      <c r="B20" s="35" t="s">
        <v>110</v>
      </c>
      <c r="C20" s="36">
        <f t="shared" si="2"/>
        <v>4</v>
      </c>
      <c r="D20" s="32" t="str">
        <f t="shared" ca="1" si="3"/>
        <v>=FIND("-",B20)</v>
      </c>
      <c r="E20" s="36">
        <f t="shared" si="0"/>
        <v>7</v>
      </c>
      <c r="F20" s="32" t="str">
        <f t="shared" ca="1" si="4"/>
        <v>=LEN(B20)</v>
      </c>
      <c r="G20" s="36" t="str">
        <f t="shared" si="1"/>
        <v>061</v>
      </c>
      <c r="H20" s="32" t="str">
        <f t="shared" ca="1" si="4"/>
        <v>=RIGHT(B20,E20-C20)</v>
      </c>
    </row>
    <row r="22" spans="1:11" x14ac:dyDescent="0.2">
      <c r="B22" s="24" t="s">
        <v>119</v>
      </c>
    </row>
    <row r="23" spans="1:11" x14ac:dyDescent="0.2">
      <c r="B23" s="32" t="s">
        <v>102</v>
      </c>
    </row>
    <row r="24" spans="1:11" x14ac:dyDescent="0.2">
      <c r="B24" s="32" t="s">
        <v>24</v>
      </c>
      <c r="J24" s="32" t="s">
        <v>242</v>
      </c>
    </row>
    <row r="26" spans="1:11" ht="25.5" x14ac:dyDescent="0.2">
      <c r="A26" s="34"/>
      <c r="B26" s="39" t="s">
        <v>12</v>
      </c>
      <c r="C26" s="39" t="s">
        <v>25</v>
      </c>
      <c r="D26" s="39" t="s">
        <v>20</v>
      </c>
      <c r="E26" s="39" t="s">
        <v>10</v>
      </c>
      <c r="F26" s="39" t="s">
        <v>21</v>
      </c>
      <c r="G26" s="39" t="s">
        <v>22</v>
      </c>
      <c r="H26" s="39" t="s">
        <v>23</v>
      </c>
    </row>
    <row r="27" spans="1:11" x14ac:dyDescent="0.2">
      <c r="A27" s="32">
        <f>LEN(B27)</f>
        <v>13</v>
      </c>
      <c r="B27" s="20" t="s">
        <v>13</v>
      </c>
      <c r="C27" s="38">
        <f>FIND("(",B27,1)</f>
        <v>1</v>
      </c>
      <c r="D27" s="38">
        <f>FIND(")",B27,1)</f>
        <v>5</v>
      </c>
      <c r="E27" s="38">
        <f>FIND("-",B27,1)</f>
        <v>9</v>
      </c>
      <c r="F27" s="38" t="str">
        <f>MID(B27,C27+1,D27-2)</f>
        <v>834</v>
      </c>
      <c r="G27" s="38" t="str">
        <f>MID(B27,D27+1,A27-E27-1)</f>
        <v>133</v>
      </c>
      <c r="H27" s="38" t="str">
        <f>RIGHT(B27,A27-E27)</f>
        <v>1776</v>
      </c>
    </row>
    <row r="28" spans="1:11" x14ac:dyDescent="0.2">
      <c r="A28" s="32">
        <f t="shared" ref="A28:A33" si="5">LEN(B28)</f>
        <v>13</v>
      </c>
      <c r="B28" s="20" t="s">
        <v>14</v>
      </c>
      <c r="C28" s="38">
        <f t="shared" ref="C28:C33" si="6">FIND("(",B28,1)</f>
        <v>1</v>
      </c>
      <c r="D28" s="38">
        <f t="shared" ref="D28:D33" si="7">FIND(")",B28,1)</f>
        <v>5</v>
      </c>
      <c r="E28" s="38">
        <f t="shared" ref="E28:E33" si="8">FIND("-",B28,1)</f>
        <v>9</v>
      </c>
      <c r="F28" s="38" t="str">
        <f t="shared" ref="F28:F33" si="9">MID(B28,C28+1,D28-2)</f>
        <v>623</v>
      </c>
      <c r="G28" s="38" t="str">
        <f t="shared" ref="G28:G33" si="10">MID(B28,D28+1,A28-E28-1)</f>
        <v>560</v>
      </c>
      <c r="H28" s="38" t="str">
        <f t="shared" ref="H28:H33" si="11">RIGHT(B28,A28-E28)</f>
        <v>7830</v>
      </c>
    </row>
    <row r="29" spans="1:11" x14ac:dyDescent="0.2">
      <c r="A29" s="32">
        <f t="shared" si="5"/>
        <v>13</v>
      </c>
      <c r="B29" s="20" t="s">
        <v>15</v>
      </c>
      <c r="C29" s="38">
        <f t="shared" si="6"/>
        <v>1</v>
      </c>
      <c r="D29" s="38">
        <f t="shared" si="7"/>
        <v>5</v>
      </c>
      <c r="E29" s="38">
        <f t="shared" si="8"/>
        <v>9</v>
      </c>
      <c r="F29" s="38" t="str">
        <f t="shared" si="9"/>
        <v>220</v>
      </c>
      <c r="G29" s="38" t="str">
        <f t="shared" si="10"/>
        <v>249</v>
      </c>
      <c r="H29" s="38" t="str">
        <f t="shared" si="11"/>
        <v>2610</v>
      </c>
      <c r="J29" s="34"/>
      <c r="K29" s="34"/>
    </row>
    <row r="30" spans="1:11" x14ac:dyDescent="0.2">
      <c r="A30" s="32">
        <f t="shared" si="5"/>
        <v>13</v>
      </c>
      <c r="B30" s="20" t="s">
        <v>16</v>
      </c>
      <c r="C30" s="38">
        <f t="shared" si="6"/>
        <v>1</v>
      </c>
      <c r="D30" s="38">
        <f t="shared" si="7"/>
        <v>5</v>
      </c>
      <c r="E30" s="38">
        <f t="shared" si="8"/>
        <v>9</v>
      </c>
      <c r="F30" s="38" t="str">
        <f t="shared" si="9"/>
        <v>444</v>
      </c>
      <c r="G30" s="38" t="str">
        <f t="shared" si="10"/>
        <v>698</v>
      </c>
      <c r="H30" s="38" t="str">
        <f t="shared" si="11"/>
        <v>6184</v>
      </c>
    </row>
    <row r="31" spans="1:11" x14ac:dyDescent="0.2">
      <c r="A31" s="32">
        <f t="shared" si="5"/>
        <v>13</v>
      </c>
      <c r="B31" s="20" t="s">
        <v>17</v>
      </c>
      <c r="C31" s="38">
        <f t="shared" si="6"/>
        <v>1</v>
      </c>
      <c r="D31" s="38">
        <f t="shared" si="7"/>
        <v>5</v>
      </c>
      <c r="E31" s="38">
        <f t="shared" si="8"/>
        <v>9</v>
      </c>
      <c r="F31" s="38" t="str">
        <f t="shared" si="9"/>
        <v>639</v>
      </c>
      <c r="G31" s="38" t="str">
        <f t="shared" si="10"/>
        <v>771</v>
      </c>
      <c r="H31" s="38" t="str">
        <f t="shared" si="11"/>
        <v>1953</v>
      </c>
    </row>
    <row r="32" spans="1:11" x14ac:dyDescent="0.2">
      <c r="A32" s="32">
        <f t="shared" si="5"/>
        <v>13</v>
      </c>
      <c r="B32" s="20" t="s">
        <v>18</v>
      </c>
      <c r="C32" s="38">
        <f t="shared" si="6"/>
        <v>1</v>
      </c>
      <c r="D32" s="38">
        <f t="shared" si="7"/>
        <v>5</v>
      </c>
      <c r="E32" s="38">
        <f t="shared" si="8"/>
        <v>9</v>
      </c>
      <c r="F32" s="38" t="str">
        <f t="shared" si="9"/>
        <v>761</v>
      </c>
      <c r="G32" s="38" t="str">
        <f t="shared" si="10"/>
        <v>431</v>
      </c>
      <c r="H32" s="38" t="str">
        <f t="shared" si="11"/>
        <v>5462</v>
      </c>
    </row>
    <row r="33" spans="1:8" x14ac:dyDescent="0.2">
      <c r="A33" s="32">
        <f t="shared" si="5"/>
        <v>13</v>
      </c>
      <c r="B33" s="20" t="s">
        <v>19</v>
      </c>
      <c r="C33" s="38">
        <f t="shared" si="6"/>
        <v>1</v>
      </c>
      <c r="D33" s="38">
        <f t="shared" si="7"/>
        <v>5</v>
      </c>
      <c r="E33" s="38">
        <f t="shared" si="8"/>
        <v>9</v>
      </c>
      <c r="F33" s="38" t="str">
        <f t="shared" si="9"/>
        <v>326</v>
      </c>
      <c r="G33" s="38" t="str">
        <f t="shared" si="10"/>
        <v>681</v>
      </c>
      <c r="H33" s="38" t="str">
        <f t="shared" si="11"/>
        <v>5891</v>
      </c>
    </row>
    <row r="40" spans="1:8" x14ac:dyDescent="0.2">
      <c r="D40" s="96"/>
    </row>
    <row r="44" spans="1:8" s="34" customFormat="1" x14ac:dyDescent="0.2">
      <c r="A44" s="32"/>
      <c r="B44" s="32"/>
      <c r="C44" s="32"/>
      <c r="D44" s="32"/>
      <c r="E44" s="32"/>
      <c r="F44" s="32"/>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ignoredErrors>
    <ignoredError sqref="E13:E20 G13:G2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075" r:id="rId4" name="Button 3">
              <controlPr defaultSize="0" print="0" autoFill="0" autoPict="0" macro="[0]!ThisWorkbook.Find_Send_To_2B">
                <anchor moveWithCells="1" sizeWithCells="1">
                  <from>
                    <xdr:col>10</xdr:col>
                    <xdr:colOff>542925</xdr:colOff>
                    <xdr:row>25</xdr:row>
                    <xdr:rowOff>304800</xdr:rowOff>
                  </from>
                  <to>
                    <xdr:col>14</xdr:col>
                    <xdr:colOff>85725</xdr:colOff>
                    <xdr:row>28</xdr:row>
                    <xdr:rowOff>457200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1:G40"/>
  <sheetViews>
    <sheetView showGridLines="0" topLeftCell="A23" zoomScale="106" zoomScaleNormal="151" workbookViewId="0">
      <selection activeCell="G23" sqref="G23"/>
    </sheetView>
  </sheetViews>
  <sheetFormatPr defaultColWidth="9.33203125" defaultRowHeight="12.75" x14ac:dyDescent="0.2"/>
  <cols>
    <col min="1" max="1" width="9.33203125" style="32"/>
    <col min="2" max="9" width="24.83203125" style="32" customWidth="1"/>
    <col min="10" max="16384" width="9.33203125" style="32"/>
  </cols>
  <sheetData>
    <row r="1" spans="2:7" ht="18.75" x14ac:dyDescent="0.3">
      <c r="B1" s="21" t="s">
        <v>118</v>
      </c>
    </row>
    <row r="3" spans="2:7" x14ac:dyDescent="0.2">
      <c r="B3" s="32" t="s">
        <v>103</v>
      </c>
    </row>
    <row r="4" spans="2:7" x14ac:dyDescent="0.2">
      <c r="B4" s="32" t="s">
        <v>113</v>
      </c>
    </row>
    <row r="6" spans="2:7" x14ac:dyDescent="0.2">
      <c r="B6" s="23" t="s">
        <v>34</v>
      </c>
      <c r="C6" s="23" t="s">
        <v>97</v>
      </c>
      <c r="D6" s="23" t="s">
        <v>35</v>
      </c>
      <c r="F6" s="23" t="s">
        <v>98</v>
      </c>
    </row>
    <row r="7" spans="2:7" x14ac:dyDescent="0.2">
      <c r="B7" s="41" t="s">
        <v>27</v>
      </c>
      <c r="C7" s="37" t="s">
        <v>94</v>
      </c>
      <c r="D7" s="42" t="str">
        <f>PROPER(B7)</f>
        <v>Manaus</v>
      </c>
      <c r="E7" s="32" t="str">
        <f ca="1">_xlfn.FORMULATEXT(D7)</f>
        <v>=PROPER(B7)</v>
      </c>
      <c r="F7" s="42" t="str">
        <f>_xlfn.CONCAT(D7,",",C7)</f>
        <v>Manaus,Brazil</v>
      </c>
      <c r="G7" s="32" t="str">
        <f ca="1">_xlfn.FORMULATEXT(F7)</f>
        <v>=_xlfn.CONCAT(D7,",",C7)</v>
      </c>
    </row>
    <row r="8" spans="2:7" x14ac:dyDescent="0.2">
      <c r="B8" s="4" t="s">
        <v>32</v>
      </c>
      <c r="C8" s="35" t="s">
        <v>94</v>
      </c>
      <c r="D8" s="42" t="str">
        <f t="shared" ref="D8:D14" si="0">PROPER(B8)</f>
        <v>Campina Grande</v>
      </c>
      <c r="E8" s="32" t="str">
        <f t="shared" ref="E8:E14" ca="1" si="1">_xlfn.FORMULATEXT(D8)</f>
        <v>=PROPER(B8)</v>
      </c>
      <c r="F8" s="42" t="str">
        <f t="shared" ref="F8:F14" si="2">_xlfn.CONCAT(D8,",",C8)</f>
        <v>Campina Grande,Brazil</v>
      </c>
      <c r="G8" s="32" t="str">
        <f t="shared" ref="G8:G14" ca="1" si="3">_xlfn.FORMULATEXT(F8)</f>
        <v>=_xlfn.CONCAT(D8,",",C8)</v>
      </c>
    </row>
    <row r="9" spans="2:7" x14ac:dyDescent="0.2">
      <c r="B9" s="4" t="s">
        <v>33</v>
      </c>
      <c r="C9" s="35" t="s">
        <v>95</v>
      </c>
      <c r="D9" s="42" t="str">
        <f t="shared" si="0"/>
        <v>Natal</v>
      </c>
      <c r="E9" s="32" t="str">
        <f t="shared" ca="1" si="1"/>
        <v>=PROPER(B9)</v>
      </c>
      <c r="F9" s="42" t="str">
        <f t="shared" si="2"/>
        <v>Natal,South Africa</v>
      </c>
      <c r="G9" s="32" t="str">
        <f t="shared" ca="1" si="3"/>
        <v>=_xlfn.CONCAT(D9,",",C9)</v>
      </c>
    </row>
    <row r="10" spans="2:7" x14ac:dyDescent="0.2">
      <c r="B10" s="4" t="s">
        <v>28</v>
      </c>
      <c r="C10" s="35" t="s">
        <v>94</v>
      </c>
      <c r="D10" s="42" t="str">
        <f t="shared" si="0"/>
        <v>Belém</v>
      </c>
      <c r="E10" s="32" t="str">
        <f t="shared" ca="1" si="1"/>
        <v>=PROPER(B10)</v>
      </c>
      <c r="F10" s="42" t="str">
        <f t="shared" si="2"/>
        <v>Belém,Brazil</v>
      </c>
      <c r="G10" s="32" t="str">
        <f t="shared" ca="1" si="3"/>
        <v>=_xlfn.CONCAT(D10,",",C10)</v>
      </c>
    </row>
    <row r="11" spans="2:7" x14ac:dyDescent="0.2">
      <c r="B11" s="4" t="s">
        <v>31</v>
      </c>
      <c r="C11" s="35" t="s">
        <v>94</v>
      </c>
      <c r="D11" s="42" t="str">
        <f t="shared" si="0"/>
        <v>João Pessoa</v>
      </c>
      <c r="E11" s="32" t="str">
        <f t="shared" ca="1" si="1"/>
        <v>=PROPER(B11)</v>
      </c>
      <c r="F11" s="42" t="str">
        <f t="shared" si="2"/>
        <v>João Pessoa,Brazil</v>
      </c>
      <c r="G11" s="32" t="str">
        <f t="shared" ca="1" si="3"/>
        <v>=_xlfn.CONCAT(D11,",",C11)</v>
      </c>
    </row>
    <row r="12" spans="2:7" x14ac:dyDescent="0.2">
      <c r="B12" s="4" t="s">
        <v>29</v>
      </c>
      <c r="C12" s="35" t="s">
        <v>94</v>
      </c>
      <c r="D12" s="42" t="str">
        <f t="shared" si="0"/>
        <v>Fortaleza</v>
      </c>
      <c r="E12" s="32" t="str">
        <f t="shared" ca="1" si="1"/>
        <v>=PROPER(B12)</v>
      </c>
      <c r="F12" s="42" t="str">
        <f t="shared" si="2"/>
        <v>Fortaleza,Brazil</v>
      </c>
      <c r="G12" s="32" t="str">
        <f t="shared" ca="1" si="3"/>
        <v>=_xlfn.CONCAT(D12,",",C12)</v>
      </c>
    </row>
    <row r="13" spans="2:7" x14ac:dyDescent="0.2">
      <c r="B13" s="4" t="s">
        <v>26</v>
      </c>
      <c r="C13" s="35" t="s">
        <v>94</v>
      </c>
      <c r="D13" s="42" t="str">
        <f t="shared" si="0"/>
        <v>Castanhal</v>
      </c>
      <c r="E13" s="32" t="str">
        <f t="shared" ca="1" si="1"/>
        <v>=PROPER(B13)</v>
      </c>
      <c r="F13" s="42" t="str">
        <f t="shared" si="2"/>
        <v>Castanhal,Brazil</v>
      </c>
      <c r="G13" s="32" t="str">
        <f t="shared" ca="1" si="3"/>
        <v>=_xlfn.CONCAT(D13,",",C13)</v>
      </c>
    </row>
    <row r="14" spans="2:7" x14ac:dyDescent="0.2">
      <c r="B14" s="4" t="s">
        <v>30</v>
      </c>
      <c r="C14" s="35" t="s">
        <v>96</v>
      </c>
      <c r="D14" s="42" t="str">
        <f t="shared" si="0"/>
        <v>Maranguape</v>
      </c>
      <c r="E14" s="32" t="str">
        <f t="shared" ca="1" si="1"/>
        <v>=PROPER(B14)</v>
      </c>
      <c r="F14" s="42" t="str">
        <f t="shared" si="2"/>
        <v>Maranguape,Ceará</v>
      </c>
      <c r="G14" s="32" t="str">
        <f t="shared" ca="1" si="3"/>
        <v>=_xlfn.CONCAT(D14,",",C14)</v>
      </c>
    </row>
    <row r="17" spans="2:7" ht="18.75" x14ac:dyDescent="0.3">
      <c r="B17" s="21" t="s">
        <v>119</v>
      </c>
    </row>
    <row r="18" spans="2:7" ht="18.75" x14ac:dyDescent="0.3">
      <c r="B18" s="21"/>
    </row>
    <row r="19" spans="2:7" x14ac:dyDescent="0.2">
      <c r="B19" s="32" t="s">
        <v>114</v>
      </c>
    </row>
    <row r="20" spans="2:7" x14ac:dyDescent="0.2">
      <c r="B20" s="32" t="s">
        <v>51</v>
      </c>
    </row>
    <row r="21" spans="2:7" x14ac:dyDescent="0.2">
      <c r="D21" s="43" t="s">
        <v>123</v>
      </c>
      <c r="E21" s="43" t="s">
        <v>123</v>
      </c>
      <c r="F21" s="43" t="s">
        <v>124</v>
      </c>
    </row>
    <row r="22" spans="2:7" x14ac:dyDescent="0.2">
      <c r="B22" s="23" t="s">
        <v>36</v>
      </c>
      <c r="C22" s="23" t="s">
        <v>37</v>
      </c>
      <c r="D22" s="23" t="s">
        <v>36</v>
      </c>
      <c r="E22" s="23" t="s">
        <v>37</v>
      </c>
      <c r="F22" s="23" t="s">
        <v>50</v>
      </c>
    </row>
    <row r="23" spans="2:7" x14ac:dyDescent="0.2">
      <c r="B23" s="4" t="s">
        <v>38</v>
      </c>
      <c r="C23" s="35" t="s">
        <v>39</v>
      </c>
      <c r="D23" s="38" t="str">
        <f>PROPER(B23)</f>
        <v>Eric</v>
      </c>
      <c r="E23" s="38" t="str">
        <f>PROPER(C23)</f>
        <v>Johnson</v>
      </c>
      <c r="F23" s="38" t="str">
        <f>CONCATENATE(D23,",",E23)</f>
        <v>Eric,Johnson</v>
      </c>
    </row>
    <row r="24" spans="2:7" x14ac:dyDescent="0.2">
      <c r="B24" s="4" t="s">
        <v>40</v>
      </c>
      <c r="C24" s="35" t="s">
        <v>41</v>
      </c>
      <c r="D24" s="38" t="str">
        <f t="shared" ref="D24:D28" si="4">PROPER(B24)</f>
        <v>John</v>
      </c>
      <c r="E24" s="38" t="str">
        <f t="shared" ref="E24:E28" si="5">PROPER(C24)</f>
        <v>Smith</v>
      </c>
      <c r="F24" s="38" t="str">
        <f t="shared" ref="F24:F28" si="6">CONCATENATE(D24,",",E24)</f>
        <v>John,Smith</v>
      </c>
    </row>
    <row r="25" spans="2:7" x14ac:dyDescent="0.2">
      <c r="B25" s="4" t="s">
        <v>42</v>
      </c>
      <c r="C25" s="35" t="s">
        <v>43</v>
      </c>
      <c r="D25" s="38" t="str">
        <f t="shared" si="4"/>
        <v>Beth</v>
      </c>
      <c r="E25" s="38" t="str">
        <f t="shared" si="5"/>
        <v>Summers</v>
      </c>
      <c r="F25" s="38" t="str">
        <f t="shared" si="6"/>
        <v>Beth,Summers</v>
      </c>
    </row>
    <row r="26" spans="2:7" x14ac:dyDescent="0.2">
      <c r="B26" s="4" t="s">
        <v>44</v>
      </c>
      <c r="C26" s="35" t="s">
        <v>45</v>
      </c>
      <c r="D26" s="38" t="str">
        <f t="shared" si="4"/>
        <v>Miles</v>
      </c>
      <c r="E26" s="38" t="str">
        <f t="shared" si="5"/>
        <v>Peterson</v>
      </c>
      <c r="F26" s="38" t="str">
        <f t="shared" si="6"/>
        <v>Miles,Peterson</v>
      </c>
    </row>
    <row r="27" spans="2:7" x14ac:dyDescent="0.2">
      <c r="B27" s="4" t="s">
        <v>46</v>
      </c>
      <c r="C27" s="35" t="s">
        <v>47</v>
      </c>
      <c r="D27" s="38" t="str">
        <f t="shared" si="4"/>
        <v>Jenna</v>
      </c>
      <c r="E27" s="38" t="str">
        <f t="shared" si="5"/>
        <v>Stone</v>
      </c>
      <c r="F27" s="38" t="str">
        <f t="shared" si="6"/>
        <v>Jenna,Stone</v>
      </c>
    </row>
    <row r="28" spans="2:7" x14ac:dyDescent="0.2">
      <c r="B28" s="4" t="s">
        <v>48</v>
      </c>
      <c r="C28" s="35" t="s">
        <v>49</v>
      </c>
      <c r="D28" s="38" t="str">
        <f t="shared" si="4"/>
        <v>Quinn</v>
      </c>
      <c r="E28" s="38" t="str">
        <f t="shared" si="5"/>
        <v>Cook</v>
      </c>
      <c r="F28" s="38" t="str">
        <f t="shared" si="6"/>
        <v>Quinn,Cook</v>
      </c>
    </row>
    <row r="29" spans="2:7" x14ac:dyDescent="0.2">
      <c r="B29" s="40"/>
      <c r="C29" s="40"/>
      <c r="D29" s="40"/>
      <c r="E29" s="40"/>
      <c r="F29" s="40"/>
      <c r="G29" s="40"/>
    </row>
    <row r="30" spans="2:7" x14ac:dyDescent="0.2">
      <c r="F30" s="40"/>
    </row>
    <row r="40" spans="4:4" x14ac:dyDescent="0.2">
      <c r="D40" s="96"/>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ignoredErrors>
    <ignoredError sqref="F7 F8:F14" formula="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67"/>
  <sheetViews>
    <sheetView showGridLines="0" zoomScale="91" zoomScaleNormal="130" workbookViewId="0">
      <selection activeCell="G53" sqref="G53"/>
    </sheetView>
  </sheetViews>
  <sheetFormatPr defaultColWidth="9.33203125" defaultRowHeight="12.75" x14ac:dyDescent="0.2"/>
  <cols>
    <col min="1" max="1" width="9.33203125" style="25"/>
    <col min="2" max="2" width="25.83203125" style="25" customWidth="1"/>
    <col min="3" max="3" width="27.33203125" style="25" customWidth="1"/>
    <col min="4" max="4" width="28.1640625" style="25" customWidth="1"/>
    <col min="5" max="5" width="25.33203125" style="25" customWidth="1"/>
    <col min="6" max="6" width="35.33203125" style="25" customWidth="1"/>
    <col min="7" max="7" width="31.6640625" style="25" customWidth="1"/>
    <col min="8" max="8" width="15.33203125" style="25" customWidth="1"/>
    <col min="9" max="9" width="12.6640625" style="25" customWidth="1"/>
    <col min="10" max="10" width="9.33203125" style="25"/>
    <col min="11" max="11" width="31.33203125" style="25" bestFit="1" customWidth="1"/>
    <col min="12" max="16384" width="9.33203125" style="25"/>
  </cols>
  <sheetData>
    <row r="1" spans="1:6" x14ac:dyDescent="0.2">
      <c r="A1" s="45"/>
    </row>
    <row r="2" spans="1:6" x14ac:dyDescent="0.2">
      <c r="A2" s="45"/>
    </row>
    <row r="3" spans="1:6" ht="18.75" x14ac:dyDescent="0.3">
      <c r="A3" s="45"/>
      <c r="B3" s="46"/>
    </row>
    <row r="4" spans="1:6" ht="15.75" x14ac:dyDescent="0.25">
      <c r="A4" s="45"/>
      <c r="D4" s="47" t="s">
        <v>137</v>
      </c>
      <c r="E4" s="48" t="s">
        <v>138</v>
      </c>
      <c r="F4" s="49" t="s">
        <v>139</v>
      </c>
    </row>
    <row r="6" spans="1:6" ht="15" x14ac:dyDescent="0.25">
      <c r="D6" s="77" t="s">
        <v>140</v>
      </c>
      <c r="E6" s="78"/>
      <c r="F6" s="79" t="s">
        <v>141</v>
      </c>
    </row>
    <row r="7" spans="1:6" ht="18.75" x14ac:dyDescent="0.3">
      <c r="B7" s="19" t="s">
        <v>118</v>
      </c>
      <c r="D7" s="79" t="s">
        <v>144</v>
      </c>
      <c r="E7" s="78"/>
      <c r="F7" s="79" t="s">
        <v>142</v>
      </c>
    </row>
    <row r="9" spans="1:6" x14ac:dyDescent="0.2">
      <c r="B9" s="25" t="s">
        <v>115</v>
      </c>
    </row>
    <row r="10" spans="1:6" x14ac:dyDescent="0.2">
      <c r="B10" s="25" t="s">
        <v>116</v>
      </c>
    </row>
    <row r="12" spans="1:6" x14ac:dyDescent="0.2">
      <c r="B12" s="60" t="s">
        <v>52</v>
      </c>
      <c r="C12" s="60" t="s">
        <v>53</v>
      </c>
      <c r="D12" s="60" t="s">
        <v>54</v>
      </c>
      <c r="E12" s="60" t="s">
        <v>55</v>
      </c>
      <c r="F12" s="60" t="s">
        <v>56</v>
      </c>
    </row>
    <row r="13" spans="1:6" x14ac:dyDescent="0.2">
      <c r="B13" s="61">
        <v>42535</v>
      </c>
      <c r="C13" s="62">
        <f t="shared" ref="C13:C23" si="0">VALUE(MONTH(B13))</f>
        <v>6</v>
      </c>
      <c r="D13" s="63">
        <v>208</v>
      </c>
      <c r="E13" s="64">
        <v>14.5</v>
      </c>
      <c r="F13" s="65">
        <f t="shared" ref="F13:F23" si="1">E13*D13</f>
        <v>3016</v>
      </c>
    </row>
    <row r="14" spans="1:6" x14ac:dyDescent="0.2">
      <c r="B14" s="66">
        <v>42553</v>
      </c>
      <c r="C14" s="62">
        <f t="shared" si="0"/>
        <v>7</v>
      </c>
      <c r="D14" s="63">
        <v>197</v>
      </c>
      <c r="E14" s="64">
        <v>14.5</v>
      </c>
      <c r="F14" s="65">
        <f t="shared" si="1"/>
        <v>2856.5</v>
      </c>
    </row>
    <row r="15" spans="1:6" x14ac:dyDescent="0.2">
      <c r="B15" s="61">
        <v>42536</v>
      </c>
      <c r="C15" s="62">
        <f t="shared" si="0"/>
        <v>6</v>
      </c>
      <c r="D15" s="63">
        <v>176</v>
      </c>
      <c r="E15" s="64">
        <v>14.5</v>
      </c>
      <c r="F15" s="65">
        <f t="shared" si="1"/>
        <v>2552</v>
      </c>
    </row>
    <row r="16" spans="1:6" x14ac:dyDescent="0.2">
      <c r="B16" s="66">
        <v>42531</v>
      </c>
      <c r="C16" s="62">
        <f t="shared" si="0"/>
        <v>6</v>
      </c>
      <c r="D16" s="63">
        <v>168</v>
      </c>
      <c r="E16" s="64">
        <v>14.5</v>
      </c>
      <c r="F16" s="65">
        <f t="shared" si="1"/>
        <v>2436</v>
      </c>
    </row>
    <row r="17" spans="2:8" x14ac:dyDescent="0.2">
      <c r="B17" s="61">
        <v>42536</v>
      </c>
      <c r="C17" s="62">
        <f t="shared" si="0"/>
        <v>6</v>
      </c>
      <c r="D17" s="63">
        <v>166</v>
      </c>
      <c r="E17" s="64">
        <v>14.5</v>
      </c>
      <c r="F17" s="65">
        <f t="shared" si="1"/>
        <v>2407</v>
      </c>
    </row>
    <row r="18" spans="2:8" x14ac:dyDescent="0.2">
      <c r="B18" s="61">
        <v>42539</v>
      </c>
      <c r="C18" s="62">
        <f t="shared" si="0"/>
        <v>6</v>
      </c>
      <c r="D18" s="63">
        <v>157</v>
      </c>
      <c r="E18" s="64">
        <v>14.5</v>
      </c>
      <c r="F18" s="65">
        <f t="shared" si="1"/>
        <v>2276.5</v>
      </c>
    </row>
    <row r="19" spans="2:8" x14ac:dyDescent="0.2">
      <c r="B19" s="61">
        <v>42545</v>
      </c>
      <c r="C19" s="62">
        <f t="shared" si="0"/>
        <v>6</v>
      </c>
      <c r="D19" s="63">
        <v>142</v>
      </c>
      <c r="E19" s="64">
        <v>14.5</v>
      </c>
      <c r="F19" s="65">
        <f t="shared" si="1"/>
        <v>2059</v>
      </c>
    </row>
    <row r="20" spans="2:8" x14ac:dyDescent="0.2">
      <c r="B20" s="61">
        <v>42535</v>
      </c>
      <c r="C20" s="62">
        <f t="shared" si="0"/>
        <v>6</v>
      </c>
      <c r="D20" s="63">
        <v>193</v>
      </c>
      <c r="E20" s="64">
        <v>9.99</v>
      </c>
      <c r="F20" s="65">
        <f t="shared" si="1"/>
        <v>1928.07</v>
      </c>
    </row>
    <row r="21" spans="2:8" x14ac:dyDescent="0.2">
      <c r="B21" s="61">
        <v>42538</v>
      </c>
      <c r="C21" s="62">
        <f t="shared" si="0"/>
        <v>6</v>
      </c>
      <c r="D21" s="63">
        <v>205</v>
      </c>
      <c r="E21" s="64">
        <v>9</v>
      </c>
      <c r="F21" s="65">
        <f t="shared" si="1"/>
        <v>1845</v>
      </c>
    </row>
    <row r="22" spans="2:8" x14ac:dyDescent="0.2">
      <c r="B22" s="61">
        <v>42538</v>
      </c>
      <c r="C22" s="62">
        <f t="shared" si="0"/>
        <v>6</v>
      </c>
      <c r="D22" s="63">
        <v>199</v>
      </c>
      <c r="E22" s="64">
        <v>9</v>
      </c>
      <c r="F22" s="65">
        <f t="shared" si="1"/>
        <v>1791</v>
      </c>
    </row>
    <row r="23" spans="2:8" x14ac:dyDescent="0.2">
      <c r="B23" s="61">
        <v>42534</v>
      </c>
      <c r="C23" s="62">
        <f t="shared" si="0"/>
        <v>6</v>
      </c>
      <c r="D23" s="63">
        <v>188</v>
      </c>
      <c r="E23" s="64">
        <v>9</v>
      </c>
      <c r="F23" s="65">
        <f t="shared" si="1"/>
        <v>1692</v>
      </c>
    </row>
    <row r="24" spans="2:8" x14ac:dyDescent="0.2">
      <c r="B24" s="44"/>
    </row>
    <row r="25" spans="2:8" x14ac:dyDescent="0.2">
      <c r="B25" s="44"/>
    </row>
    <row r="26" spans="2:8" x14ac:dyDescent="0.2">
      <c r="B26" s="44"/>
    </row>
    <row r="27" spans="2:8" ht="36" x14ac:dyDescent="0.2">
      <c r="B27" s="71" t="s">
        <v>132</v>
      </c>
      <c r="C27" s="71" t="s">
        <v>133</v>
      </c>
      <c r="D27" s="71" t="s">
        <v>134</v>
      </c>
      <c r="E27" s="71" t="s">
        <v>135</v>
      </c>
      <c r="F27" s="71" t="s">
        <v>136</v>
      </c>
    </row>
    <row r="28" spans="2:8" x14ac:dyDescent="0.2">
      <c r="B28" s="69" t="s">
        <v>52</v>
      </c>
      <c r="C28" s="69" t="s">
        <v>53</v>
      </c>
      <c r="D28" s="69" t="s">
        <v>54</v>
      </c>
      <c r="E28" s="69" t="s">
        <v>55</v>
      </c>
      <c r="F28" s="69" t="s">
        <v>56</v>
      </c>
      <c r="G28" s="25" t="s">
        <v>143</v>
      </c>
    </row>
    <row r="29" spans="2:8" x14ac:dyDescent="0.2">
      <c r="B29" s="70" t="s">
        <v>57</v>
      </c>
      <c r="C29" s="70" t="s">
        <v>58</v>
      </c>
      <c r="D29" s="70" t="s">
        <v>58</v>
      </c>
      <c r="E29" s="70" t="s">
        <v>59</v>
      </c>
      <c r="F29" s="70" t="s">
        <v>59</v>
      </c>
      <c r="G29" s="52">
        <v>14.5</v>
      </c>
      <c r="H29" s="25" t="s">
        <v>145</v>
      </c>
    </row>
    <row r="30" spans="2:8" x14ac:dyDescent="0.2">
      <c r="B30" s="61">
        <v>42531</v>
      </c>
      <c r="C30" s="62">
        <v>2</v>
      </c>
      <c r="D30" s="68">
        <v>144</v>
      </c>
      <c r="E30" s="64">
        <v>14.5</v>
      </c>
      <c r="F30" s="65">
        <v>2000</v>
      </c>
      <c r="G30" s="52">
        <v>9.99</v>
      </c>
      <c r="H30" s="25" t="s">
        <v>146</v>
      </c>
    </row>
    <row r="31" spans="2:8" x14ac:dyDescent="0.2">
      <c r="B31" s="61">
        <v>42532</v>
      </c>
      <c r="C31" s="62">
        <v>2</v>
      </c>
      <c r="D31" s="68">
        <v>145</v>
      </c>
      <c r="E31" s="64">
        <v>9.99</v>
      </c>
      <c r="F31" s="65">
        <v>1900</v>
      </c>
      <c r="G31" s="52">
        <v>9</v>
      </c>
    </row>
    <row r="32" spans="2:8" x14ac:dyDescent="0.2">
      <c r="B32" s="61">
        <v>42533</v>
      </c>
      <c r="C32" s="62">
        <v>2</v>
      </c>
      <c r="D32" s="68">
        <v>146</v>
      </c>
      <c r="E32" s="64">
        <v>9</v>
      </c>
      <c r="F32" s="65">
        <v>1800</v>
      </c>
    </row>
    <row r="33" spans="2:7" x14ac:dyDescent="0.2">
      <c r="B33" s="61">
        <v>42534</v>
      </c>
      <c r="C33" s="62">
        <v>2</v>
      </c>
      <c r="D33" s="68">
        <v>147</v>
      </c>
      <c r="E33" s="64">
        <v>9.99</v>
      </c>
      <c r="F33" s="65">
        <v>1700</v>
      </c>
    </row>
    <row r="34" spans="2:7" x14ac:dyDescent="0.2">
      <c r="B34" s="61">
        <v>42535</v>
      </c>
      <c r="C34" s="62">
        <v>2</v>
      </c>
      <c r="D34" s="68">
        <v>148</v>
      </c>
      <c r="E34" s="64">
        <v>14.5</v>
      </c>
      <c r="F34" s="65">
        <v>1600</v>
      </c>
    </row>
    <row r="35" spans="2:7" x14ac:dyDescent="0.2">
      <c r="B35" s="61">
        <v>42536</v>
      </c>
      <c r="C35" s="62">
        <v>2</v>
      </c>
      <c r="D35" s="68">
        <v>149</v>
      </c>
      <c r="E35" s="64">
        <v>9</v>
      </c>
      <c r="F35" s="65">
        <v>1500</v>
      </c>
    </row>
    <row r="36" spans="2:7" x14ac:dyDescent="0.2">
      <c r="B36" s="61">
        <v>42537</v>
      </c>
      <c r="C36" s="62">
        <v>2</v>
      </c>
      <c r="D36" s="68">
        <v>150</v>
      </c>
      <c r="E36" s="64">
        <v>14.5</v>
      </c>
      <c r="F36" s="65">
        <v>1400</v>
      </c>
    </row>
    <row r="39" spans="2:7" ht="18.75" x14ac:dyDescent="0.3">
      <c r="B39" s="19"/>
    </row>
    <row r="40" spans="2:7" x14ac:dyDescent="0.2">
      <c r="B40" s="25" t="s">
        <v>117</v>
      </c>
      <c r="D40" s="96"/>
    </row>
    <row r="41" spans="2:7" x14ac:dyDescent="0.2">
      <c r="B41" s="25" t="s">
        <v>60</v>
      </c>
    </row>
    <row r="43" spans="2:7" x14ac:dyDescent="0.2">
      <c r="B43" s="74" t="s">
        <v>61</v>
      </c>
      <c r="C43" s="74" t="s">
        <v>62</v>
      </c>
      <c r="D43" s="74" t="s">
        <v>63</v>
      </c>
      <c r="E43" s="74" t="s">
        <v>52</v>
      </c>
      <c r="F43" s="75" t="s">
        <v>54</v>
      </c>
      <c r="G43" s="76" t="s">
        <v>56</v>
      </c>
    </row>
    <row r="44" spans="2:7" x14ac:dyDescent="0.2">
      <c r="B44" s="57" t="s">
        <v>64</v>
      </c>
      <c r="C44" s="57" t="s">
        <v>65</v>
      </c>
      <c r="D44" s="57" t="s">
        <v>67</v>
      </c>
      <c r="E44" s="67" t="s">
        <v>85</v>
      </c>
      <c r="F44" s="72">
        <v>208</v>
      </c>
      <c r="G44" s="73">
        <v>3016</v>
      </c>
    </row>
    <row r="45" spans="2:7" x14ac:dyDescent="0.2">
      <c r="B45" s="53" t="s">
        <v>68</v>
      </c>
      <c r="C45" s="53" t="s">
        <v>66</v>
      </c>
      <c r="D45" s="53" t="s">
        <v>69</v>
      </c>
      <c r="E45" s="55">
        <v>45487</v>
      </c>
      <c r="F45" s="51" t="s">
        <v>83</v>
      </c>
      <c r="G45" s="54">
        <v>2856.5</v>
      </c>
    </row>
    <row r="46" spans="2:7" x14ac:dyDescent="0.2">
      <c r="B46" s="53" t="s">
        <v>70</v>
      </c>
      <c r="C46" s="56" t="s">
        <v>77</v>
      </c>
      <c r="D46" s="53" t="s">
        <v>71</v>
      </c>
      <c r="E46" s="55">
        <v>45458</v>
      </c>
      <c r="F46" s="51" t="s">
        <v>84</v>
      </c>
      <c r="G46" s="54">
        <v>2552</v>
      </c>
    </row>
    <row r="47" spans="2:7" x14ac:dyDescent="0.2">
      <c r="B47" s="57" t="s">
        <v>72</v>
      </c>
      <c r="C47" s="56" t="s">
        <v>78</v>
      </c>
      <c r="D47" s="53" t="s">
        <v>69</v>
      </c>
      <c r="E47" s="55" t="s">
        <v>86</v>
      </c>
      <c r="F47" s="51">
        <v>168</v>
      </c>
      <c r="G47" s="54">
        <v>2436</v>
      </c>
    </row>
    <row r="48" spans="2:7" x14ac:dyDescent="0.2">
      <c r="B48" s="53" t="s">
        <v>73</v>
      </c>
      <c r="C48" s="53" t="s">
        <v>80</v>
      </c>
      <c r="D48" s="53" t="s">
        <v>71</v>
      </c>
      <c r="E48" s="55" t="s">
        <v>87</v>
      </c>
      <c r="F48" s="51">
        <v>166</v>
      </c>
      <c r="G48" s="54">
        <v>2407</v>
      </c>
    </row>
    <row r="49" spans="2:12" x14ac:dyDescent="0.2">
      <c r="B49" s="53" t="s">
        <v>74</v>
      </c>
      <c r="C49" s="53" t="s">
        <v>79</v>
      </c>
      <c r="D49" s="53" t="s">
        <v>67</v>
      </c>
      <c r="E49" s="50" t="s">
        <v>88</v>
      </c>
      <c r="F49" s="51">
        <v>157</v>
      </c>
      <c r="G49" s="54">
        <v>2276.5</v>
      </c>
    </row>
    <row r="50" spans="2:12" x14ac:dyDescent="0.2">
      <c r="B50" s="53" t="s">
        <v>75</v>
      </c>
      <c r="C50" s="53" t="s">
        <v>81</v>
      </c>
      <c r="D50" s="53" t="s">
        <v>67</v>
      </c>
      <c r="E50" s="50">
        <v>42545</v>
      </c>
      <c r="F50" s="51">
        <v>142</v>
      </c>
      <c r="G50" s="54">
        <v>2059</v>
      </c>
    </row>
    <row r="51" spans="2:12" x14ac:dyDescent="0.2">
      <c r="B51" s="56" t="s">
        <v>76</v>
      </c>
      <c r="C51" s="56" t="s">
        <v>82</v>
      </c>
      <c r="D51" s="53" t="s">
        <v>71</v>
      </c>
      <c r="E51" s="50">
        <v>42535</v>
      </c>
      <c r="F51" s="51">
        <v>193</v>
      </c>
      <c r="G51" s="54">
        <v>1692</v>
      </c>
    </row>
    <row r="52" spans="2:12" x14ac:dyDescent="0.2">
      <c r="B52" s="44"/>
    </row>
    <row r="53" spans="2:12" x14ac:dyDescent="0.2">
      <c r="B53" s="44"/>
    </row>
    <row r="54" spans="2:12" x14ac:dyDescent="0.2">
      <c r="B54" s="44"/>
    </row>
    <row r="55" spans="2:12" x14ac:dyDescent="0.2">
      <c r="B55" s="44"/>
    </row>
    <row r="56" spans="2:12" ht="24" x14ac:dyDescent="0.2">
      <c r="B56" s="71" t="s">
        <v>147</v>
      </c>
      <c r="C56" s="71" t="s">
        <v>148</v>
      </c>
      <c r="D56" s="71" t="s">
        <v>149</v>
      </c>
      <c r="E56" s="71" t="s">
        <v>150</v>
      </c>
      <c r="F56" s="71" t="s">
        <v>134</v>
      </c>
      <c r="G56" s="71" t="s">
        <v>151</v>
      </c>
    </row>
    <row r="57" spans="2:12" x14ac:dyDescent="0.2">
      <c r="B57" s="69" t="s">
        <v>61</v>
      </c>
      <c r="C57" s="69" t="s">
        <v>62</v>
      </c>
      <c r="D57" s="69" t="s">
        <v>63</v>
      </c>
      <c r="E57" s="69" t="s">
        <v>52</v>
      </c>
      <c r="F57" s="69" t="s">
        <v>54</v>
      </c>
      <c r="G57" s="69" t="s">
        <v>56</v>
      </c>
    </row>
    <row r="58" spans="2:12" x14ac:dyDescent="0.2">
      <c r="B58" s="70" t="s">
        <v>89</v>
      </c>
      <c r="C58" s="70" t="s">
        <v>89</v>
      </c>
      <c r="D58" s="70" t="s">
        <v>89</v>
      </c>
      <c r="E58" s="70" t="s">
        <v>57</v>
      </c>
      <c r="F58" s="70" t="s">
        <v>58</v>
      </c>
      <c r="G58" s="70" t="s">
        <v>90</v>
      </c>
      <c r="I58" s="25" t="s">
        <v>91</v>
      </c>
      <c r="K58" s="25" t="s">
        <v>92</v>
      </c>
      <c r="L58" s="25" t="s">
        <v>63</v>
      </c>
    </row>
    <row r="59" spans="2:12" x14ac:dyDescent="0.2">
      <c r="B59" s="58" t="s">
        <v>64</v>
      </c>
      <c r="C59" s="58" t="s">
        <v>66</v>
      </c>
      <c r="D59" s="58" t="s">
        <v>67</v>
      </c>
      <c r="E59" s="55">
        <v>45486</v>
      </c>
      <c r="F59" s="59">
        <v>142</v>
      </c>
      <c r="G59" s="73">
        <v>3016</v>
      </c>
      <c r="I59" s="25" t="s">
        <v>64</v>
      </c>
      <c r="K59" s="25" t="s">
        <v>66</v>
      </c>
      <c r="L59" s="25" t="s">
        <v>67</v>
      </c>
    </row>
    <row r="60" spans="2:12" x14ac:dyDescent="0.2">
      <c r="B60" s="58" t="s">
        <v>68</v>
      </c>
      <c r="C60" s="58" t="s">
        <v>78</v>
      </c>
      <c r="D60" s="58" t="s">
        <v>69</v>
      </c>
      <c r="E60" s="55">
        <v>45487</v>
      </c>
      <c r="F60" s="59">
        <v>200</v>
      </c>
      <c r="G60" s="54">
        <v>2856.5</v>
      </c>
      <c r="I60" s="25" t="s">
        <v>68</v>
      </c>
      <c r="K60" s="25" t="s">
        <v>78</v>
      </c>
      <c r="L60" s="25" t="s">
        <v>69</v>
      </c>
    </row>
    <row r="61" spans="2:12" x14ac:dyDescent="0.2">
      <c r="B61" s="58" t="s">
        <v>70</v>
      </c>
      <c r="C61" s="58" t="s">
        <v>78</v>
      </c>
      <c r="D61" s="58" t="s">
        <v>69</v>
      </c>
      <c r="E61" s="55">
        <v>45488</v>
      </c>
      <c r="F61" s="59">
        <v>143</v>
      </c>
      <c r="G61" s="54">
        <v>2552</v>
      </c>
      <c r="I61" s="25" t="s">
        <v>70</v>
      </c>
      <c r="K61" s="25" t="s">
        <v>80</v>
      </c>
      <c r="L61" s="25" t="s">
        <v>71</v>
      </c>
    </row>
    <row r="62" spans="2:12" x14ac:dyDescent="0.2">
      <c r="B62" s="58" t="s">
        <v>73</v>
      </c>
      <c r="C62" s="58" t="s">
        <v>80</v>
      </c>
      <c r="D62" s="58" t="s">
        <v>71</v>
      </c>
      <c r="E62" s="55">
        <v>45489</v>
      </c>
      <c r="F62" s="59">
        <v>144</v>
      </c>
      <c r="G62" s="54">
        <v>2436</v>
      </c>
      <c r="I62" s="25" t="s">
        <v>72</v>
      </c>
      <c r="K62" s="25" t="s">
        <v>82</v>
      </c>
    </row>
    <row r="63" spans="2:12" x14ac:dyDescent="0.2">
      <c r="B63" s="58" t="s">
        <v>74</v>
      </c>
      <c r="C63" s="58" t="s">
        <v>82</v>
      </c>
      <c r="D63" s="58" t="s">
        <v>69</v>
      </c>
      <c r="E63" s="55">
        <v>45490</v>
      </c>
      <c r="F63" s="59">
        <v>145</v>
      </c>
      <c r="G63" s="54">
        <v>2407</v>
      </c>
      <c r="I63" s="25" t="s">
        <v>73</v>
      </c>
    </row>
    <row r="64" spans="2:12" x14ac:dyDescent="0.2">
      <c r="B64" s="58" t="s">
        <v>75</v>
      </c>
      <c r="C64" s="58" t="s">
        <v>78</v>
      </c>
      <c r="D64" s="58" t="s">
        <v>67</v>
      </c>
      <c r="E64" s="55">
        <v>45491</v>
      </c>
      <c r="F64" s="59">
        <v>146</v>
      </c>
      <c r="G64" s="54">
        <v>2276.5</v>
      </c>
      <c r="I64" s="25" t="s">
        <v>74</v>
      </c>
    </row>
    <row r="65" spans="2:9" x14ac:dyDescent="0.2">
      <c r="B65" s="58" t="s">
        <v>76</v>
      </c>
      <c r="C65" s="58" t="s">
        <v>66</v>
      </c>
      <c r="D65" s="58" t="s">
        <v>69</v>
      </c>
      <c r="E65" s="55">
        <v>45492</v>
      </c>
      <c r="F65" s="59">
        <v>142</v>
      </c>
      <c r="G65" s="54">
        <v>2059</v>
      </c>
      <c r="I65" s="25" t="s">
        <v>75</v>
      </c>
    </row>
    <row r="66" spans="2:9" x14ac:dyDescent="0.2">
      <c r="B66" s="58" t="s">
        <v>68</v>
      </c>
      <c r="C66" s="58" t="s">
        <v>80</v>
      </c>
      <c r="D66" s="58" t="s">
        <v>67</v>
      </c>
      <c r="E66" s="55">
        <v>45493</v>
      </c>
      <c r="F66" s="59">
        <v>142</v>
      </c>
      <c r="G66" s="54">
        <v>1692</v>
      </c>
      <c r="I66" s="25" t="s">
        <v>76</v>
      </c>
    </row>
    <row r="67" spans="2:9" x14ac:dyDescent="0.2">
      <c r="B67" s="58" t="s">
        <v>64</v>
      </c>
      <c r="C67" s="58" t="s">
        <v>82</v>
      </c>
      <c r="D67" s="58" t="s">
        <v>69</v>
      </c>
      <c r="E67" s="55">
        <v>45494</v>
      </c>
      <c r="F67" s="59">
        <v>142</v>
      </c>
      <c r="G67" s="73">
        <v>1655.92857142857</v>
      </c>
    </row>
  </sheetData>
  <dataConsolidate/>
  <phoneticPr fontId="55" type="noConversion"/>
  <dataValidations count="12">
    <dataValidation type="whole" operator="greaterThan" allowBlank="1" showInputMessage="1" showErrorMessage="1" sqref="D30:D36" xr:uid="{7DE0737F-7870-4D18-81C0-BBA12AD4C52B}">
      <formula1>D19</formula1>
    </dataValidation>
    <dataValidation type="whole" allowBlank="1" showInputMessage="1" showErrorMessage="1" sqref="C30:C36" xr:uid="{EF53344A-14AF-494A-B342-756EABA552C7}">
      <formula1>2</formula1>
      <formula2>6</formula2>
    </dataValidation>
    <dataValidation type="date" allowBlank="1" showInputMessage="1" showErrorMessage="1" sqref="B30:B36" xr:uid="{6A71FA96-7BB3-46C7-AA6B-8A1D8F8C9B2B}">
      <formula1>B16</formula1>
      <formula2>B14</formula2>
    </dataValidation>
    <dataValidation type="list" operator="greaterThan" allowBlank="1" showInputMessage="1" showErrorMessage="1" sqref="E30:E36" xr:uid="{A90725D7-8908-4C6D-982F-AB3727A96399}">
      <formula1>$G$29:$G$31</formula1>
    </dataValidation>
    <dataValidation type="whole" operator="greaterThan" allowBlank="1" showInputMessage="1" showErrorMessage="1" sqref="F30:F36" xr:uid="{B525A03B-F655-4A6D-A173-72D8C2ED4BA1}">
      <formula1>1000</formula1>
    </dataValidation>
    <dataValidation type="list" allowBlank="1" showInputMessage="1" showErrorMessage="1" sqref="B59:B67" xr:uid="{D5839B01-9B15-427D-AF1D-41DE257AC433}">
      <formula1>salesmen</formula1>
    </dataValidation>
    <dataValidation type="list" allowBlank="1" showInputMessage="1" showErrorMessage="1" sqref="C59:C67" xr:uid="{10D326C7-3A35-44CB-924D-F5A94A7BA82E}">
      <formula1>products</formula1>
    </dataValidation>
    <dataValidation type="list" allowBlank="1" showInputMessage="1" showErrorMessage="1" sqref="D59:D67" xr:uid="{0E54DF17-B621-4161-881E-CBB84EC56EAF}">
      <formula1>$L$59:$L$61</formula1>
    </dataValidation>
    <dataValidation type="date" allowBlank="1" showInputMessage="1" showErrorMessage="1" sqref="E44:E51 E59:E60 E62:E66" xr:uid="{646B09F0-AF07-4241-AEA2-C6F279E376D2}">
      <formula1>E51</formula1>
      <formula2>E45</formula2>
    </dataValidation>
    <dataValidation type="date" allowBlank="1" showInputMessage="1" showErrorMessage="1" sqref="E61" xr:uid="{D1407180-3418-444D-BD86-49256E655B9B}">
      <formula1>#REF!</formula1>
      <formula2>E62</formula2>
    </dataValidation>
    <dataValidation type="date" allowBlank="1" showInputMessage="1" showErrorMessage="1" sqref="E67" xr:uid="{FDB9C9F0-1C00-491D-950C-EC0B5F0B1CB9}">
      <formula1>E74</formula1>
      <formula2>#REF!</formula2>
    </dataValidation>
    <dataValidation type="whole" allowBlank="1" showInputMessage="1" showErrorMessage="1" sqref="F59:F67" xr:uid="{5A1C9ACD-0CD0-4EEE-8372-BF37DFE02C81}">
      <formula1>F50</formula1>
      <formula2>F44</formula2>
    </dataValidation>
  </dataValidation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1C0A4-E1DE-9D49-9ACE-7DD7C03C876F}">
  <sheetPr codeName="Sheet4"/>
  <dimension ref="A1:I59"/>
  <sheetViews>
    <sheetView showGridLines="0" topLeftCell="A12" zoomScale="107" zoomScaleNormal="120" zoomScalePageLayoutView="80" workbookViewId="0">
      <selection activeCell="F43" sqref="F43"/>
    </sheetView>
  </sheetViews>
  <sheetFormatPr defaultColWidth="9.33203125" defaultRowHeight="12.75" x14ac:dyDescent="0.2"/>
  <cols>
    <col min="1" max="1" width="9.33203125" style="1"/>
    <col min="2" max="2" width="24.6640625" style="1" customWidth="1"/>
    <col min="3" max="3" width="60" style="1" bestFit="1" customWidth="1"/>
    <col min="4" max="4" width="32.33203125" style="1" customWidth="1"/>
    <col min="5" max="5" width="25.33203125" style="1" customWidth="1"/>
    <col min="6" max="6" width="18.33203125" style="1" customWidth="1"/>
    <col min="7" max="8" width="15.33203125" style="1" bestFit="1" customWidth="1"/>
    <col min="9" max="9" width="14.33203125" style="1" bestFit="1" customWidth="1"/>
    <col min="10" max="10" width="15.83203125" style="1" bestFit="1" customWidth="1"/>
    <col min="11" max="11" width="14.33203125" style="1" bestFit="1" customWidth="1"/>
    <col min="12" max="16384" width="9.33203125" style="1"/>
  </cols>
  <sheetData>
    <row r="1" spans="1:8" x14ac:dyDescent="0.2">
      <c r="A1" s="2"/>
    </row>
    <row r="2" spans="1:8" x14ac:dyDescent="0.2">
      <c r="A2" s="2"/>
    </row>
    <row r="3" spans="1:8" x14ac:dyDescent="0.2">
      <c r="A3" s="2"/>
    </row>
    <row r="4" spans="1:8" ht="51" x14ac:dyDescent="0.2">
      <c r="A4" s="2"/>
      <c r="C4" s="12" t="s">
        <v>175</v>
      </c>
      <c r="D4" s="11"/>
      <c r="E4" s="11"/>
    </row>
    <row r="5" spans="1:8" ht="18" x14ac:dyDescent="0.25">
      <c r="C5" s="5" t="s">
        <v>174</v>
      </c>
      <c r="D5" s="10"/>
      <c r="E5" s="10"/>
    </row>
    <row r="7" spans="1:8" ht="18.75" x14ac:dyDescent="0.3">
      <c r="B7" s="3" t="s">
        <v>118</v>
      </c>
    </row>
    <row r="8" spans="1:8" x14ac:dyDescent="0.2">
      <c r="F8"/>
      <c r="G8"/>
    </row>
    <row r="9" spans="1:8" x14ac:dyDescent="0.2">
      <c r="B9" s="118" t="s">
        <v>173</v>
      </c>
      <c r="C9" s="118"/>
      <c r="D9" s="118"/>
      <c r="F9"/>
      <c r="G9"/>
      <c r="H9"/>
    </row>
    <row r="10" spans="1:8" x14ac:dyDescent="0.2">
      <c r="B10" s="118"/>
      <c r="C10" s="118"/>
      <c r="D10" s="118"/>
      <c r="E10"/>
      <c r="F10"/>
      <c r="G10"/>
      <c r="H10"/>
    </row>
    <row r="11" spans="1:8" x14ac:dyDescent="0.2">
      <c r="B11"/>
      <c r="C11"/>
      <c r="D11"/>
      <c r="E11"/>
      <c r="F11"/>
      <c r="G11"/>
      <c r="H11"/>
    </row>
    <row r="12" spans="1:8" x14ac:dyDescent="0.2">
      <c r="B12" s="7" t="s">
        <v>166</v>
      </c>
      <c r="C12"/>
      <c r="D12"/>
      <c r="E12"/>
      <c r="F12"/>
      <c r="G12"/>
      <c r="H12"/>
    </row>
    <row r="13" spans="1:8" x14ac:dyDescent="0.2">
      <c r="B13" s="6" t="s">
        <v>172</v>
      </c>
      <c r="C13" s="9" t="str">
        <f>CLEAN(B13)</f>
        <v>PROGRAF</v>
      </c>
      <c r="D13" s="9" t="str">
        <f ca="1">_xlfn.FORMULATEXT(C13)</f>
        <v>=CLEAN(B13)</v>
      </c>
      <c r="E13"/>
      <c r="F13"/>
      <c r="G13"/>
      <c r="H13"/>
    </row>
    <row r="14" spans="1:8" x14ac:dyDescent="0.2">
      <c r="B14" s="1" t="s">
        <v>171</v>
      </c>
      <c r="C14"/>
      <c r="D14"/>
      <c r="E14"/>
      <c r="F14"/>
      <c r="G14"/>
      <c r="H14"/>
    </row>
    <row r="15" spans="1:8" x14ac:dyDescent="0.2">
      <c r="B15" s="6" t="s">
        <v>170</v>
      </c>
      <c r="C15"/>
      <c r="D15"/>
      <c r="E15"/>
      <c r="F15"/>
      <c r="G15"/>
      <c r="H15"/>
    </row>
    <row r="16" spans="1:8" x14ac:dyDescent="0.2">
      <c r="B16" s="1" t="s">
        <v>169</v>
      </c>
      <c r="C16"/>
      <c r="D16"/>
      <c r="E16"/>
      <c r="F16"/>
      <c r="G16"/>
      <c r="H16"/>
    </row>
    <row r="17" spans="2:9" x14ac:dyDescent="0.2">
      <c r="B17" s="6" t="s">
        <v>168</v>
      </c>
      <c r="C17"/>
      <c r="D17"/>
      <c r="E17"/>
      <c r="F17"/>
      <c r="G17"/>
      <c r="H17"/>
    </row>
    <row r="18" spans="2:9" x14ac:dyDescent="0.2">
      <c r="B18" s="1" t="s">
        <v>169</v>
      </c>
      <c r="C18"/>
      <c r="D18"/>
      <c r="E18"/>
      <c r="F18"/>
      <c r="G18"/>
      <c r="H18"/>
      <c r="I18"/>
    </row>
    <row r="19" spans="2:9" x14ac:dyDescent="0.2">
      <c r="B19" s="6" t="s">
        <v>168</v>
      </c>
      <c r="C19"/>
      <c r="D19"/>
      <c r="E19"/>
      <c r="F19"/>
      <c r="G19"/>
      <c r="H19"/>
      <c r="I19"/>
    </row>
    <row r="20" spans="2:9" x14ac:dyDescent="0.2">
      <c r="B20"/>
      <c r="C20"/>
      <c r="D20"/>
      <c r="E20"/>
      <c r="F20"/>
      <c r="G20"/>
      <c r="H20"/>
      <c r="I20"/>
    </row>
    <row r="21" spans="2:9" x14ac:dyDescent="0.2">
      <c r="B21"/>
      <c r="C21"/>
      <c r="D21"/>
      <c r="E21"/>
      <c r="F21"/>
      <c r="G21"/>
      <c r="H21"/>
      <c r="I21"/>
    </row>
    <row r="22" spans="2:9" x14ac:dyDescent="0.2">
      <c r="B22" s="15" t="s">
        <v>167</v>
      </c>
      <c r="C22"/>
      <c r="D22"/>
      <c r="E22"/>
      <c r="F22"/>
      <c r="G22"/>
      <c r="H22"/>
      <c r="I22"/>
    </row>
    <row r="23" spans="2:9" x14ac:dyDescent="0.2">
      <c r="B23"/>
      <c r="C23"/>
      <c r="D23"/>
      <c r="E23"/>
      <c r="F23"/>
      <c r="G23"/>
      <c r="H23"/>
      <c r="I23"/>
    </row>
    <row r="24" spans="2:9" x14ac:dyDescent="0.2">
      <c r="B24"/>
      <c r="C24"/>
      <c r="D24"/>
      <c r="E24"/>
      <c r="F24"/>
      <c r="G24"/>
      <c r="H24"/>
      <c r="I24"/>
    </row>
    <row r="25" spans="2:9" x14ac:dyDescent="0.2">
      <c r="B25"/>
      <c r="C25"/>
      <c r="D25"/>
      <c r="E25"/>
      <c r="F25"/>
      <c r="G25"/>
      <c r="H25"/>
      <c r="I25"/>
    </row>
    <row r="26" spans="2:9" x14ac:dyDescent="0.2">
      <c r="B26" s="85" t="s">
        <v>166</v>
      </c>
      <c r="C26"/>
      <c r="D26"/>
      <c r="E26"/>
      <c r="F26"/>
      <c r="G26"/>
      <c r="H26"/>
      <c r="I26"/>
    </row>
    <row r="27" spans="2:9" x14ac:dyDescent="0.2">
      <c r="B27" s="88" t="str">
        <f>CLEAN(B13)</f>
        <v>PROGRAF</v>
      </c>
      <c r="C27" t="str">
        <f ca="1">_xlfn.FORMULATEXT(B27)</f>
        <v>=CLEAN(B13)</v>
      </c>
      <c r="D27"/>
      <c r="E27"/>
      <c r="F27"/>
      <c r="G27"/>
      <c r="H27"/>
      <c r="I27"/>
    </row>
    <row r="28" spans="2:9" x14ac:dyDescent="0.2">
      <c r="B28" s="88" t="str">
        <f t="shared" ref="B28:B33" si="0">CLEAN(B14)</f>
        <v>PARIET</v>
      </c>
      <c r="C28"/>
      <c r="D28"/>
      <c r="E28"/>
      <c r="F28"/>
      <c r="G28"/>
      <c r="H28"/>
      <c r="I28"/>
    </row>
    <row r="29" spans="2:9" x14ac:dyDescent="0.2">
      <c r="B29" s="88" t="str">
        <f t="shared" si="0"/>
        <v>CONCERTA</v>
      </c>
      <c r="C29"/>
      <c r="D29"/>
      <c r="E29"/>
      <c r="F29"/>
      <c r="G29"/>
      <c r="H29"/>
      <c r="I29"/>
    </row>
    <row r="30" spans="2:9" x14ac:dyDescent="0.2">
      <c r="B30" s="88" t="str">
        <f t="shared" si="0"/>
        <v>LEUSTATIN</v>
      </c>
      <c r="C30"/>
      <c r="D30"/>
      <c r="E30"/>
      <c r="F30"/>
      <c r="G30"/>
      <c r="H30"/>
      <c r="I30"/>
    </row>
    <row r="31" spans="2:9" x14ac:dyDescent="0.2">
      <c r="B31" s="88" t="str">
        <f t="shared" si="0"/>
        <v>VELCADE</v>
      </c>
      <c r="C31"/>
      <c r="D31"/>
      <c r="E31"/>
      <c r="F31"/>
      <c r="G31"/>
      <c r="H31"/>
      <c r="I31"/>
    </row>
    <row r="32" spans="2:9" x14ac:dyDescent="0.2">
      <c r="B32" s="88" t="str">
        <f t="shared" si="0"/>
        <v>LEUSTATIN</v>
      </c>
      <c r="C32"/>
      <c r="D32"/>
      <c r="E32"/>
      <c r="F32"/>
    </row>
    <row r="33" spans="2:8" x14ac:dyDescent="0.2">
      <c r="B33" s="88" t="str">
        <f t="shared" si="0"/>
        <v>VELCADE</v>
      </c>
      <c r="C33"/>
      <c r="D33"/>
      <c r="E33"/>
      <c r="F33"/>
    </row>
    <row r="35" spans="2:8" ht="18.75" x14ac:dyDescent="0.3">
      <c r="B35" s="3" t="s">
        <v>118</v>
      </c>
    </row>
    <row r="36" spans="2:8" ht="16.5" customHeight="1" x14ac:dyDescent="0.3">
      <c r="B36" s="3"/>
    </row>
    <row r="37" spans="2:8" ht="18" customHeight="1" x14ac:dyDescent="0.2">
      <c r="B37" s="118" t="s">
        <v>165</v>
      </c>
      <c r="C37" s="118"/>
      <c r="D37" s="118"/>
      <c r="E37" s="118"/>
    </row>
    <row r="38" spans="2:8" ht="13.5" customHeight="1" x14ac:dyDescent="0.2">
      <c r="B38" s="118"/>
      <c r="C38" s="118"/>
      <c r="D38" s="118"/>
      <c r="E38" s="118"/>
      <c r="F38"/>
      <c r="G38"/>
      <c r="H38"/>
    </row>
    <row r="39" spans="2:8" x14ac:dyDescent="0.2">
      <c r="F39"/>
      <c r="G39"/>
      <c r="H39"/>
    </row>
    <row r="40" spans="2:8" x14ac:dyDescent="0.2">
      <c r="B40" s="8" t="s">
        <v>164</v>
      </c>
      <c r="D40" s="96"/>
      <c r="F40"/>
      <c r="G40"/>
      <c r="H40"/>
    </row>
    <row r="41" spans="2:8" x14ac:dyDescent="0.2">
      <c r="B41" s="1" t="s">
        <v>161</v>
      </c>
      <c r="C41" s="1" t="s">
        <v>160</v>
      </c>
      <c r="D41" s="1" t="s">
        <v>159</v>
      </c>
      <c r="E41" s="1" t="s">
        <v>158</v>
      </c>
      <c r="F41"/>
      <c r="G41"/>
      <c r="H41"/>
    </row>
    <row r="42" spans="2:8" x14ac:dyDescent="0.2">
      <c r="B42" s="1" t="s">
        <v>247</v>
      </c>
      <c r="C42" s="1" t="s">
        <v>248</v>
      </c>
      <c r="D42" s="1" t="s">
        <v>249</v>
      </c>
      <c r="E42" s="1" t="s">
        <v>250</v>
      </c>
      <c r="F42"/>
      <c r="G42"/>
      <c r="H42"/>
    </row>
    <row r="43" spans="2:8" x14ac:dyDescent="0.2">
      <c r="B43" s="1" t="s">
        <v>251</v>
      </c>
      <c r="C43" s="1" t="s">
        <v>252</v>
      </c>
      <c r="D43" s="1" t="s">
        <v>253</v>
      </c>
      <c r="E43" s="1" t="s">
        <v>254</v>
      </c>
      <c r="F43"/>
      <c r="G43"/>
      <c r="H43"/>
    </row>
    <row r="44" spans="2:8" x14ac:dyDescent="0.2">
      <c r="B44" s="1" t="s">
        <v>255</v>
      </c>
      <c r="C44" s="1" t="s">
        <v>256</v>
      </c>
      <c r="D44" s="1" t="s">
        <v>257</v>
      </c>
      <c r="E44" s="1" t="s">
        <v>258</v>
      </c>
      <c r="F44"/>
      <c r="G44"/>
      <c r="H44"/>
    </row>
    <row r="45" spans="2:8" x14ac:dyDescent="0.2">
      <c r="B45" s="1" t="s">
        <v>259</v>
      </c>
      <c r="C45" s="1" t="s">
        <v>260</v>
      </c>
      <c r="D45" s="1" t="s">
        <v>261</v>
      </c>
      <c r="E45" s="1" t="s">
        <v>158</v>
      </c>
      <c r="F45"/>
      <c r="G45"/>
      <c r="H45"/>
    </row>
    <row r="46" spans="2:8" x14ac:dyDescent="0.2">
      <c r="B46" s="1" t="s">
        <v>262</v>
      </c>
      <c r="C46" s="1" t="s">
        <v>263</v>
      </c>
      <c r="D46" s="1" t="s">
        <v>264</v>
      </c>
      <c r="E46" s="1" t="s">
        <v>158</v>
      </c>
      <c r="F46"/>
      <c r="G46"/>
      <c r="H46"/>
    </row>
    <row r="47" spans="2:8" x14ac:dyDescent="0.2">
      <c r="F47"/>
      <c r="G47"/>
      <c r="H47"/>
    </row>
    <row r="48" spans="2:8" x14ac:dyDescent="0.2">
      <c r="B48" s="82" t="s">
        <v>36</v>
      </c>
      <c r="C48" s="82" t="s">
        <v>37</v>
      </c>
      <c r="D48" s="82" t="s">
        <v>163</v>
      </c>
      <c r="E48" s="82" t="s">
        <v>162</v>
      </c>
      <c r="F48"/>
      <c r="G48"/>
    </row>
    <row r="49" spans="2:9" x14ac:dyDescent="0.2">
      <c r="B49" s="87" t="s">
        <v>161</v>
      </c>
      <c r="C49" s="87" t="s">
        <v>160</v>
      </c>
      <c r="D49" s="123" t="s">
        <v>159</v>
      </c>
      <c r="E49" s="87" t="s">
        <v>158</v>
      </c>
      <c r="F49"/>
      <c r="G49"/>
    </row>
    <row r="50" spans="2:9" x14ac:dyDescent="0.2">
      <c r="B50" s="87" t="s">
        <v>247</v>
      </c>
      <c r="C50" s="87" t="s">
        <v>248</v>
      </c>
      <c r="D50" s="123" t="s">
        <v>249</v>
      </c>
      <c r="E50" s="87" t="s">
        <v>250</v>
      </c>
      <c r="F50"/>
      <c r="G50"/>
    </row>
    <row r="51" spans="2:9" x14ac:dyDescent="0.2">
      <c r="B51" s="87" t="s">
        <v>251</v>
      </c>
      <c r="C51" s="87" t="s">
        <v>252</v>
      </c>
      <c r="D51" s="123" t="s">
        <v>253</v>
      </c>
      <c r="E51" s="87" t="s">
        <v>254</v>
      </c>
      <c r="F51"/>
      <c r="G51"/>
    </row>
    <row r="52" spans="2:9" x14ac:dyDescent="0.2">
      <c r="B52" s="87" t="s">
        <v>255</v>
      </c>
      <c r="C52" s="87" t="s">
        <v>256</v>
      </c>
      <c r="D52" s="123" t="s">
        <v>257</v>
      </c>
      <c r="E52" s="87" t="s">
        <v>258</v>
      </c>
      <c r="F52"/>
      <c r="G52"/>
    </row>
    <row r="53" spans="2:9" x14ac:dyDescent="0.2">
      <c r="B53" s="87" t="s">
        <v>259</v>
      </c>
      <c r="C53" s="87" t="s">
        <v>260</v>
      </c>
      <c r="D53" s="123" t="s">
        <v>261</v>
      </c>
      <c r="E53" s="87" t="s">
        <v>158</v>
      </c>
    </row>
    <row r="54" spans="2:9" x14ac:dyDescent="0.2">
      <c r="B54" s="87" t="s">
        <v>262</v>
      </c>
      <c r="C54" s="87" t="s">
        <v>263</v>
      </c>
      <c r="D54" s="123" t="s">
        <v>264</v>
      </c>
      <c r="E54" s="87" t="s">
        <v>158</v>
      </c>
    </row>
    <row r="59" spans="2:9" x14ac:dyDescent="0.2">
      <c r="F59" s="1" t="s">
        <v>157</v>
      </c>
      <c r="G59" s="1" t="s">
        <v>156</v>
      </c>
      <c r="H59" s="1" t="s">
        <v>155</v>
      </c>
      <c r="I59" s="1" t="s">
        <v>154</v>
      </c>
    </row>
  </sheetData>
  <autoFilter ref="B12:B19" xr:uid="{00000000-0009-0000-0000-000002000000}"/>
  <mergeCells count="2">
    <mergeCell ref="B9:D10"/>
    <mergeCell ref="B37:E38"/>
  </mergeCells>
  <dataValidations count="4">
    <dataValidation type="list" allowBlank="1" showInputMessage="1" showErrorMessage="1" sqref="B49:B54" xr:uid="{3221CE2B-84E2-4ABD-83A5-F8E3300715A2}">
      <formula1>$B$41:$B$46</formula1>
    </dataValidation>
    <dataValidation type="list" allowBlank="1" showInputMessage="1" showErrorMessage="1" sqref="C49:C54" xr:uid="{8A8AB739-6053-48EE-AF32-830DBFC5BA7E}">
      <formula1>$C$41:$C$46</formula1>
    </dataValidation>
    <dataValidation type="list" allowBlank="1" showInputMessage="1" showErrorMessage="1" sqref="D49:D54" xr:uid="{6CFF6472-C7FD-4185-ABD1-FD8C370DECE0}">
      <formula1>$D$41:$D$46</formula1>
    </dataValidation>
    <dataValidation type="list" allowBlank="1" showInputMessage="1" showErrorMessage="1" sqref="E49:E54" xr:uid="{B0AAE124-2A38-4697-94FE-269E2BA62678}">
      <formula1>$E$41:$E$46</formula1>
    </dataValidation>
  </dataValidations>
  <hyperlinks>
    <hyperlink ref="B46" r:id="rId1" display="Quinn_Cook_Quinn.Cook@pwc.com_Manager" xr:uid="{101207F4-B5FE-EA4B-B9F3-8CEC9FF31ABA}"/>
    <hyperlink ref="B45" r:id="rId2" display="Jenna_Stone_Jenne.Stone@pwc.com_Manager" xr:uid="{1E4C517B-38E7-1B4C-9060-2C9EF1136E79}"/>
    <hyperlink ref="B43" r:id="rId3" display="Beth_Summers_beth.summers@pwc.com_associate" xr:uid="{7651ECA8-395A-684E-9CA8-8F32BC435EB3}"/>
  </hyperlinks>
  <pageMargins left="0.3" right="0.3" top="0.3" bottom="0.3" header="0.2" footer="0.2"/>
  <pageSetup scale="75" orientation="landscape" horizontalDpi="200" verticalDpi="200" r:id="rId4"/>
  <headerFooter alignWithMargins="0">
    <oddHeader>&amp;CTab: &amp;A</oddHeader>
    <oddFooter>&amp;L&amp;D &amp;T&amp;C&amp;Z&amp;F -- &amp;A&amp;R&amp;P/&amp;N</oddFooter>
  </headerFooter>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47841-E57F-2146-B746-977E128B0B1F}">
  <sheetPr codeName="Sheet6"/>
  <dimension ref="A1:I40"/>
  <sheetViews>
    <sheetView showGridLines="0" topLeftCell="B13" zoomScale="109" zoomScaleNormal="110" zoomScalePageLayoutView="80" workbookViewId="0">
      <selection activeCell="E22" sqref="E22"/>
    </sheetView>
  </sheetViews>
  <sheetFormatPr defaultColWidth="9.33203125" defaultRowHeight="12.75" x14ac:dyDescent="0.2"/>
  <cols>
    <col min="1" max="1" width="13" style="1" bestFit="1" customWidth="1"/>
    <col min="2" max="2" width="58.83203125" style="1" bestFit="1" customWidth="1"/>
    <col min="3" max="3" width="29.1640625" style="1" customWidth="1"/>
    <col min="4" max="4" width="13" style="1" bestFit="1" customWidth="1"/>
    <col min="5" max="5" width="73.1640625" style="1" bestFit="1" customWidth="1"/>
    <col min="6" max="6" width="18.33203125" style="1" customWidth="1"/>
    <col min="7" max="8" width="15.33203125" style="1" bestFit="1" customWidth="1"/>
    <col min="9" max="9" width="14.33203125" style="1" bestFit="1" customWidth="1"/>
    <col min="10" max="10" width="15.83203125" style="1" bestFit="1" customWidth="1"/>
    <col min="11" max="11" width="14.33203125" style="1" bestFit="1" customWidth="1"/>
    <col min="12" max="16384" width="9.33203125" style="1"/>
  </cols>
  <sheetData>
    <row r="1" spans="1:8" x14ac:dyDescent="0.2">
      <c r="A1" s="2"/>
    </row>
    <row r="2" spans="1:8" x14ac:dyDescent="0.2">
      <c r="A2" s="2"/>
    </row>
    <row r="3" spans="1:8" x14ac:dyDescent="0.2">
      <c r="A3" s="2"/>
    </row>
    <row r="4" spans="1:8" x14ac:dyDescent="0.2">
      <c r="A4" s="2"/>
    </row>
    <row r="7" spans="1:8" ht="18.75" x14ac:dyDescent="0.3">
      <c r="B7" s="3"/>
    </row>
    <row r="8" spans="1:8" x14ac:dyDescent="0.2">
      <c r="F8"/>
      <c r="G8"/>
    </row>
    <row r="9" spans="1:8" x14ac:dyDescent="0.2">
      <c r="E9" s="118" t="s">
        <v>184</v>
      </c>
      <c r="F9" s="118"/>
      <c r="G9" s="118"/>
      <c r="H9"/>
    </row>
    <row r="10" spans="1:8" x14ac:dyDescent="0.2">
      <c r="E10" s="118"/>
      <c r="F10" s="118"/>
      <c r="G10" s="118"/>
      <c r="H10"/>
    </row>
    <row r="11" spans="1:8" x14ac:dyDescent="0.2">
      <c r="B11"/>
      <c r="C11"/>
      <c r="D11"/>
      <c r="E11"/>
      <c r="F11"/>
      <c r="G11"/>
      <c r="H11"/>
    </row>
    <row r="12" spans="1:8" x14ac:dyDescent="0.2">
      <c r="C12"/>
      <c r="D12"/>
      <c r="E12" s="83" t="s">
        <v>183</v>
      </c>
      <c r="F12"/>
      <c r="G12"/>
      <c r="H12"/>
    </row>
    <row r="13" spans="1:8" x14ac:dyDescent="0.2">
      <c r="C13"/>
      <c r="D13"/>
      <c r="E13" s="84" t="s">
        <v>182</v>
      </c>
      <c r="F13"/>
      <c r="G13"/>
      <c r="H13"/>
    </row>
    <row r="14" spans="1:8" ht="20.25" x14ac:dyDescent="0.3">
      <c r="A14" s="1" t="s">
        <v>186</v>
      </c>
      <c r="B14" s="80" t="s">
        <v>245</v>
      </c>
      <c r="E14" s="84" t="s">
        <v>181</v>
      </c>
      <c r="G14"/>
      <c r="H14"/>
    </row>
    <row r="15" spans="1:8" ht="20.25" x14ac:dyDescent="0.3">
      <c r="A15" s="1" t="s">
        <v>185</v>
      </c>
      <c r="B15" s="81" t="str">
        <f>TRIM(B14)</f>
        <v>Thi s is a trim m ed tex t</v>
      </c>
      <c r="C15" s="1" t="str">
        <f ca="1">_xlfn.FORMULATEXT(B15)</f>
        <v>=TRIM(B14)</v>
      </c>
      <c r="E15" s="84" t="s">
        <v>180</v>
      </c>
      <c r="G15"/>
      <c r="H15"/>
    </row>
    <row r="16" spans="1:8" x14ac:dyDescent="0.2">
      <c r="C16"/>
      <c r="D16"/>
      <c r="E16" s="84" t="s">
        <v>179</v>
      </c>
      <c r="F16"/>
      <c r="G16"/>
      <c r="H16"/>
    </row>
    <row r="17" spans="3:9" x14ac:dyDescent="0.2">
      <c r="C17"/>
      <c r="D17"/>
      <c r="E17" s="84" t="s">
        <v>178</v>
      </c>
      <c r="F17"/>
      <c r="G17"/>
      <c r="H17"/>
    </row>
    <row r="18" spans="3:9" x14ac:dyDescent="0.2">
      <c r="C18"/>
      <c r="D18"/>
      <c r="E18" s="84" t="s">
        <v>177</v>
      </c>
      <c r="F18"/>
      <c r="G18"/>
      <c r="H18"/>
      <c r="I18"/>
    </row>
    <row r="19" spans="3:9" x14ac:dyDescent="0.2">
      <c r="C19"/>
      <c r="D19"/>
      <c r="E19" s="84" t="s">
        <v>176</v>
      </c>
      <c r="F19"/>
      <c r="G19"/>
      <c r="H19"/>
      <c r="I19"/>
    </row>
    <row r="20" spans="3:9" x14ac:dyDescent="0.2">
      <c r="C20"/>
      <c r="D20"/>
      <c r="E20"/>
      <c r="F20"/>
      <c r="G20"/>
      <c r="H20"/>
      <c r="I20"/>
    </row>
    <row r="21" spans="3:9" x14ac:dyDescent="0.2">
      <c r="C21"/>
      <c r="D21"/>
      <c r="E21"/>
      <c r="F21"/>
      <c r="G21"/>
      <c r="H21"/>
      <c r="I21"/>
    </row>
    <row r="22" spans="3:9" x14ac:dyDescent="0.2">
      <c r="C22"/>
      <c r="D22"/>
      <c r="E22"/>
      <c r="F22"/>
      <c r="G22"/>
      <c r="H22"/>
      <c r="I22"/>
    </row>
    <row r="23" spans="3:9" x14ac:dyDescent="0.2">
      <c r="C23"/>
      <c r="D23"/>
      <c r="E23"/>
      <c r="F23"/>
      <c r="G23"/>
      <c r="H23"/>
      <c r="I23"/>
    </row>
    <row r="24" spans="3:9" x14ac:dyDescent="0.2">
      <c r="C24"/>
      <c r="D24"/>
      <c r="E24" s="85" t="s">
        <v>153</v>
      </c>
      <c r="F24"/>
      <c r="G24"/>
      <c r="H24"/>
      <c r="I24"/>
    </row>
    <row r="25" spans="3:9" x14ac:dyDescent="0.2">
      <c r="C25"/>
      <c r="D25"/>
      <c r="E25" s="86" t="str">
        <f>TRIM(E13)</f>
        <v>PROGRAF 5MG 50CAPSULAS PROIBID</v>
      </c>
      <c r="F25"/>
      <c r="G25"/>
      <c r="H25"/>
      <c r="I25"/>
    </row>
    <row r="26" spans="3:9" x14ac:dyDescent="0.2">
      <c r="C26"/>
      <c r="D26"/>
      <c r="E26" s="86" t="str">
        <f t="shared" ref="E26:E31" si="0">TRIM(E14)</f>
        <v>PARIET 20 MG 28 CP OR</v>
      </c>
      <c r="F26"/>
      <c r="G26"/>
      <c r="H26"/>
      <c r="I26"/>
    </row>
    <row r="27" spans="3:9" x14ac:dyDescent="0.2">
      <c r="C27"/>
      <c r="D27"/>
      <c r="E27" s="86" t="str">
        <f t="shared" si="0"/>
        <v>CONCERTA 54MG FR 30CP OR</v>
      </c>
      <c r="F27"/>
      <c r="G27"/>
      <c r="H27"/>
      <c r="I27"/>
    </row>
    <row r="28" spans="3:9" x14ac:dyDescent="0.2">
      <c r="C28"/>
      <c r="D28"/>
      <c r="E28" s="86" t="str">
        <f t="shared" si="0"/>
        <v>LEUSTATIN INJ CT C/ 1 FR AMP</v>
      </c>
      <c r="F28"/>
      <c r="G28"/>
      <c r="H28"/>
      <c r="I28"/>
    </row>
    <row r="29" spans="3:9" x14ac:dyDescent="0.2">
      <c r="C29"/>
      <c r="D29"/>
      <c r="E29" s="86" t="str">
        <f t="shared" si="0"/>
        <v>VELCADE 3,5 MG OR</v>
      </c>
      <c r="F29"/>
      <c r="G29"/>
      <c r="H29"/>
      <c r="I29"/>
    </row>
    <row r="30" spans="3:9" x14ac:dyDescent="0.2">
      <c r="C30"/>
      <c r="D30"/>
      <c r="E30" s="86" t="str">
        <f t="shared" si="0"/>
        <v>LEUSTATIN INJ CT C/ 1 FR AMP</v>
      </c>
      <c r="F30"/>
    </row>
    <row r="31" spans="3:9" x14ac:dyDescent="0.2">
      <c r="C31"/>
      <c r="D31"/>
      <c r="E31" s="86" t="str">
        <f t="shared" si="0"/>
        <v>VELCADE 3,5 MG OR</v>
      </c>
      <c r="F31"/>
    </row>
    <row r="40" spans="4:4" x14ac:dyDescent="0.2">
      <c r="D40" s="96"/>
    </row>
  </sheetData>
  <mergeCells count="1">
    <mergeCell ref="E9:G10"/>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93D89-56F8-1E4B-B610-A06B17E660AC}">
  <sheetPr codeName="Sheet8"/>
  <dimension ref="A2:H47"/>
  <sheetViews>
    <sheetView showGridLines="0" zoomScale="105" zoomScaleNormal="130" workbookViewId="0">
      <selection activeCell="B14" sqref="B14"/>
    </sheetView>
  </sheetViews>
  <sheetFormatPr defaultColWidth="9.33203125" defaultRowHeight="12.75" x14ac:dyDescent="0.2"/>
  <cols>
    <col min="1" max="1" width="45.33203125" style="1" bestFit="1" customWidth="1"/>
    <col min="2" max="2" width="28.33203125" style="1" customWidth="1"/>
    <col min="3" max="3" width="42.1640625" style="1" bestFit="1" customWidth="1"/>
    <col min="4" max="4" width="25.33203125" style="1" customWidth="1"/>
    <col min="5" max="5" width="18.33203125" style="1" customWidth="1"/>
    <col min="6" max="7" width="15.33203125" style="1" bestFit="1" customWidth="1"/>
    <col min="8" max="8" width="14.33203125" style="1" bestFit="1" customWidth="1"/>
    <col min="9" max="9" width="15.83203125" style="1" bestFit="1" customWidth="1"/>
    <col min="10" max="10" width="14.33203125" style="1" bestFit="1" customWidth="1"/>
    <col min="11" max="16384" width="9.33203125" style="1"/>
  </cols>
  <sheetData>
    <row r="2" spans="1:8" ht="18.75" x14ac:dyDescent="0.3">
      <c r="A2" s="3"/>
      <c r="E2"/>
      <c r="F2"/>
    </row>
    <row r="3" spans="1:8" x14ac:dyDescent="0.2">
      <c r="E3"/>
      <c r="F3"/>
      <c r="G3"/>
    </row>
    <row r="4" spans="1:8" x14ac:dyDescent="0.2">
      <c r="A4" s="120" t="s">
        <v>244</v>
      </c>
      <c r="B4" s="120"/>
      <c r="D4"/>
      <c r="E4"/>
      <c r="F4"/>
      <c r="G4"/>
    </row>
    <row r="5" spans="1:8" x14ac:dyDescent="0.2">
      <c r="A5" s="120"/>
      <c r="B5" s="120"/>
      <c r="D5"/>
      <c r="E5"/>
      <c r="F5"/>
      <c r="G5"/>
    </row>
    <row r="6" spans="1:8" x14ac:dyDescent="0.2">
      <c r="A6" s="120"/>
      <c r="B6" s="120"/>
      <c r="D6"/>
      <c r="E6"/>
      <c r="F6"/>
      <c r="G6"/>
    </row>
    <row r="7" spans="1:8" ht="12.95" customHeight="1" x14ac:dyDescent="0.2">
      <c r="A7" s="120"/>
      <c r="B7" s="120"/>
      <c r="D7"/>
      <c r="E7"/>
      <c r="F7"/>
      <c r="G7"/>
    </row>
    <row r="8" spans="1:8" x14ac:dyDescent="0.2">
      <c r="A8" s="120"/>
      <c r="B8" s="120"/>
      <c r="D8"/>
      <c r="E8"/>
      <c r="F8"/>
      <c r="G8"/>
    </row>
    <row r="9" spans="1:8" x14ac:dyDescent="0.2">
      <c r="D9"/>
      <c r="E9"/>
      <c r="F9"/>
      <c r="G9"/>
    </row>
    <row r="10" spans="1:8" x14ac:dyDescent="0.2">
      <c r="A10" s="119" t="s">
        <v>196</v>
      </c>
      <c r="B10" s="119"/>
      <c r="D10"/>
      <c r="E10"/>
      <c r="F10"/>
      <c r="G10"/>
    </row>
    <row r="11" spans="1:8" x14ac:dyDescent="0.2">
      <c r="A11"/>
      <c r="D11"/>
      <c r="E11"/>
      <c r="F11"/>
      <c r="G11"/>
      <c r="H11"/>
    </row>
    <row r="12" spans="1:8" x14ac:dyDescent="0.2">
      <c r="A12" s="93" t="s">
        <v>195</v>
      </c>
      <c r="B12" s="94"/>
      <c r="D12"/>
      <c r="E12"/>
      <c r="F12"/>
      <c r="G12"/>
      <c r="H12"/>
    </row>
    <row r="13" spans="1:8" x14ac:dyDescent="0.2">
      <c r="A13" s="89" t="s">
        <v>194</v>
      </c>
      <c r="B13" s="89" t="str">
        <f>SUBSTITUTE(A13,"2013","2015")</f>
        <v>Quarter 1, 2015</v>
      </c>
      <c r="C13" s="1" t="str">
        <f ca="1">_xlfn.FORMULATEXT(B13)</f>
        <v>=SUBSTITUTE(A13,"2013","2015")</v>
      </c>
      <c r="D13"/>
      <c r="E13"/>
      <c r="F13"/>
      <c r="G13"/>
      <c r="H13"/>
    </row>
    <row r="14" spans="1:8" x14ac:dyDescent="0.2">
      <c r="A14" s="9" t="s">
        <v>193</v>
      </c>
      <c r="B14" s="89" t="str">
        <f t="shared" ref="B14:B20" si="0">SUBSTITUTE(A14,"2013","2015")</f>
        <v>Quarter 2, 2015</v>
      </c>
      <c r="D14"/>
      <c r="E14"/>
      <c r="F14"/>
      <c r="G14"/>
      <c r="H14"/>
    </row>
    <row r="15" spans="1:8" x14ac:dyDescent="0.2">
      <c r="A15" s="9" t="s">
        <v>192</v>
      </c>
      <c r="B15" s="89" t="str">
        <f t="shared" si="0"/>
        <v>Quarter 3, 2015</v>
      </c>
      <c r="D15"/>
      <c r="E15"/>
      <c r="F15"/>
      <c r="G15"/>
      <c r="H15"/>
    </row>
    <row r="16" spans="1:8" x14ac:dyDescent="0.2">
      <c r="A16" s="9" t="s">
        <v>191</v>
      </c>
      <c r="B16" s="89" t="str">
        <f t="shared" si="0"/>
        <v>Quarter 4, 2015</v>
      </c>
      <c r="D16"/>
      <c r="E16"/>
      <c r="F16"/>
      <c r="G16"/>
      <c r="H16"/>
    </row>
    <row r="17" spans="1:8" x14ac:dyDescent="0.2">
      <c r="A17" s="9" t="s">
        <v>190</v>
      </c>
      <c r="B17" s="89" t="str">
        <f>SUBSTITUTE(A17,"2014","2015")</f>
        <v>Quarter 1, 2015</v>
      </c>
      <c r="D17"/>
      <c r="E17"/>
      <c r="F17"/>
      <c r="G17"/>
      <c r="H17"/>
    </row>
    <row r="18" spans="1:8" x14ac:dyDescent="0.2">
      <c r="A18" s="9" t="s">
        <v>189</v>
      </c>
      <c r="B18" s="89" t="str">
        <f t="shared" ref="B18:B20" si="1">SUBSTITUTE(A18,"2014","2015")</f>
        <v>Quarter 2, 2015</v>
      </c>
      <c r="D18"/>
      <c r="E18"/>
      <c r="F18"/>
      <c r="G18"/>
      <c r="H18"/>
    </row>
    <row r="19" spans="1:8" x14ac:dyDescent="0.2">
      <c r="A19" s="9" t="s">
        <v>188</v>
      </c>
      <c r="B19" s="89" t="str">
        <f t="shared" si="1"/>
        <v>Quarter 3, 2015</v>
      </c>
      <c r="D19"/>
      <c r="E19"/>
      <c r="F19"/>
      <c r="G19"/>
      <c r="H19"/>
    </row>
    <row r="20" spans="1:8" x14ac:dyDescent="0.2">
      <c r="A20" s="9" t="s">
        <v>187</v>
      </c>
      <c r="B20" s="89" t="str">
        <f t="shared" si="1"/>
        <v>Quarter 4, 2015</v>
      </c>
      <c r="D20"/>
      <c r="E20"/>
      <c r="F20"/>
      <c r="G20"/>
      <c r="H20"/>
    </row>
    <row r="21" spans="1:8" x14ac:dyDescent="0.2">
      <c r="D21"/>
      <c r="E21"/>
      <c r="F21"/>
    </row>
    <row r="22" spans="1:8" x14ac:dyDescent="0.2">
      <c r="D22"/>
      <c r="E22"/>
      <c r="F22"/>
    </row>
    <row r="25" spans="1:8" ht="18.75" x14ac:dyDescent="0.3">
      <c r="A25" s="3" t="s">
        <v>119</v>
      </c>
    </row>
    <row r="26" spans="1:8" s="90" customFormat="1" ht="48" customHeight="1" x14ac:dyDescent="0.2">
      <c r="A26" s="121" t="s">
        <v>184</v>
      </c>
      <c r="B26" s="121"/>
      <c r="C26" s="121"/>
    </row>
    <row r="27" spans="1:8" ht="13.5" customHeight="1" x14ac:dyDescent="0.2">
      <c r="A27" s="18"/>
      <c r="B27" s="18"/>
      <c r="C27" s="18"/>
    </row>
    <row r="28" spans="1:8" ht="18" customHeight="1" x14ac:dyDescent="0.2">
      <c r="A28" s="16" t="s">
        <v>197</v>
      </c>
      <c r="B28"/>
    </row>
    <row r="29" spans="1:8" x14ac:dyDescent="0.2">
      <c r="A29" s="83" t="s">
        <v>183</v>
      </c>
      <c r="B29"/>
      <c r="C29" s="85" t="s">
        <v>183</v>
      </c>
      <c r="D29"/>
    </row>
    <row r="30" spans="1:8" ht="18.75" x14ac:dyDescent="0.3">
      <c r="A30" s="84" t="s">
        <v>243</v>
      </c>
      <c r="B30" s="13"/>
      <c r="C30" s="88" t="str">
        <f>TRIM(SUBSTITUTE(A30,",","."))</f>
        <v>PROGRAF 5.0MG 50CAPSULAS PROIBID</v>
      </c>
      <c r="D30" s="17" t="str">
        <f ca="1">_xlfn.FORMULATEXT(C30)</f>
        <v>=TRIM(SUBSTITUTE(A30,",","."))</v>
      </c>
    </row>
    <row r="31" spans="1:8" x14ac:dyDescent="0.2">
      <c r="A31" s="84" t="s">
        <v>181</v>
      </c>
      <c r="B31"/>
      <c r="C31" s="86"/>
      <c r="D31"/>
    </row>
    <row r="32" spans="1:8" x14ac:dyDescent="0.2">
      <c r="A32" s="84" t="s">
        <v>180</v>
      </c>
      <c r="B32"/>
      <c r="C32" s="86"/>
      <c r="D32"/>
    </row>
    <row r="33" spans="1:4" x14ac:dyDescent="0.2">
      <c r="A33" s="84" t="s">
        <v>179</v>
      </c>
      <c r="B33"/>
      <c r="C33" s="86"/>
      <c r="D33"/>
    </row>
    <row r="34" spans="1:4" x14ac:dyDescent="0.2">
      <c r="A34" s="84" t="s">
        <v>178</v>
      </c>
      <c r="B34"/>
      <c r="C34" s="86"/>
      <c r="D34"/>
    </row>
    <row r="35" spans="1:4" x14ac:dyDescent="0.2">
      <c r="A35" s="84" t="s">
        <v>177</v>
      </c>
      <c r="B35"/>
      <c r="C35" s="86"/>
      <c r="D35"/>
    </row>
    <row r="36" spans="1:4" x14ac:dyDescent="0.2">
      <c r="A36" s="84" t="s">
        <v>176</v>
      </c>
      <c r="B36"/>
      <c r="C36" s="86"/>
      <c r="D36"/>
    </row>
    <row r="37" spans="1:4" x14ac:dyDescent="0.2">
      <c r="A37"/>
      <c r="B37"/>
      <c r="C37"/>
    </row>
    <row r="38" spans="1:4" x14ac:dyDescent="0.2">
      <c r="A38"/>
      <c r="B38"/>
      <c r="C38"/>
    </row>
    <row r="39" spans="1:4" x14ac:dyDescent="0.2">
      <c r="A39"/>
      <c r="B39"/>
      <c r="C39"/>
    </row>
    <row r="40" spans="1:4" x14ac:dyDescent="0.2">
      <c r="C40"/>
      <c r="D40" s="96"/>
    </row>
    <row r="41" spans="1:4" x14ac:dyDescent="0.2">
      <c r="C41"/>
    </row>
    <row r="42" spans="1:4" ht="12.95" customHeight="1" x14ac:dyDescent="0.2">
      <c r="C42"/>
    </row>
    <row r="43" spans="1:4" x14ac:dyDescent="0.2">
      <c r="C43"/>
    </row>
    <row r="44" spans="1:4" x14ac:dyDescent="0.2">
      <c r="C44"/>
    </row>
    <row r="45" spans="1:4" x14ac:dyDescent="0.2">
      <c r="C45"/>
    </row>
    <row r="46" spans="1:4" x14ac:dyDescent="0.2">
      <c r="C46"/>
    </row>
    <row r="47" spans="1:4" x14ac:dyDescent="0.2">
      <c r="C47"/>
    </row>
  </sheetData>
  <mergeCells count="3">
    <mergeCell ref="A10:B10"/>
    <mergeCell ref="A4:B8"/>
    <mergeCell ref="A26:C26"/>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1B073-8EEB-B444-A67E-F388D5D4D2EE}">
  <sheetPr codeName="Sheet10"/>
  <dimension ref="A2:G58"/>
  <sheetViews>
    <sheetView showGridLines="0" topLeftCell="A22" zoomScaleNormal="100" zoomScalePageLayoutView="80" workbookViewId="0">
      <selection activeCell="E17" sqref="E17"/>
    </sheetView>
  </sheetViews>
  <sheetFormatPr defaultColWidth="9.33203125" defaultRowHeight="12.75" x14ac:dyDescent="0.2"/>
  <cols>
    <col min="1" max="1" width="6" style="96" bestFit="1" customWidth="1"/>
    <col min="2" max="2" width="28.6640625" style="96" bestFit="1" customWidth="1"/>
    <col min="3" max="3" width="52.6640625" style="96" customWidth="1"/>
    <col min="4" max="4" width="32.33203125" style="96" customWidth="1"/>
    <col min="5" max="6" width="15.33203125" style="96" bestFit="1" customWidth="1"/>
    <col min="7" max="7" width="14.33203125" style="96" bestFit="1" customWidth="1"/>
    <col min="8" max="8" width="15.83203125" style="96" bestFit="1" customWidth="1"/>
    <col min="9" max="9" width="14.33203125" style="96" bestFit="1" customWidth="1"/>
    <col min="10" max="16384" width="9.33203125" style="96"/>
  </cols>
  <sheetData>
    <row r="2" spans="2:7" ht="18.75" x14ac:dyDescent="0.3">
      <c r="B2" s="3"/>
    </row>
    <row r="3" spans="2:7" x14ac:dyDescent="0.2">
      <c r="E3" s="95"/>
    </row>
    <row r="4" spans="2:7" x14ac:dyDescent="0.2">
      <c r="B4" s="122" t="s">
        <v>184</v>
      </c>
      <c r="C4" s="122"/>
      <c r="D4" s="122"/>
      <c r="E4" s="95"/>
      <c r="F4" s="95"/>
    </row>
    <row r="5" spans="2:7" x14ac:dyDescent="0.2">
      <c r="B5" s="122"/>
      <c r="C5" s="122"/>
      <c r="D5" s="122"/>
      <c r="E5" s="95"/>
      <c r="F5" s="95"/>
    </row>
    <row r="6" spans="2:7" x14ac:dyDescent="0.2">
      <c r="B6" s="105" t="s">
        <v>206</v>
      </c>
      <c r="C6" s="106"/>
      <c r="D6" s="106"/>
      <c r="E6" s="95"/>
      <c r="F6" s="95"/>
    </row>
    <row r="7" spans="2:7" x14ac:dyDescent="0.2">
      <c r="B7" s="106"/>
      <c r="C7" s="106"/>
      <c r="D7" s="106"/>
      <c r="E7" s="95"/>
      <c r="F7" s="95"/>
    </row>
    <row r="8" spans="2:7" x14ac:dyDescent="0.2">
      <c r="B8" s="106"/>
      <c r="C8" s="106"/>
      <c r="D8" s="106"/>
      <c r="E8" s="95"/>
      <c r="F8" s="95"/>
    </row>
    <row r="9" spans="2:7" x14ac:dyDescent="0.2">
      <c r="B9" s="95"/>
      <c r="C9" s="95"/>
      <c r="D9" s="95"/>
      <c r="E9" s="95"/>
      <c r="F9" s="95"/>
    </row>
    <row r="10" spans="2:7" x14ac:dyDescent="0.2">
      <c r="B10" s="97" t="s">
        <v>199</v>
      </c>
      <c r="E10" s="95"/>
      <c r="F10" s="95"/>
    </row>
    <row r="11" spans="2:7" x14ac:dyDescent="0.2">
      <c r="B11" s="107" t="s">
        <v>205</v>
      </c>
      <c r="E11" s="95"/>
      <c r="F11" s="95"/>
    </row>
    <row r="12" spans="2:7" x14ac:dyDescent="0.2">
      <c r="B12" s="108" t="s">
        <v>204</v>
      </c>
      <c r="E12" s="95"/>
      <c r="F12" s="95"/>
    </row>
    <row r="13" spans="2:7" x14ac:dyDescent="0.2">
      <c r="B13" s="109" t="s">
        <v>203</v>
      </c>
      <c r="E13" s="95"/>
      <c r="F13" s="95"/>
    </row>
    <row r="14" spans="2:7" x14ac:dyDescent="0.2">
      <c r="B14" s="108" t="s">
        <v>204</v>
      </c>
      <c r="E14" s="95"/>
      <c r="F14" s="95"/>
    </row>
    <row r="15" spans="2:7" x14ac:dyDescent="0.2">
      <c r="B15" s="109" t="s">
        <v>202</v>
      </c>
      <c r="E15" s="95"/>
      <c r="F15" s="95"/>
    </row>
    <row r="16" spans="2:7" x14ac:dyDescent="0.2">
      <c r="B16" s="108" t="s">
        <v>203</v>
      </c>
      <c r="E16" s="95"/>
      <c r="F16" s="95"/>
      <c r="G16" s="95"/>
    </row>
    <row r="17" spans="1:7" x14ac:dyDescent="0.2">
      <c r="B17" s="110" t="s">
        <v>202</v>
      </c>
      <c r="E17" s="95"/>
      <c r="F17" s="95"/>
      <c r="G17" s="95"/>
    </row>
    <row r="18" spans="1:7" x14ac:dyDescent="0.2">
      <c r="A18" s="96" t="s">
        <v>198</v>
      </c>
      <c r="B18" s="111">
        <f>SUM(B11:B17)</f>
        <v>0</v>
      </c>
      <c r="C18" s="32" t="s">
        <v>201</v>
      </c>
      <c r="E18" s="95"/>
      <c r="F18" s="95"/>
      <c r="G18" s="95"/>
    </row>
    <row r="19" spans="1:7" x14ac:dyDescent="0.2">
      <c r="B19" s="95"/>
      <c r="E19" s="95"/>
      <c r="F19" s="95"/>
      <c r="G19" s="95"/>
    </row>
    <row r="20" spans="1:7" x14ac:dyDescent="0.2">
      <c r="B20" s="95"/>
      <c r="E20" s="95"/>
      <c r="F20" s="95"/>
      <c r="G20" s="95"/>
    </row>
    <row r="21" spans="1:7" x14ac:dyDescent="0.2">
      <c r="B21" s="95"/>
      <c r="E21" s="95"/>
      <c r="F21" s="95"/>
      <c r="G21" s="95"/>
    </row>
    <row r="22" spans="1:7" ht="15.75" x14ac:dyDescent="0.25">
      <c r="B22" s="112" t="s">
        <v>246</v>
      </c>
      <c r="D22" s="113" t="s">
        <v>200</v>
      </c>
      <c r="E22" s="95"/>
      <c r="F22" s="95"/>
      <c r="G22" s="95"/>
    </row>
    <row r="23" spans="1:7" x14ac:dyDescent="0.2">
      <c r="B23" s="111"/>
      <c r="D23" s="114"/>
      <c r="E23" s="95"/>
      <c r="F23" s="95"/>
      <c r="G23" s="95"/>
    </row>
    <row r="24" spans="1:7" x14ac:dyDescent="0.2">
      <c r="B24" s="97" t="s">
        <v>199</v>
      </c>
      <c r="D24" s="97" t="s">
        <v>199</v>
      </c>
      <c r="E24" s="95"/>
      <c r="F24" s="95"/>
      <c r="G24" s="95"/>
    </row>
    <row r="25" spans="1:7" x14ac:dyDescent="0.2">
      <c r="B25" s="115">
        <f>VALUE(B11)</f>
        <v>2</v>
      </c>
      <c r="C25" s="96" t="str">
        <f ca="1">_xlfn.FORMULATEXT(B25)</f>
        <v>=VALUE(B11)</v>
      </c>
      <c r="D25" s="115">
        <v>2</v>
      </c>
      <c r="E25" s="95"/>
      <c r="F25" s="95"/>
      <c r="G25" s="95"/>
    </row>
    <row r="26" spans="1:7" x14ac:dyDescent="0.2">
      <c r="B26" s="115">
        <f t="shared" ref="B26:B31" si="0">VALUE(B12)</f>
        <v>3</v>
      </c>
      <c r="D26" s="116">
        <v>3</v>
      </c>
      <c r="E26" s="95"/>
      <c r="F26" s="95"/>
      <c r="G26" s="95"/>
    </row>
    <row r="27" spans="1:7" x14ac:dyDescent="0.2">
      <c r="B27" s="115">
        <f t="shared" si="0"/>
        <v>5</v>
      </c>
      <c r="D27" s="116">
        <v>5</v>
      </c>
      <c r="E27" s="95"/>
      <c r="F27" s="95"/>
      <c r="G27" s="95"/>
    </row>
    <row r="28" spans="1:7" x14ac:dyDescent="0.2">
      <c r="B28" s="115">
        <f t="shared" si="0"/>
        <v>3</v>
      </c>
      <c r="D28" s="116">
        <v>3</v>
      </c>
      <c r="E28" s="95"/>
      <c r="F28" s="95"/>
      <c r="G28" s="95"/>
    </row>
    <row r="29" spans="1:7" x14ac:dyDescent="0.2">
      <c r="B29" s="115">
        <f t="shared" si="0"/>
        <v>10</v>
      </c>
      <c r="D29" s="116">
        <v>10</v>
      </c>
      <c r="E29" s="95"/>
      <c r="F29" s="95"/>
      <c r="G29" s="95"/>
    </row>
    <row r="30" spans="1:7" x14ac:dyDescent="0.2">
      <c r="B30" s="115">
        <f t="shared" si="0"/>
        <v>5</v>
      </c>
      <c r="D30" s="116">
        <v>5</v>
      </c>
    </row>
    <row r="31" spans="1:7" x14ac:dyDescent="0.2">
      <c r="B31" s="115">
        <f t="shared" si="0"/>
        <v>10</v>
      </c>
      <c r="D31" s="116">
        <v>10</v>
      </c>
    </row>
    <row r="32" spans="1:7" x14ac:dyDescent="0.2">
      <c r="A32" s="96" t="s">
        <v>198</v>
      </c>
      <c r="B32" s="111">
        <f>SUM(B25:B31)</f>
        <v>38</v>
      </c>
      <c r="C32" s="117" t="s">
        <v>198</v>
      </c>
      <c r="D32" s="111">
        <f>SUM(D25:D31)</f>
        <v>38</v>
      </c>
    </row>
    <row r="34" spans="4:4" s="95" customFormat="1" ht="12" x14ac:dyDescent="0.2"/>
    <row r="35" spans="4:4" s="95" customFormat="1" ht="19.5" customHeight="1" x14ac:dyDescent="0.2"/>
    <row r="36" spans="4:4" s="95" customFormat="1" ht="12" x14ac:dyDescent="0.2"/>
    <row r="37" spans="4:4" s="95" customFormat="1" ht="12" x14ac:dyDescent="0.2"/>
    <row r="38" spans="4:4" s="95" customFormat="1" ht="12" x14ac:dyDescent="0.2"/>
    <row r="39" spans="4:4" s="95" customFormat="1" ht="12" x14ac:dyDescent="0.2"/>
    <row r="40" spans="4:4" s="95" customFormat="1" x14ac:dyDescent="0.2">
      <c r="D40" s="104"/>
    </row>
    <row r="41" spans="4:4" s="95" customFormat="1" ht="12" x14ac:dyDescent="0.2"/>
    <row r="42" spans="4:4" s="95" customFormat="1" ht="12" x14ac:dyDescent="0.2"/>
    <row r="43" spans="4:4" s="95" customFormat="1" ht="12" x14ac:dyDescent="0.2"/>
    <row r="44" spans="4:4" s="95" customFormat="1" ht="12" x14ac:dyDescent="0.2"/>
    <row r="45" spans="4:4" s="95" customFormat="1" ht="12" x14ac:dyDescent="0.2"/>
    <row r="46" spans="4:4" s="95" customFormat="1" ht="12" x14ac:dyDescent="0.2"/>
    <row r="47" spans="4:4" s="95" customFormat="1" ht="12" x14ac:dyDescent="0.2"/>
    <row r="48" spans="4:4" s="95" customFormat="1" ht="12" x14ac:dyDescent="0.2"/>
    <row r="49" s="95" customFormat="1" ht="12" x14ac:dyDescent="0.2"/>
    <row r="50" s="95" customFormat="1" ht="12" x14ac:dyDescent="0.2"/>
    <row r="51" s="95" customFormat="1" ht="12" x14ac:dyDescent="0.2"/>
    <row r="52" s="95" customFormat="1" ht="12" x14ac:dyDescent="0.2"/>
    <row r="53" s="95" customFormat="1" ht="12" x14ac:dyDescent="0.2"/>
    <row r="54" s="95" customFormat="1" ht="12" x14ac:dyDescent="0.2"/>
    <row r="55" s="95" customFormat="1" ht="12" x14ac:dyDescent="0.2"/>
    <row r="56" s="95" customFormat="1" ht="12" x14ac:dyDescent="0.2"/>
    <row r="57" s="95" customFormat="1" ht="12" x14ac:dyDescent="0.2"/>
    <row r="58" s="95" customFormat="1" ht="12" x14ac:dyDescent="0.2"/>
  </sheetData>
  <mergeCells count="1">
    <mergeCell ref="B4:D5"/>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1F9C9-220C-A648-9C11-2B426FBD6816}">
  <sheetPr codeName="Sheet11"/>
  <dimension ref="B1:D49"/>
  <sheetViews>
    <sheetView showGridLines="0" topLeftCell="A6" zoomScale="120" zoomScaleNormal="120" zoomScalePageLayoutView="80" workbookViewId="0">
      <selection activeCell="E14" sqref="E14"/>
    </sheetView>
  </sheetViews>
  <sheetFormatPr defaultColWidth="9.33203125" defaultRowHeight="12.75" x14ac:dyDescent="0.2"/>
  <cols>
    <col min="1" max="1" width="9.33203125" style="1"/>
    <col min="2" max="2" width="28.6640625" style="1" bestFit="1" customWidth="1"/>
    <col min="3" max="3" width="35.33203125" style="1" customWidth="1"/>
    <col min="4" max="4" width="53.6640625" style="1" customWidth="1"/>
    <col min="5" max="16384" width="9.33203125" style="1"/>
  </cols>
  <sheetData>
    <row r="1" spans="2:4" ht="18.75" x14ac:dyDescent="0.3">
      <c r="B1" s="3"/>
    </row>
    <row r="3" spans="2:4" x14ac:dyDescent="0.2">
      <c r="B3" s="118" t="s">
        <v>233</v>
      </c>
      <c r="C3" s="118"/>
      <c r="D3" s="118"/>
    </row>
    <row r="4" spans="2:4" x14ac:dyDescent="0.2">
      <c r="B4" s="118"/>
      <c r="C4" s="118"/>
      <c r="D4" s="118"/>
    </row>
    <row r="5" spans="2:4" x14ac:dyDescent="0.2">
      <c r="B5"/>
      <c r="C5"/>
      <c r="D5"/>
    </row>
    <row r="6" spans="2:4" x14ac:dyDescent="0.2">
      <c r="B6" s="92" t="s">
        <v>232</v>
      </c>
      <c r="C6" s="92" t="s">
        <v>61</v>
      </c>
      <c r="D6" s="92" t="s">
        <v>97</v>
      </c>
    </row>
    <row r="7" spans="2:4" x14ac:dyDescent="0.2">
      <c r="B7" s="91">
        <v>23345</v>
      </c>
      <c r="C7" s="91" t="s">
        <v>64</v>
      </c>
      <c r="D7" s="91" t="s">
        <v>231</v>
      </c>
    </row>
    <row r="8" spans="2:4" x14ac:dyDescent="0.2">
      <c r="B8" s="91">
        <v>23278</v>
      </c>
      <c r="C8" s="91" t="s">
        <v>68</v>
      </c>
      <c r="D8" s="91" t="s">
        <v>230</v>
      </c>
    </row>
    <row r="9" spans="2:4" x14ac:dyDescent="0.2">
      <c r="B9" s="91">
        <v>23303</v>
      </c>
      <c r="C9" s="91" t="s">
        <v>70</v>
      </c>
      <c r="D9" s="91" t="s">
        <v>208</v>
      </c>
    </row>
    <row r="10" spans="2:4" x14ac:dyDescent="0.2">
      <c r="B10" s="91">
        <v>23353</v>
      </c>
      <c r="C10" s="91" t="s">
        <v>72</v>
      </c>
      <c r="D10" s="91" t="s">
        <v>229</v>
      </c>
    </row>
    <row r="11" spans="2:4" x14ac:dyDescent="0.2">
      <c r="B11" s="91">
        <v>23289</v>
      </c>
      <c r="C11" s="91" t="s">
        <v>73</v>
      </c>
      <c r="D11" s="91" t="s">
        <v>207</v>
      </c>
    </row>
    <row r="12" spans="2:4" x14ac:dyDescent="0.2">
      <c r="B12" s="91">
        <v>23378</v>
      </c>
      <c r="C12" s="91" t="s">
        <v>74</v>
      </c>
      <c r="D12" s="91" t="s">
        <v>228</v>
      </c>
    </row>
    <row r="13" spans="2:4" x14ac:dyDescent="0.2">
      <c r="B13" s="91">
        <v>23283</v>
      </c>
      <c r="C13" s="91" t="s">
        <v>75</v>
      </c>
      <c r="D13" s="91" t="s">
        <v>227</v>
      </c>
    </row>
    <row r="14" spans="2:4" x14ac:dyDescent="0.2">
      <c r="B14" s="91">
        <v>23324</v>
      </c>
      <c r="C14" s="91" t="s">
        <v>76</v>
      </c>
      <c r="D14" s="91" t="s">
        <v>211</v>
      </c>
    </row>
    <row r="15" spans="2:4" x14ac:dyDescent="0.2">
      <c r="B15" s="91">
        <v>23264</v>
      </c>
      <c r="C15" s="91" t="s">
        <v>226</v>
      </c>
      <c r="D15" s="91" t="s">
        <v>225</v>
      </c>
    </row>
    <row r="16" spans="2:4" x14ac:dyDescent="0.2">
      <c r="B16" s="91">
        <v>23291</v>
      </c>
      <c r="C16" s="91" t="s">
        <v>224</v>
      </c>
      <c r="D16" s="91" t="s">
        <v>223</v>
      </c>
    </row>
    <row r="17" spans="2:4" x14ac:dyDescent="0.2">
      <c r="B17" s="91">
        <v>23305</v>
      </c>
      <c r="C17" s="91" t="s">
        <v>222</v>
      </c>
      <c r="D17" s="91" t="s">
        <v>221</v>
      </c>
    </row>
    <row r="18" spans="2:4" x14ac:dyDescent="0.2">
      <c r="B18" s="91">
        <v>23350</v>
      </c>
      <c r="C18" s="91" t="s">
        <v>210</v>
      </c>
      <c r="D18" s="91" t="s">
        <v>209</v>
      </c>
    </row>
    <row r="19" spans="2:4" x14ac:dyDescent="0.2">
      <c r="B19" s="91">
        <v>23300</v>
      </c>
      <c r="C19" s="91" t="s">
        <v>220</v>
      </c>
      <c r="D19" s="91" t="s">
        <v>219</v>
      </c>
    </row>
    <row r="20" spans="2:4" x14ac:dyDescent="0.2">
      <c r="B20" s="91">
        <v>23348</v>
      </c>
      <c r="C20" s="91" t="s">
        <v>218</v>
      </c>
      <c r="D20" s="91" t="s">
        <v>217</v>
      </c>
    </row>
    <row r="21" spans="2:4" x14ac:dyDescent="0.2">
      <c r="B21" s="91">
        <v>23290</v>
      </c>
      <c r="C21" s="91" t="s">
        <v>216</v>
      </c>
      <c r="D21" s="91" t="s">
        <v>215</v>
      </c>
    </row>
    <row r="22" spans="2:4" x14ac:dyDescent="0.2">
      <c r="B22" s="91">
        <v>23328</v>
      </c>
      <c r="C22" s="91" t="s">
        <v>214</v>
      </c>
      <c r="D22" s="91" t="s">
        <v>213</v>
      </c>
    </row>
    <row r="23" spans="2:4" x14ac:dyDescent="0.2">
      <c r="B23" s="91">
        <v>23294</v>
      </c>
      <c r="C23" s="91" t="s">
        <v>212</v>
      </c>
      <c r="D23" s="91" t="s">
        <v>94</v>
      </c>
    </row>
    <row r="24" spans="2:4" customFormat="1" ht="12" x14ac:dyDescent="0.2"/>
    <row r="25" spans="2:4" customFormat="1" ht="12" x14ac:dyDescent="0.2"/>
    <row r="26" spans="2:4" customFormat="1" ht="14.45" customHeight="1" x14ac:dyDescent="0.2"/>
    <row r="27" spans="2:4" customFormat="1" ht="12" x14ac:dyDescent="0.2"/>
    <row r="28" spans="2:4" customFormat="1" ht="12" x14ac:dyDescent="0.2"/>
    <row r="29" spans="2:4" customFormat="1" ht="12" x14ac:dyDescent="0.2"/>
    <row r="30" spans="2:4" customFormat="1" ht="12" x14ac:dyDescent="0.2"/>
    <row r="31" spans="2:4" customFormat="1" ht="12" x14ac:dyDescent="0.2"/>
    <row r="32" spans="2:4" customFormat="1" ht="12" x14ac:dyDescent="0.2"/>
    <row r="33" spans="4:4" customFormat="1" ht="12" x14ac:dyDescent="0.2"/>
    <row r="34" spans="4:4" customFormat="1" ht="12" x14ac:dyDescent="0.2"/>
    <row r="35" spans="4:4" customFormat="1" ht="12" x14ac:dyDescent="0.2"/>
    <row r="36" spans="4:4" customFormat="1" ht="12" x14ac:dyDescent="0.2"/>
    <row r="37" spans="4:4" customFormat="1" ht="12" x14ac:dyDescent="0.2"/>
    <row r="38" spans="4:4" customFormat="1" ht="12" x14ac:dyDescent="0.2"/>
    <row r="39" spans="4:4" customFormat="1" ht="12" x14ac:dyDescent="0.2"/>
    <row r="40" spans="4:4" customFormat="1" x14ac:dyDescent="0.2">
      <c r="D40" s="104"/>
    </row>
    <row r="41" spans="4:4" customFormat="1" ht="12" x14ac:dyDescent="0.2"/>
    <row r="42" spans="4:4" customFormat="1" ht="12" x14ac:dyDescent="0.2"/>
    <row r="43" spans="4:4" customFormat="1" ht="12" x14ac:dyDescent="0.2"/>
    <row r="44" spans="4:4" customFormat="1" ht="12" x14ac:dyDescent="0.2"/>
    <row r="45" spans="4:4" customFormat="1" ht="12" x14ac:dyDescent="0.2"/>
    <row r="46" spans="4:4" customFormat="1" ht="12" x14ac:dyDescent="0.2"/>
    <row r="47" spans="4:4" customFormat="1" ht="12" x14ac:dyDescent="0.2"/>
    <row r="48" spans="4:4" customFormat="1" ht="12" x14ac:dyDescent="0.2"/>
    <row r="49" customFormat="1" ht="12" x14ac:dyDescent="0.2"/>
  </sheetData>
  <mergeCells count="1">
    <mergeCell ref="B3:D4"/>
  </mergeCells>
  <conditionalFormatting sqref="B6:D23">
    <cfRule type="duplicateValues" dxfId="0" priority="1"/>
  </conditionalFormatting>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A1 - Right, Left</vt:lpstr>
      <vt:lpstr>A2 - Find, Len</vt:lpstr>
      <vt:lpstr>A3 - Prop, Con</vt:lpstr>
      <vt:lpstr>A4 - Validation</vt:lpstr>
      <vt:lpstr>B1 - Clean &amp; Text to Column</vt:lpstr>
      <vt:lpstr>B2 - Trim</vt:lpstr>
      <vt:lpstr>B3 - Substitute</vt:lpstr>
      <vt:lpstr>B4- Stored as Text</vt:lpstr>
      <vt:lpstr>B5 - De-Duplicating</vt:lpstr>
      <vt:lpstr>Practice Exercises</vt:lpstr>
      <vt:lpstr>'A4 - Validation'!products</vt:lpstr>
      <vt:lpstr>'A4 - Validation'!saleschannel</vt:lpstr>
      <vt:lpstr>'A4 - Validation'!salesmen</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Jacobs</dc:creator>
  <cp:lastModifiedBy>Dell</cp:lastModifiedBy>
  <dcterms:created xsi:type="dcterms:W3CDTF">2016-06-22T22:01:00Z</dcterms:created>
  <dcterms:modified xsi:type="dcterms:W3CDTF">2024-06-11T07:55:45Z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rt_NotesFontSize">
    <vt:lpwstr>8</vt:lpwstr>
  </property>
  <property fmtid="{D5CDD505-2E9C-101B-9397-08002B2CF9AE}" pid="4" name="Smrt_WorkbookThemeColor">
    <vt:lpwstr>PwC Maroon</vt:lpwstr>
  </property>
  <property fmtid="{D5CDD505-2E9C-101B-9397-08002B2CF9AE}" pid="5" name="Smrt_WorkbookNumberDisplay">
    <vt:lpwstr>0</vt:lpwstr>
  </property>
  <property fmtid="{D5CDD505-2E9C-101B-9397-08002B2CF9AE}" pid="6" name="Smrt_WorkbookPercentageDisplay">
    <vt:lpwstr>0</vt:lpwstr>
  </property>
</Properties>
</file>