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AC02915-7333-4EE6-810C-9EAFA4299E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edger accoun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4" l="1"/>
  <c r="E42" i="4" s="1"/>
  <c r="H40" i="4"/>
  <c r="J40" i="4" s="1"/>
  <c r="H39" i="4"/>
  <c r="J39" i="4" s="1"/>
  <c r="L36" i="4"/>
  <c r="H36" i="4"/>
  <c r="J36" i="4" s="1"/>
  <c r="J41" i="4" l="1"/>
  <c r="L40" i="4"/>
  <c r="M40" i="4" s="1"/>
  <c r="M36" i="4"/>
  <c r="L39" i="4"/>
  <c r="M39" i="4" s="1"/>
  <c r="M41" i="4" l="1"/>
  <c r="M42" i="4" s="1"/>
</calcChain>
</file>

<file path=xl/sharedStrings.xml><?xml version="1.0" encoding="utf-8"?>
<sst xmlns="http://schemas.openxmlformats.org/spreadsheetml/2006/main" count="112" uniqueCount="68">
  <si>
    <t>Receivable</t>
  </si>
  <si>
    <t>NEW WAY HOMES PVT. LTD.</t>
  </si>
  <si>
    <t>GH-10A, Tech Zone-IV</t>
  </si>
  <si>
    <t>Greater Noida (West) U.P</t>
  </si>
  <si>
    <t>Manish Kumar (K-1801)</t>
  </si>
  <si>
    <t>Ledger Account</t>
  </si>
  <si>
    <t>1-Apr-2014 to 25-Nov-2019</t>
  </si>
  <si>
    <t>Date</t>
  </si>
  <si>
    <t>Particulars</t>
  </si>
  <si>
    <t>Voucher Type</t>
  </si>
  <si>
    <t>Voucher No.</t>
  </si>
  <si>
    <t>Value</t>
  </si>
  <si>
    <t>Gross Total</t>
  </si>
  <si>
    <t>penalty up to</t>
  </si>
  <si>
    <t>Total Days</t>
  </si>
  <si>
    <t>SBI MCLR as on 26-09-19</t>
  </si>
  <si>
    <t>Service Tax Payable @4.2%</t>
  </si>
  <si>
    <t>Swachh Bharat Cess Payable</t>
  </si>
  <si>
    <t>Tds Payable on Property</t>
  </si>
  <si>
    <t>Tds Receivable on Property(2016-17)</t>
  </si>
  <si>
    <t>Provisional Sales @30% F.Y.2016-2017</t>
  </si>
  <si>
    <t>CGST Payable@6%</t>
  </si>
  <si>
    <t>SGST Payable@6%</t>
  </si>
  <si>
    <t>Sales 2018</t>
  </si>
  <si>
    <t>Interest Free Maintenance Security</t>
  </si>
  <si>
    <t>GST Benefits to Customer  @4%</t>
  </si>
  <si>
    <t>Tds Receivable on Property(2018-19)</t>
  </si>
  <si>
    <t>HDFC BANK LTD A/C NO. 16738630000015</t>
  </si>
  <si>
    <t>Receipt</t>
  </si>
  <si>
    <t>216</t>
  </si>
  <si>
    <t>217</t>
  </si>
  <si>
    <t>218</t>
  </si>
  <si>
    <t>219</t>
  </si>
  <si>
    <t>221</t>
  </si>
  <si>
    <t>222</t>
  </si>
  <si>
    <t/>
  </si>
  <si>
    <t>Journal</t>
  </si>
  <si>
    <t>289</t>
  </si>
  <si>
    <t>240</t>
  </si>
  <si>
    <t>Bank of Baroda Escrow A/c 05860200001477</t>
  </si>
  <si>
    <t>381</t>
  </si>
  <si>
    <t>1867</t>
  </si>
  <si>
    <t>2110</t>
  </si>
  <si>
    <t>2734</t>
  </si>
  <si>
    <t>2765</t>
  </si>
  <si>
    <t>4467</t>
  </si>
  <si>
    <t>2803</t>
  </si>
  <si>
    <t>Payment</t>
  </si>
  <si>
    <t>2804</t>
  </si>
  <si>
    <t>5758</t>
  </si>
  <si>
    <t>Yes Bank Escrow A/c -000366200000069</t>
  </si>
  <si>
    <t>364</t>
  </si>
  <si>
    <t>478</t>
  </si>
  <si>
    <t>2958</t>
  </si>
  <si>
    <t>3339</t>
  </si>
  <si>
    <t>3340</t>
  </si>
  <si>
    <t>3341</t>
  </si>
  <si>
    <t>3345</t>
  </si>
  <si>
    <t>Grand Total</t>
  </si>
  <si>
    <t>For -Manish Kumar</t>
  </si>
  <si>
    <t>As per Sanju Kumar (Lawyer)-RERA</t>
  </si>
  <si>
    <t>Received payment against 40% of demand</t>
  </si>
  <si>
    <t>Payable</t>
  </si>
  <si>
    <t>delayed paid</t>
  </si>
  <si>
    <t>For Company</t>
  </si>
  <si>
    <t>Received payment against 60% of demand</t>
  </si>
  <si>
    <t>Total :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</si>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</sst>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d/mmm/yyyy"/>
    <numFmt numFmtId="165" formatCode="&quot;&quot;0"/>
    <numFmt numFmtId="166" formatCode="&quot;&quot;0.00&quot; Dr&quot;"/>
    <numFmt numFmtId="167" formatCode="&quot;&quot;0.00&quot; Cr&quot;"/>
    <numFmt numFmtId="168" formatCode="[$-14009]d\ mmmm\ yyyy;@"/>
    <numFmt numFmtId="169" formatCode="[$-14009]dd\ mmmm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0">
    <xf numFmtId="0" fontId="0" fillId="0" borderId="0" xfId="0"/>
    <xf numFmtId="43" fontId="0" fillId="0" borderId="0" xfId="1" applyFont="1"/>
    <xf numFmtId="0" fontId="0" fillId="0" borderId="10" xfId="0" applyBorder="1"/>
    <xf numFmtId="0" fontId="18" fillId="0" borderId="10" xfId="0" applyFont="1" applyBorder="1"/>
    <xf numFmtId="9" fontId="18" fillId="0" borderId="10" xfId="0" applyNumberFormat="1" applyFont="1" applyBorder="1"/>
    <xf numFmtId="43" fontId="18" fillId="0" borderId="10" xfId="1" applyFont="1" applyBorder="1"/>
    <xf numFmtId="0" fontId="20" fillId="0" borderId="0" xfId="0" applyFont="1" applyAlignment="1">
      <alignment vertical="top"/>
    </xf>
    <xf numFmtId="49" fontId="22" fillId="0" borderId="11" xfId="0" applyNumberFormat="1" applyFont="1" applyBorder="1" applyAlignment="1">
      <alignment horizontal="center" vertical="top" wrapText="1"/>
    </xf>
    <xf numFmtId="165" fontId="22" fillId="0" borderId="12" xfId="0" applyNumberFormat="1" applyFont="1" applyBorder="1" applyAlignment="1">
      <alignment horizontal="right" vertical="top"/>
    </xf>
    <xf numFmtId="167" fontId="22" fillId="0" borderId="13" xfId="0" applyNumberFormat="1" applyFont="1" applyBorder="1" applyAlignment="1">
      <alignment horizontal="right" vertical="top"/>
    </xf>
    <xf numFmtId="165" fontId="22" fillId="0" borderId="13" xfId="0" applyNumberFormat="1" applyFont="1" applyBorder="1" applyAlignment="1">
      <alignment horizontal="right" vertical="top"/>
    </xf>
    <xf numFmtId="166" fontId="22" fillId="0" borderId="13" xfId="0" applyNumberFormat="1" applyFont="1" applyBorder="1" applyAlignment="1">
      <alignment horizontal="right" vertical="top"/>
    </xf>
    <xf numFmtId="167" fontId="22" fillId="0" borderId="11" xfId="0" applyNumberFormat="1" applyFont="1" applyBorder="1" applyAlignment="1">
      <alignment horizontal="right" vertical="top"/>
    </xf>
    <xf numFmtId="166" fontId="22" fillId="0" borderId="11" xfId="0" applyNumberFormat="1" applyFont="1" applyBorder="1" applyAlignment="1">
      <alignment horizontal="right" vertical="top"/>
    </xf>
    <xf numFmtId="0" fontId="0" fillId="0" borderId="0" xfId="0" applyAlignment="1">
      <alignment horizontal="center"/>
    </xf>
    <xf numFmtId="169" fontId="18" fillId="0" borderId="10" xfId="0" applyNumberFormat="1" applyFont="1" applyBorder="1"/>
    <xf numFmtId="0" fontId="18" fillId="0" borderId="10" xfId="0" applyFont="1" applyBorder="1" applyAlignment="1">
      <alignment horizontal="center"/>
    </xf>
    <xf numFmtId="10" fontId="18" fillId="0" borderId="10" xfId="0" applyNumberFormat="1" applyFont="1" applyBorder="1"/>
    <xf numFmtId="0" fontId="25" fillId="0" borderId="10" xfId="0" applyFont="1" applyBorder="1"/>
    <xf numFmtId="0" fontId="19" fillId="33" borderId="10" xfId="0" applyFont="1" applyFill="1" applyBorder="1"/>
    <xf numFmtId="43" fontId="19" fillId="0" borderId="10" xfId="1" applyFont="1" applyBorder="1"/>
    <xf numFmtId="43" fontId="18" fillId="0" borderId="11" xfId="1" applyFont="1" applyBorder="1"/>
    <xf numFmtId="49" fontId="22" fillId="0" borderId="14" xfId="0" applyNumberFormat="1" applyFont="1" applyBorder="1" applyAlignment="1">
      <alignment horizontal="center" vertical="top" wrapText="1"/>
    </xf>
    <xf numFmtId="167" fontId="22" fillId="0" borderId="15" xfId="0" applyNumberFormat="1" applyFont="1" applyBorder="1" applyAlignment="1">
      <alignment horizontal="right" vertical="top"/>
    </xf>
    <xf numFmtId="167" fontId="22" fillId="0" borderId="0" xfId="0" applyNumberFormat="1" applyFont="1" applyBorder="1" applyAlignment="1">
      <alignment horizontal="right" vertical="top"/>
    </xf>
    <xf numFmtId="165" fontId="22" fillId="0" borderId="0" xfId="0" applyNumberFormat="1" applyFont="1" applyBorder="1" applyAlignment="1">
      <alignment horizontal="right" vertical="top"/>
    </xf>
    <xf numFmtId="167" fontId="22" fillId="0" borderId="14" xfId="0" applyNumberFormat="1" applyFont="1" applyBorder="1" applyAlignment="1">
      <alignment horizontal="right" vertical="top"/>
    </xf>
    <xf numFmtId="49" fontId="22" fillId="0" borderId="10" xfId="0" applyNumberFormat="1" applyFont="1" applyBorder="1" applyAlignment="1">
      <alignment horizontal="center" vertical="top" wrapText="1"/>
    </xf>
    <xf numFmtId="167" fontId="22" fillId="0" borderId="10" xfId="0" applyNumberFormat="1" applyFont="1" applyBorder="1" applyAlignment="1">
      <alignment horizontal="right" vertical="top"/>
    </xf>
    <xf numFmtId="166" fontId="22" fillId="0" borderId="10" xfId="0" applyNumberFormat="1" applyFont="1" applyBorder="1" applyAlignment="1">
      <alignment horizontal="right" vertical="top"/>
    </xf>
    <xf numFmtId="165" fontId="22" fillId="0" borderId="10" xfId="0" applyNumberFormat="1" applyFont="1" applyBorder="1" applyAlignment="1">
      <alignment horizontal="right" vertical="top"/>
    </xf>
    <xf numFmtId="0" fontId="18" fillId="0" borderId="10" xfId="0" applyFont="1" applyBorder="1" applyAlignment="1">
      <alignment horizontal="right"/>
    </xf>
    <xf numFmtId="0" fontId="0" fillId="0" borderId="16" xfId="0" applyBorder="1"/>
    <xf numFmtId="0" fontId="20" fillId="0" borderId="10" xfId="0" applyFont="1" applyBorder="1" applyAlignment="1">
      <alignment vertical="top"/>
    </xf>
    <xf numFmtId="0" fontId="20" fillId="0" borderId="10" xfId="0" applyFont="1" applyBorder="1" applyAlignment="1">
      <alignment horizontal="center" vertical="top"/>
    </xf>
    <xf numFmtId="43" fontId="20" fillId="0" borderId="10" xfId="1" applyFont="1" applyBorder="1" applyAlignment="1">
      <alignment vertical="top"/>
    </xf>
    <xf numFmtId="49" fontId="23" fillId="0" borderId="10" xfId="0" applyNumberFormat="1" applyFont="1" applyBorder="1" applyAlignment="1">
      <alignment horizontal="center" vertical="top" wrapText="1"/>
    </xf>
    <xf numFmtId="49" fontId="22" fillId="33" borderId="10" xfId="0" applyNumberFormat="1" applyFont="1" applyFill="1" applyBorder="1" applyAlignment="1">
      <alignment horizontal="center" vertical="top" wrapText="1"/>
    </xf>
    <xf numFmtId="43" fontId="22" fillId="0" borderId="10" xfId="1" applyFont="1" applyBorder="1" applyAlignment="1">
      <alignment horizontal="center" vertical="top" wrapText="1"/>
    </xf>
    <xf numFmtId="164" fontId="22" fillId="0" borderId="10" xfId="0" applyNumberFormat="1" applyFont="1" applyBorder="1" applyAlignment="1">
      <alignment horizontal="right" vertical="top"/>
    </xf>
    <xf numFmtId="49" fontId="24" fillId="0" borderId="10" xfId="0" applyNumberFormat="1" applyFont="1" applyBorder="1" applyAlignment="1">
      <alignment vertical="top"/>
    </xf>
    <xf numFmtId="49" fontId="22" fillId="0" borderId="10" xfId="0" applyNumberFormat="1" applyFont="1" applyBorder="1" applyAlignment="1">
      <alignment vertical="top"/>
    </xf>
    <xf numFmtId="49" fontId="22" fillId="0" borderId="10" xfId="0" applyNumberFormat="1" applyFont="1" applyBorder="1" applyAlignment="1">
      <alignment horizontal="right" vertical="top"/>
    </xf>
    <xf numFmtId="165" fontId="24" fillId="0" borderId="10" xfId="0" applyNumberFormat="1" applyFont="1" applyBorder="1" applyAlignment="1">
      <alignment horizontal="right" vertical="top"/>
    </xf>
    <xf numFmtId="166" fontId="24" fillId="0" borderId="10" xfId="0" applyNumberFormat="1" applyFont="1" applyBorder="1" applyAlignment="1">
      <alignment horizontal="right" vertical="top"/>
    </xf>
    <xf numFmtId="168" fontId="22" fillId="0" borderId="10" xfId="0" applyNumberFormat="1" applyFont="1" applyBorder="1" applyAlignment="1">
      <alignment horizontal="center" vertical="top"/>
    </xf>
    <xf numFmtId="0" fontId="22" fillId="0" borderId="10" xfId="0" applyFont="1" applyBorder="1" applyAlignment="1">
      <alignment horizontal="right" vertical="top"/>
    </xf>
    <xf numFmtId="43" fontId="22" fillId="0" borderId="10" xfId="1" applyFont="1" applyBorder="1" applyAlignment="1">
      <alignment horizontal="right" vertical="top"/>
    </xf>
    <xf numFmtId="166" fontId="22" fillId="0" borderId="10" xfId="0" applyNumberFormat="1" applyFont="1" applyBorder="1" applyAlignment="1">
      <alignment horizontal="center" vertical="top"/>
    </xf>
    <xf numFmtId="167" fontId="22" fillId="0" borderId="10" xfId="0" applyNumberFormat="1" applyFont="1" applyBorder="1" applyAlignment="1">
      <alignment horizontal="center" vertical="top"/>
    </xf>
    <xf numFmtId="167" fontId="24" fillId="0" borderId="10" xfId="0" applyNumberFormat="1" applyFont="1" applyBorder="1" applyAlignment="1">
      <alignment horizontal="right" vertical="top"/>
    </xf>
    <xf numFmtId="49" fontId="23" fillId="0" borderId="10" xfId="0" applyNumberFormat="1" applyFont="1" applyBorder="1" applyAlignment="1">
      <alignment horizontal="right" vertical="top"/>
    </xf>
    <xf numFmtId="165" fontId="22" fillId="0" borderId="10" xfId="0" applyNumberFormat="1" applyFont="1" applyBorder="1" applyAlignment="1">
      <alignment horizontal="center" vertical="top"/>
    </xf>
    <xf numFmtId="0" fontId="0" fillId="0" borderId="10" xfId="0" applyBorder="1" applyAlignment="1">
      <alignment horizontal="center"/>
    </xf>
    <xf numFmtId="43" fontId="0" fillId="0" borderId="10" xfId="1" applyFont="1" applyBorder="1"/>
    <xf numFmtId="0" fontId="19" fillId="0" borderId="10" xfId="0" applyFont="1" applyBorder="1"/>
    <xf numFmtId="0" fontId="26" fillId="0" borderId="10" xfId="0" applyFont="1" applyBorder="1"/>
    <xf numFmtId="49" fontId="22" fillId="0" borderId="10" xfId="0" applyNumberFormat="1" applyFont="1" applyBorder="1" applyAlignment="1">
      <alignment vertical="top"/>
    </xf>
    <xf numFmtId="49" fontId="21" fillId="0" borderId="10" xfId="0" applyNumberFormat="1" applyFont="1" applyBorder="1" applyAlignment="1">
      <alignment horizontal="center" vertical="top"/>
    </xf>
    <xf numFmtId="49" fontId="22" fillId="0" borderId="10" xfId="0" applyNumberFormat="1" applyFont="1" applyBorder="1" applyAlignment="1">
      <alignment horizontal="center"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0E17-85B3-41A3-A527-A5C43FB28F6E}">
  <dimension ref="A1:Z43"/>
  <sheetViews>
    <sheetView tabSelected="1" workbookViewId="0">
      <selection activeCell="I44" sqref="I44"/>
    </sheetView>
  </sheetViews>
  <sheetFormatPr defaultRowHeight="15" x14ac:dyDescent="0.25"/>
  <cols>
    <col min="1" max="1" width="13.140625" customWidth="1"/>
    <col min="2" max="2" width="38.85546875" customWidth="1"/>
    <col min="3" max="3" width="7.28515625" bestFit="1" customWidth="1"/>
    <col min="4" max="4" width="6.7109375" bestFit="1" customWidth="1"/>
    <col min="5" max="5" width="14.140625" bestFit="1" customWidth="1"/>
    <col min="6" max="7" width="19.140625" bestFit="1" customWidth="1"/>
    <col min="8" max="8" width="16.28515625" style="14" bestFit="1" customWidth="1"/>
    <col min="9" max="9" width="6.7109375" bestFit="1" customWidth="1"/>
    <col min="10" max="10" width="13.42578125" style="1" bestFit="1" customWidth="1"/>
    <col min="11" max="11" width="3.85546875" bestFit="1" customWidth="1"/>
    <col min="12" max="12" width="11.28515625" style="1" bestFit="1" customWidth="1"/>
    <col min="13" max="13" width="12.7109375" bestFit="1" customWidth="1"/>
    <col min="14" max="14" width="11.5703125" customWidth="1"/>
    <col min="15" max="15" width="8.7109375" bestFit="1" customWidth="1"/>
    <col min="16" max="17" width="9.7109375" hidden="1" customWidth="1"/>
    <col min="18" max="18" width="11.42578125" hidden="1" customWidth="1"/>
    <col min="19" max="20" width="10.5703125" hidden="1" customWidth="1"/>
    <col min="21" max="21" width="11.42578125" hidden="1" customWidth="1"/>
    <col min="22" max="22" width="9.7109375" hidden="1" customWidth="1"/>
    <col min="23" max="23" width="10.5703125" hidden="1" customWidth="1"/>
    <col min="24" max="24" width="9.7109375" hidden="1" customWidth="1"/>
    <col min="25" max="28" width="0" hidden="1" customWidth="1"/>
  </cols>
  <sheetData>
    <row r="1" spans="1:26" ht="15.6" customHeight="1" x14ac:dyDescent="0.25">
      <c r="A1" s="58" t="s">
        <v>1</v>
      </c>
      <c r="B1" s="58"/>
      <c r="C1" s="58"/>
      <c r="D1" s="58"/>
      <c r="E1" s="58"/>
      <c r="F1" s="58"/>
      <c r="G1" s="33"/>
      <c r="H1" s="34"/>
      <c r="I1" s="33"/>
      <c r="J1" s="35"/>
      <c r="K1" s="33"/>
      <c r="L1" s="35"/>
      <c r="M1" s="33"/>
      <c r="N1" s="33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6" ht="14.45" customHeight="1" x14ac:dyDescent="0.25">
      <c r="A2" s="59" t="s">
        <v>2</v>
      </c>
      <c r="B2" s="59"/>
      <c r="C2" s="59"/>
      <c r="D2" s="59"/>
      <c r="E2" s="59"/>
      <c r="F2" s="33"/>
      <c r="G2" s="33"/>
      <c r="H2" s="34"/>
      <c r="I2" s="33"/>
      <c r="J2" s="35"/>
      <c r="K2" s="33"/>
      <c r="L2" s="35"/>
      <c r="M2" s="33"/>
      <c r="N2" s="33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45" customHeight="1" x14ac:dyDescent="0.25">
      <c r="A3" s="59" t="s">
        <v>3</v>
      </c>
      <c r="B3" s="59"/>
      <c r="C3" s="59"/>
      <c r="D3" s="59"/>
      <c r="E3" s="59"/>
      <c r="F3" s="33"/>
      <c r="G3" s="33"/>
      <c r="H3" s="34"/>
      <c r="I3" s="33"/>
      <c r="J3" s="35"/>
      <c r="K3" s="33"/>
      <c r="L3" s="35"/>
      <c r="M3" s="33"/>
      <c r="N3" s="33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5.75" x14ac:dyDescent="0.25">
      <c r="A4" s="58" t="s">
        <v>4</v>
      </c>
      <c r="B4" s="58"/>
      <c r="C4" s="58"/>
      <c r="D4" s="58"/>
      <c r="E4" s="58"/>
      <c r="F4" s="58"/>
      <c r="G4" s="33"/>
      <c r="H4" s="34"/>
      <c r="I4" s="33"/>
      <c r="J4" s="35"/>
      <c r="K4" s="33"/>
      <c r="L4" s="35"/>
      <c r="M4" s="33"/>
      <c r="N4" s="33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6" x14ac:dyDescent="0.25">
      <c r="A5" s="59" t="s">
        <v>5</v>
      </c>
      <c r="B5" s="59"/>
      <c r="C5" s="59"/>
      <c r="D5" s="59"/>
      <c r="E5" s="59"/>
      <c r="F5" s="59"/>
      <c r="G5" s="33"/>
      <c r="H5" s="34"/>
      <c r="I5" s="33"/>
      <c r="J5" s="35"/>
      <c r="K5" s="33"/>
      <c r="L5" s="35"/>
      <c r="M5" s="33"/>
      <c r="N5" s="33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6" x14ac:dyDescent="0.25">
      <c r="A6" s="57" t="s">
        <v>6</v>
      </c>
      <c r="B6" s="57"/>
      <c r="C6" s="57"/>
      <c r="D6" s="33"/>
      <c r="E6" s="33"/>
      <c r="F6" s="33"/>
      <c r="G6" s="33"/>
      <c r="H6" s="34"/>
      <c r="I6" s="33"/>
      <c r="J6" s="35"/>
      <c r="K6" s="33"/>
      <c r="L6" s="35"/>
      <c r="M6" s="33"/>
      <c r="N6" s="33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ht="60" x14ac:dyDescent="0.25">
      <c r="A7" s="27" t="s">
        <v>7</v>
      </c>
      <c r="B7" s="36" t="s">
        <v>8</v>
      </c>
      <c r="C7" s="27" t="s">
        <v>9</v>
      </c>
      <c r="D7" s="27" t="s">
        <v>10</v>
      </c>
      <c r="E7" s="27" t="s">
        <v>11</v>
      </c>
      <c r="F7" s="27" t="s">
        <v>12</v>
      </c>
      <c r="G7" s="27" t="s">
        <v>4</v>
      </c>
      <c r="H7" s="37" t="s">
        <v>13</v>
      </c>
      <c r="I7" s="37" t="s">
        <v>14</v>
      </c>
      <c r="J7" s="38" t="s">
        <v>15</v>
      </c>
      <c r="K7" s="27"/>
      <c r="L7" s="38"/>
      <c r="M7" s="27"/>
      <c r="N7" s="2"/>
      <c r="O7" s="32"/>
      <c r="P7" s="22" t="s">
        <v>16</v>
      </c>
      <c r="Q7" s="7" t="s">
        <v>17</v>
      </c>
      <c r="R7" s="7" t="s">
        <v>18</v>
      </c>
      <c r="S7" s="7" t="s">
        <v>19</v>
      </c>
      <c r="T7" s="7" t="s">
        <v>20</v>
      </c>
      <c r="U7" s="7" t="s">
        <v>21</v>
      </c>
      <c r="V7" s="7" t="s">
        <v>22</v>
      </c>
      <c r="W7" s="7" t="s">
        <v>23</v>
      </c>
      <c r="X7" s="7" t="s">
        <v>24</v>
      </c>
      <c r="Y7" s="7" t="s">
        <v>25</v>
      </c>
      <c r="Z7" s="7" t="s">
        <v>26</v>
      </c>
    </row>
    <row r="8" spans="1:26" x14ac:dyDescent="0.25">
      <c r="A8" s="39">
        <v>42509</v>
      </c>
      <c r="B8" s="40" t="s">
        <v>27</v>
      </c>
      <c r="C8" s="41" t="s">
        <v>28</v>
      </c>
      <c r="D8" s="42" t="s">
        <v>29</v>
      </c>
      <c r="E8" s="43"/>
      <c r="F8" s="44">
        <v>100</v>
      </c>
      <c r="G8" s="28">
        <v>96</v>
      </c>
      <c r="H8" s="45">
        <v>43082</v>
      </c>
      <c r="I8" s="46"/>
      <c r="J8" s="47"/>
      <c r="K8" s="28"/>
      <c r="L8" s="47"/>
      <c r="M8" s="28"/>
      <c r="N8" s="2"/>
      <c r="O8" s="32"/>
      <c r="P8" s="23">
        <v>4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39">
        <v>42509</v>
      </c>
      <c r="B9" s="40" t="s">
        <v>27</v>
      </c>
      <c r="C9" s="41" t="s">
        <v>28</v>
      </c>
      <c r="D9" s="42" t="s">
        <v>30</v>
      </c>
      <c r="E9" s="43"/>
      <c r="F9" s="44">
        <v>100</v>
      </c>
      <c r="G9" s="28">
        <v>96</v>
      </c>
      <c r="H9" s="45">
        <v>43082</v>
      </c>
      <c r="I9" s="46"/>
      <c r="J9" s="47"/>
      <c r="K9" s="28"/>
      <c r="L9" s="47"/>
      <c r="M9" s="28"/>
      <c r="N9" s="2"/>
      <c r="O9" s="32"/>
      <c r="P9" s="24">
        <v>4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5">
      <c r="A10" s="39">
        <v>42509</v>
      </c>
      <c r="B10" s="40" t="s">
        <v>27</v>
      </c>
      <c r="C10" s="41" t="s">
        <v>28</v>
      </c>
      <c r="D10" s="42" t="s">
        <v>31</v>
      </c>
      <c r="E10" s="43"/>
      <c r="F10" s="44">
        <v>29900</v>
      </c>
      <c r="G10" s="28">
        <v>28654</v>
      </c>
      <c r="H10" s="45">
        <v>43082</v>
      </c>
      <c r="I10" s="46"/>
      <c r="J10" s="47"/>
      <c r="K10" s="28"/>
      <c r="L10" s="47"/>
      <c r="M10" s="28"/>
      <c r="N10" s="2"/>
      <c r="O10" s="32"/>
      <c r="P10" s="24">
        <v>1203</v>
      </c>
      <c r="Q10" s="9">
        <v>43</v>
      </c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A11" s="39">
        <v>42509</v>
      </c>
      <c r="B11" s="40" t="s">
        <v>27</v>
      </c>
      <c r="C11" s="41" t="s">
        <v>28</v>
      </c>
      <c r="D11" s="42" t="s">
        <v>32</v>
      </c>
      <c r="E11" s="43"/>
      <c r="F11" s="44">
        <v>199900</v>
      </c>
      <c r="G11" s="28">
        <v>191567</v>
      </c>
      <c r="H11" s="45">
        <v>43082</v>
      </c>
      <c r="I11" s="46"/>
      <c r="J11" s="47"/>
      <c r="K11" s="28"/>
      <c r="L11" s="47"/>
      <c r="M11" s="28"/>
      <c r="N11" s="2"/>
      <c r="O11" s="32"/>
      <c r="P11" s="24">
        <v>8046</v>
      </c>
      <c r="Q11" s="9">
        <v>287</v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A12" s="39">
        <v>42510</v>
      </c>
      <c r="B12" s="40" t="s">
        <v>27</v>
      </c>
      <c r="C12" s="41" t="s">
        <v>28</v>
      </c>
      <c r="D12" s="42" t="s">
        <v>33</v>
      </c>
      <c r="E12" s="43"/>
      <c r="F12" s="44">
        <v>200000</v>
      </c>
      <c r="G12" s="28">
        <v>191663</v>
      </c>
      <c r="H12" s="45">
        <v>43082</v>
      </c>
      <c r="I12" s="46"/>
      <c r="J12" s="47"/>
      <c r="K12" s="28"/>
      <c r="L12" s="47"/>
      <c r="M12" s="28"/>
      <c r="N12" s="2"/>
      <c r="O12" s="32"/>
      <c r="P12" s="24">
        <v>8050</v>
      </c>
      <c r="Q12" s="9">
        <v>287</v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39">
        <v>42510</v>
      </c>
      <c r="B13" s="40" t="s">
        <v>27</v>
      </c>
      <c r="C13" s="41" t="s">
        <v>28</v>
      </c>
      <c r="D13" s="42" t="s">
        <v>34</v>
      </c>
      <c r="E13" s="43"/>
      <c r="F13" s="44">
        <v>26535</v>
      </c>
      <c r="G13" s="28">
        <v>25429</v>
      </c>
      <c r="H13" s="45">
        <v>43082</v>
      </c>
      <c r="I13" s="46"/>
      <c r="J13" s="47"/>
      <c r="K13" s="28"/>
      <c r="L13" s="47"/>
      <c r="M13" s="28"/>
      <c r="N13" s="2"/>
      <c r="O13" s="32"/>
      <c r="P13" s="24">
        <v>1068</v>
      </c>
      <c r="Q13" s="9">
        <v>38</v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39">
        <v>42511</v>
      </c>
      <c r="B14" s="40" t="s">
        <v>35</v>
      </c>
      <c r="C14" s="41" t="s">
        <v>36</v>
      </c>
      <c r="D14" s="42" t="s">
        <v>37</v>
      </c>
      <c r="E14" s="43"/>
      <c r="F14" s="44">
        <v>0</v>
      </c>
      <c r="G14" s="29">
        <v>69421</v>
      </c>
      <c r="H14" s="48"/>
      <c r="I14" s="46"/>
      <c r="J14" s="47"/>
      <c r="K14" s="29"/>
      <c r="L14" s="47"/>
      <c r="M14" s="29"/>
      <c r="N14" s="2"/>
      <c r="O14" s="32"/>
      <c r="P14" s="24">
        <v>67027</v>
      </c>
      <c r="Q14" s="9">
        <v>2394</v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39">
        <v>42516</v>
      </c>
      <c r="B15" s="40" t="s">
        <v>27</v>
      </c>
      <c r="C15" s="41" t="s">
        <v>28</v>
      </c>
      <c r="D15" s="42" t="s">
        <v>38</v>
      </c>
      <c r="E15" s="43"/>
      <c r="F15" s="44">
        <v>180000</v>
      </c>
      <c r="G15" s="28">
        <v>180000</v>
      </c>
      <c r="H15" s="45">
        <v>43082</v>
      </c>
      <c r="I15" s="46"/>
      <c r="J15" s="47"/>
      <c r="K15" s="28"/>
      <c r="L15" s="47"/>
      <c r="M15" s="28"/>
      <c r="N15" s="2"/>
      <c r="O15" s="32"/>
      <c r="P15" s="25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39">
        <v>42559</v>
      </c>
      <c r="B16" s="40" t="s">
        <v>39</v>
      </c>
      <c r="C16" s="41" t="s">
        <v>28</v>
      </c>
      <c r="D16" s="42" t="s">
        <v>40</v>
      </c>
      <c r="E16" s="43"/>
      <c r="F16" s="44">
        <v>1880916</v>
      </c>
      <c r="G16" s="28">
        <v>1880916</v>
      </c>
      <c r="H16" s="45">
        <v>43082</v>
      </c>
      <c r="I16" s="46"/>
      <c r="J16" s="47"/>
      <c r="K16" s="28"/>
      <c r="L16" s="47"/>
      <c r="M16" s="28"/>
      <c r="N16" s="2"/>
      <c r="O16" s="32"/>
      <c r="P16" s="25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39">
        <v>42734</v>
      </c>
      <c r="B17" s="40" t="s">
        <v>35</v>
      </c>
      <c r="C17" s="41" t="s">
        <v>36</v>
      </c>
      <c r="D17" s="42" t="s">
        <v>41</v>
      </c>
      <c r="E17" s="43"/>
      <c r="F17" s="44">
        <v>0</v>
      </c>
      <c r="G17" s="29">
        <v>24400</v>
      </c>
      <c r="H17" s="48"/>
      <c r="I17" s="46"/>
      <c r="J17" s="47"/>
      <c r="K17" s="29"/>
      <c r="L17" s="47"/>
      <c r="M17" s="29"/>
      <c r="N17" s="2"/>
      <c r="O17" s="32"/>
      <c r="P17" s="25"/>
      <c r="Q17" s="10"/>
      <c r="R17" s="9">
        <v>24400</v>
      </c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39">
        <v>42757</v>
      </c>
      <c r="B18" s="40" t="s">
        <v>35</v>
      </c>
      <c r="C18" s="41" t="s">
        <v>36</v>
      </c>
      <c r="D18" s="42" t="s">
        <v>42</v>
      </c>
      <c r="E18" s="43"/>
      <c r="F18" s="44">
        <v>0</v>
      </c>
      <c r="G18" s="28">
        <v>24400</v>
      </c>
      <c r="H18" s="49"/>
      <c r="I18" s="46"/>
      <c r="J18" s="47"/>
      <c r="K18" s="28"/>
      <c r="L18" s="47"/>
      <c r="M18" s="28"/>
      <c r="N18" s="2"/>
      <c r="O18" s="32"/>
      <c r="P18" s="25"/>
      <c r="Q18" s="10"/>
      <c r="R18" s="10"/>
      <c r="S18" s="11">
        <v>24400</v>
      </c>
      <c r="T18" s="10"/>
      <c r="U18" s="10"/>
      <c r="V18" s="10"/>
      <c r="W18" s="10"/>
      <c r="X18" s="10"/>
      <c r="Y18" s="10"/>
      <c r="Z18" s="10"/>
    </row>
    <row r="19" spans="1:26" x14ac:dyDescent="0.25">
      <c r="A19" s="39">
        <v>42825</v>
      </c>
      <c r="B19" s="40" t="s">
        <v>35</v>
      </c>
      <c r="C19" s="41" t="s">
        <v>36</v>
      </c>
      <c r="D19" s="42" t="s">
        <v>43</v>
      </c>
      <c r="E19" s="43"/>
      <c r="F19" s="44">
        <v>0</v>
      </c>
      <c r="G19" s="29">
        <v>1830000</v>
      </c>
      <c r="H19" s="48"/>
      <c r="I19" s="46"/>
      <c r="J19" s="47"/>
      <c r="K19" s="29"/>
      <c r="L19" s="47"/>
      <c r="M19" s="29"/>
      <c r="N19" s="2"/>
      <c r="O19" s="32"/>
      <c r="P19" s="25"/>
      <c r="Q19" s="10"/>
      <c r="R19" s="10"/>
      <c r="S19" s="10"/>
      <c r="T19" s="9">
        <v>1830000</v>
      </c>
      <c r="U19" s="10"/>
      <c r="V19" s="10"/>
      <c r="W19" s="10"/>
      <c r="X19" s="10"/>
      <c r="Y19" s="10"/>
      <c r="Z19" s="10"/>
    </row>
    <row r="20" spans="1:26" x14ac:dyDescent="0.25">
      <c r="A20" s="39">
        <v>43179</v>
      </c>
      <c r="B20" s="40" t="s">
        <v>27</v>
      </c>
      <c r="C20" s="41" t="s">
        <v>28</v>
      </c>
      <c r="D20" s="42" t="s">
        <v>44</v>
      </c>
      <c r="E20" s="43"/>
      <c r="F20" s="44">
        <v>1166177</v>
      </c>
      <c r="G20" s="28">
        <v>1166177</v>
      </c>
      <c r="H20" s="45">
        <v>43082</v>
      </c>
      <c r="I20" s="46"/>
      <c r="J20" s="47"/>
      <c r="K20" s="28"/>
      <c r="L20" s="47"/>
      <c r="M20" s="28"/>
      <c r="N20" s="2"/>
      <c r="O20" s="32"/>
      <c r="P20" s="25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39">
        <v>43179</v>
      </c>
      <c r="B21" s="40" t="s">
        <v>35</v>
      </c>
      <c r="C21" s="41" t="s">
        <v>36</v>
      </c>
      <c r="D21" s="42" t="s">
        <v>45</v>
      </c>
      <c r="E21" s="43"/>
      <c r="F21" s="44">
        <v>0</v>
      </c>
      <c r="G21" s="29">
        <v>124948</v>
      </c>
      <c r="H21" s="48"/>
      <c r="I21" s="46"/>
      <c r="J21" s="47"/>
      <c r="K21" s="29"/>
      <c r="L21" s="47"/>
      <c r="M21" s="29"/>
      <c r="N21" s="2"/>
      <c r="O21" s="32"/>
      <c r="P21" s="25"/>
      <c r="Q21" s="10"/>
      <c r="R21" s="10"/>
      <c r="S21" s="10"/>
      <c r="T21" s="10"/>
      <c r="U21" s="9">
        <v>62474</v>
      </c>
      <c r="V21" s="9">
        <v>62474</v>
      </c>
      <c r="W21" s="10"/>
      <c r="X21" s="10"/>
      <c r="Y21" s="10"/>
      <c r="Z21" s="10"/>
    </row>
    <row r="22" spans="1:26" x14ac:dyDescent="0.25">
      <c r="A22" s="39">
        <v>43182</v>
      </c>
      <c r="B22" s="40" t="s">
        <v>39</v>
      </c>
      <c r="C22" s="41" t="s">
        <v>28</v>
      </c>
      <c r="D22" s="42" t="s">
        <v>46</v>
      </c>
      <c r="E22" s="43"/>
      <c r="F22" s="44">
        <v>2840000</v>
      </c>
      <c r="G22" s="28">
        <v>2840000</v>
      </c>
      <c r="H22" s="45">
        <v>43082</v>
      </c>
      <c r="I22" s="46"/>
      <c r="J22" s="47"/>
      <c r="K22" s="28"/>
      <c r="L22" s="47"/>
      <c r="M22" s="28"/>
      <c r="N22" s="2"/>
      <c r="O22" s="32"/>
      <c r="P22" s="25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39">
        <v>43190</v>
      </c>
      <c r="B23" s="40" t="s">
        <v>39</v>
      </c>
      <c r="C23" s="41" t="s">
        <v>47</v>
      </c>
      <c r="D23" s="42" t="s">
        <v>48</v>
      </c>
      <c r="E23" s="43"/>
      <c r="F23" s="50">
        <v>2840000</v>
      </c>
      <c r="G23" s="29">
        <v>2840000</v>
      </c>
      <c r="H23" s="45">
        <v>43082</v>
      </c>
      <c r="I23" s="46"/>
      <c r="J23" s="47"/>
      <c r="K23" s="29"/>
      <c r="L23" s="47"/>
      <c r="M23" s="29"/>
      <c r="N23" s="2"/>
      <c r="O23" s="32"/>
      <c r="P23" s="25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39">
        <v>43190</v>
      </c>
      <c r="B24" s="40" t="s">
        <v>35</v>
      </c>
      <c r="C24" s="41" t="s">
        <v>36</v>
      </c>
      <c r="D24" s="42" t="s">
        <v>49</v>
      </c>
      <c r="E24" s="43"/>
      <c r="F24" s="44">
        <v>0</v>
      </c>
      <c r="G24" s="29">
        <v>4270000</v>
      </c>
      <c r="H24" s="48"/>
      <c r="I24" s="46"/>
      <c r="J24" s="47"/>
      <c r="K24" s="29"/>
      <c r="L24" s="47"/>
      <c r="M24" s="29"/>
      <c r="N24" s="2"/>
      <c r="O24" s="32"/>
      <c r="P24" s="25"/>
      <c r="Q24" s="10"/>
      <c r="R24" s="10"/>
      <c r="S24" s="10"/>
      <c r="T24" s="10"/>
      <c r="U24" s="10"/>
      <c r="V24" s="10"/>
      <c r="W24" s="9">
        <v>4270000</v>
      </c>
      <c r="X24" s="10"/>
      <c r="Y24" s="10"/>
      <c r="Z24" s="10"/>
    </row>
    <row r="25" spans="1:26" x14ac:dyDescent="0.25">
      <c r="A25" s="39">
        <v>43221</v>
      </c>
      <c r="B25" s="40" t="s">
        <v>50</v>
      </c>
      <c r="C25" s="41" t="s">
        <v>28</v>
      </c>
      <c r="D25" s="42" t="s">
        <v>51</v>
      </c>
      <c r="E25" s="43"/>
      <c r="F25" s="44">
        <v>2840000</v>
      </c>
      <c r="G25" s="28">
        <v>2840000</v>
      </c>
      <c r="H25" s="45">
        <v>43082</v>
      </c>
      <c r="I25" s="46"/>
      <c r="J25" s="47"/>
      <c r="K25" s="28"/>
      <c r="L25" s="47"/>
      <c r="M25" s="28"/>
      <c r="N25" s="2"/>
      <c r="O25" s="32"/>
      <c r="P25" s="25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39">
        <v>43221</v>
      </c>
      <c r="B26" s="40" t="s">
        <v>35</v>
      </c>
      <c r="C26" s="41" t="s">
        <v>36</v>
      </c>
      <c r="D26" s="42" t="s">
        <v>52</v>
      </c>
      <c r="E26" s="43"/>
      <c r="F26" s="44">
        <v>0</v>
      </c>
      <c r="G26" s="29">
        <v>304286</v>
      </c>
      <c r="H26" s="48"/>
      <c r="I26" s="29"/>
      <c r="J26" s="47"/>
      <c r="K26" s="29"/>
      <c r="L26" s="47"/>
      <c r="M26" s="29"/>
      <c r="N26" s="2"/>
      <c r="O26" s="32"/>
      <c r="P26" s="25"/>
      <c r="Q26" s="10"/>
      <c r="R26" s="10"/>
      <c r="S26" s="10"/>
      <c r="T26" s="10"/>
      <c r="U26" s="9">
        <v>152143</v>
      </c>
      <c r="V26" s="9">
        <v>152143</v>
      </c>
      <c r="W26" s="10"/>
      <c r="X26" s="10"/>
      <c r="Y26" s="10"/>
      <c r="Z26" s="10"/>
    </row>
    <row r="27" spans="1:26" x14ac:dyDescent="0.25">
      <c r="A27" s="39">
        <v>43466</v>
      </c>
      <c r="B27" s="40" t="s">
        <v>35</v>
      </c>
      <c r="C27" s="41" t="s">
        <v>36</v>
      </c>
      <c r="D27" s="42" t="s">
        <v>53</v>
      </c>
      <c r="E27" s="43"/>
      <c r="F27" s="44">
        <v>0</v>
      </c>
      <c r="G27" s="29">
        <v>9968</v>
      </c>
      <c r="H27" s="48"/>
      <c r="I27" s="29"/>
      <c r="J27" s="47"/>
      <c r="K27" s="29"/>
      <c r="L27" s="47"/>
      <c r="M27" s="29"/>
      <c r="N27" s="2"/>
      <c r="O27" s="32"/>
      <c r="P27" s="25"/>
      <c r="Q27" s="10"/>
      <c r="R27" s="10"/>
      <c r="S27" s="10"/>
      <c r="T27" s="10"/>
      <c r="U27" s="9">
        <v>4984</v>
      </c>
      <c r="V27" s="9">
        <v>4984</v>
      </c>
      <c r="W27" s="10"/>
      <c r="X27" s="10"/>
      <c r="Y27" s="10"/>
      <c r="Z27" s="10"/>
    </row>
    <row r="28" spans="1:26" x14ac:dyDescent="0.25">
      <c r="A28" s="39">
        <v>43498</v>
      </c>
      <c r="B28" s="40" t="s">
        <v>35</v>
      </c>
      <c r="C28" s="41" t="s">
        <v>36</v>
      </c>
      <c r="D28" s="42" t="s">
        <v>54</v>
      </c>
      <c r="E28" s="43"/>
      <c r="F28" s="44">
        <v>0</v>
      </c>
      <c r="G28" s="29">
        <v>42375</v>
      </c>
      <c r="H28" s="48"/>
      <c r="I28" s="29"/>
      <c r="J28" s="47"/>
      <c r="K28" s="29"/>
      <c r="L28" s="47"/>
      <c r="M28" s="29"/>
      <c r="N28" s="2"/>
      <c r="O28" s="32"/>
      <c r="P28" s="25"/>
      <c r="Q28" s="10"/>
      <c r="R28" s="10"/>
      <c r="S28" s="10"/>
      <c r="T28" s="10"/>
      <c r="U28" s="10"/>
      <c r="V28" s="10"/>
      <c r="W28" s="10"/>
      <c r="X28" s="9">
        <v>42375</v>
      </c>
      <c r="Y28" s="10"/>
      <c r="Z28" s="10"/>
    </row>
    <row r="29" spans="1:26" x14ac:dyDescent="0.25">
      <c r="A29" s="39">
        <v>43498</v>
      </c>
      <c r="B29" s="40" t="s">
        <v>35</v>
      </c>
      <c r="C29" s="41" t="s">
        <v>36</v>
      </c>
      <c r="D29" s="42" t="s">
        <v>55</v>
      </c>
      <c r="E29" s="43"/>
      <c r="F29" s="44">
        <v>0</v>
      </c>
      <c r="G29" s="28">
        <v>146400</v>
      </c>
      <c r="H29" s="49"/>
      <c r="I29" s="28"/>
      <c r="J29" s="47"/>
      <c r="K29" s="28"/>
      <c r="L29" s="47"/>
      <c r="M29" s="28"/>
      <c r="N29" s="2"/>
      <c r="O29" s="32"/>
      <c r="P29" s="25"/>
      <c r="Q29" s="10"/>
      <c r="R29" s="10"/>
      <c r="S29" s="10"/>
      <c r="T29" s="10"/>
      <c r="U29" s="10"/>
      <c r="V29" s="10"/>
      <c r="W29" s="10"/>
      <c r="X29" s="10"/>
      <c r="Y29" s="11">
        <v>146400</v>
      </c>
      <c r="Z29" s="10"/>
    </row>
    <row r="30" spans="1:26" x14ac:dyDescent="0.25">
      <c r="A30" s="39">
        <v>43498</v>
      </c>
      <c r="B30" s="40" t="s">
        <v>35</v>
      </c>
      <c r="C30" s="41" t="s">
        <v>36</v>
      </c>
      <c r="D30" s="42" t="s">
        <v>56</v>
      </c>
      <c r="E30" s="43"/>
      <c r="F30" s="44">
        <v>0</v>
      </c>
      <c r="G30" s="29">
        <v>36600</v>
      </c>
      <c r="H30" s="48"/>
      <c r="I30" s="29"/>
      <c r="J30" s="47"/>
      <c r="K30" s="29"/>
      <c r="L30" s="47"/>
      <c r="M30" s="29"/>
      <c r="N30" s="2"/>
      <c r="O30" s="32"/>
      <c r="P30" s="25"/>
      <c r="Q30" s="10"/>
      <c r="R30" s="9">
        <v>36600</v>
      </c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39">
        <v>43498</v>
      </c>
      <c r="B31" s="40" t="s">
        <v>35</v>
      </c>
      <c r="C31" s="41" t="s">
        <v>36</v>
      </c>
      <c r="D31" s="42" t="s">
        <v>57</v>
      </c>
      <c r="E31" s="43"/>
      <c r="F31" s="44">
        <v>0</v>
      </c>
      <c r="G31" s="28">
        <v>36600</v>
      </c>
      <c r="H31" s="49"/>
      <c r="I31" s="28"/>
      <c r="J31" s="47"/>
      <c r="K31" s="28"/>
      <c r="L31" s="47"/>
      <c r="M31" s="28"/>
      <c r="N31" s="2"/>
      <c r="O31" s="32"/>
      <c r="P31" s="25"/>
      <c r="Q31" s="10"/>
      <c r="R31" s="10"/>
      <c r="S31" s="10"/>
      <c r="T31" s="10"/>
      <c r="U31" s="10"/>
      <c r="V31" s="10"/>
      <c r="W31" s="10"/>
      <c r="X31" s="10"/>
      <c r="Y31" s="10"/>
      <c r="Z31" s="11">
        <v>36600</v>
      </c>
    </row>
    <row r="32" spans="1:26" x14ac:dyDescent="0.25">
      <c r="A32" s="46"/>
      <c r="B32" s="51" t="s">
        <v>58</v>
      </c>
      <c r="C32" s="41" t="s">
        <v>35</v>
      </c>
      <c r="D32" s="42" t="s">
        <v>35</v>
      </c>
      <c r="E32" s="43"/>
      <c r="F32" s="44">
        <v>6523628</v>
      </c>
      <c r="G32" s="30"/>
      <c r="H32" s="52"/>
      <c r="I32" s="30"/>
      <c r="J32" s="47"/>
      <c r="K32" s="30"/>
      <c r="L32" s="47"/>
      <c r="M32" s="30"/>
      <c r="N32" s="2"/>
      <c r="O32" s="32"/>
      <c r="P32" s="26">
        <v>85402</v>
      </c>
      <c r="Q32" s="12">
        <v>3049</v>
      </c>
      <c r="R32" s="12">
        <v>61000</v>
      </c>
      <c r="S32" s="13">
        <v>24400</v>
      </c>
      <c r="T32" s="12">
        <v>1830000</v>
      </c>
      <c r="U32" s="12">
        <v>219601</v>
      </c>
      <c r="V32" s="12">
        <v>219601</v>
      </c>
      <c r="W32" s="12">
        <v>4270000</v>
      </c>
      <c r="X32" s="12">
        <v>42375</v>
      </c>
      <c r="Y32" s="13">
        <v>146400</v>
      </c>
      <c r="Z32" s="13">
        <v>36600</v>
      </c>
    </row>
    <row r="33" spans="1:15" x14ac:dyDescent="0.25">
      <c r="A33" s="2"/>
      <c r="B33" s="2"/>
      <c r="C33" s="2"/>
      <c r="D33" s="2"/>
      <c r="E33" s="2"/>
      <c r="F33" s="2"/>
      <c r="G33" s="2"/>
      <c r="H33" s="53"/>
      <c r="I33" s="2"/>
      <c r="J33" s="54"/>
      <c r="K33" s="2"/>
      <c r="L33" s="54"/>
      <c r="M33" s="2"/>
      <c r="N33" s="2"/>
      <c r="O33" s="32"/>
    </row>
    <row r="34" spans="1:15" x14ac:dyDescent="0.25">
      <c r="A34" s="2"/>
      <c r="B34" s="2"/>
      <c r="C34" s="2"/>
      <c r="D34" s="2"/>
      <c r="E34" s="2"/>
      <c r="F34" s="2"/>
      <c r="G34" s="2"/>
      <c r="H34" s="53"/>
      <c r="I34" s="2"/>
      <c r="J34" s="54"/>
      <c r="K34" s="2"/>
      <c r="L34" s="54"/>
      <c r="M34" s="2"/>
      <c r="N34" s="2"/>
      <c r="O34" s="32"/>
    </row>
    <row r="35" spans="1:15" x14ac:dyDescent="0.25">
      <c r="A35" s="2"/>
      <c r="B35" s="2"/>
      <c r="C35" s="2"/>
      <c r="D35" s="2"/>
      <c r="E35" s="2"/>
      <c r="F35" s="2"/>
      <c r="G35" s="56" t="s">
        <v>59</v>
      </c>
      <c r="H35" s="53"/>
      <c r="I35" s="2"/>
      <c r="J35" s="54"/>
      <c r="K35" s="2"/>
      <c r="L35" s="54"/>
      <c r="M35" s="2"/>
      <c r="N35" s="2"/>
      <c r="O35" s="32"/>
    </row>
    <row r="36" spans="1:15" x14ac:dyDescent="0.25">
      <c r="A36" s="3" t="s">
        <v>60</v>
      </c>
      <c r="B36" s="3" t="s">
        <v>61</v>
      </c>
      <c r="C36" s="3"/>
      <c r="D36" s="3"/>
      <c r="E36" s="5">
        <v>2517451</v>
      </c>
      <c r="F36" s="15">
        <v>43038</v>
      </c>
      <c r="G36" s="15">
        <v>43082</v>
      </c>
      <c r="H36" s="16">
        <f>+G36-F36</f>
        <v>44</v>
      </c>
      <c r="I36" s="17">
        <v>7.7499999999999999E-2</v>
      </c>
      <c r="J36" s="5">
        <f>+ROUND(SUM(E36*I36/365*H36),0)</f>
        <v>23519</v>
      </c>
      <c r="K36" s="4">
        <v>0.01</v>
      </c>
      <c r="L36" s="5">
        <f>+ROUND(SUM(E36*K36/365*44),0)</f>
        <v>3035</v>
      </c>
      <c r="M36" s="5">
        <f>+J36+L36</f>
        <v>26554</v>
      </c>
      <c r="N36" s="3" t="s">
        <v>62</v>
      </c>
      <c r="O36" s="32"/>
    </row>
    <row r="37" spans="1:15" x14ac:dyDescent="0.25">
      <c r="A37" s="3"/>
      <c r="B37" s="3"/>
      <c r="C37" s="3"/>
      <c r="D37" s="3"/>
      <c r="E37" s="3"/>
      <c r="F37" s="3"/>
      <c r="G37" s="3"/>
      <c r="H37" s="16"/>
      <c r="I37" s="3"/>
      <c r="J37" s="5"/>
      <c r="K37" s="3"/>
      <c r="L37" s="5"/>
      <c r="M37" s="3"/>
      <c r="N37" s="3"/>
      <c r="O37" s="32"/>
    </row>
    <row r="38" spans="1:15" x14ac:dyDescent="0.25">
      <c r="A38" s="3"/>
      <c r="B38" s="3"/>
      <c r="C38" s="3"/>
      <c r="D38" s="3"/>
      <c r="E38" s="18" t="s">
        <v>63</v>
      </c>
      <c r="F38" s="3"/>
      <c r="G38" s="19" t="s">
        <v>64</v>
      </c>
      <c r="H38" s="16"/>
      <c r="I38" s="3"/>
      <c r="J38" s="5"/>
      <c r="K38" s="3"/>
      <c r="L38" s="5"/>
      <c r="M38" s="3"/>
      <c r="N38" s="3"/>
      <c r="O38" s="32"/>
    </row>
    <row r="39" spans="1:15" x14ac:dyDescent="0.25">
      <c r="A39" s="3"/>
      <c r="B39" s="3" t="s">
        <v>65</v>
      </c>
      <c r="C39" s="3"/>
      <c r="D39" s="3"/>
      <c r="E39" s="5">
        <v>1166177</v>
      </c>
      <c r="F39" s="15">
        <v>43097</v>
      </c>
      <c r="G39" s="15">
        <v>43179</v>
      </c>
      <c r="H39" s="16">
        <f>+G39-F39</f>
        <v>82</v>
      </c>
      <c r="I39" s="17">
        <v>7.7499999999999999E-2</v>
      </c>
      <c r="J39" s="5">
        <f>+ROUND(SUM(E39*I39/365*H39),0)</f>
        <v>20304</v>
      </c>
      <c r="K39" s="4">
        <v>0.01</v>
      </c>
      <c r="L39" s="5">
        <f>+ROUND(SUM(E39*K39/365*H39),0)</f>
        <v>2620</v>
      </c>
      <c r="M39" s="5">
        <f>+J39+L39</f>
        <v>22924</v>
      </c>
      <c r="O39" s="32"/>
    </row>
    <row r="40" spans="1:15" x14ac:dyDescent="0.25">
      <c r="A40" s="3"/>
      <c r="B40" s="3"/>
      <c r="C40" s="3"/>
      <c r="D40" s="3"/>
      <c r="E40" s="5">
        <v>2840000</v>
      </c>
      <c r="F40" s="15">
        <v>43097</v>
      </c>
      <c r="G40" s="15">
        <v>43209</v>
      </c>
      <c r="H40" s="16">
        <f>+G40-F40</f>
        <v>112</v>
      </c>
      <c r="I40" s="17">
        <v>7.7499999999999999E-2</v>
      </c>
      <c r="J40" s="5">
        <f>+ROUND(SUM(E40*I40/365*H40),0)</f>
        <v>67538</v>
      </c>
      <c r="K40" s="4">
        <v>0.01</v>
      </c>
      <c r="L40" s="5">
        <f>+ROUND(SUM(E40*K40/365*H40),0)</f>
        <v>8715</v>
      </c>
      <c r="M40" s="5">
        <f>+J40+L40</f>
        <v>76253</v>
      </c>
      <c r="N40" s="3"/>
      <c r="O40" s="32"/>
    </row>
    <row r="41" spans="1:15" x14ac:dyDescent="0.25">
      <c r="A41" s="3"/>
      <c r="B41" s="3"/>
      <c r="C41" s="3"/>
      <c r="D41" s="3"/>
      <c r="E41" s="20">
        <f>SUM(E39:E40)</f>
        <v>4006177</v>
      </c>
      <c r="F41" s="15"/>
      <c r="G41" s="15"/>
      <c r="H41" s="16"/>
      <c r="I41" s="17"/>
      <c r="J41" s="5">
        <f>SUM(J39:J40)</f>
        <v>87842</v>
      </c>
      <c r="K41" s="4"/>
      <c r="L41" s="20" t="s">
        <v>66</v>
      </c>
      <c r="M41" s="20">
        <f>SUM(M39:M40)</f>
        <v>99177</v>
      </c>
      <c r="N41" s="3"/>
      <c r="O41" s="32"/>
    </row>
    <row r="42" spans="1:15" x14ac:dyDescent="0.25">
      <c r="A42" s="3"/>
      <c r="B42" s="31" t="s">
        <v>67</v>
      </c>
      <c r="C42" s="3"/>
      <c r="D42" s="3"/>
      <c r="E42" s="20">
        <f>+E36+E41</f>
        <v>6523628</v>
      </c>
      <c r="F42" s="15"/>
      <c r="G42" s="15"/>
      <c r="H42" s="16"/>
      <c r="I42" s="17"/>
      <c r="J42" s="5"/>
      <c r="K42" s="4"/>
      <c r="L42" s="55" t="s">
        <v>0</v>
      </c>
      <c r="M42" s="20">
        <f>+M41-M36</f>
        <v>72623</v>
      </c>
      <c r="N42" s="3"/>
      <c r="O42" s="2"/>
    </row>
    <row r="43" spans="1:15" x14ac:dyDescent="0.25">
      <c r="A43" s="3"/>
      <c r="B43" s="3"/>
      <c r="C43" s="3"/>
      <c r="D43" s="3"/>
      <c r="E43" s="5"/>
      <c r="F43" s="15"/>
      <c r="G43" s="15"/>
      <c r="H43" s="16"/>
      <c r="I43" s="17"/>
      <c r="J43" s="5"/>
      <c r="K43" s="4"/>
      <c r="L43" s="21"/>
      <c r="M43" s="5"/>
      <c r="N43" s="3"/>
      <c r="O43" s="2"/>
    </row>
  </sheetData>
  <mergeCells count="6">
    <mergeCell ref="A6:C6"/>
    <mergeCell ref="A1:F1"/>
    <mergeCell ref="A2:E2"/>
    <mergeCell ref="A3:E3"/>
    <mergeCell ref="A4:F4"/>
    <mergeCell ref="A5:F5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Ledger 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2020-02-06T13:36:02Z</cp:lastPrinted>
  <dcterms:created xsi:type="dcterms:W3CDTF">2018-11-01T12:44:55Z</dcterms:created>
  <dcterms:modified xsi:type="dcterms:W3CDTF">2020-08-04T07:42:24Z</dcterms:modified>
</cp:coreProperties>
</file>