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640" windowHeight="117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5" l="1"/>
  <c r="C37" i="5"/>
  <c r="E14" i="7"/>
  <c r="E5" i="7"/>
  <c r="E4" i="7"/>
  <c r="E3" i="7"/>
  <c r="E2" i="7"/>
  <c r="B34" i="5"/>
  <c r="F2" i="9" l="1"/>
  <c r="E2" i="9"/>
  <c r="J3" i="8"/>
  <c r="J4" i="8"/>
  <c r="J2" i="8"/>
  <c r="I3" i="8"/>
  <c r="I4" i="8"/>
  <c r="I5" i="8"/>
  <c r="I2" i="8"/>
  <c r="H3" i="8"/>
  <c r="H4" i="8"/>
  <c r="H5" i="8"/>
  <c r="J5" i="8" s="1"/>
  <c r="G3" i="8"/>
  <c r="G4" i="8"/>
  <c r="G5" i="8"/>
  <c r="H2" i="8"/>
  <c r="G2" i="8"/>
  <c r="J2" i="1" l="1"/>
  <c r="E18" i="7" a="1"/>
  <c r="E18" i="7" s="1"/>
  <c r="E17" i="7" a="1"/>
  <c r="E17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K7" i="6"/>
  <c r="K2" i="6"/>
  <c r="K3" i="6"/>
  <c r="K5" i="6"/>
  <c r="K6" i="6"/>
  <c r="E14" i="5"/>
  <c r="E13" i="5"/>
  <c r="I7" i="6"/>
  <c r="J7" i="6"/>
  <c r="J3" i="6"/>
  <c r="J4" i="6"/>
  <c r="K4" i="6" s="1"/>
  <c r="J5" i="6"/>
  <c r="J6" i="6"/>
  <c r="J2" i="6"/>
  <c r="I3" i="6"/>
  <c r="I4" i="6"/>
  <c r="I5" i="6"/>
  <c r="I6" i="6"/>
  <c r="I2" i="6"/>
  <c r="E3" i="4"/>
  <c r="E4" i="4"/>
  <c r="E5" i="4"/>
  <c r="E6" i="4"/>
  <c r="E7" i="4"/>
  <c r="E8" i="4"/>
  <c r="E9" i="4"/>
  <c r="E10" i="4"/>
  <c r="E11" i="4"/>
  <c r="E2" i="4"/>
  <c r="E15" i="7" l="1"/>
  <c r="D3" i="4"/>
  <c r="D4" i="4"/>
  <c r="D5" i="4"/>
  <c r="D6" i="4"/>
  <c r="D7" i="4"/>
  <c r="D8" i="4"/>
  <c r="D9" i="4"/>
  <c r="D10" i="4"/>
  <c r="D11" i="4"/>
  <c r="D2" i="4"/>
  <c r="B21" i="3"/>
  <c r="B20" i="3"/>
  <c r="B17" i="3"/>
  <c r="B16" i="3"/>
  <c r="E10" i="2"/>
  <c r="I6" i="1"/>
  <c r="I5" i="1"/>
  <c r="I4" i="1"/>
  <c r="I3" i="1"/>
  <c r="I2" i="1"/>
  <c r="H3" i="1"/>
  <c r="H4" i="1"/>
  <c r="H5" i="1"/>
  <c r="H6" i="1"/>
  <c r="H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<sst xmlns="http://schemas.openxmlformats.org/spreadsheetml/2006/main" count="202" uniqueCount="149">
  <si>
    <t>AVERAGE</t>
  </si>
  <si>
    <t xml:space="preserve">SALE NO </t>
  </si>
  <si>
    <t>PRODUCT</t>
  </si>
  <si>
    <t>PRICE PER UNIT</t>
  </si>
  <si>
    <t>MATHS</t>
  </si>
  <si>
    <t>SCIENCE</t>
  </si>
  <si>
    <t>ENGLISH</t>
  </si>
  <si>
    <t>ODIA</t>
  </si>
  <si>
    <t>HISTORY</t>
  </si>
  <si>
    <t>TOTAL</t>
  </si>
  <si>
    <t>QUANTITY SOLD</t>
  </si>
  <si>
    <t>REVENUE</t>
  </si>
  <si>
    <t>&gt;50 UNIT SOLD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</si>
  <si>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</si>
  <si>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</si>
  <si>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</si>
  <si>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</si>
  <si>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</si>
  <si>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</si>
  <si>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</si>
  <si>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</si>
  <si>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</si>
  <si>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</si>
  <si>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</si>
  <si>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</si>
  <si>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</si>
  <si>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HIGHEST</t>
  </si>
  <si>
    <t>LOWEST</t>
  </si>
  <si>
    <t>UNITS</t>
  </si>
  <si>
    <t>SALE</t>
  </si>
  <si>
    <t>&gt;1000 UNITS</t>
  </si>
  <si>
    <t>RELIANCE</t>
  </si>
  <si>
    <t>SL.NO</t>
  </si>
  <si>
    <t>EMPLOYEE NAME</t>
  </si>
  <si>
    <t>RATING</t>
  </si>
  <si>
    <t>BONUS/NO BONUS</t>
  </si>
  <si>
    <t>(NESTED IF)</t>
  </si>
  <si>
    <t>EAST</t>
  </si>
  <si>
    <t xml:space="preserve">EAST </t>
  </si>
  <si>
    <t xml:space="preserve">NORTH </t>
  </si>
  <si>
    <t>SOUTH</t>
  </si>
  <si>
    <t>REGION</t>
  </si>
  <si>
    <t>SL NO.</t>
  </si>
  <si>
    <t xml:space="preserve">STUDENTS NAME </t>
  </si>
  <si>
    <t xml:space="preserve">MATHS </t>
  </si>
  <si>
    <t xml:space="preserve">HINDI </t>
  </si>
  <si>
    <t>GRADE</t>
  </si>
  <si>
    <t>EVS</t>
  </si>
  <si>
    <t>ITEMS</t>
  </si>
  <si>
    <t>GRAPES</t>
  </si>
  <si>
    <t>APPLES</t>
  </si>
  <si>
    <t>LEMONS</t>
  </si>
  <si>
    <t>WEST</t>
  </si>
  <si>
    <t>NORTH</t>
  </si>
  <si>
    <t>TOTAL SALE</t>
  </si>
  <si>
    <t>SUM IF</t>
  </si>
  <si>
    <t>ARPITA</t>
  </si>
  <si>
    <t>BIBRUTI</t>
  </si>
  <si>
    <t>CHANDAN</t>
  </si>
  <si>
    <t>DEBASHIH</t>
  </si>
  <si>
    <t>ELINA</t>
  </si>
  <si>
    <t>STUDENT NAME</t>
  </si>
  <si>
    <t>DATES</t>
  </si>
  <si>
    <t>CHOCOLATES</t>
  </si>
  <si>
    <t>BISCUITS</t>
  </si>
  <si>
    <t>ECLAIRS</t>
  </si>
  <si>
    <t>FICUS</t>
  </si>
  <si>
    <t>GLUCOVITA</t>
  </si>
  <si>
    <t>COFFEE</t>
  </si>
  <si>
    <t>AMAN</t>
  </si>
  <si>
    <t>BIDYA</t>
  </si>
  <si>
    <t>CHARU</t>
  </si>
  <si>
    <t>DHIRAJ</t>
  </si>
  <si>
    <t xml:space="preserve">FALGUNI </t>
  </si>
  <si>
    <t>GARGI</t>
  </si>
  <si>
    <t>HRISHAB</t>
  </si>
  <si>
    <t>IPSITA</t>
  </si>
  <si>
    <t>JULI</t>
  </si>
  <si>
    <t>AARTI</t>
  </si>
  <si>
    <t>BIPLOVE</t>
  </si>
  <si>
    <t>CHINU</t>
  </si>
  <si>
    <t>DIKSHYA</t>
  </si>
  <si>
    <t>EEPSIKA</t>
  </si>
  <si>
    <t>FARA</t>
  </si>
  <si>
    <t>GUAVA</t>
  </si>
  <si>
    <r>
      <rPr>
        <b/>
        <sz val="11"/>
        <color rgb="FF00B050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= (AVERAGE&gt;90)</t>
    </r>
  </si>
  <si>
    <r>
      <rPr>
        <b/>
        <sz val="11"/>
        <color rgb="FF00B050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 = (80-90)</t>
    </r>
  </si>
  <si>
    <r>
      <rPr>
        <b/>
        <sz val="11"/>
        <color rgb="FF00B050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= (70-80)</t>
    </r>
  </si>
  <si>
    <r>
      <rPr>
        <b/>
        <sz val="11"/>
        <color rgb="FF00B050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= (60-70)</t>
    </r>
  </si>
  <si>
    <r>
      <rPr>
        <b/>
        <sz val="11"/>
        <color rgb="FF00B050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 = (BELOW 60)</t>
    </r>
  </si>
  <si>
    <t>SL NO</t>
  </si>
  <si>
    <t xml:space="preserve">PRODUCT   </t>
  </si>
  <si>
    <t>SALES</t>
  </si>
  <si>
    <t>QANTITY</t>
  </si>
  <si>
    <t>Computer</t>
  </si>
  <si>
    <t>Laptop</t>
  </si>
  <si>
    <t>Headphone</t>
  </si>
  <si>
    <t>Harddisk</t>
  </si>
  <si>
    <t>Keyboard</t>
  </si>
  <si>
    <t>Head phone</t>
  </si>
  <si>
    <t>PRICE</t>
  </si>
  <si>
    <t>MAX</t>
  </si>
  <si>
    <t xml:space="preserve">MIN </t>
  </si>
  <si>
    <t>ARRAY FORMULA WITH MAX</t>
  </si>
  <si>
    <t>ARRAY FORMULA WITH MIN</t>
  </si>
  <si>
    <t>SALES PERSON</t>
  </si>
  <si>
    <t>NO OF SALES</t>
  </si>
  <si>
    <t>A</t>
  </si>
  <si>
    <t>B</t>
  </si>
  <si>
    <t>C</t>
  </si>
  <si>
    <t>D</t>
  </si>
  <si>
    <t>AVERAGE EXCLUDING BLANKS</t>
  </si>
  <si>
    <t>AVERAGE &gt;70</t>
  </si>
  <si>
    <t>HIGH BONUS</t>
  </si>
  <si>
    <t>MEDIUM BONUS</t>
  </si>
  <si>
    <t>NO BONUS</t>
  </si>
  <si>
    <t>&gt;9</t>
  </si>
  <si>
    <t>8--9</t>
  </si>
  <si>
    <t>&lt;8</t>
  </si>
  <si>
    <t>DEPARTMENT</t>
  </si>
  <si>
    <t>YEARS OF EXPERIENCE</t>
  </si>
  <si>
    <t>SALARY</t>
  </si>
  <si>
    <t>RAHUL</t>
  </si>
  <si>
    <t>DEEPAK</t>
  </si>
  <si>
    <t>RITA</t>
  </si>
  <si>
    <t>GARIMA</t>
  </si>
  <si>
    <t>NEETU</t>
  </si>
  <si>
    <t>RAJESH</t>
  </si>
  <si>
    <t>PUSPA</t>
  </si>
  <si>
    <t>FINANCE</t>
  </si>
  <si>
    <t>MARKETING</t>
  </si>
  <si>
    <t>SOFTWARE</t>
  </si>
  <si>
    <t xml:space="preserve"> HIRE DATES</t>
  </si>
  <si>
    <t>EMPLOYEE</t>
  </si>
  <si>
    <t>Dinesh</t>
  </si>
  <si>
    <t>Ravi</t>
  </si>
  <si>
    <t>Suman</t>
  </si>
  <si>
    <t>Samira</t>
  </si>
  <si>
    <t>Deepak</t>
  </si>
  <si>
    <t>Samarth</t>
  </si>
  <si>
    <t>Kartik</t>
  </si>
  <si>
    <t>Siddharth</t>
  </si>
  <si>
    <t>Rahul</t>
  </si>
  <si>
    <t>MARCH</t>
  </si>
  <si>
    <t>APRIL</t>
  </si>
  <si>
    <t>MIN</t>
  </si>
  <si>
    <t>YES\NO</t>
  </si>
  <si>
    <t>T.FINANCE SALARY &gt;5EXP</t>
  </si>
  <si>
    <t>AVG.MARKETING SALARY &gt;3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</si>
</sst>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₹&quot;\ #,##0;[Red]&quot;₹&quot;\ \-#,##0"/>
    <numFmt numFmtId="8" formatCode="&quot;₹&quot;\ #,##0.00;[Red]&quot;₹&quot;\ \-#,##0.00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8" fontId="0" fillId="0" borderId="0" xfId="0" applyNumberFormat="1"/>
    <xf numFmtId="6" fontId="0" fillId="0" borderId="0" xfId="0" applyNumberFormat="1"/>
    <xf numFmtId="0" fontId="1" fillId="2" borderId="0" xfId="0" applyFont="1" applyFill="1"/>
    <xf numFmtId="6" fontId="0" fillId="2" borderId="0" xfId="0" applyNumberFormat="1" applyFill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8" fontId="0" fillId="0" borderId="1" xfId="0" applyNumberFormat="1" applyBorder="1"/>
    <xf numFmtId="6" fontId="0" fillId="0" borderId="1" xfId="0" applyNumberFormat="1" applyFont="1" applyBorder="1"/>
    <xf numFmtId="6" fontId="0" fillId="0" borderId="1" xfId="0" applyNumberFormat="1" applyBorder="1"/>
    <xf numFmtId="0" fontId="2" fillId="2" borderId="0" xfId="0" applyFont="1" applyFill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/>
    <xf numFmtId="0" fontId="5" fillId="6" borderId="0" xfId="0" applyFont="1" applyFill="1"/>
    <xf numFmtId="0" fontId="5" fillId="11" borderId="0" xfId="0" applyFont="1" applyFill="1"/>
    <xf numFmtId="0" fontId="3" fillId="0" borderId="1" xfId="0" applyFont="1" applyBorder="1"/>
    <xf numFmtId="8" fontId="1" fillId="0" borderId="1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0" fillId="0" borderId="8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4" fillId="0" borderId="12" xfId="0" applyFon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6" sqref="E16"/>
    </sheetView>
  </sheetViews>
  <sheetFormatPr defaultRowHeight="15" x14ac:dyDescent="0.25"/>
  <cols>
    <col min="2" max="2" width="15.140625" customWidth="1"/>
    <col min="9" max="9" width="26.7109375" bestFit="1" customWidth="1"/>
    <col min="10" max="10" width="12.42578125" bestFit="1" customWidth="1"/>
  </cols>
  <sheetData>
    <row r="1" spans="1:10" ht="14.45" x14ac:dyDescent="0.3">
      <c r="A1" s="10" t="s">
        <v>32</v>
      </c>
      <c r="B1" s="10" t="s">
        <v>61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111</v>
      </c>
      <c r="J1" s="19" t="s">
        <v>112</v>
      </c>
    </row>
    <row r="2" spans="1:10" x14ac:dyDescent="0.25">
      <c r="A2" s="11">
        <v>1</v>
      </c>
      <c r="B2" s="11" t="s">
        <v>56</v>
      </c>
      <c r="C2" s="12"/>
      <c r="D2" s="12">
        <v>45</v>
      </c>
      <c r="E2" s="12">
        <v>34</v>
      </c>
      <c r="F2" s="12">
        <v>90</v>
      </c>
      <c r="G2" s="12">
        <v>43</v>
      </c>
      <c r="H2" s="13">
        <f>SUM(C2:G2)</f>
        <v>212</v>
      </c>
      <c r="I2" s="11">
        <f>AVERAGE(D2:G2)</f>
        <v>53</v>
      </c>
      <c r="J2" s="50">
        <f>AVERAGE(I4,I5)</f>
        <v>74.875</v>
      </c>
    </row>
    <row r="3" spans="1:10" x14ac:dyDescent="0.25">
      <c r="A3" s="11">
        <v>2</v>
      </c>
      <c r="B3" s="11" t="s">
        <v>57</v>
      </c>
      <c r="C3" s="12">
        <v>91</v>
      </c>
      <c r="D3" s="12"/>
      <c r="E3" s="12">
        <v>66</v>
      </c>
      <c r="F3" s="12">
        <v>78</v>
      </c>
      <c r="G3" s="12">
        <v>32</v>
      </c>
      <c r="H3" s="13">
        <f t="shared" ref="H3:H6" si="0">SUM(C3:G3)</f>
        <v>267</v>
      </c>
      <c r="I3" s="11">
        <f>AVERAGE(C3,E3,F3,G3)</f>
        <v>66.75</v>
      </c>
      <c r="J3" s="51"/>
    </row>
    <row r="4" spans="1:10" x14ac:dyDescent="0.25">
      <c r="A4" s="11">
        <v>3</v>
      </c>
      <c r="B4" s="11" t="s">
        <v>58</v>
      </c>
      <c r="C4" s="12">
        <v>45</v>
      </c>
      <c r="D4" s="12">
        <v>89</v>
      </c>
      <c r="E4" s="12">
        <v>90</v>
      </c>
      <c r="F4" s="12"/>
      <c r="G4" s="12">
        <v>95</v>
      </c>
      <c r="H4" s="13">
        <f t="shared" si="0"/>
        <v>319</v>
      </c>
      <c r="I4" s="20">
        <f>AVERAGE(C4,D4,E4,G4)</f>
        <v>79.75</v>
      </c>
      <c r="J4" s="51"/>
    </row>
    <row r="5" spans="1:10" x14ac:dyDescent="0.25">
      <c r="A5" s="11">
        <v>4</v>
      </c>
      <c r="B5" s="11" t="s">
        <v>59</v>
      </c>
      <c r="C5" s="12">
        <v>83</v>
      </c>
      <c r="D5" s="12">
        <v>60</v>
      </c>
      <c r="E5" s="12"/>
      <c r="F5" s="12">
        <v>67</v>
      </c>
      <c r="G5" s="12">
        <v>70</v>
      </c>
      <c r="H5" s="13">
        <f t="shared" si="0"/>
        <v>280</v>
      </c>
      <c r="I5" s="20">
        <f>AVERAGE(C5,D5,F5,G5)</f>
        <v>70</v>
      </c>
      <c r="J5" s="51"/>
    </row>
    <row r="6" spans="1:10" x14ac:dyDescent="0.25">
      <c r="A6" s="11">
        <v>5</v>
      </c>
      <c r="B6" s="11" t="s">
        <v>60</v>
      </c>
      <c r="C6" s="12">
        <v>55</v>
      </c>
      <c r="D6" s="12">
        <v>13</v>
      </c>
      <c r="E6" s="12">
        <v>45</v>
      </c>
      <c r="F6" s="12">
        <v>45</v>
      </c>
      <c r="G6" s="12"/>
      <c r="H6" s="13">
        <f t="shared" si="0"/>
        <v>158</v>
      </c>
      <c r="I6" s="11">
        <f>AVERAGE(C6,E6,D6,F6)</f>
        <v>39.5</v>
      </c>
      <c r="J6" s="52"/>
    </row>
  </sheetData>
  <mergeCells count="1">
    <mergeCell ref="J2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11" sqref="J11"/>
    </sheetView>
  </sheetViews>
  <sheetFormatPr defaultRowHeight="15" x14ac:dyDescent="0.25"/>
  <cols>
    <col min="2" max="2" width="12.42578125" customWidth="1"/>
    <col min="3" max="3" width="15.140625" bestFit="1" customWidth="1"/>
    <col min="4" max="4" width="14.5703125" bestFit="1" customWidth="1"/>
    <col min="5" max="5" width="15.28515625" style="2" bestFit="1" customWidth="1"/>
  </cols>
  <sheetData>
    <row r="1" spans="1:6" x14ac:dyDescent="0.3">
      <c r="A1" s="10" t="s">
        <v>1</v>
      </c>
      <c r="B1" s="10" t="s">
        <v>2</v>
      </c>
      <c r="C1" s="10" t="s">
        <v>10</v>
      </c>
      <c r="D1" s="10" t="s">
        <v>3</v>
      </c>
      <c r="E1" s="14" t="s">
        <v>11</v>
      </c>
    </row>
    <row r="2" spans="1:6" x14ac:dyDescent="0.3">
      <c r="A2" s="11">
        <v>1</v>
      </c>
      <c r="B2" s="11" t="s">
        <v>50</v>
      </c>
      <c r="C2" s="11">
        <v>3</v>
      </c>
      <c r="D2" s="15">
        <v>50</v>
      </c>
      <c r="E2" s="16">
        <v>150</v>
      </c>
    </row>
    <row r="3" spans="1:6" x14ac:dyDescent="0.3">
      <c r="A3" s="11">
        <v>2</v>
      </c>
      <c r="B3" s="11" t="s">
        <v>64</v>
      </c>
      <c r="C3" s="11">
        <v>2</v>
      </c>
      <c r="D3" s="15">
        <v>5</v>
      </c>
      <c r="E3" s="16">
        <v>10</v>
      </c>
    </row>
    <row r="4" spans="1:6" x14ac:dyDescent="0.3">
      <c r="A4" s="11">
        <v>3</v>
      </c>
      <c r="B4" s="11" t="s">
        <v>63</v>
      </c>
      <c r="C4" s="11">
        <v>1</v>
      </c>
      <c r="D4" s="15">
        <v>6</v>
      </c>
      <c r="E4" s="16">
        <v>6</v>
      </c>
    </row>
    <row r="5" spans="1:6" x14ac:dyDescent="0.3">
      <c r="A5" s="11">
        <v>4</v>
      </c>
      <c r="B5" s="11" t="s">
        <v>62</v>
      </c>
      <c r="C5" s="11">
        <v>5</v>
      </c>
      <c r="D5" s="17">
        <v>100</v>
      </c>
      <c r="E5" s="16">
        <v>500</v>
      </c>
    </row>
    <row r="6" spans="1:6" x14ac:dyDescent="0.3">
      <c r="A6" s="11">
        <v>5</v>
      </c>
      <c r="B6" s="11" t="s">
        <v>65</v>
      </c>
      <c r="C6" s="11">
        <v>4</v>
      </c>
      <c r="D6" s="17">
        <v>13</v>
      </c>
      <c r="E6" s="16">
        <v>52</v>
      </c>
    </row>
    <row r="7" spans="1:6" x14ac:dyDescent="0.3">
      <c r="A7" s="11">
        <v>6</v>
      </c>
      <c r="B7" s="11" t="s">
        <v>66</v>
      </c>
      <c r="C7" s="11">
        <v>3</v>
      </c>
      <c r="D7" s="17">
        <v>130</v>
      </c>
      <c r="E7" s="16">
        <v>390</v>
      </c>
    </row>
    <row r="8" spans="1:6" x14ac:dyDescent="0.3">
      <c r="A8" s="11">
        <v>7</v>
      </c>
      <c r="B8" s="11" t="s">
        <v>67</v>
      </c>
      <c r="C8" s="11">
        <v>2</v>
      </c>
      <c r="D8" s="17">
        <v>13</v>
      </c>
      <c r="E8" s="16">
        <v>26</v>
      </c>
    </row>
    <row r="9" spans="1:6" x14ac:dyDescent="0.3">
      <c r="A9" s="11">
        <v>8</v>
      </c>
      <c r="B9" s="11" t="s">
        <v>68</v>
      </c>
      <c r="C9" s="11">
        <v>4</v>
      </c>
      <c r="D9" s="17">
        <v>200</v>
      </c>
      <c r="E9" s="16">
        <v>800</v>
      </c>
    </row>
    <row r="10" spans="1:6" x14ac:dyDescent="0.3">
      <c r="C10" s="5" t="s">
        <v>12</v>
      </c>
      <c r="D10" s="5"/>
      <c r="E10" s="6">
        <f>SUM(E2,E5,E6,E7,E9)</f>
        <v>1892</v>
      </c>
      <c r="F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1" sqref="B21"/>
    </sheetView>
  </sheetViews>
  <sheetFormatPr defaultRowHeight="15" x14ac:dyDescent="0.25"/>
  <cols>
    <col min="2" max="2" width="13.5703125" customWidth="1"/>
    <col min="4" max="4" width="18" customWidth="1"/>
  </cols>
  <sheetData>
    <row r="1" spans="1:4" x14ac:dyDescent="0.3">
      <c r="A1" s="10" t="s">
        <v>13</v>
      </c>
      <c r="B1" s="14" t="s">
        <v>31</v>
      </c>
      <c r="C1" s="14" t="s">
        <v>28</v>
      </c>
      <c r="D1" s="14" t="s">
        <v>29</v>
      </c>
    </row>
    <row r="2" spans="1:4" x14ac:dyDescent="0.3">
      <c r="A2" s="13" t="s">
        <v>14</v>
      </c>
      <c r="B2" s="17">
        <v>1000</v>
      </c>
      <c r="C2" s="13">
        <v>1000</v>
      </c>
      <c r="D2" s="17">
        <v>1000000</v>
      </c>
    </row>
    <row r="3" spans="1:4" x14ac:dyDescent="0.3">
      <c r="A3" s="13" t="s">
        <v>15</v>
      </c>
      <c r="B3" s="15">
        <v>1500</v>
      </c>
      <c r="C3" s="13">
        <v>900</v>
      </c>
      <c r="D3" s="17">
        <v>1350000</v>
      </c>
    </row>
    <row r="4" spans="1:4" x14ac:dyDescent="0.3">
      <c r="A4" s="13" t="s">
        <v>16</v>
      </c>
      <c r="B4" s="15">
        <v>8800</v>
      </c>
      <c r="C4" s="13">
        <v>800</v>
      </c>
      <c r="D4" s="15">
        <v>7040000</v>
      </c>
    </row>
    <row r="5" spans="1:4" x14ac:dyDescent="0.3">
      <c r="A5" s="13" t="s">
        <v>17</v>
      </c>
      <c r="B5" s="15">
        <v>9980</v>
      </c>
      <c r="C5" s="13">
        <v>1500</v>
      </c>
      <c r="D5" s="17">
        <v>14970000</v>
      </c>
    </row>
    <row r="6" spans="1:4" x14ac:dyDescent="0.3">
      <c r="A6" s="13" t="s">
        <v>18</v>
      </c>
      <c r="B6" s="17">
        <v>6700</v>
      </c>
      <c r="C6" s="13">
        <v>600</v>
      </c>
      <c r="D6" s="17">
        <v>4020000</v>
      </c>
    </row>
    <row r="7" spans="1:4" x14ac:dyDescent="0.3">
      <c r="A7" s="13" t="s">
        <v>19</v>
      </c>
      <c r="B7" s="17">
        <v>5000</v>
      </c>
      <c r="C7" s="13">
        <v>1800</v>
      </c>
      <c r="D7" s="17">
        <v>9000000</v>
      </c>
    </row>
    <row r="8" spans="1:4" x14ac:dyDescent="0.3">
      <c r="A8" s="13" t="s">
        <v>20</v>
      </c>
      <c r="B8" s="17">
        <v>4600</v>
      </c>
      <c r="C8" s="13">
        <v>500</v>
      </c>
      <c r="D8" s="17">
        <v>2300000</v>
      </c>
    </row>
    <row r="9" spans="1:4" x14ac:dyDescent="0.3">
      <c r="A9" s="13" t="s">
        <v>21</v>
      </c>
      <c r="B9" s="17">
        <v>9500</v>
      </c>
      <c r="C9" s="13">
        <v>1400</v>
      </c>
      <c r="D9" s="17">
        <v>13300000</v>
      </c>
    </row>
    <row r="10" spans="1:4" x14ac:dyDescent="0.3">
      <c r="A10" s="13" t="s">
        <v>22</v>
      </c>
      <c r="B10" s="15">
        <v>7000</v>
      </c>
      <c r="C10" s="13">
        <v>4000</v>
      </c>
      <c r="D10" s="17">
        <v>28000000</v>
      </c>
    </row>
    <row r="11" spans="1:4" x14ac:dyDescent="0.3">
      <c r="A11" s="13" t="s">
        <v>23</v>
      </c>
      <c r="B11" s="17">
        <v>6000</v>
      </c>
      <c r="C11" s="13">
        <v>2000</v>
      </c>
      <c r="D11" s="17">
        <v>12000000</v>
      </c>
    </row>
    <row r="12" spans="1:4" x14ac:dyDescent="0.3">
      <c r="A12" s="13" t="s">
        <v>24</v>
      </c>
      <c r="B12" s="17">
        <v>5000</v>
      </c>
      <c r="C12" s="13">
        <v>400</v>
      </c>
      <c r="D12" s="17">
        <v>2000000</v>
      </c>
    </row>
    <row r="13" spans="1:4" x14ac:dyDescent="0.3">
      <c r="A13" s="13" t="s">
        <v>25</v>
      </c>
      <c r="B13" s="17">
        <v>4500</v>
      </c>
      <c r="C13" s="13">
        <v>100</v>
      </c>
      <c r="D13" s="17">
        <v>450000</v>
      </c>
    </row>
    <row r="16" spans="1:4" x14ac:dyDescent="0.25">
      <c r="A16" s="2" t="s">
        <v>26</v>
      </c>
      <c r="B16" s="4">
        <f>MAX(B2:B13)</f>
        <v>9980</v>
      </c>
    </row>
    <row r="17" spans="1:2" x14ac:dyDescent="0.25">
      <c r="A17" s="2" t="s">
        <v>27</v>
      </c>
      <c r="B17" s="4">
        <f>MIN(B2:B13)</f>
        <v>1000</v>
      </c>
    </row>
    <row r="19" spans="1:2" x14ac:dyDescent="0.25">
      <c r="A19" s="18" t="s">
        <v>30</v>
      </c>
      <c r="B19" s="18"/>
    </row>
    <row r="20" spans="1:2" x14ac:dyDescent="0.25">
      <c r="A20" s="7" t="s">
        <v>26</v>
      </c>
      <c r="B20" s="4">
        <f>MAX(D2,D5,D7,D9,D10,D11)</f>
        <v>28000000</v>
      </c>
    </row>
    <row r="21" spans="1:2" x14ac:dyDescent="0.25">
      <c r="A21" s="7" t="s">
        <v>27</v>
      </c>
      <c r="B21" s="4">
        <f>MIN(D2,D5,D7,D9,D10,D11)</f>
        <v>1000000</v>
      </c>
    </row>
    <row r="22" spans="1:2" x14ac:dyDescent="0.25">
      <c r="A2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" sqref="E2"/>
    </sheetView>
  </sheetViews>
  <sheetFormatPr defaultRowHeight="15" x14ac:dyDescent="0.25"/>
  <cols>
    <col min="2" max="2" width="16.140625" bestFit="1" customWidth="1"/>
    <col min="4" max="4" width="18" bestFit="1" customWidth="1"/>
    <col min="5" max="5" width="15.42578125" bestFit="1" customWidth="1"/>
    <col min="9" max="9" width="15" bestFit="1" customWidth="1"/>
  </cols>
  <sheetData>
    <row r="1" spans="1:10" x14ac:dyDescent="0.3">
      <c r="A1" s="2" t="s">
        <v>32</v>
      </c>
      <c r="B1" s="2" t="s">
        <v>33</v>
      </c>
      <c r="C1" s="2" t="s">
        <v>34</v>
      </c>
      <c r="D1" s="2" t="s">
        <v>35</v>
      </c>
      <c r="E1" s="5" t="s">
        <v>36</v>
      </c>
    </row>
    <row r="2" spans="1:10" x14ac:dyDescent="0.3">
      <c r="A2" s="1">
        <v>1</v>
      </c>
      <c r="B2" s="1" t="s">
        <v>69</v>
      </c>
      <c r="C2" s="1">
        <v>2</v>
      </c>
      <c r="D2" t="str">
        <f>IF(C2&gt;8,"BONUS","NO BONUS")</f>
        <v>NO BONUS</v>
      </c>
      <c r="E2" s="26" t="str">
        <f>IF(C2&gt;9,"HIGH BONUS",IF(C2&lt;8,"NO BONUS","MEDIUM BONUS"))</f>
        <v>NO BONUS</v>
      </c>
    </row>
    <row r="3" spans="1:10" x14ac:dyDescent="0.3">
      <c r="A3" s="1">
        <v>2</v>
      </c>
      <c r="B3" s="1" t="s">
        <v>70</v>
      </c>
      <c r="C3" s="1">
        <v>4</v>
      </c>
      <c r="D3" t="str">
        <f t="shared" ref="D3:D11" si="0">IF(C3&gt;8,"BONUS","NO BONUS")</f>
        <v>NO BONUS</v>
      </c>
      <c r="E3" s="26" t="str">
        <f t="shared" ref="E3:E11" si="1">IF(C3&gt;9,"HIGH BONUS",IF(C3&lt;8,"NO BONUS","MEDIUM BONUS"))</f>
        <v>NO BONUS</v>
      </c>
      <c r="I3" s="22" t="s">
        <v>113</v>
      </c>
      <c r="J3" s="24" t="s">
        <v>116</v>
      </c>
    </row>
    <row r="4" spans="1:10" x14ac:dyDescent="0.3">
      <c r="A4" s="1">
        <v>3</v>
      </c>
      <c r="B4" s="1" t="s">
        <v>71</v>
      </c>
      <c r="C4" s="1">
        <v>3</v>
      </c>
      <c r="D4" t="str">
        <f t="shared" si="0"/>
        <v>NO BONUS</v>
      </c>
      <c r="E4" s="26" t="str">
        <f t="shared" si="1"/>
        <v>NO BONUS</v>
      </c>
      <c r="I4" s="23" t="s">
        <v>114</v>
      </c>
      <c r="J4" s="25" t="s">
        <v>117</v>
      </c>
    </row>
    <row r="5" spans="1:10" x14ac:dyDescent="0.3">
      <c r="A5" s="1">
        <v>4</v>
      </c>
      <c r="B5" s="1" t="s">
        <v>72</v>
      </c>
      <c r="C5" s="1">
        <v>9</v>
      </c>
      <c r="D5" t="str">
        <f t="shared" si="0"/>
        <v>BONUS</v>
      </c>
      <c r="E5" s="23" t="str">
        <f t="shared" si="1"/>
        <v>MEDIUM BONUS</v>
      </c>
      <c r="I5" s="26" t="s">
        <v>115</v>
      </c>
      <c r="J5" s="26" t="s">
        <v>118</v>
      </c>
    </row>
    <row r="6" spans="1:10" x14ac:dyDescent="0.3">
      <c r="A6" s="1">
        <v>5</v>
      </c>
      <c r="B6" s="1" t="s">
        <v>60</v>
      </c>
      <c r="C6" s="1">
        <v>8</v>
      </c>
      <c r="D6" t="str">
        <f t="shared" si="0"/>
        <v>NO BONUS</v>
      </c>
      <c r="E6" s="23" t="str">
        <f t="shared" si="1"/>
        <v>MEDIUM BONUS</v>
      </c>
    </row>
    <row r="7" spans="1:10" x14ac:dyDescent="0.3">
      <c r="A7" s="1">
        <v>6</v>
      </c>
      <c r="B7" s="1" t="s">
        <v>73</v>
      </c>
      <c r="C7" s="1">
        <v>5</v>
      </c>
      <c r="D7" t="str">
        <f t="shared" si="0"/>
        <v>NO BONUS</v>
      </c>
      <c r="E7" s="26" t="str">
        <f t="shared" si="1"/>
        <v>NO BONUS</v>
      </c>
    </row>
    <row r="8" spans="1:10" x14ac:dyDescent="0.3">
      <c r="A8" s="1">
        <v>7</v>
      </c>
      <c r="B8" s="1" t="s">
        <v>74</v>
      </c>
      <c r="C8" s="1">
        <v>10</v>
      </c>
      <c r="D8" t="str">
        <f t="shared" si="0"/>
        <v>BONUS</v>
      </c>
      <c r="E8" s="24" t="str">
        <f t="shared" si="1"/>
        <v>HIGH BONUS</v>
      </c>
    </row>
    <row r="9" spans="1:10" x14ac:dyDescent="0.3">
      <c r="A9" s="1">
        <v>8</v>
      </c>
      <c r="B9" s="1" t="s">
        <v>75</v>
      </c>
      <c r="C9" s="1">
        <v>9</v>
      </c>
      <c r="D9" t="str">
        <f t="shared" si="0"/>
        <v>BONUS</v>
      </c>
      <c r="E9" s="23" t="str">
        <f t="shared" si="1"/>
        <v>MEDIUM BONUS</v>
      </c>
    </row>
    <row r="10" spans="1:10" x14ac:dyDescent="0.3">
      <c r="A10" s="1">
        <v>9</v>
      </c>
      <c r="B10" s="1" t="s">
        <v>76</v>
      </c>
      <c r="C10" s="1">
        <v>7</v>
      </c>
      <c r="D10" t="str">
        <f t="shared" si="0"/>
        <v>NO BONUS</v>
      </c>
      <c r="E10" s="26" t="str">
        <f t="shared" si="1"/>
        <v>NO BONUS</v>
      </c>
    </row>
    <row r="11" spans="1:10" x14ac:dyDescent="0.3">
      <c r="A11" s="1">
        <v>10</v>
      </c>
      <c r="B11" s="1" t="s">
        <v>77</v>
      </c>
      <c r="C11" s="1">
        <v>8.5</v>
      </c>
      <c r="D11" t="str">
        <f t="shared" si="0"/>
        <v>BONUS</v>
      </c>
      <c r="E11" s="23" t="str">
        <f t="shared" si="1"/>
        <v>MEDIUM BONUS</v>
      </c>
    </row>
  </sheetData>
  <conditionalFormatting sqref="I3:J3">
    <cfRule type="colorScale" priority="2">
      <colorScale>
        <cfvo type="num" val="0"/>
        <cfvo type="num" val="0"/>
        <cfvo type="num" val="0"/>
        <color rgb="FFF8696B"/>
        <color rgb="FFFFEB84"/>
        <color rgb="FF63BE7B"/>
      </colorScale>
    </cfRule>
  </conditionalFormatting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B34" sqref="B34"/>
    </sheetView>
  </sheetViews>
  <sheetFormatPr defaultRowHeight="15" x14ac:dyDescent="0.25"/>
  <cols>
    <col min="1" max="1" width="20.28515625" customWidth="1"/>
    <col min="2" max="2" width="11.140625" bestFit="1" customWidth="1"/>
    <col min="5" max="5" width="9.7109375" bestFit="1" customWidth="1"/>
  </cols>
  <sheetData>
    <row r="1" spans="1:5" x14ac:dyDescent="0.3">
      <c r="A1" s="10" t="s">
        <v>48</v>
      </c>
      <c r="B1" s="10"/>
      <c r="C1" s="10" t="s">
        <v>41</v>
      </c>
      <c r="D1" s="10"/>
      <c r="E1" s="10" t="s">
        <v>29</v>
      </c>
    </row>
    <row r="2" spans="1:5" x14ac:dyDescent="0.3">
      <c r="A2" s="13" t="s">
        <v>49</v>
      </c>
      <c r="B2" s="17"/>
      <c r="C2" s="13" t="s">
        <v>38</v>
      </c>
      <c r="D2" s="13"/>
      <c r="E2" s="17">
        <v>500</v>
      </c>
    </row>
    <row r="3" spans="1:5" x14ac:dyDescent="0.3">
      <c r="A3" s="13" t="s">
        <v>50</v>
      </c>
      <c r="B3" s="15"/>
      <c r="C3" s="13" t="s">
        <v>52</v>
      </c>
      <c r="D3" s="13"/>
      <c r="E3" s="15">
        <v>650</v>
      </c>
    </row>
    <row r="4" spans="1:5" x14ac:dyDescent="0.3">
      <c r="A4" s="13" t="s">
        <v>49</v>
      </c>
      <c r="B4" s="15"/>
      <c r="C4" s="13" t="s">
        <v>39</v>
      </c>
      <c r="D4" s="13"/>
      <c r="E4" s="15">
        <v>890</v>
      </c>
    </row>
    <row r="5" spans="1:5" x14ac:dyDescent="0.3">
      <c r="A5" s="13" t="s">
        <v>51</v>
      </c>
      <c r="B5" s="15"/>
      <c r="C5" s="13" t="s">
        <v>53</v>
      </c>
      <c r="D5" s="13"/>
      <c r="E5" s="15">
        <v>200</v>
      </c>
    </row>
    <row r="6" spans="1:5" x14ac:dyDescent="0.3">
      <c r="A6" s="13" t="s">
        <v>50</v>
      </c>
      <c r="B6" s="13"/>
      <c r="C6" s="13" t="s">
        <v>38</v>
      </c>
      <c r="D6" s="13"/>
      <c r="E6" s="15">
        <v>500</v>
      </c>
    </row>
    <row r="7" spans="1:5" x14ac:dyDescent="0.3">
      <c r="A7" s="37" t="s">
        <v>49</v>
      </c>
      <c r="B7" s="38"/>
      <c r="C7" s="13" t="s">
        <v>38</v>
      </c>
      <c r="D7" s="13"/>
      <c r="E7" s="15">
        <v>200</v>
      </c>
    </row>
    <row r="8" spans="1:5" x14ac:dyDescent="0.3">
      <c r="A8" s="13" t="s">
        <v>51</v>
      </c>
      <c r="B8" s="13"/>
      <c r="C8" s="13" t="s">
        <v>53</v>
      </c>
      <c r="D8" s="13"/>
      <c r="E8" s="15">
        <v>120</v>
      </c>
    </row>
    <row r="9" spans="1:5" x14ac:dyDescent="0.3">
      <c r="A9" s="13" t="s">
        <v>50</v>
      </c>
      <c r="B9" s="13"/>
      <c r="C9" s="13" t="s">
        <v>40</v>
      </c>
      <c r="D9" s="13"/>
      <c r="E9" s="15">
        <v>220</v>
      </c>
    </row>
    <row r="10" spans="1:5" x14ac:dyDescent="0.3">
      <c r="A10" s="13" t="s">
        <v>50</v>
      </c>
      <c r="B10" s="13"/>
      <c r="C10" s="13" t="s">
        <v>52</v>
      </c>
      <c r="D10" s="13"/>
      <c r="E10" s="15">
        <v>430</v>
      </c>
    </row>
    <row r="13" spans="1:5" x14ac:dyDescent="0.3">
      <c r="B13" t="s">
        <v>54</v>
      </c>
      <c r="C13" t="s">
        <v>53</v>
      </c>
      <c r="E13" s="3">
        <f>SUM(E8,E4)</f>
        <v>1010</v>
      </c>
    </row>
    <row r="14" spans="1:5" x14ac:dyDescent="0.3">
      <c r="C14" t="s">
        <v>37</v>
      </c>
      <c r="E14" s="4">
        <f>SUM(E2,E6,E10)</f>
        <v>1430</v>
      </c>
    </row>
    <row r="16" spans="1:5" x14ac:dyDescent="0.3">
      <c r="C16" t="s">
        <v>55</v>
      </c>
      <c r="E16">
        <f>SUMIF(C2:C10,"north",E2:E10)</f>
        <v>320</v>
      </c>
    </row>
    <row r="25" spans="1:5" x14ac:dyDescent="0.25">
      <c r="A25" s="8" t="s">
        <v>48</v>
      </c>
      <c r="B25" s="8" t="s">
        <v>53</v>
      </c>
      <c r="C25" s="8" t="s">
        <v>37</v>
      </c>
      <c r="D25" s="8" t="s">
        <v>52</v>
      </c>
      <c r="E25" s="8" t="s">
        <v>40</v>
      </c>
    </row>
    <row r="26" spans="1:5" x14ac:dyDescent="0.25">
      <c r="A26" t="s">
        <v>49</v>
      </c>
      <c r="B26">
        <v>100</v>
      </c>
      <c r="C26">
        <v>200</v>
      </c>
      <c r="D26">
        <v>300</v>
      </c>
      <c r="E26">
        <v>400</v>
      </c>
    </row>
    <row r="27" spans="1:5" x14ac:dyDescent="0.25">
      <c r="A27" t="s">
        <v>50</v>
      </c>
      <c r="B27">
        <v>100</v>
      </c>
      <c r="C27">
        <v>200</v>
      </c>
      <c r="D27">
        <v>300</v>
      </c>
      <c r="E27">
        <v>400</v>
      </c>
    </row>
    <row r="28" spans="1:5" x14ac:dyDescent="0.25">
      <c r="A28" t="s">
        <v>84</v>
      </c>
      <c r="B28">
        <v>100</v>
      </c>
      <c r="C28">
        <v>200</v>
      </c>
      <c r="D28">
        <v>300</v>
      </c>
      <c r="E28">
        <v>400</v>
      </c>
    </row>
    <row r="29" spans="1:5" x14ac:dyDescent="0.25">
      <c r="A29" t="s">
        <v>51</v>
      </c>
      <c r="B29">
        <v>100</v>
      </c>
      <c r="C29">
        <v>200</v>
      </c>
      <c r="D29">
        <v>300</v>
      </c>
      <c r="E29">
        <v>400</v>
      </c>
    </row>
    <row r="30" spans="1:5" x14ac:dyDescent="0.25">
      <c r="A30" t="s">
        <v>50</v>
      </c>
      <c r="B30">
        <v>100</v>
      </c>
      <c r="C30">
        <v>200</v>
      </c>
      <c r="D30">
        <v>300</v>
      </c>
      <c r="E30">
        <v>400</v>
      </c>
    </row>
    <row r="31" spans="1:5" x14ac:dyDescent="0.25">
      <c r="A31" t="s">
        <v>51</v>
      </c>
      <c r="B31">
        <v>100</v>
      </c>
      <c r="C31">
        <v>200</v>
      </c>
      <c r="D31">
        <v>300</v>
      </c>
      <c r="E31">
        <v>400</v>
      </c>
    </row>
    <row r="32" spans="1:5" x14ac:dyDescent="0.25">
      <c r="A32" t="s">
        <v>49</v>
      </c>
      <c r="B32">
        <v>100</v>
      </c>
      <c r="C32">
        <v>200</v>
      </c>
      <c r="D32">
        <v>300</v>
      </c>
      <c r="E32">
        <v>400</v>
      </c>
    </row>
    <row r="33" spans="1:5" x14ac:dyDescent="0.25">
      <c r="A33" t="s">
        <v>84</v>
      </c>
      <c r="B33">
        <v>100</v>
      </c>
      <c r="C33">
        <v>200</v>
      </c>
      <c r="D33">
        <v>300</v>
      </c>
      <c r="E33">
        <v>400</v>
      </c>
    </row>
    <row r="34" spans="1:5" x14ac:dyDescent="0.25">
      <c r="B34" t="e">
        <f ca="1">ARRAYFORMULA(B26:B33)</f>
        <v>#NAME?</v>
      </c>
    </row>
    <row r="37" spans="1:5" x14ac:dyDescent="0.25">
      <c r="C37">
        <f>SUMIF(B26:B33,"north",C26:C33)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26" sqref="D26"/>
    </sheetView>
  </sheetViews>
  <sheetFormatPr defaultRowHeight="15" x14ac:dyDescent="0.25"/>
  <cols>
    <col min="2" max="2" width="21" customWidth="1"/>
  </cols>
  <sheetData>
    <row r="1" spans="1:15" x14ac:dyDescent="0.25">
      <c r="A1" s="39" t="s">
        <v>42</v>
      </c>
      <c r="B1" s="40" t="s">
        <v>43</v>
      </c>
      <c r="C1" s="40" t="s">
        <v>47</v>
      </c>
      <c r="D1" s="40" t="s">
        <v>44</v>
      </c>
      <c r="E1" s="40" t="s">
        <v>6</v>
      </c>
      <c r="F1" s="40" t="s">
        <v>45</v>
      </c>
      <c r="G1" s="40" t="s">
        <v>7</v>
      </c>
      <c r="H1" s="40" t="s">
        <v>5</v>
      </c>
      <c r="I1" s="40" t="s">
        <v>9</v>
      </c>
      <c r="J1" s="40" t="s">
        <v>0</v>
      </c>
      <c r="K1" s="41" t="s">
        <v>46</v>
      </c>
    </row>
    <row r="2" spans="1:15" x14ac:dyDescent="0.25">
      <c r="A2" s="42">
        <v>1</v>
      </c>
      <c r="B2" s="11" t="s">
        <v>78</v>
      </c>
      <c r="C2" s="13">
        <v>77</v>
      </c>
      <c r="D2" s="13">
        <v>82</v>
      </c>
      <c r="E2" s="13">
        <v>79</v>
      </c>
      <c r="F2" s="13">
        <v>36</v>
      </c>
      <c r="G2" s="13">
        <v>72</v>
      </c>
      <c r="H2" s="13">
        <v>42</v>
      </c>
      <c r="I2" s="13">
        <f>SUM(C2:H2)</f>
        <v>388</v>
      </c>
      <c r="J2" s="13">
        <f>AVERAGE(C2:H2)</f>
        <v>64.666666666666671</v>
      </c>
      <c r="K2" s="43" t="str">
        <f t="shared" ref="K2:K5" si="0">IF(J2&gt;=90,"A",IF(J2&lt;60,"F",IF(J2&gt;=80,"B",IF(J2&gt;=70,"C",IF(J2&gt;=60,"D")))))</f>
        <v>D</v>
      </c>
      <c r="N2" s="8" t="s">
        <v>85</v>
      </c>
      <c r="O2" s="8"/>
    </row>
    <row r="3" spans="1:15" x14ac:dyDescent="0.25">
      <c r="A3" s="42">
        <v>2</v>
      </c>
      <c r="B3" s="11" t="s">
        <v>79</v>
      </c>
      <c r="C3" s="13">
        <v>57</v>
      </c>
      <c r="D3" s="13">
        <v>42</v>
      </c>
      <c r="E3" s="13">
        <v>46</v>
      </c>
      <c r="F3" s="13">
        <v>59</v>
      </c>
      <c r="G3" s="13">
        <v>92</v>
      </c>
      <c r="H3" s="13">
        <v>44</v>
      </c>
      <c r="I3" s="13">
        <f t="shared" ref="I3:I7" si="1">SUM(C3:H3)</f>
        <v>340</v>
      </c>
      <c r="J3" s="13">
        <f t="shared" ref="J3:J7" si="2">AVERAGE(C3:H3)</f>
        <v>56.666666666666664</v>
      </c>
      <c r="K3" s="43" t="str">
        <f t="shared" si="0"/>
        <v>F</v>
      </c>
      <c r="N3" s="8" t="s">
        <v>86</v>
      </c>
      <c r="O3" s="8"/>
    </row>
    <row r="4" spans="1:15" x14ac:dyDescent="0.25">
      <c r="A4" s="42">
        <v>3</v>
      </c>
      <c r="B4" s="11" t="s">
        <v>80</v>
      </c>
      <c r="C4" s="13">
        <v>82</v>
      </c>
      <c r="D4" s="13">
        <v>80</v>
      </c>
      <c r="E4" s="13">
        <v>95</v>
      </c>
      <c r="F4" s="13">
        <v>84</v>
      </c>
      <c r="G4" s="13">
        <v>63</v>
      </c>
      <c r="H4" s="13">
        <v>88</v>
      </c>
      <c r="I4" s="13">
        <f t="shared" si="1"/>
        <v>492</v>
      </c>
      <c r="J4" s="13">
        <f t="shared" si="2"/>
        <v>82</v>
      </c>
      <c r="K4" s="43" t="str">
        <f t="shared" si="0"/>
        <v>B</v>
      </c>
      <c r="N4" s="8" t="s">
        <v>87</v>
      </c>
      <c r="O4" s="8"/>
    </row>
    <row r="5" spans="1:15" x14ac:dyDescent="0.25">
      <c r="A5" s="42">
        <v>4</v>
      </c>
      <c r="B5" s="11" t="s">
        <v>81</v>
      </c>
      <c r="C5" s="13">
        <v>91</v>
      </c>
      <c r="D5" s="13">
        <v>31</v>
      </c>
      <c r="E5" s="13">
        <v>72</v>
      </c>
      <c r="F5" s="13">
        <v>40</v>
      </c>
      <c r="G5" s="13">
        <v>36</v>
      </c>
      <c r="H5" s="13">
        <v>80</v>
      </c>
      <c r="I5" s="13">
        <f t="shared" si="1"/>
        <v>350</v>
      </c>
      <c r="J5" s="13">
        <f t="shared" si="2"/>
        <v>58.333333333333336</v>
      </c>
      <c r="K5" s="43" t="str">
        <f t="shared" si="0"/>
        <v>F</v>
      </c>
      <c r="N5" s="8" t="s">
        <v>88</v>
      </c>
      <c r="O5" s="8"/>
    </row>
    <row r="6" spans="1:15" x14ac:dyDescent="0.25">
      <c r="A6" s="42">
        <v>5</v>
      </c>
      <c r="B6" s="11" t="s">
        <v>82</v>
      </c>
      <c r="C6" s="13">
        <v>75</v>
      </c>
      <c r="D6" s="13">
        <v>99</v>
      </c>
      <c r="E6" s="13">
        <v>35</v>
      </c>
      <c r="F6" s="13">
        <v>85</v>
      </c>
      <c r="G6" s="13">
        <v>74</v>
      </c>
      <c r="H6" s="13">
        <v>58</v>
      </c>
      <c r="I6" s="13">
        <f t="shared" si="1"/>
        <v>426</v>
      </c>
      <c r="J6" s="13">
        <f t="shared" si="2"/>
        <v>71</v>
      </c>
      <c r="K6" s="43" t="str">
        <f>IF(J6&gt;=90,"A",IF(J6&lt;60,"F",IF(J6&gt;=80,"B",IF(J6&gt;=70,"C",IF(J6&gt;=60,"D")))))</f>
        <v>C</v>
      </c>
      <c r="N6" s="8" t="s">
        <v>89</v>
      </c>
      <c r="O6" s="8"/>
    </row>
    <row r="7" spans="1:15" ht="15.75" thickBot="1" x14ac:dyDescent="0.3">
      <c r="A7" s="44">
        <v>6</v>
      </c>
      <c r="B7" s="45" t="s">
        <v>83</v>
      </c>
      <c r="C7" s="46">
        <v>90</v>
      </c>
      <c r="D7" s="46">
        <v>91</v>
      </c>
      <c r="E7" s="46">
        <v>92</v>
      </c>
      <c r="F7" s="46">
        <v>93</v>
      </c>
      <c r="G7" s="46">
        <v>94</v>
      </c>
      <c r="H7" s="46">
        <v>95</v>
      </c>
      <c r="I7" s="46">
        <f t="shared" si="1"/>
        <v>555</v>
      </c>
      <c r="J7" s="46">
        <f t="shared" si="2"/>
        <v>92.5</v>
      </c>
      <c r="K7" s="47" t="str">
        <f>IF(J7&gt;=90,"A",IF(J7&lt;60,"F",IF(J7&gt;=80,"B",IF(J7&gt;=70,"C",IF(J7&gt;=60,"D")))))</f>
        <v>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E18"/>
    </sheetView>
  </sheetViews>
  <sheetFormatPr defaultRowHeight="15" x14ac:dyDescent="0.25"/>
  <cols>
    <col min="2" max="2" width="10.5703125" bestFit="1" customWidth="1"/>
    <col min="3" max="3" width="24.7109375" bestFit="1" customWidth="1"/>
    <col min="5" max="5" width="12.140625" customWidth="1"/>
  </cols>
  <sheetData>
    <row r="1" spans="1:5" x14ac:dyDescent="0.3">
      <c r="A1" s="10" t="s">
        <v>90</v>
      </c>
      <c r="B1" s="10" t="s">
        <v>91</v>
      </c>
      <c r="C1" s="14" t="s">
        <v>100</v>
      </c>
      <c r="D1" s="10" t="s">
        <v>93</v>
      </c>
      <c r="E1" s="14" t="s">
        <v>92</v>
      </c>
    </row>
    <row r="2" spans="1:5" x14ac:dyDescent="0.3">
      <c r="A2" s="11">
        <v>1</v>
      </c>
      <c r="B2" s="13" t="s">
        <v>94</v>
      </c>
      <c r="C2" s="49">
        <v>1500</v>
      </c>
      <c r="D2" s="11">
        <v>1</v>
      </c>
      <c r="E2" s="17">
        <f>C2:C12*D2:D12</f>
        <v>1500</v>
      </c>
    </row>
    <row r="3" spans="1:5" x14ac:dyDescent="0.3">
      <c r="A3" s="11">
        <v>2</v>
      </c>
      <c r="B3" s="13" t="s">
        <v>95</v>
      </c>
      <c r="C3" s="49">
        <v>7000</v>
      </c>
      <c r="D3" s="11">
        <v>5</v>
      </c>
      <c r="E3" s="17">
        <f>C3:C13*D3:D13</f>
        <v>35000</v>
      </c>
    </row>
    <row r="4" spans="1:5" x14ac:dyDescent="0.3">
      <c r="A4" s="11">
        <v>3</v>
      </c>
      <c r="B4" s="13" t="s">
        <v>96</v>
      </c>
      <c r="C4" s="49">
        <v>8000</v>
      </c>
      <c r="D4" s="11">
        <v>4</v>
      </c>
      <c r="E4" s="17">
        <f>C4:C14*D4:D14</f>
        <v>32000</v>
      </c>
    </row>
    <row r="5" spans="1:5" x14ac:dyDescent="0.3">
      <c r="A5" s="11">
        <v>4</v>
      </c>
      <c r="B5" s="13" t="s">
        <v>97</v>
      </c>
      <c r="C5" s="49">
        <v>6000</v>
      </c>
      <c r="D5" s="11">
        <v>6</v>
      </c>
      <c r="E5" s="17">
        <f>C5:C15*D5:D15</f>
        <v>36000</v>
      </c>
    </row>
    <row r="6" spans="1:5" x14ac:dyDescent="0.3">
      <c r="A6" s="11">
        <v>5</v>
      </c>
      <c r="B6" s="13" t="s">
        <v>98</v>
      </c>
      <c r="C6" s="11">
        <v>7600</v>
      </c>
      <c r="D6" s="11">
        <v>7</v>
      </c>
      <c r="E6" s="13">
        <f t="array" ref="E6">C6:C17*D6:D17</f>
        <v>53200</v>
      </c>
    </row>
    <row r="7" spans="1:5" x14ac:dyDescent="0.3">
      <c r="A7" s="11">
        <v>6</v>
      </c>
      <c r="B7" s="13" t="s">
        <v>95</v>
      </c>
      <c r="C7" s="11">
        <v>5500</v>
      </c>
      <c r="D7" s="11">
        <v>8</v>
      </c>
      <c r="E7" s="13">
        <f t="array" ref="E7">C7:C18*D7:D18</f>
        <v>44000</v>
      </c>
    </row>
    <row r="8" spans="1:5" x14ac:dyDescent="0.3">
      <c r="A8" s="11">
        <v>7</v>
      </c>
      <c r="B8" s="13" t="s">
        <v>94</v>
      </c>
      <c r="C8" s="11">
        <v>6000</v>
      </c>
      <c r="D8" s="11">
        <v>8</v>
      </c>
      <c r="E8" s="13">
        <f t="array" ref="E8">C8:C19*D8:D19</f>
        <v>48000</v>
      </c>
    </row>
    <row r="9" spans="1:5" x14ac:dyDescent="0.3">
      <c r="A9" s="11">
        <v>8</v>
      </c>
      <c r="B9" s="13" t="s">
        <v>95</v>
      </c>
      <c r="C9" s="11">
        <v>2000</v>
      </c>
      <c r="D9" s="11">
        <v>2</v>
      </c>
      <c r="E9" s="13">
        <f t="array" ref="E9">C9:C20*D9:D20</f>
        <v>4000</v>
      </c>
    </row>
    <row r="10" spans="1:5" x14ac:dyDescent="0.3">
      <c r="A10" s="11">
        <v>9</v>
      </c>
      <c r="B10" s="13" t="s">
        <v>94</v>
      </c>
      <c r="C10" s="11">
        <v>5000</v>
      </c>
      <c r="D10" s="11">
        <v>2</v>
      </c>
      <c r="E10" s="13">
        <f t="array" ref="E10">C10:C21*D10:D21</f>
        <v>10000</v>
      </c>
    </row>
    <row r="11" spans="1:5" x14ac:dyDescent="0.3">
      <c r="A11" s="11">
        <v>10</v>
      </c>
      <c r="B11" s="13" t="s">
        <v>99</v>
      </c>
      <c r="C11" s="11">
        <v>3500</v>
      </c>
      <c r="D11" s="11">
        <v>4</v>
      </c>
      <c r="E11" s="13">
        <f t="array" ref="E11">C11:C22*D11:D22</f>
        <v>14000</v>
      </c>
    </row>
    <row r="12" spans="1:5" x14ac:dyDescent="0.3">
      <c r="A12" s="11">
        <v>11</v>
      </c>
      <c r="B12" s="13" t="s">
        <v>96</v>
      </c>
      <c r="C12" s="11">
        <v>4000</v>
      </c>
      <c r="D12" s="11">
        <v>8</v>
      </c>
      <c r="E12" s="13">
        <f t="array" ref="E12">C12:C23*D12:D23</f>
        <v>32000</v>
      </c>
    </row>
    <row r="14" spans="1:5" x14ac:dyDescent="0.3">
      <c r="C14" s="9" t="s">
        <v>101</v>
      </c>
      <c r="E14">
        <f>MAX(E2:E12)</f>
        <v>53200</v>
      </c>
    </row>
    <row r="15" spans="1:5" x14ac:dyDescent="0.3">
      <c r="C15" s="9" t="s">
        <v>102</v>
      </c>
      <c r="E15">
        <f>MIN(E2:E12)</f>
        <v>1500</v>
      </c>
    </row>
    <row r="16" spans="1:5" x14ac:dyDescent="0.25">
      <c r="C16" s="9"/>
    </row>
    <row r="17" spans="3:5" x14ac:dyDescent="0.25">
      <c r="C17" s="21" t="s">
        <v>103</v>
      </c>
      <c r="D17" s="21"/>
      <c r="E17" s="21" cm="1">
        <f t="array" ref="E17">MAX(C5:C12*D5:D12)</f>
        <v>53200</v>
      </c>
    </row>
    <row r="18" spans="3:5" x14ac:dyDescent="0.25">
      <c r="C18" s="21" t="s">
        <v>104</v>
      </c>
      <c r="D18" s="21"/>
      <c r="E18" s="21" cm="1">
        <f t="array" ref="E18">MIN(C5:C12*D5:D12)</f>
        <v>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L9" sqref="L9"/>
    </sheetView>
  </sheetViews>
  <sheetFormatPr defaultRowHeight="15" x14ac:dyDescent="0.25"/>
  <cols>
    <col min="1" max="1" width="13.85546875" bestFit="1" customWidth="1"/>
    <col min="2" max="2" width="13.85546875" customWidth="1"/>
    <col min="7" max="7" width="12.28515625" bestFit="1" customWidth="1"/>
  </cols>
  <sheetData>
    <row r="1" spans="1:10" x14ac:dyDescent="0.25">
      <c r="A1" s="34" t="s">
        <v>105</v>
      </c>
      <c r="B1" s="1"/>
      <c r="C1" s="30" t="s">
        <v>14</v>
      </c>
      <c r="D1" s="30" t="s">
        <v>15</v>
      </c>
      <c r="E1" s="30" t="s">
        <v>143</v>
      </c>
      <c r="F1" s="30" t="s">
        <v>144</v>
      </c>
      <c r="G1" s="31" t="s">
        <v>106</v>
      </c>
      <c r="H1" s="32" t="s">
        <v>101</v>
      </c>
      <c r="I1" s="33" t="s">
        <v>145</v>
      </c>
      <c r="J1" s="29" t="s">
        <v>146</v>
      </c>
    </row>
    <row r="2" spans="1:10" x14ac:dyDescent="0.3">
      <c r="A2" s="1" t="s">
        <v>107</v>
      </c>
      <c r="C2" s="1">
        <v>20</v>
      </c>
      <c r="D2" s="1">
        <v>120</v>
      </c>
      <c r="E2" s="1">
        <v>480</v>
      </c>
      <c r="F2" s="1">
        <v>45</v>
      </c>
      <c r="G2" s="1">
        <f>SUM(C2:F2)</f>
        <v>665</v>
      </c>
      <c r="H2" s="1">
        <f>MAX(C2:F2)</f>
        <v>480</v>
      </c>
      <c r="I2" s="1">
        <f>MIN(C2:F2)</f>
        <v>20</v>
      </c>
      <c r="J2" s="1" t="str">
        <f>IF(H2&gt;500,"YES","NO")</f>
        <v>NO</v>
      </c>
    </row>
    <row r="3" spans="1:10" x14ac:dyDescent="0.3">
      <c r="A3" s="1" t="s">
        <v>108</v>
      </c>
      <c r="C3" s="1">
        <v>100</v>
      </c>
      <c r="D3" s="1">
        <v>78</v>
      </c>
      <c r="E3" s="1">
        <v>300</v>
      </c>
      <c r="F3" s="1">
        <v>82</v>
      </c>
      <c r="G3" s="1">
        <f t="shared" ref="G3:G5" si="0">SUM(C3:F3)</f>
        <v>560</v>
      </c>
      <c r="H3" s="1">
        <f t="shared" ref="H3:H5" si="1">MAX(C3:F3)</f>
        <v>300</v>
      </c>
      <c r="I3" s="1">
        <f t="shared" ref="I3:I5" si="2">MIN(C3:F3)</f>
        <v>78</v>
      </c>
      <c r="J3" s="1" t="str">
        <f t="shared" ref="J3:J5" si="3">IF(H3&gt;500,"YES","NO")</f>
        <v>NO</v>
      </c>
    </row>
    <row r="4" spans="1:10" x14ac:dyDescent="0.3">
      <c r="A4" s="1" t="s">
        <v>109</v>
      </c>
      <c r="C4" s="1">
        <v>120</v>
      </c>
      <c r="D4" s="1">
        <v>79</v>
      </c>
      <c r="E4" s="1">
        <v>420</v>
      </c>
      <c r="F4" s="1">
        <v>500</v>
      </c>
      <c r="G4" s="1">
        <f t="shared" si="0"/>
        <v>1119</v>
      </c>
      <c r="H4" s="1">
        <f t="shared" si="1"/>
        <v>500</v>
      </c>
      <c r="I4" s="1">
        <f t="shared" si="2"/>
        <v>79</v>
      </c>
      <c r="J4" s="1" t="str">
        <f t="shared" si="3"/>
        <v>NO</v>
      </c>
    </row>
    <row r="5" spans="1:10" x14ac:dyDescent="0.3">
      <c r="A5" s="1" t="s">
        <v>110</v>
      </c>
      <c r="C5" s="1">
        <v>70</v>
      </c>
      <c r="D5" s="1">
        <v>506</v>
      </c>
      <c r="E5" s="1">
        <v>600</v>
      </c>
      <c r="F5" s="1">
        <v>42</v>
      </c>
      <c r="G5" s="1">
        <f t="shared" si="0"/>
        <v>1218</v>
      </c>
      <c r="H5" s="1">
        <f t="shared" si="1"/>
        <v>600</v>
      </c>
      <c r="I5" s="1">
        <f t="shared" si="2"/>
        <v>42</v>
      </c>
      <c r="J5" s="1" t="str">
        <f t="shared" si="3"/>
        <v>YES</v>
      </c>
    </row>
    <row r="6" spans="1:10" x14ac:dyDescent="0.3">
      <c r="A6" s="1"/>
    </row>
    <row r="7" spans="1:10" x14ac:dyDescent="0.3">
      <c r="A7" s="1"/>
    </row>
    <row r="8" spans="1:10" x14ac:dyDescent="0.3">
      <c r="A8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5" x14ac:dyDescent="0.25"/>
  <cols>
    <col min="1" max="1" width="16.140625" bestFit="1" customWidth="1"/>
    <col min="2" max="2" width="13.140625" bestFit="1" customWidth="1"/>
    <col min="3" max="3" width="20.5703125" bestFit="1" customWidth="1"/>
    <col min="4" max="4" width="10.7109375" bestFit="1" customWidth="1"/>
    <col min="5" max="5" width="24.5703125" customWidth="1"/>
    <col min="6" max="6" width="30.42578125" bestFit="1" customWidth="1"/>
  </cols>
  <sheetData>
    <row r="1" spans="1:6" x14ac:dyDescent="0.25">
      <c r="A1" s="8" t="s">
        <v>33</v>
      </c>
      <c r="B1" s="8" t="s">
        <v>119</v>
      </c>
      <c r="C1" s="8" t="s">
        <v>120</v>
      </c>
      <c r="D1" s="8" t="s">
        <v>121</v>
      </c>
      <c r="E1" s="35" t="s">
        <v>147</v>
      </c>
      <c r="F1" s="36" t="s">
        <v>148</v>
      </c>
    </row>
    <row r="2" spans="1:6" x14ac:dyDescent="0.25">
      <c r="A2" t="s">
        <v>56</v>
      </c>
      <c r="B2" t="s">
        <v>129</v>
      </c>
      <c r="C2" s="1">
        <v>8</v>
      </c>
      <c r="D2" s="4">
        <v>32432</v>
      </c>
      <c r="E2">
        <f>SUMIFS(D2:D11,B2:B11,"FINANCE",C2:C11,"&gt;5")</f>
        <v>64555</v>
      </c>
      <c r="F2">
        <f>AVERAGEIFS(D2:D11,B2:B11,"MARKETING",C2:C11,"&gt;3")</f>
        <v>37448.666666666664</v>
      </c>
    </row>
    <row r="3" spans="1:6" x14ac:dyDescent="0.25">
      <c r="A3" t="s">
        <v>122</v>
      </c>
      <c r="B3" t="s">
        <v>92</v>
      </c>
      <c r="C3" s="1">
        <v>2</v>
      </c>
      <c r="D3" s="3">
        <v>34567</v>
      </c>
    </row>
    <row r="4" spans="1:6" x14ac:dyDescent="0.25">
      <c r="A4" t="s">
        <v>123</v>
      </c>
      <c r="B4" t="s">
        <v>130</v>
      </c>
      <c r="C4" s="1">
        <v>5</v>
      </c>
      <c r="D4" s="4">
        <v>54323</v>
      </c>
    </row>
    <row r="5" spans="1:6" x14ac:dyDescent="0.25">
      <c r="A5" t="s">
        <v>124</v>
      </c>
      <c r="B5" t="s">
        <v>131</v>
      </c>
      <c r="C5" s="1">
        <v>3</v>
      </c>
      <c r="D5" s="3">
        <v>23454</v>
      </c>
    </row>
    <row r="6" spans="1:6" x14ac:dyDescent="0.25">
      <c r="A6" t="s">
        <v>125</v>
      </c>
      <c r="B6" t="s">
        <v>129</v>
      </c>
      <c r="C6" s="1">
        <v>7</v>
      </c>
      <c r="D6" s="4">
        <v>32123</v>
      </c>
    </row>
    <row r="7" spans="1:6" x14ac:dyDescent="0.25">
      <c r="A7" t="s">
        <v>126</v>
      </c>
      <c r="B7" t="s">
        <v>130</v>
      </c>
      <c r="C7" s="1">
        <v>9</v>
      </c>
      <c r="D7" s="4">
        <v>34567</v>
      </c>
    </row>
    <row r="8" spans="1:6" x14ac:dyDescent="0.25">
      <c r="A8" t="s">
        <v>127</v>
      </c>
      <c r="B8" t="s">
        <v>129</v>
      </c>
      <c r="C8" s="1">
        <v>3</v>
      </c>
      <c r="D8" s="4">
        <v>45654</v>
      </c>
    </row>
    <row r="9" spans="1:6" x14ac:dyDescent="0.25">
      <c r="A9" t="s">
        <v>128</v>
      </c>
      <c r="B9" t="s">
        <v>131</v>
      </c>
      <c r="C9" s="1">
        <v>2</v>
      </c>
      <c r="D9" s="4">
        <v>23432</v>
      </c>
    </row>
    <row r="10" spans="1:6" x14ac:dyDescent="0.25">
      <c r="A10" t="s">
        <v>57</v>
      </c>
      <c r="B10" t="s">
        <v>130</v>
      </c>
      <c r="C10" s="1">
        <v>4</v>
      </c>
      <c r="D10" s="4">
        <v>23456</v>
      </c>
    </row>
    <row r="11" spans="1:6" x14ac:dyDescent="0.25">
      <c r="A11" t="s">
        <v>74</v>
      </c>
      <c r="B11" t="s">
        <v>129</v>
      </c>
      <c r="C11" s="1">
        <v>2</v>
      </c>
      <c r="D11" s="4">
        <v>43543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1" max="1" width="10.140625" bestFit="1" customWidth="1"/>
    <col min="2" max="2" width="20.85546875" bestFit="1" customWidth="1"/>
  </cols>
  <sheetData>
    <row r="1" spans="1:3" x14ac:dyDescent="0.25">
      <c r="A1" s="8" t="s">
        <v>133</v>
      </c>
      <c r="B1" s="28" t="s">
        <v>132</v>
      </c>
      <c r="C1" s="28" t="s">
        <v>121</v>
      </c>
    </row>
    <row r="2" spans="1:3" x14ac:dyDescent="0.25">
      <c r="A2" t="s">
        <v>134</v>
      </c>
      <c r="B2" s="27">
        <v>45114</v>
      </c>
      <c r="C2" s="48">
        <v>43567</v>
      </c>
    </row>
    <row r="3" spans="1:3" x14ac:dyDescent="0.25">
      <c r="A3" t="s">
        <v>135</v>
      </c>
      <c r="B3" s="27">
        <v>45097</v>
      </c>
      <c r="C3" s="48">
        <v>43453</v>
      </c>
    </row>
    <row r="4" spans="1:3" x14ac:dyDescent="0.25">
      <c r="A4" t="s">
        <v>136</v>
      </c>
      <c r="B4" s="27">
        <v>45092</v>
      </c>
      <c r="C4" s="48">
        <v>23234</v>
      </c>
    </row>
    <row r="5" spans="1:3" x14ac:dyDescent="0.25">
      <c r="A5" t="s">
        <v>137</v>
      </c>
      <c r="B5" s="27">
        <v>45089</v>
      </c>
      <c r="C5" s="48">
        <v>34356</v>
      </c>
    </row>
    <row r="6" spans="1:3" x14ac:dyDescent="0.25">
      <c r="A6" t="s">
        <v>138</v>
      </c>
      <c r="B6" s="27">
        <v>45127</v>
      </c>
      <c r="C6" s="48">
        <v>76556</v>
      </c>
    </row>
    <row r="7" spans="1:3" x14ac:dyDescent="0.25">
      <c r="A7" t="s">
        <v>139</v>
      </c>
      <c r="B7" s="27">
        <v>45099</v>
      </c>
      <c r="C7" s="48">
        <v>43456</v>
      </c>
    </row>
    <row r="8" spans="1:3" x14ac:dyDescent="0.25">
      <c r="A8" t="s">
        <v>140</v>
      </c>
      <c r="B8" s="27">
        <v>45107</v>
      </c>
      <c r="C8" s="48">
        <v>66543</v>
      </c>
    </row>
    <row r="9" spans="1:3" x14ac:dyDescent="0.25">
      <c r="A9" t="s">
        <v>141</v>
      </c>
      <c r="B9" s="27">
        <v>45132</v>
      </c>
      <c r="C9" s="48">
        <v>34353</v>
      </c>
    </row>
    <row r="10" spans="1:3" x14ac:dyDescent="0.25">
      <c r="A10" t="s">
        <v>142</v>
      </c>
      <c r="B10" s="27">
        <v>45099</v>
      </c>
      <c r="C10" s="48">
        <v>35677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2024-11-06T05:36:06Z</dcterms:created>
  <dcterms:modified xsi:type="dcterms:W3CDTF">2025-03-26T06:17:49Z</dcterms:modified>
</cp:coreProperties>
</file>