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esktop\"/>
    </mc:Choice>
  </mc:AlternateContent>
  <xr:revisionPtr revIDLastSave="0" documentId="8_{E1817663-F41E-4336-8D8E-136D9099BC98}" xr6:coauthVersionLast="47" xr6:coauthVersionMax="47" xr10:uidLastSave="{00000000-0000-0000-0000-000000000000}"/>
  <bookViews>
    <workbookView xWindow="-120" yWindow="-120" windowWidth="24240" windowHeight="13020" xr2:uid="{1DFFB49A-6AA5-4E9D-B18C-C2C4BD543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1" l="1"/>
  <c r="Q9" i="1"/>
  <c r="R33" i="1"/>
  <c r="R34" i="1"/>
  <c r="R35" i="1"/>
  <c r="R36" i="1"/>
  <c r="R32" i="1"/>
  <c r="R9" i="1"/>
  <c r="N36" i="1"/>
  <c r="P36" i="1" s="1"/>
  <c r="N35" i="1"/>
  <c r="P35" i="1" s="1"/>
  <c r="N34" i="1"/>
  <c r="P34" i="1" s="1"/>
  <c r="N33" i="1"/>
  <c r="P33" i="1" s="1"/>
  <c r="N32" i="1"/>
  <c r="P32" i="1" s="1"/>
  <c r="I29" i="1"/>
  <c r="I28" i="1"/>
  <c r="I27" i="1"/>
  <c r="I26" i="1"/>
  <c r="O10" i="1"/>
  <c r="P10" i="1" s="1"/>
  <c r="Q10" i="1" s="1"/>
  <c r="O11" i="1"/>
  <c r="P11" i="1" s="1"/>
  <c r="O12" i="1"/>
  <c r="P12" i="1" s="1"/>
  <c r="R12" i="1" s="1"/>
  <c r="O13" i="1"/>
  <c r="P13" i="1" s="1"/>
  <c r="Q13" i="1" s="1"/>
  <c r="O14" i="1"/>
  <c r="P14" i="1" s="1"/>
  <c r="O15" i="1"/>
  <c r="P15" i="1" s="1"/>
  <c r="O16" i="1"/>
  <c r="P16" i="1" s="1"/>
  <c r="O17" i="1"/>
  <c r="P17" i="1" s="1"/>
  <c r="O18" i="1"/>
  <c r="P18" i="1" s="1"/>
  <c r="Q18" i="1" s="1"/>
  <c r="O9" i="1"/>
  <c r="P9" i="1" s="1"/>
  <c r="Q39" i="1" l="1"/>
  <c r="Q40" i="1" s="1"/>
  <c r="L38" i="1" s="1"/>
  <c r="Q17" i="1"/>
  <c r="R17" i="1"/>
  <c r="Q16" i="1"/>
  <c r="R16" i="1"/>
  <c r="R15" i="1"/>
  <c r="Q15" i="1"/>
  <c r="R14" i="1"/>
  <c r="Q14" i="1"/>
  <c r="Q11" i="1"/>
  <c r="R11" i="1"/>
  <c r="Q12" i="1"/>
  <c r="R10" i="1"/>
  <c r="R18" i="1"/>
  <c r="R13" i="1"/>
</calcChain>
</file>

<file path=xl/sharedStrings.xml><?xml version="1.0" encoding="utf-8"?>
<sst xmlns="http://schemas.openxmlformats.org/spreadsheetml/2006/main" count="84" uniqueCount="63">
  <si>
    <t>Marksheet</t>
  </si>
  <si>
    <t>NAME</t>
  </si>
  <si>
    <t>ROLL.NO</t>
  </si>
  <si>
    <t xml:space="preserve">HINDI </t>
  </si>
  <si>
    <t>ENGLISH</t>
  </si>
  <si>
    <t>MATHS</t>
  </si>
  <si>
    <t>SCIENCE</t>
  </si>
  <si>
    <t>SST</t>
  </si>
  <si>
    <t>MANISHA</t>
  </si>
  <si>
    <t>ROSHINI</t>
  </si>
  <si>
    <t>KRITIKA</t>
  </si>
  <si>
    <t>SMIRTI</t>
  </si>
  <si>
    <t>KAJAL</t>
  </si>
  <si>
    <t>TANNU</t>
  </si>
  <si>
    <t>RINKI</t>
  </si>
  <si>
    <t>PINKI</t>
  </si>
  <si>
    <t>RUBY</t>
  </si>
  <si>
    <t>AMRITA</t>
  </si>
  <si>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</si>
  <si>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</si>
  <si>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</si>
  <si>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</si>
  <si>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</si>
  <si>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</si>
  <si>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</si>
  <si>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</si>
  <si>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</si>
  <si>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</si>
  <si>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</si>
  <si>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</si>
  <si>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</si>
  <si>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</si>
  <si>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</si>
  <si>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</si>
  <si>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</si>
  <si>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</si>
  <si>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</si>
  <si>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</si>
  <si>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TOTAL</t>
  </si>
  <si>
    <t>PERCENTAG</t>
  </si>
  <si>
    <t>GRADE</t>
  </si>
  <si>
    <t>PASS\FAIL</t>
  </si>
  <si>
    <t>REPORT CARD</t>
  </si>
  <si>
    <t>:</t>
  </si>
  <si>
    <t>CLASS</t>
  </si>
  <si>
    <t>S.NO</t>
  </si>
  <si>
    <t>Roll No.</t>
  </si>
  <si>
    <t>Class</t>
  </si>
  <si>
    <t>Student Name</t>
  </si>
  <si>
    <t>Father's Name</t>
  </si>
  <si>
    <t>10th</t>
  </si>
  <si>
    <t>SUBJECT</t>
  </si>
  <si>
    <t>TOTAL MARKS</t>
  </si>
  <si>
    <t>PASSING MARKS</t>
  </si>
  <si>
    <t>OBTAINED MARKS</t>
  </si>
  <si>
    <t>PERCENTAGE</t>
  </si>
  <si>
    <t>PASS/FAIL</t>
  </si>
  <si>
    <t>MOTHER'S NAME</t>
  </si>
  <si>
    <t>DOB</t>
  </si>
  <si>
    <t>FA</t>
  </si>
  <si>
    <t>FINAL  RESULT</t>
  </si>
  <si>
    <t>OBTAIN MARKS</t>
  </si>
  <si>
    <t>PARENTAGE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</si>
</sst>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Arial Black"/>
      <family val="2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indent="4"/>
    </xf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14" fontId="1" fillId="2" borderId="1" xfId="0" applyNumberFormat="1" applyFont="1" applyFill="1" applyBorder="1"/>
    <xf numFmtId="164" fontId="1" fillId="2" borderId="1" xfId="0" applyNumberFormat="1" applyFont="1" applyFill="1" applyBorder="1" applyAlignment="1"/>
    <xf numFmtId="0" fontId="1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1ED6-7CD9-4BA4-B408-88294817CE86}">
  <dimension ref="C2:T42"/>
  <sheetViews>
    <sheetView tabSelected="1" workbookViewId="0">
      <selection activeCell="I25" sqref="I25"/>
    </sheetView>
  </sheetViews>
  <sheetFormatPr defaultRowHeight="15" x14ac:dyDescent="0.25"/>
  <cols>
    <col min="5" max="5" width="10.42578125" bestFit="1" customWidth="1"/>
    <col min="8" max="8" width="3.28515625" bestFit="1" customWidth="1"/>
    <col min="9" max="9" width="16" bestFit="1" customWidth="1"/>
    <col min="11" max="11" width="13.5703125" bestFit="1" customWidth="1"/>
    <col min="16" max="16" width="11.42578125" bestFit="1" customWidth="1"/>
    <col min="18" max="18" width="10" bestFit="1" customWidth="1"/>
  </cols>
  <sheetData>
    <row r="2" spans="3:19" x14ac:dyDescent="0.25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3:19" ht="15" customHeight="1" x14ac:dyDescent="0.25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3:19" ht="15" customHeight="1" x14ac:dyDescent="0.25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3:19" ht="15" customHeight="1" x14ac:dyDescent="0.25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3:19" x14ac:dyDescent="0.25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3:19" x14ac:dyDescent="0.25"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3:19" x14ac:dyDescent="0.25">
      <c r="C8" s="21" t="s">
        <v>45</v>
      </c>
      <c r="D8" s="21" t="s">
        <v>44</v>
      </c>
      <c r="E8" s="21" t="s">
        <v>58</v>
      </c>
      <c r="F8" s="21" t="s">
        <v>1</v>
      </c>
      <c r="G8" s="21" t="s">
        <v>2</v>
      </c>
      <c r="H8" s="22" t="s">
        <v>59</v>
      </c>
      <c r="I8" s="22" t="s">
        <v>57</v>
      </c>
      <c r="J8" s="21" t="s">
        <v>3</v>
      </c>
      <c r="K8" s="21" t="s">
        <v>4</v>
      </c>
      <c r="L8" s="21" t="s">
        <v>5</v>
      </c>
      <c r="M8" s="21" t="s">
        <v>6</v>
      </c>
      <c r="N8" s="21" t="s">
        <v>7</v>
      </c>
      <c r="O8" s="21" t="s">
        <v>38</v>
      </c>
      <c r="P8" s="22" t="s">
        <v>39</v>
      </c>
      <c r="Q8" s="21" t="s">
        <v>40</v>
      </c>
      <c r="R8" s="22" t="s">
        <v>41</v>
      </c>
      <c r="S8" s="2"/>
    </row>
    <row r="9" spans="3:19" x14ac:dyDescent="0.25">
      <c r="C9" s="21">
        <v>1</v>
      </c>
      <c r="D9" s="21" t="s">
        <v>50</v>
      </c>
      <c r="E9" s="23">
        <v>38475</v>
      </c>
      <c r="F9" s="21" t="s">
        <v>8</v>
      </c>
      <c r="G9" s="21">
        <v>1</v>
      </c>
      <c r="H9" s="22" t="s">
        <v>18</v>
      </c>
      <c r="I9" s="22" t="s">
        <v>28</v>
      </c>
      <c r="J9" s="21">
        <v>27</v>
      </c>
      <c r="K9" s="21">
        <v>61</v>
      </c>
      <c r="L9" s="21">
        <v>94</v>
      </c>
      <c r="M9" s="21">
        <v>63</v>
      </c>
      <c r="N9" s="21">
        <v>86</v>
      </c>
      <c r="O9" s="21">
        <f>SUM(J9:N9)</f>
        <v>331</v>
      </c>
      <c r="P9" s="24">
        <f>O9/5</f>
        <v>66.2</v>
      </c>
      <c r="Q9" s="21" t="str">
        <f>IF(P9&gt;85,"A",IF(P9&gt;70,"B",IF(P9&gt;60,"C",IF(P9&lt;60,"D"))))</f>
        <v>C</v>
      </c>
      <c r="R9" s="21" t="str">
        <f>IF(P9&gt;33,"PASS","FAIL")</f>
        <v>PASS</v>
      </c>
    </row>
    <row r="10" spans="3:19" x14ac:dyDescent="0.25">
      <c r="C10" s="21">
        <v>2</v>
      </c>
      <c r="D10" s="21" t="s">
        <v>50</v>
      </c>
      <c r="E10" s="23">
        <v>38476</v>
      </c>
      <c r="F10" s="21" t="s">
        <v>9</v>
      </c>
      <c r="G10" s="21">
        <v>2</v>
      </c>
      <c r="H10" s="22" t="s">
        <v>19</v>
      </c>
      <c r="I10" s="22" t="s">
        <v>29</v>
      </c>
      <c r="J10" s="21">
        <v>77</v>
      </c>
      <c r="K10" s="21">
        <v>96</v>
      </c>
      <c r="L10" s="21">
        <v>76</v>
      </c>
      <c r="M10" s="21">
        <v>94</v>
      </c>
      <c r="N10" s="21">
        <v>38</v>
      </c>
      <c r="O10" s="21">
        <f t="shared" ref="O10:O18" si="0">SUM(J10:N10)</f>
        <v>381</v>
      </c>
      <c r="P10" s="22">
        <f t="shared" ref="P10:P18" si="1">O10/5</f>
        <v>76.2</v>
      </c>
      <c r="Q10" s="21" t="str">
        <f t="shared" ref="Q10:Q18" si="2">IF(P10&gt;85,"A",IF(P10&gt;70,"B",IF(P10&gt;60,"C",IF(P10&lt;60,"D"))))</f>
        <v>B</v>
      </c>
      <c r="R10" s="21" t="str">
        <f t="shared" ref="R10:R18" si="3">IF(P10&gt;33,"PASS","FAIL")</f>
        <v>PASS</v>
      </c>
    </row>
    <row r="11" spans="3:19" x14ac:dyDescent="0.25">
      <c r="C11" s="21">
        <v>3</v>
      </c>
      <c r="D11" s="21" t="s">
        <v>50</v>
      </c>
      <c r="E11" s="23">
        <v>38477</v>
      </c>
      <c r="F11" s="21" t="s">
        <v>10</v>
      </c>
      <c r="G11" s="21">
        <v>3</v>
      </c>
      <c r="H11" s="22" t="s">
        <v>20</v>
      </c>
      <c r="I11" s="22" t="s">
        <v>30</v>
      </c>
      <c r="J11" s="21">
        <v>28</v>
      </c>
      <c r="K11" s="21">
        <v>77</v>
      </c>
      <c r="L11" s="21">
        <v>96</v>
      </c>
      <c r="M11" s="21">
        <v>65</v>
      </c>
      <c r="N11" s="21">
        <v>45</v>
      </c>
      <c r="O11" s="21">
        <f t="shared" si="0"/>
        <v>311</v>
      </c>
      <c r="P11" s="22">
        <f t="shared" si="1"/>
        <v>62.2</v>
      </c>
      <c r="Q11" s="21" t="str">
        <f t="shared" si="2"/>
        <v>C</v>
      </c>
      <c r="R11" s="21" t="str">
        <f t="shared" si="3"/>
        <v>PASS</v>
      </c>
    </row>
    <row r="12" spans="3:19" x14ac:dyDescent="0.25">
      <c r="C12" s="21">
        <v>4</v>
      </c>
      <c r="D12" s="21" t="s">
        <v>50</v>
      </c>
      <c r="E12" s="23">
        <v>38478</v>
      </c>
      <c r="F12" s="21" t="s">
        <v>11</v>
      </c>
      <c r="G12" s="21">
        <v>4</v>
      </c>
      <c r="H12" s="22" t="s">
        <v>21</v>
      </c>
      <c r="I12" s="22" t="s">
        <v>31</v>
      </c>
      <c r="J12" s="21">
        <v>58</v>
      </c>
      <c r="K12" s="21">
        <v>69</v>
      </c>
      <c r="L12" s="21">
        <v>69</v>
      </c>
      <c r="M12" s="21">
        <v>27</v>
      </c>
      <c r="N12" s="21">
        <v>43</v>
      </c>
      <c r="O12" s="21">
        <f t="shared" si="0"/>
        <v>266</v>
      </c>
      <c r="P12" s="22">
        <f t="shared" si="1"/>
        <v>53.2</v>
      </c>
      <c r="Q12" s="21" t="str">
        <f t="shared" si="2"/>
        <v>D</v>
      </c>
      <c r="R12" s="21" t="str">
        <f t="shared" si="3"/>
        <v>PASS</v>
      </c>
    </row>
    <row r="13" spans="3:19" x14ac:dyDescent="0.25">
      <c r="C13" s="21">
        <v>5</v>
      </c>
      <c r="D13" s="21" t="s">
        <v>50</v>
      </c>
      <c r="E13" s="23">
        <v>38479</v>
      </c>
      <c r="F13" s="21" t="s">
        <v>12</v>
      </c>
      <c r="G13" s="21">
        <v>5</v>
      </c>
      <c r="H13" s="22" t="s">
        <v>22</v>
      </c>
      <c r="I13" s="22" t="s">
        <v>32</v>
      </c>
      <c r="J13" s="21">
        <v>32</v>
      </c>
      <c r="K13" s="21">
        <v>32</v>
      </c>
      <c r="L13" s="21">
        <v>30</v>
      </c>
      <c r="M13" s="21">
        <v>23</v>
      </c>
      <c r="N13" s="21">
        <v>43</v>
      </c>
      <c r="O13" s="21">
        <f t="shared" si="0"/>
        <v>160</v>
      </c>
      <c r="P13" s="22">
        <f t="shared" si="1"/>
        <v>32</v>
      </c>
      <c r="Q13" s="21" t="str">
        <f t="shared" si="2"/>
        <v>D</v>
      </c>
      <c r="R13" s="21" t="str">
        <f t="shared" si="3"/>
        <v>FAIL</v>
      </c>
    </row>
    <row r="14" spans="3:19" x14ac:dyDescent="0.25">
      <c r="C14" s="21">
        <v>6</v>
      </c>
      <c r="D14" s="21" t="s">
        <v>50</v>
      </c>
      <c r="E14" s="23">
        <v>38480</v>
      </c>
      <c r="F14" s="21" t="s">
        <v>13</v>
      </c>
      <c r="G14" s="21">
        <v>6</v>
      </c>
      <c r="H14" s="22" t="s">
        <v>24</v>
      </c>
      <c r="I14" s="22" t="s">
        <v>33</v>
      </c>
      <c r="J14" s="21">
        <v>40</v>
      </c>
      <c r="K14" s="21">
        <v>49</v>
      </c>
      <c r="L14" s="21">
        <v>36</v>
      </c>
      <c r="M14" s="21">
        <v>52</v>
      </c>
      <c r="N14" s="21">
        <v>93</v>
      </c>
      <c r="O14" s="21">
        <f t="shared" si="0"/>
        <v>270</v>
      </c>
      <c r="P14" s="22">
        <f t="shared" si="1"/>
        <v>54</v>
      </c>
      <c r="Q14" s="21" t="str">
        <f t="shared" si="2"/>
        <v>D</v>
      </c>
      <c r="R14" s="21" t="str">
        <f t="shared" si="3"/>
        <v>PASS</v>
      </c>
    </row>
    <row r="15" spans="3:19" x14ac:dyDescent="0.25">
      <c r="C15" s="21">
        <v>7</v>
      </c>
      <c r="D15" s="21" t="s">
        <v>50</v>
      </c>
      <c r="E15" s="23">
        <v>38481</v>
      </c>
      <c r="F15" s="21" t="s">
        <v>14</v>
      </c>
      <c r="G15" s="21">
        <v>7</v>
      </c>
      <c r="H15" s="22" t="s">
        <v>23</v>
      </c>
      <c r="I15" s="22" t="s">
        <v>34</v>
      </c>
      <c r="J15" s="21">
        <v>47</v>
      </c>
      <c r="K15" s="21">
        <v>93</v>
      </c>
      <c r="L15" s="21">
        <v>51</v>
      </c>
      <c r="M15" s="21">
        <v>38</v>
      </c>
      <c r="N15" s="21">
        <v>31</v>
      </c>
      <c r="O15" s="21">
        <f t="shared" si="0"/>
        <v>260</v>
      </c>
      <c r="P15" s="22">
        <f t="shared" si="1"/>
        <v>52</v>
      </c>
      <c r="Q15" s="21" t="str">
        <f t="shared" si="2"/>
        <v>D</v>
      </c>
      <c r="R15" s="21" t="str">
        <f t="shared" si="3"/>
        <v>PASS</v>
      </c>
    </row>
    <row r="16" spans="3:19" x14ac:dyDescent="0.25">
      <c r="C16" s="21">
        <v>8</v>
      </c>
      <c r="D16" s="21" t="s">
        <v>50</v>
      </c>
      <c r="E16" s="23">
        <v>38482</v>
      </c>
      <c r="F16" s="21" t="s">
        <v>15</v>
      </c>
      <c r="G16" s="21">
        <v>8</v>
      </c>
      <c r="H16" s="22" t="s">
        <v>25</v>
      </c>
      <c r="I16" s="22" t="s">
        <v>35</v>
      </c>
      <c r="J16" s="21">
        <v>85</v>
      </c>
      <c r="K16" s="21">
        <v>75</v>
      </c>
      <c r="L16" s="21">
        <v>73</v>
      </c>
      <c r="M16" s="21">
        <v>43</v>
      </c>
      <c r="N16" s="21">
        <v>84</v>
      </c>
      <c r="O16" s="21">
        <f t="shared" si="0"/>
        <v>360</v>
      </c>
      <c r="P16" s="22">
        <f t="shared" si="1"/>
        <v>72</v>
      </c>
      <c r="Q16" s="21" t="str">
        <f t="shared" si="2"/>
        <v>B</v>
      </c>
      <c r="R16" s="21" t="str">
        <f t="shared" si="3"/>
        <v>PASS</v>
      </c>
    </row>
    <row r="17" spans="3:20" x14ac:dyDescent="0.25">
      <c r="C17" s="21">
        <v>9</v>
      </c>
      <c r="D17" s="21" t="s">
        <v>50</v>
      </c>
      <c r="E17" s="23">
        <v>38483</v>
      </c>
      <c r="F17" s="21" t="s">
        <v>16</v>
      </c>
      <c r="G17" s="21">
        <v>9</v>
      </c>
      <c r="H17" s="22" t="s">
        <v>26</v>
      </c>
      <c r="I17" s="22" t="s">
        <v>36</v>
      </c>
      <c r="J17" s="21">
        <v>89</v>
      </c>
      <c r="K17" s="21">
        <v>58</v>
      </c>
      <c r="L17" s="21">
        <v>97</v>
      </c>
      <c r="M17" s="21">
        <v>25</v>
      </c>
      <c r="N17" s="21">
        <v>75</v>
      </c>
      <c r="O17" s="21">
        <f t="shared" si="0"/>
        <v>344</v>
      </c>
      <c r="P17" s="22">
        <f t="shared" si="1"/>
        <v>68.8</v>
      </c>
      <c r="Q17" s="21" t="str">
        <f t="shared" si="2"/>
        <v>C</v>
      </c>
      <c r="R17" s="21" t="str">
        <f t="shared" si="3"/>
        <v>PASS</v>
      </c>
    </row>
    <row r="18" spans="3:20" x14ac:dyDescent="0.25">
      <c r="C18" s="21">
        <v>10</v>
      </c>
      <c r="D18" s="21" t="s">
        <v>50</v>
      </c>
      <c r="E18" s="23">
        <v>38484</v>
      </c>
      <c r="F18" s="21" t="s">
        <v>17</v>
      </c>
      <c r="G18" s="21">
        <v>10</v>
      </c>
      <c r="H18" s="22" t="s">
        <v>27</v>
      </c>
      <c r="I18" s="22" t="s">
        <v>37</v>
      </c>
      <c r="J18" s="21">
        <v>85</v>
      </c>
      <c r="K18" s="21">
        <v>34</v>
      </c>
      <c r="L18" s="21">
        <v>63</v>
      </c>
      <c r="M18" s="21">
        <v>82</v>
      </c>
      <c r="N18" s="21">
        <v>53</v>
      </c>
      <c r="O18" s="21">
        <f t="shared" si="0"/>
        <v>317</v>
      </c>
      <c r="P18" s="22">
        <f t="shared" si="1"/>
        <v>63.4</v>
      </c>
      <c r="Q18" s="21" t="str">
        <f t="shared" si="2"/>
        <v>C</v>
      </c>
      <c r="R18" s="21" t="str">
        <f t="shared" si="3"/>
        <v>PASS</v>
      </c>
    </row>
    <row r="19" spans="3:20" x14ac:dyDescent="0.25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3:20" x14ac:dyDescent="0.25"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3:20" x14ac:dyDescent="0.25">
      <c r="F21" s="5"/>
      <c r="G21" s="5"/>
      <c r="H21" s="5"/>
      <c r="I21" s="4" t="s">
        <v>42</v>
      </c>
      <c r="J21" s="1"/>
      <c r="K21" s="1"/>
      <c r="L21" s="1"/>
      <c r="M21" s="5"/>
      <c r="N21" s="5"/>
      <c r="O21" s="5"/>
      <c r="P21" s="5"/>
      <c r="Q21" s="5"/>
      <c r="R21" s="5"/>
      <c r="S21" s="5"/>
    </row>
    <row r="22" spans="3:20" x14ac:dyDescent="0.25">
      <c r="F22" s="5"/>
      <c r="G22" s="5"/>
      <c r="H22" s="5"/>
      <c r="I22" s="1"/>
      <c r="J22" s="1"/>
      <c r="K22" s="1"/>
      <c r="L22" s="1"/>
      <c r="M22" s="5"/>
      <c r="N22" s="5"/>
      <c r="O22" s="5"/>
      <c r="P22" s="5"/>
      <c r="Q22" s="5"/>
      <c r="R22" s="5"/>
      <c r="S22" s="5"/>
    </row>
    <row r="23" spans="3:20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3:20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3:20" x14ac:dyDescent="0.25">
      <c r="F25" s="6" t="s">
        <v>46</v>
      </c>
      <c r="G25" s="6"/>
      <c r="H25" s="5" t="s">
        <v>43</v>
      </c>
      <c r="I25" s="5">
        <v>9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3:20" x14ac:dyDescent="0.25">
      <c r="F26" s="6" t="s">
        <v>47</v>
      </c>
      <c r="G26" s="6"/>
      <c r="H26" s="5" t="s">
        <v>43</v>
      </c>
      <c r="I26" s="7" t="str">
        <f>VLOOKUP(I25,C8:R18,2,0)</f>
        <v>10th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3:20" x14ac:dyDescent="0.25">
      <c r="F27" s="6" t="s">
        <v>48</v>
      </c>
      <c r="G27" s="6"/>
      <c r="H27" s="5" t="s">
        <v>43</v>
      </c>
      <c r="I27" s="5" t="str">
        <f>VLOOKUP(I25,C8:R18,4,0)</f>
        <v>RUBY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3:20" x14ac:dyDescent="0.25">
      <c r="F28" s="6" t="s">
        <v>49</v>
      </c>
      <c r="G28" s="6"/>
      <c r="H28" s="5" t="s">
        <v>43</v>
      </c>
      <c r="I28" s="5" t="str">
        <f>VLOOKUP(I25,C8:R18,6,0)</f>
        <v>I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3:20" ht="16.5" customHeight="1" x14ac:dyDescent="0.25">
      <c r="F29" s="6" t="s">
        <v>58</v>
      </c>
      <c r="G29" s="6"/>
      <c r="H29" s="5" t="s">
        <v>43</v>
      </c>
      <c r="I29" s="8">
        <f>VLOOKUP(I25,C8:R18,3,0)</f>
        <v>38483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3:20" ht="16.5" customHeight="1" x14ac:dyDescent="0.25">
      <c r="F30" s="9"/>
      <c r="G30" s="9"/>
      <c r="H30" s="5"/>
      <c r="I30" s="8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3:20" x14ac:dyDescent="0.25">
      <c r="F31" s="5"/>
      <c r="G31" s="5"/>
      <c r="H31" s="5"/>
      <c r="I31" s="10"/>
      <c r="J31" s="11" t="s">
        <v>51</v>
      </c>
      <c r="K31" s="12" t="s">
        <v>52</v>
      </c>
      <c r="L31" s="13" t="s">
        <v>53</v>
      </c>
      <c r="M31" s="13"/>
      <c r="N31" s="13" t="s">
        <v>54</v>
      </c>
      <c r="O31" s="13"/>
      <c r="P31" s="13" t="s">
        <v>55</v>
      </c>
      <c r="Q31" s="13"/>
      <c r="R31" s="14" t="s">
        <v>56</v>
      </c>
      <c r="S31" s="15"/>
      <c r="T31" s="3"/>
    </row>
    <row r="32" spans="3:20" x14ac:dyDescent="0.25">
      <c r="F32" s="5"/>
      <c r="G32" s="5"/>
      <c r="H32" s="5"/>
      <c r="I32" s="16"/>
      <c r="J32" s="17" t="s">
        <v>3</v>
      </c>
      <c r="K32" s="18">
        <v>100</v>
      </c>
      <c r="L32" s="19">
        <v>33</v>
      </c>
      <c r="M32" s="19"/>
      <c r="N32" s="19">
        <f>VLOOKUP(I25,C8:R18,8,0)</f>
        <v>89</v>
      </c>
      <c r="O32" s="19"/>
      <c r="P32" s="20">
        <f>N32/K32</f>
        <v>0.89</v>
      </c>
      <c r="Q32" s="20"/>
      <c r="R32" s="17" t="str">
        <f>IF(P9&gt;33,"PASS","FAIL")</f>
        <v>PASS</v>
      </c>
      <c r="S32" s="5"/>
    </row>
    <row r="33" spans="6:19" x14ac:dyDescent="0.25">
      <c r="F33" s="5"/>
      <c r="G33" s="5"/>
      <c r="H33" s="5"/>
      <c r="I33" s="16"/>
      <c r="J33" s="17" t="s">
        <v>4</v>
      </c>
      <c r="K33" s="18">
        <v>100</v>
      </c>
      <c r="L33" s="19">
        <v>33</v>
      </c>
      <c r="M33" s="19"/>
      <c r="N33" s="19">
        <f>VLOOKUP(I25,C8:R18,9,0)</f>
        <v>58</v>
      </c>
      <c r="O33" s="19"/>
      <c r="P33" s="20">
        <f t="shared" ref="P33:P36" si="4">N33/K33</f>
        <v>0.57999999999999996</v>
      </c>
      <c r="Q33" s="20"/>
      <c r="R33" s="17" t="str">
        <f t="shared" ref="R33:R36" si="5">IF(P10&gt;33,"PASS","FAIL")</f>
        <v>PASS</v>
      </c>
      <c r="S33" s="5"/>
    </row>
    <row r="34" spans="6:19" x14ac:dyDescent="0.25">
      <c r="F34" s="5"/>
      <c r="G34" s="5"/>
      <c r="H34" s="5"/>
      <c r="I34" s="16"/>
      <c r="J34" s="17" t="s">
        <v>5</v>
      </c>
      <c r="K34" s="18">
        <v>100</v>
      </c>
      <c r="L34" s="19">
        <v>33</v>
      </c>
      <c r="M34" s="19"/>
      <c r="N34" s="19">
        <f>VLOOKUP(I25,C8:R18,10,0)</f>
        <v>97</v>
      </c>
      <c r="O34" s="19"/>
      <c r="P34" s="20">
        <f t="shared" si="4"/>
        <v>0.97</v>
      </c>
      <c r="Q34" s="20"/>
      <c r="R34" s="17" t="str">
        <f t="shared" si="5"/>
        <v>PASS</v>
      </c>
      <c r="S34" s="5"/>
    </row>
    <row r="35" spans="6:19" x14ac:dyDescent="0.25">
      <c r="F35" s="5"/>
      <c r="G35" s="5"/>
      <c r="H35" s="5"/>
      <c r="I35" s="16"/>
      <c r="J35" s="17" t="s">
        <v>6</v>
      </c>
      <c r="K35" s="18">
        <v>100</v>
      </c>
      <c r="L35" s="19">
        <v>33</v>
      </c>
      <c r="M35" s="19"/>
      <c r="N35" s="19">
        <f>VLOOKUP(I25,C8:R18,11,0)</f>
        <v>25</v>
      </c>
      <c r="O35" s="19"/>
      <c r="P35" s="20">
        <f t="shared" si="4"/>
        <v>0.25</v>
      </c>
      <c r="Q35" s="20"/>
      <c r="R35" s="17" t="str">
        <f t="shared" si="5"/>
        <v>PASS</v>
      </c>
      <c r="S35" s="5"/>
    </row>
    <row r="36" spans="6:19" x14ac:dyDescent="0.25">
      <c r="F36" s="5"/>
      <c r="G36" s="5"/>
      <c r="H36" s="5"/>
      <c r="I36" s="16"/>
      <c r="J36" s="17" t="s">
        <v>7</v>
      </c>
      <c r="K36" s="18">
        <v>100</v>
      </c>
      <c r="L36" s="19">
        <v>33</v>
      </c>
      <c r="M36" s="19"/>
      <c r="N36" s="19">
        <f>VLOOKUP(I25,C8:R18,12,0)</f>
        <v>75</v>
      </c>
      <c r="O36" s="19"/>
      <c r="P36" s="20">
        <f t="shared" si="4"/>
        <v>0.75</v>
      </c>
      <c r="Q36" s="20"/>
      <c r="R36" s="17" t="str">
        <f t="shared" si="5"/>
        <v>FAIL</v>
      </c>
      <c r="S36" s="5"/>
    </row>
    <row r="37" spans="6:19" x14ac:dyDescent="0.25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6:19" x14ac:dyDescent="0.25">
      <c r="F38" s="5"/>
      <c r="G38" s="5"/>
      <c r="H38" s="5"/>
      <c r="I38" s="5"/>
      <c r="J38" s="6" t="s">
        <v>60</v>
      </c>
      <c r="K38" s="6"/>
      <c r="L38" s="5" t="str">
        <f>IF(Q40&gt;=50%,"PASS","FAIL")</f>
        <v>PASS</v>
      </c>
      <c r="M38" s="5"/>
      <c r="N38" s="5"/>
      <c r="O38" s="19" t="s">
        <v>52</v>
      </c>
      <c r="P38" s="19"/>
      <c r="Q38" s="19">
        <v>500</v>
      </c>
      <c r="R38" s="19"/>
      <c r="S38" s="5"/>
    </row>
    <row r="39" spans="6:19" x14ac:dyDescent="0.25">
      <c r="F39" s="5"/>
      <c r="G39" s="5"/>
      <c r="H39" s="5"/>
      <c r="I39" s="5"/>
      <c r="J39" s="6" t="s">
        <v>40</v>
      </c>
      <c r="K39" s="6"/>
      <c r="L39" s="5" t="str">
        <f>IF(P9&gt;85,"A",IF(P9&gt;70,"B",IF(P9&gt;60,"C",IF(P9&lt;60,"D"))))</f>
        <v>C</v>
      </c>
      <c r="M39" s="5"/>
      <c r="N39" s="5"/>
      <c r="O39" s="19" t="s">
        <v>61</v>
      </c>
      <c r="P39" s="19"/>
      <c r="Q39" s="19">
        <f>SUM(N32:O36)</f>
        <v>344</v>
      </c>
      <c r="R39" s="19"/>
      <c r="S39" s="5"/>
    </row>
    <row r="40" spans="6:19" x14ac:dyDescent="0.25">
      <c r="F40" s="5"/>
      <c r="G40" s="5"/>
      <c r="H40" s="5"/>
      <c r="I40" s="5"/>
      <c r="J40" s="5"/>
      <c r="K40" s="5"/>
      <c r="L40" s="5"/>
      <c r="M40" s="5"/>
      <c r="N40" s="5"/>
      <c r="O40" s="19" t="s">
        <v>62</v>
      </c>
      <c r="P40" s="19"/>
      <c r="Q40" s="20">
        <f>Q39/Q38</f>
        <v>0.68799999999999994</v>
      </c>
      <c r="R40" s="20"/>
      <c r="S40" s="5"/>
    </row>
    <row r="41" spans="6:19" x14ac:dyDescent="0.25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6:19" x14ac:dyDescent="0.25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</sheetData>
  <mergeCells count="33">
    <mergeCell ref="J39:K39"/>
    <mergeCell ref="O38:P38"/>
    <mergeCell ref="O39:P39"/>
    <mergeCell ref="O40:P40"/>
    <mergeCell ref="Q38:R38"/>
    <mergeCell ref="Q39:R39"/>
    <mergeCell ref="Q40:R40"/>
    <mergeCell ref="P33:Q33"/>
    <mergeCell ref="P34:Q34"/>
    <mergeCell ref="P35:Q35"/>
    <mergeCell ref="P36:Q36"/>
    <mergeCell ref="J38:K38"/>
    <mergeCell ref="F29:G29"/>
    <mergeCell ref="P31:Q31"/>
    <mergeCell ref="C2:R7"/>
    <mergeCell ref="I21:L22"/>
    <mergeCell ref="F27:G27"/>
    <mergeCell ref="F25:G25"/>
    <mergeCell ref="F26:G26"/>
    <mergeCell ref="F28:G28"/>
    <mergeCell ref="L31:M31"/>
    <mergeCell ref="N31:O31"/>
    <mergeCell ref="P32:Q32"/>
    <mergeCell ref="L33:M33"/>
    <mergeCell ref="L34:M34"/>
    <mergeCell ref="L35:M35"/>
    <mergeCell ref="L36:M36"/>
    <mergeCell ref="N32:O32"/>
    <mergeCell ref="L32:M32"/>
    <mergeCell ref="N33:O33"/>
    <mergeCell ref="N34:O34"/>
    <mergeCell ref="N35:O35"/>
    <mergeCell ref="N36:O36"/>
  </mergeCells>
  <phoneticPr fontId="2" type="noConversion"/>
  <dataValidations count="1">
    <dataValidation type="list" allowBlank="1" showInputMessage="1" showErrorMessage="1" sqref="I25" xr:uid="{F8D0D4A4-233F-45B7-8EBA-D97FF196EB96}">
      <formula1>$G$9:$G$18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2024-03-07T07:40:07Z</dcterms:created>
  <dcterms:modified xsi:type="dcterms:W3CDTF">2024-03-09T08:19:01Z</dcterms:modified>
</cp:coreProperties>
</file>